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Analyst\Fiverr Projects\"/>
    </mc:Choice>
  </mc:AlternateContent>
  <xr:revisionPtr revIDLastSave="0" documentId="8_{2E1B34AD-1B80-40F9-9749-F3F7A03E8199}" xr6:coauthVersionLast="47" xr6:coauthVersionMax="47" xr10:uidLastSave="{00000000-0000-0000-0000-000000000000}"/>
  <bookViews>
    <workbookView xWindow="-120" yWindow="-120" windowWidth="19440" windowHeight="11640" firstSheet="2" activeTab="12" xr2:uid="{00000000-000D-0000-FFFF-FFFF00000000}"/>
  </bookViews>
  <sheets>
    <sheet name="TFP" sheetId="24" r:id="rId1"/>
    <sheet name="PA" sheetId="25" r:id="rId2"/>
    <sheet name="Chemical Products" sheetId="22" r:id="rId3"/>
    <sheet name="glossary" sheetId="1" r:id="rId4"/>
    <sheet name="codes" sheetId="2" r:id="rId5"/>
    <sheet name="Y" sheetId="3" r:id="rId6"/>
    <sheet name="II" sheetId="4" r:id="rId7"/>
    <sheet name="L" sheetId="6" r:id="rId8"/>
    <sheet name="FTE" sheetId="8" r:id="rId9"/>
    <sheet name="EQ" sheetId="9" r:id="rId10"/>
    <sheet name="STRUC" sheetId="10" r:id="rId11"/>
    <sheet name="IPP" sheetId="11" r:id="rId12"/>
    <sheet name="K" sheetId="15" r:id="rId13"/>
    <sheet name="data-value" sheetId="12" r:id="rId14"/>
    <sheet name="data-volume" sheetId="13" r:id="rId15"/>
    <sheet name="data-price" sheetId="14" r:id="rId16"/>
    <sheet name="Feuil1" sheetId="18" r:id="rId17"/>
    <sheet name="Explanations" sheetId="17" r:id="rId18"/>
  </sheets>
  <externalReferences>
    <externalReference r:id="rId19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46" i="11" l="1"/>
  <c r="C247" i="11"/>
  <c r="C248" i="11"/>
  <c r="E225" i="11"/>
  <c r="E226" i="11"/>
  <c r="E227" i="11"/>
  <c r="E228" i="11"/>
  <c r="C191" i="11"/>
  <c r="D191" i="11"/>
  <c r="E191" i="11"/>
  <c r="F191" i="11"/>
  <c r="G191" i="11"/>
  <c r="H191" i="11"/>
  <c r="C192" i="11"/>
  <c r="D192" i="11"/>
  <c r="E192" i="11"/>
  <c r="F192" i="11"/>
  <c r="G192" i="11"/>
  <c r="H192" i="11"/>
  <c r="D189" i="11"/>
  <c r="E189" i="11"/>
  <c r="F189" i="11"/>
  <c r="G189" i="11"/>
  <c r="H189" i="11"/>
  <c r="D190" i="11"/>
  <c r="E190" i="11"/>
  <c r="F190" i="11"/>
  <c r="G190" i="11"/>
  <c r="H190" i="11"/>
  <c r="C190" i="11"/>
  <c r="C97" i="8"/>
  <c r="D96" i="8"/>
  <c r="D97" i="8"/>
  <c r="C96" i="8"/>
  <c r="K27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P190" i="3"/>
  <c r="Q190" i="3"/>
  <c r="R190" i="3"/>
  <c r="S190" i="3"/>
  <c r="T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P191" i="3"/>
  <c r="Q191" i="3"/>
  <c r="R191" i="3"/>
  <c r="S191" i="3"/>
  <c r="T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P192" i="3"/>
  <c r="Q192" i="3"/>
  <c r="R192" i="3"/>
  <c r="S192" i="3"/>
  <c r="T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P193" i="3"/>
  <c r="Q193" i="3"/>
  <c r="R193" i="3"/>
  <c r="S193" i="3"/>
  <c r="T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P194" i="3"/>
  <c r="Q194" i="3"/>
  <c r="R194" i="3"/>
  <c r="S194" i="3"/>
  <c r="T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P195" i="3"/>
  <c r="Q195" i="3"/>
  <c r="R195" i="3"/>
  <c r="S195" i="3"/>
  <c r="T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P196" i="3"/>
  <c r="Q196" i="3"/>
  <c r="R196" i="3"/>
  <c r="S196" i="3"/>
  <c r="T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P197" i="3"/>
  <c r="Q197" i="3"/>
  <c r="R197" i="3"/>
  <c r="S197" i="3"/>
  <c r="T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P198" i="3"/>
  <c r="Q198" i="3"/>
  <c r="R198" i="3"/>
  <c r="S198" i="3"/>
  <c r="T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P199" i="3"/>
  <c r="Q199" i="3"/>
  <c r="R199" i="3"/>
  <c r="S199" i="3"/>
  <c r="T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P200" i="3"/>
  <c r="Q200" i="3"/>
  <c r="R200" i="3"/>
  <c r="S200" i="3"/>
  <c r="T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P201" i="3"/>
  <c r="Q201" i="3"/>
  <c r="R201" i="3"/>
  <c r="S201" i="3"/>
  <c r="T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P202" i="3"/>
  <c r="Q202" i="3"/>
  <c r="R202" i="3"/>
  <c r="S202" i="3"/>
  <c r="T202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O203" i="3"/>
  <c r="P203" i="3"/>
  <c r="Q203" i="3"/>
  <c r="R203" i="3"/>
  <c r="S203" i="3"/>
  <c r="T203" i="3"/>
  <c r="C204" i="3"/>
  <c r="D204" i="3"/>
  <c r="E204" i="3"/>
  <c r="F204" i="3"/>
  <c r="G204" i="3"/>
  <c r="H204" i="3"/>
  <c r="I204" i="3"/>
  <c r="J204" i="3"/>
  <c r="K204" i="3"/>
  <c r="L204" i="3"/>
  <c r="M204" i="3"/>
  <c r="N204" i="3"/>
  <c r="O204" i="3"/>
  <c r="P204" i="3"/>
  <c r="Q204" i="3"/>
  <c r="R204" i="3"/>
  <c r="S204" i="3"/>
  <c r="T204" i="3"/>
  <c r="C205" i="3"/>
  <c r="D205" i="3"/>
  <c r="E205" i="3"/>
  <c r="F205" i="3"/>
  <c r="G205" i="3"/>
  <c r="H205" i="3"/>
  <c r="I205" i="3"/>
  <c r="J205" i="3"/>
  <c r="K205" i="3"/>
  <c r="L205" i="3"/>
  <c r="M205" i="3"/>
  <c r="N205" i="3"/>
  <c r="O205" i="3"/>
  <c r="P205" i="3"/>
  <c r="Q205" i="3"/>
  <c r="R205" i="3"/>
  <c r="S205" i="3"/>
  <c r="T205" i="3"/>
  <c r="C206" i="3"/>
  <c r="D206" i="3"/>
  <c r="E206" i="3"/>
  <c r="F206" i="3"/>
  <c r="G206" i="3"/>
  <c r="H206" i="3"/>
  <c r="I206" i="3"/>
  <c r="J206" i="3"/>
  <c r="K206" i="3"/>
  <c r="L206" i="3"/>
  <c r="M206" i="3"/>
  <c r="N206" i="3"/>
  <c r="O206" i="3"/>
  <c r="P206" i="3"/>
  <c r="Q206" i="3"/>
  <c r="R206" i="3"/>
  <c r="S206" i="3"/>
  <c r="T206" i="3"/>
  <c r="C207" i="3"/>
  <c r="D207" i="3"/>
  <c r="E207" i="3"/>
  <c r="F207" i="3"/>
  <c r="G207" i="3"/>
  <c r="H207" i="3"/>
  <c r="I207" i="3"/>
  <c r="J207" i="3"/>
  <c r="K207" i="3"/>
  <c r="L207" i="3"/>
  <c r="M207" i="3"/>
  <c r="N207" i="3"/>
  <c r="O207" i="3"/>
  <c r="P207" i="3"/>
  <c r="Q207" i="3"/>
  <c r="R207" i="3"/>
  <c r="S207" i="3"/>
  <c r="T207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O208" i="3"/>
  <c r="P208" i="3"/>
  <c r="Q208" i="3"/>
  <c r="R208" i="3"/>
  <c r="S208" i="3"/>
  <c r="T208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O209" i="3"/>
  <c r="P209" i="3"/>
  <c r="Q209" i="3"/>
  <c r="R209" i="3"/>
  <c r="S209" i="3"/>
  <c r="T209" i="3"/>
  <c r="C210" i="3"/>
  <c r="D210" i="3"/>
  <c r="E210" i="3"/>
  <c r="F210" i="3"/>
  <c r="G210" i="3"/>
  <c r="H210" i="3"/>
  <c r="I210" i="3"/>
  <c r="J210" i="3"/>
  <c r="K210" i="3"/>
  <c r="L210" i="3"/>
  <c r="M210" i="3"/>
  <c r="N210" i="3"/>
  <c r="O210" i="3"/>
  <c r="P210" i="3"/>
  <c r="Q210" i="3"/>
  <c r="R210" i="3"/>
  <c r="S210" i="3"/>
  <c r="T210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O211" i="3"/>
  <c r="P211" i="3"/>
  <c r="Q211" i="3"/>
  <c r="R211" i="3"/>
  <c r="S211" i="3"/>
  <c r="T211" i="3"/>
  <c r="C212" i="3"/>
  <c r="D212" i="3"/>
  <c r="E212" i="3"/>
  <c r="F212" i="3"/>
  <c r="G212" i="3"/>
  <c r="H212" i="3"/>
  <c r="I212" i="3"/>
  <c r="J212" i="3"/>
  <c r="K212" i="3"/>
  <c r="L212" i="3"/>
  <c r="M212" i="3"/>
  <c r="N212" i="3"/>
  <c r="O212" i="3"/>
  <c r="P212" i="3"/>
  <c r="Q212" i="3"/>
  <c r="R212" i="3"/>
  <c r="S212" i="3"/>
  <c r="T212" i="3"/>
  <c r="C213" i="3"/>
  <c r="D213" i="3"/>
  <c r="E213" i="3"/>
  <c r="F213" i="3"/>
  <c r="G213" i="3"/>
  <c r="H213" i="3"/>
  <c r="I213" i="3"/>
  <c r="J213" i="3"/>
  <c r="K213" i="3"/>
  <c r="L213" i="3"/>
  <c r="M213" i="3"/>
  <c r="N213" i="3"/>
  <c r="O213" i="3"/>
  <c r="P213" i="3"/>
  <c r="Q213" i="3"/>
  <c r="R213" i="3"/>
  <c r="S213" i="3"/>
  <c r="T213" i="3"/>
  <c r="C214" i="3"/>
  <c r="D214" i="3"/>
  <c r="E214" i="3"/>
  <c r="F214" i="3"/>
  <c r="G214" i="3"/>
  <c r="H214" i="3"/>
  <c r="I214" i="3"/>
  <c r="J214" i="3"/>
  <c r="K214" i="3"/>
  <c r="L214" i="3"/>
  <c r="M214" i="3"/>
  <c r="N214" i="3"/>
  <c r="O214" i="3"/>
  <c r="P214" i="3"/>
  <c r="Q214" i="3"/>
  <c r="R214" i="3"/>
  <c r="S214" i="3"/>
  <c r="T214" i="3"/>
  <c r="C215" i="3"/>
  <c r="D215" i="3"/>
  <c r="E215" i="3"/>
  <c r="F215" i="3"/>
  <c r="G215" i="3"/>
  <c r="H215" i="3"/>
  <c r="I215" i="3"/>
  <c r="J215" i="3"/>
  <c r="K215" i="3"/>
  <c r="L215" i="3"/>
  <c r="M215" i="3"/>
  <c r="N215" i="3"/>
  <c r="O215" i="3"/>
  <c r="P215" i="3"/>
  <c r="Q215" i="3"/>
  <c r="R215" i="3"/>
  <c r="S215" i="3"/>
  <c r="T215" i="3"/>
  <c r="C216" i="3"/>
  <c r="D216" i="3"/>
  <c r="E216" i="3"/>
  <c r="F216" i="3"/>
  <c r="G216" i="3"/>
  <c r="H216" i="3"/>
  <c r="I216" i="3"/>
  <c r="J216" i="3"/>
  <c r="K216" i="3"/>
  <c r="L216" i="3"/>
  <c r="M216" i="3"/>
  <c r="N216" i="3"/>
  <c r="O216" i="3"/>
  <c r="P216" i="3"/>
  <c r="Q216" i="3"/>
  <c r="R216" i="3"/>
  <c r="S216" i="3"/>
  <c r="T216" i="3"/>
  <c r="C217" i="3"/>
  <c r="D217" i="3"/>
  <c r="E217" i="3"/>
  <c r="F217" i="3"/>
  <c r="G217" i="3"/>
  <c r="H217" i="3"/>
  <c r="I217" i="3"/>
  <c r="J217" i="3"/>
  <c r="K217" i="3"/>
  <c r="L217" i="3"/>
  <c r="M217" i="3"/>
  <c r="N217" i="3"/>
  <c r="O217" i="3"/>
  <c r="P217" i="3"/>
  <c r="Q217" i="3"/>
  <c r="R217" i="3"/>
  <c r="S217" i="3"/>
  <c r="T217" i="3"/>
  <c r="C218" i="3"/>
  <c r="D218" i="3"/>
  <c r="E218" i="3"/>
  <c r="F218" i="3"/>
  <c r="G218" i="3"/>
  <c r="H218" i="3"/>
  <c r="I218" i="3"/>
  <c r="J218" i="3"/>
  <c r="K218" i="3"/>
  <c r="L218" i="3"/>
  <c r="M218" i="3"/>
  <c r="N218" i="3"/>
  <c r="O218" i="3"/>
  <c r="P218" i="3"/>
  <c r="Q218" i="3"/>
  <c r="R218" i="3"/>
  <c r="S218" i="3"/>
  <c r="T218" i="3"/>
  <c r="C219" i="3"/>
  <c r="D219" i="3"/>
  <c r="E219" i="3"/>
  <c r="F219" i="3"/>
  <c r="G219" i="3"/>
  <c r="H219" i="3"/>
  <c r="I219" i="3"/>
  <c r="J219" i="3"/>
  <c r="K219" i="3"/>
  <c r="L219" i="3"/>
  <c r="M219" i="3"/>
  <c r="N219" i="3"/>
  <c r="O219" i="3"/>
  <c r="P219" i="3"/>
  <c r="Q219" i="3"/>
  <c r="R219" i="3"/>
  <c r="S219" i="3"/>
  <c r="T219" i="3"/>
  <c r="C220" i="3"/>
  <c r="D220" i="3"/>
  <c r="E220" i="3"/>
  <c r="F220" i="3"/>
  <c r="G220" i="3"/>
  <c r="H220" i="3"/>
  <c r="I220" i="3"/>
  <c r="J220" i="3"/>
  <c r="K220" i="3"/>
  <c r="L220" i="3"/>
  <c r="M220" i="3"/>
  <c r="N220" i="3"/>
  <c r="O220" i="3"/>
  <c r="P220" i="3"/>
  <c r="Q220" i="3"/>
  <c r="R220" i="3"/>
  <c r="S220" i="3"/>
  <c r="T220" i="3"/>
  <c r="C221" i="3"/>
  <c r="D221" i="3"/>
  <c r="E221" i="3"/>
  <c r="F221" i="3"/>
  <c r="G221" i="3"/>
  <c r="H221" i="3"/>
  <c r="I221" i="3"/>
  <c r="J221" i="3"/>
  <c r="K221" i="3"/>
  <c r="L221" i="3"/>
  <c r="M221" i="3"/>
  <c r="N221" i="3"/>
  <c r="O221" i="3"/>
  <c r="P221" i="3"/>
  <c r="Q221" i="3"/>
  <c r="R221" i="3"/>
  <c r="S221" i="3"/>
  <c r="T221" i="3"/>
  <c r="C222" i="3"/>
  <c r="D222" i="3"/>
  <c r="E222" i="3"/>
  <c r="F222" i="3"/>
  <c r="G222" i="3"/>
  <c r="H222" i="3"/>
  <c r="I222" i="3"/>
  <c r="J222" i="3"/>
  <c r="K222" i="3"/>
  <c r="L222" i="3"/>
  <c r="M222" i="3"/>
  <c r="N222" i="3"/>
  <c r="O222" i="3"/>
  <c r="P222" i="3"/>
  <c r="Q222" i="3"/>
  <c r="R222" i="3"/>
  <c r="S222" i="3"/>
  <c r="T222" i="3"/>
  <c r="C223" i="3"/>
  <c r="D223" i="3"/>
  <c r="E223" i="3"/>
  <c r="F223" i="3"/>
  <c r="G223" i="3"/>
  <c r="H223" i="3"/>
  <c r="I223" i="3"/>
  <c r="J223" i="3"/>
  <c r="K223" i="3"/>
  <c r="L223" i="3"/>
  <c r="M223" i="3"/>
  <c r="N223" i="3"/>
  <c r="O223" i="3"/>
  <c r="P223" i="3"/>
  <c r="Q223" i="3"/>
  <c r="R223" i="3"/>
  <c r="S223" i="3"/>
  <c r="T223" i="3"/>
  <c r="C224" i="3"/>
  <c r="D224" i="3"/>
  <c r="E224" i="3"/>
  <c r="F224" i="3"/>
  <c r="G224" i="3"/>
  <c r="H224" i="3"/>
  <c r="I224" i="3"/>
  <c r="J224" i="3"/>
  <c r="K224" i="3"/>
  <c r="L224" i="3"/>
  <c r="M224" i="3"/>
  <c r="N224" i="3"/>
  <c r="O224" i="3"/>
  <c r="P224" i="3"/>
  <c r="Q224" i="3"/>
  <c r="R224" i="3"/>
  <c r="S224" i="3"/>
  <c r="T224" i="3"/>
  <c r="C225" i="3"/>
  <c r="D225" i="3"/>
  <c r="E225" i="3"/>
  <c r="F225" i="3"/>
  <c r="G225" i="3"/>
  <c r="H225" i="3"/>
  <c r="I225" i="3"/>
  <c r="J225" i="3"/>
  <c r="K225" i="3"/>
  <c r="L225" i="3"/>
  <c r="M225" i="3"/>
  <c r="N225" i="3"/>
  <c r="O225" i="3"/>
  <c r="P225" i="3"/>
  <c r="Q225" i="3"/>
  <c r="R225" i="3"/>
  <c r="S225" i="3"/>
  <c r="T225" i="3"/>
  <c r="C226" i="3"/>
  <c r="D226" i="3"/>
  <c r="E226" i="3"/>
  <c r="F226" i="3"/>
  <c r="G226" i="3"/>
  <c r="H226" i="3"/>
  <c r="I226" i="3"/>
  <c r="J226" i="3"/>
  <c r="K226" i="3"/>
  <c r="L226" i="3"/>
  <c r="M226" i="3"/>
  <c r="N226" i="3"/>
  <c r="O226" i="3"/>
  <c r="P226" i="3"/>
  <c r="Q226" i="3"/>
  <c r="R226" i="3"/>
  <c r="S226" i="3"/>
  <c r="T226" i="3"/>
  <c r="C227" i="3"/>
  <c r="D227" i="3"/>
  <c r="E227" i="3"/>
  <c r="F227" i="3"/>
  <c r="G227" i="3"/>
  <c r="H227" i="3"/>
  <c r="I227" i="3"/>
  <c r="J227" i="3"/>
  <c r="K227" i="3"/>
  <c r="L227" i="3"/>
  <c r="M227" i="3"/>
  <c r="N227" i="3"/>
  <c r="O227" i="3"/>
  <c r="P227" i="3"/>
  <c r="Q227" i="3"/>
  <c r="R227" i="3"/>
  <c r="S227" i="3"/>
  <c r="T227" i="3"/>
  <c r="C228" i="3"/>
  <c r="D228" i="3"/>
  <c r="E228" i="3"/>
  <c r="F228" i="3"/>
  <c r="G228" i="3"/>
  <c r="H228" i="3"/>
  <c r="I228" i="3"/>
  <c r="J228" i="3"/>
  <c r="K228" i="3"/>
  <c r="L228" i="3"/>
  <c r="M228" i="3"/>
  <c r="N228" i="3"/>
  <c r="O228" i="3"/>
  <c r="P228" i="3"/>
  <c r="Q228" i="3"/>
  <c r="R228" i="3"/>
  <c r="S228" i="3"/>
  <c r="T228" i="3"/>
  <c r="C229" i="3"/>
  <c r="D229" i="3"/>
  <c r="E229" i="3"/>
  <c r="F229" i="3"/>
  <c r="G229" i="3"/>
  <c r="H229" i="3"/>
  <c r="I229" i="3"/>
  <c r="J229" i="3"/>
  <c r="K229" i="3"/>
  <c r="L229" i="3"/>
  <c r="M229" i="3"/>
  <c r="N229" i="3"/>
  <c r="O229" i="3"/>
  <c r="P229" i="3"/>
  <c r="Q229" i="3"/>
  <c r="R229" i="3"/>
  <c r="S229" i="3"/>
  <c r="T229" i="3"/>
  <c r="C230" i="3"/>
  <c r="D230" i="3"/>
  <c r="E230" i="3"/>
  <c r="F230" i="3"/>
  <c r="G230" i="3"/>
  <c r="H230" i="3"/>
  <c r="I230" i="3"/>
  <c r="J230" i="3"/>
  <c r="K230" i="3"/>
  <c r="L230" i="3"/>
  <c r="M230" i="3"/>
  <c r="N230" i="3"/>
  <c r="O230" i="3"/>
  <c r="P230" i="3"/>
  <c r="Q230" i="3"/>
  <c r="R230" i="3"/>
  <c r="S230" i="3"/>
  <c r="T230" i="3"/>
  <c r="C231" i="3"/>
  <c r="D231" i="3"/>
  <c r="E231" i="3"/>
  <c r="F231" i="3"/>
  <c r="G231" i="3"/>
  <c r="H231" i="3"/>
  <c r="I231" i="3"/>
  <c r="J231" i="3"/>
  <c r="K231" i="3"/>
  <c r="L231" i="3"/>
  <c r="M231" i="3"/>
  <c r="N231" i="3"/>
  <c r="O231" i="3"/>
  <c r="P231" i="3"/>
  <c r="Q231" i="3"/>
  <c r="R231" i="3"/>
  <c r="S231" i="3"/>
  <c r="T231" i="3"/>
  <c r="C232" i="3"/>
  <c r="D232" i="3"/>
  <c r="E232" i="3"/>
  <c r="F232" i="3"/>
  <c r="G232" i="3"/>
  <c r="H232" i="3"/>
  <c r="I232" i="3"/>
  <c r="J232" i="3"/>
  <c r="K232" i="3"/>
  <c r="L232" i="3"/>
  <c r="M232" i="3"/>
  <c r="N232" i="3"/>
  <c r="O232" i="3"/>
  <c r="P232" i="3"/>
  <c r="Q232" i="3"/>
  <c r="R232" i="3"/>
  <c r="S232" i="3"/>
  <c r="T232" i="3"/>
  <c r="C233" i="3"/>
  <c r="D233" i="3"/>
  <c r="E233" i="3"/>
  <c r="F233" i="3"/>
  <c r="G233" i="3"/>
  <c r="H233" i="3"/>
  <c r="I233" i="3"/>
  <c r="J233" i="3"/>
  <c r="K233" i="3"/>
  <c r="L233" i="3"/>
  <c r="M233" i="3"/>
  <c r="N233" i="3"/>
  <c r="O233" i="3"/>
  <c r="P233" i="3"/>
  <c r="Q233" i="3"/>
  <c r="R233" i="3"/>
  <c r="S233" i="3"/>
  <c r="T233" i="3"/>
  <c r="C234" i="3"/>
  <c r="D234" i="3"/>
  <c r="E234" i="3"/>
  <c r="F234" i="3"/>
  <c r="G234" i="3"/>
  <c r="H234" i="3"/>
  <c r="I234" i="3"/>
  <c r="J234" i="3"/>
  <c r="K234" i="3"/>
  <c r="L234" i="3"/>
  <c r="M234" i="3"/>
  <c r="N234" i="3"/>
  <c r="O234" i="3"/>
  <c r="P234" i="3"/>
  <c r="Q234" i="3"/>
  <c r="R234" i="3"/>
  <c r="S234" i="3"/>
  <c r="T234" i="3"/>
  <c r="C235" i="3"/>
  <c r="D235" i="3"/>
  <c r="E235" i="3"/>
  <c r="F235" i="3"/>
  <c r="G235" i="3"/>
  <c r="H235" i="3"/>
  <c r="I235" i="3"/>
  <c r="J235" i="3"/>
  <c r="K235" i="3"/>
  <c r="L235" i="3"/>
  <c r="M235" i="3"/>
  <c r="N235" i="3"/>
  <c r="O235" i="3"/>
  <c r="P235" i="3"/>
  <c r="Q235" i="3"/>
  <c r="R235" i="3"/>
  <c r="S235" i="3"/>
  <c r="T235" i="3"/>
  <c r="C236" i="3"/>
  <c r="D236" i="3"/>
  <c r="E236" i="3"/>
  <c r="F236" i="3"/>
  <c r="G236" i="3"/>
  <c r="H236" i="3"/>
  <c r="I236" i="3"/>
  <c r="J236" i="3"/>
  <c r="K236" i="3"/>
  <c r="L236" i="3"/>
  <c r="M236" i="3"/>
  <c r="N236" i="3"/>
  <c r="O236" i="3"/>
  <c r="P236" i="3"/>
  <c r="Q236" i="3"/>
  <c r="R236" i="3"/>
  <c r="S236" i="3"/>
  <c r="T236" i="3"/>
  <c r="C237" i="3"/>
  <c r="D237" i="3"/>
  <c r="E237" i="3"/>
  <c r="F237" i="3"/>
  <c r="G237" i="3"/>
  <c r="H237" i="3"/>
  <c r="I237" i="3"/>
  <c r="J237" i="3"/>
  <c r="K237" i="3"/>
  <c r="L237" i="3"/>
  <c r="M237" i="3"/>
  <c r="N237" i="3"/>
  <c r="O237" i="3"/>
  <c r="P237" i="3"/>
  <c r="Q237" i="3"/>
  <c r="R237" i="3"/>
  <c r="S237" i="3"/>
  <c r="T237" i="3"/>
  <c r="C238" i="3"/>
  <c r="D238" i="3"/>
  <c r="E238" i="3"/>
  <c r="F238" i="3"/>
  <c r="G238" i="3"/>
  <c r="H238" i="3"/>
  <c r="I238" i="3"/>
  <c r="J238" i="3"/>
  <c r="K238" i="3"/>
  <c r="L238" i="3"/>
  <c r="M238" i="3"/>
  <c r="N238" i="3"/>
  <c r="O238" i="3"/>
  <c r="P238" i="3"/>
  <c r="Q238" i="3"/>
  <c r="R238" i="3"/>
  <c r="S238" i="3"/>
  <c r="T238" i="3"/>
  <c r="C239" i="3"/>
  <c r="D239" i="3"/>
  <c r="E239" i="3"/>
  <c r="F239" i="3"/>
  <c r="G239" i="3"/>
  <c r="H239" i="3"/>
  <c r="I239" i="3"/>
  <c r="J239" i="3"/>
  <c r="K239" i="3"/>
  <c r="L239" i="3"/>
  <c r="M239" i="3"/>
  <c r="N239" i="3"/>
  <c r="O239" i="3"/>
  <c r="P239" i="3"/>
  <c r="Q239" i="3"/>
  <c r="R239" i="3"/>
  <c r="S239" i="3"/>
  <c r="T239" i="3"/>
  <c r="C240" i="3"/>
  <c r="D240" i="3"/>
  <c r="E240" i="3"/>
  <c r="F240" i="3"/>
  <c r="G240" i="3"/>
  <c r="H240" i="3"/>
  <c r="I240" i="3"/>
  <c r="J240" i="3"/>
  <c r="K240" i="3"/>
  <c r="L240" i="3"/>
  <c r="M240" i="3"/>
  <c r="N240" i="3"/>
  <c r="O240" i="3"/>
  <c r="P240" i="3"/>
  <c r="Q240" i="3"/>
  <c r="R240" i="3"/>
  <c r="S240" i="3"/>
  <c r="T240" i="3"/>
  <c r="C241" i="3"/>
  <c r="D241" i="3"/>
  <c r="E241" i="3"/>
  <c r="F241" i="3"/>
  <c r="G241" i="3"/>
  <c r="H241" i="3"/>
  <c r="I241" i="3"/>
  <c r="J241" i="3"/>
  <c r="K241" i="3"/>
  <c r="L241" i="3"/>
  <c r="M241" i="3"/>
  <c r="N241" i="3"/>
  <c r="O241" i="3"/>
  <c r="P241" i="3"/>
  <c r="Q241" i="3"/>
  <c r="R241" i="3"/>
  <c r="S241" i="3"/>
  <c r="T241" i="3"/>
  <c r="C242" i="3"/>
  <c r="D242" i="3"/>
  <c r="E242" i="3"/>
  <c r="F242" i="3"/>
  <c r="G242" i="3"/>
  <c r="H242" i="3"/>
  <c r="I242" i="3"/>
  <c r="J242" i="3"/>
  <c r="K242" i="3"/>
  <c r="L242" i="3"/>
  <c r="M242" i="3"/>
  <c r="N242" i="3"/>
  <c r="O242" i="3"/>
  <c r="P242" i="3"/>
  <c r="Q242" i="3"/>
  <c r="R242" i="3"/>
  <c r="S242" i="3"/>
  <c r="T242" i="3"/>
  <c r="C243" i="3"/>
  <c r="D243" i="3"/>
  <c r="E243" i="3"/>
  <c r="F243" i="3"/>
  <c r="G243" i="3"/>
  <c r="H243" i="3"/>
  <c r="I243" i="3"/>
  <c r="J243" i="3"/>
  <c r="K243" i="3"/>
  <c r="L243" i="3"/>
  <c r="M243" i="3"/>
  <c r="N243" i="3"/>
  <c r="O243" i="3"/>
  <c r="P243" i="3"/>
  <c r="Q243" i="3"/>
  <c r="R243" i="3"/>
  <c r="S243" i="3"/>
  <c r="T243" i="3"/>
  <c r="C244" i="3"/>
  <c r="D244" i="3"/>
  <c r="E244" i="3"/>
  <c r="F244" i="3"/>
  <c r="G244" i="3"/>
  <c r="H244" i="3"/>
  <c r="I244" i="3"/>
  <c r="J244" i="3"/>
  <c r="K244" i="3"/>
  <c r="L244" i="3"/>
  <c r="M244" i="3"/>
  <c r="N244" i="3"/>
  <c r="O244" i="3"/>
  <c r="P244" i="3"/>
  <c r="Q244" i="3"/>
  <c r="R244" i="3"/>
  <c r="S244" i="3"/>
  <c r="T244" i="3"/>
  <c r="C245" i="3"/>
  <c r="D245" i="3"/>
  <c r="E245" i="3"/>
  <c r="F245" i="3"/>
  <c r="G245" i="3"/>
  <c r="H245" i="3"/>
  <c r="I245" i="3"/>
  <c r="J245" i="3"/>
  <c r="K245" i="3"/>
  <c r="L245" i="3"/>
  <c r="M245" i="3"/>
  <c r="N245" i="3"/>
  <c r="O245" i="3"/>
  <c r="P245" i="3"/>
  <c r="Q245" i="3"/>
  <c r="R245" i="3"/>
  <c r="S245" i="3"/>
  <c r="T245" i="3"/>
  <c r="C246" i="3"/>
  <c r="D246" i="3"/>
  <c r="E246" i="3"/>
  <c r="F246" i="3"/>
  <c r="G246" i="3"/>
  <c r="H246" i="3"/>
  <c r="I246" i="3"/>
  <c r="J246" i="3"/>
  <c r="K246" i="3"/>
  <c r="L246" i="3"/>
  <c r="M246" i="3"/>
  <c r="N246" i="3"/>
  <c r="O246" i="3"/>
  <c r="P246" i="3"/>
  <c r="Q246" i="3"/>
  <c r="R246" i="3"/>
  <c r="S246" i="3"/>
  <c r="T246" i="3"/>
  <c r="C247" i="3"/>
  <c r="D247" i="3"/>
  <c r="E247" i="3"/>
  <c r="F247" i="3"/>
  <c r="G247" i="3"/>
  <c r="H247" i="3"/>
  <c r="I247" i="3"/>
  <c r="J247" i="3"/>
  <c r="K247" i="3"/>
  <c r="L247" i="3"/>
  <c r="M247" i="3"/>
  <c r="N247" i="3"/>
  <c r="O247" i="3"/>
  <c r="P247" i="3"/>
  <c r="Q247" i="3"/>
  <c r="R247" i="3"/>
  <c r="S247" i="3"/>
  <c r="T247" i="3"/>
  <c r="C248" i="3"/>
  <c r="D248" i="3"/>
  <c r="E248" i="3"/>
  <c r="F248" i="3"/>
  <c r="G248" i="3"/>
  <c r="H248" i="3"/>
  <c r="I248" i="3"/>
  <c r="J248" i="3"/>
  <c r="K248" i="3"/>
  <c r="L248" i="3"/>
  <c r="M248" i="3"/>
  <c r="N248" i="3"/>
  <c r="O248" i="3"/>
  <c r="P248" i="3"/>
  <c r="Q248" i="3"/>
  <c r="R248" i="3"/>
  <c r="S248" i="3"/>
  <c r="T248" i="3"/>
  <c r="C249" i="3"/>
  <c r="D249" i="3"/>
  <c r="E249" i="3"/>
  <c r="F249" i="3"/>
  <c r="G249" i="3"/>
  <c r="H249" i="3"/>
  <c r="I249" i="3"/>
  <c r="J249" i="3"/>
  <c r="K249" i="3"/>
  <c r="L249" i="3"/>
  <c r="M249" i="3"/>
  <c r="N249" i="3"/>
  <c r="O249" i="3"/>
  <c r="P249" i="3"/>
  <c r="Q249" i="3"/>
  <c r="R249" i="3"/>
  <c r="S249" i="3"/>
  <c r="T249" i="3"/>
  <c r="C250" i="3"/>
  <c r="D250" i="3"/>
  <c r="E250" i="3"/>
  <c r="F250" i="3"/>
  <c r="G250" i="3"/>
  <c r="H250" i="3"/>
  <c r="I250" i="3"/>
  <c r="J250" i="3"/>
  <c r="K250" i="3"/>
  <c r="L250" i="3"/>
  <c r="M250" i="3"/>
  <c r="N250" i="3"/>
  <c r="O250" i="3"/>
  <c r="P250" i="3"/>
  <c r="Q250" i="3"/>
  <c r="R250" i="3"/>
  <c r="S250" i="3"/>
  <c r="T250" i="3"/>
  <c r="C251" i="3"/>
  <c r="D251" i="3"/>
  <c r="E251" i="3"/>
  <c r="F251" i="3"/>
  <c r="G251" i="3"/>
  <c r="H251" i="3"/>
  <c r="I251" i="3"/>
  <c r="J251" i="3"/>
  <c r="K251" i="3"/>
  <c r="L251" i="3"/>
  <c r="M251" i="3"/>
  <c r="N251" i="3"/>
  <c r="O251" i="3"/>
  <c r="P251" i="3"/>
  <c r="Q251" i="3"/>
  <c r="R251" i="3"/>
  <c r="S251" i="3"/>
  <c r="T251" i="3"/>
  <c r="C252" i="3"/>
  <c r="D252" i="3"/>
  <c r="E252" i="3"/>
  <c r="F252" i="3"/>
  <c r="G252" i="3"/>
  <c r="H252" i="3"/>
  <c r="I252" i="3"/>
  <c r="J252" i="3"/>
  <c r="K252" i="3"/>
  <c r="L252" i="3"/>
  <c r="M252" i="3"/>
  <c r="N252" i="3"/>
  <c r="O252" i="3"/>
  <c r="P252" i="3"/>
  <c r="Q252" i="3"/>
  <c r="R252" i="3"/>
  <c r="S252" i="3"/>
  <c r="T252" i="3"/>
  <c r="C253" i="3"/>
  <c r="D253" i="3"/>
  <c r="E253" i="3"/>
  <c r="F253" i="3"/>
  <c r="G253" i="3"/>
  <c r="H253" i="3"/>
  <c r="I253" i="3"/>
  <c r="J253" i="3"/>
  <c r="K253" i="3"/>
  <c r="L253" i="3"/>
  <c r="M253" i="3"/>
  <c r="N253" i="3"/>
  <c r="O253" i="3"/>
  <c r="P253" i="3"/>
  <c r="Q253" i="3"/>
  <c r="R253" i="3"/>
  <c r="S253" i="3"/>
  <c r="T253" i="3"/>
  <c r="C254" i="3"/>
  <c r="D254" i="3"/>
  <c r="E254" i="3"/>
  <c r="F254" i="3"/>
  <c r="G254" i="3"/>
  <c r="H254" i="3"/>
  <c r="I254" i="3"/>
  <c r="J254" i="3"/>
  <c r="K254" i="3"/>
  <c r="L254" i="3"/>
  <c r="M254" i="3"/>
  <c r="N254" i="3"/>
  <c r="O254" i="3"/>
  <c r="P254" i="3"/>
  <c r="Q254" i="3"/>
  <c r="R254" i="3"/>
  <c r="S254" i="3"/>
  <c r="T254" i="3"/>
  <c r="C255" i="3"/>
  <c r="D255" i="3"/>
  <c r="E255" i="3"/>
  <c r="F255" i="3"/>
  <c r="G255" i="3"/>
  <c r="H255" i="3"/>
  <c r="I255" i="3"/>
  <c r="J255" i="3"/>
  <c r="K255" i="3"/>
  <c r="L255" i="3"/>
  <c r="M255" i="3"/>
  <c r="N255" i="3"/>
  <c r="O255" i="3"/>
  <c r="P255" i="3"/>
  <c r="Q255" i="3"/>
  <c r="R255" i="3"/>
  <c r="S255" i="3"/>
  <c r="T255" i="3"/>
  <c r="C256" i="3"/>
  <c r="D256" i="3"/>
  <c r="E256" i="3"/>
  <c r="F256" i="3"/>
  <c r="G256" i="3"/>
  <c r="H256" i="3"/>
  <c r="I256" i="3"/>
  <c r="J256" i="3"/>
  <c r="K256" i="3"/>
  <c r="L256" i="3"/>
  <c r="M256" i="3"/>
  <c r="N256" i="3"/>
  <c r="O256" i="3"/>
  <c r="P256" i="3"/>
  <c r="Q256" i="3"/>
  <c r="R256" i="3"/>
  <c r="S256" i="3"/>
  <c r="T256" i="3"/>
  <c r="C257" i="3"/>
  <c r="D257" i="3"/>
  <c r="E257" i="3"/>
  <c r="F257" i="3"/>
  <c r="G257" i="3"/>
  <c r="H257" i="3"/>
  <c r="I257" i="3"/>
  <c r="J257" i="3"/>
  <c r="K257" i="3"/>
  <c r="L257" i="3"/>
  <c r="M257" i="3"/>
  <c r="N257" i="3"/>
  <c r="O257" i="3"/>
  <c r="P257" i="3"/>
  <c r="Q257" i="3"/>
  <c r="R257" i="3"/>
  <c r="S257" i="3"/>
  <c r="T257" i="3"/>
  <c r="C258" i="3"/>
  <c r="D258" i="3"/>
  <c r="E258" i="3"/>
  <c r="F258" i="3"/>
  <c r="G258" i="3"/>
  <c r="H258" i="3"/>
  <c r="I258" i="3"/>
  <c r="J258" i="3"/>
  <c r="K258" i="3"/>
  <c r="L258" i="3"/>
  <c r="M258" i="3"/>
  <c r="N258" i="3"/>
  <c r="O258" i="3"/>
  <c r="P258" i="3"/>
  <c r="Q258" i="3"/>
  <c r="R258" i="3"/>
  <c r="S258" i="3"/>
  <c r="T258" i="3"/>
  <c r="C259" i="3"/>
  <c r="D259" i="3"/>
  <c r="E259" i="3"/>
  <c r="F259" i="3"/>
  <c r="G259" i="3"/>
  <c r="H259" i="3"/>
  <c r="I259" i="3"/>
  <c r="J259" i="3"/>
  <c r="K259" i="3"/>
  <c r="L259" i="3"/>
  <c r="M259" i="3"/>
  <c r="N259" i="3"/>
  <c r="O259" i="3"/>
  <c r="P259" i="3"/>
  <c r="Q259" i="3"/>
  <c r="R259" i="3"/>
  <c r="S259" i="3"/>
  <c r="T259" i="3"/>
  <c r="C260" i="3"/>
  <c r="D260" i="3"/>
  <c r="E260" i="3"/>
  <c r="F260" i="3"/>
  <c r="G260" i="3"/>
  <c r="H260" i="3"/>
  <c r="I260" i="3"/>
  <c r="J260" i="3"/>
  <c r="K260" i="3"/>
  <c r="L260" i="3"/>
  <c r="M260" i="3"/>
  <c r="N260" i="3"/>
  <c r="O260" i="3"/>
  <c r="P260" i="3"/>
  <c r="Q260" i="3"/>
  <c r="R260" i="3"/>
  <c r="S260" i="3"/>
  <c r="T260" i="3"/>
  <c r="C261" i="3"/>
  <c r="D261" i="3"/>
  <c r="E261" i="3"/>
  <c r="F261" i="3"/>
  <c r="G261" i="3"/>
  <c r="H261" i="3"/>
  <c r="I261" i="3"/>
  <c r="J261" i="3"/>
  <c r="K261" i="3"/>
  <c r="L261" i="3"/>
  <c r="M261" i="3"/>
  <c r="N261" i="3"/>
  <c r="O261" i="3"/>
  <c r="P261" i="3"/>
  <c r="Q261" i="3"/>
  <c r="R261" i="3"/>
  <c r="S261" i="3"/>
  <c r="T261" i="3"/>
  <c r="C262" i="3"/>
  <c r="D262" i="3"/>
  <c r="E262" i="3"/>
  <c r="F262" i="3"/>
  <c r="G262" i="3"/>
  <c r="H262" i="3"/>
  <c r="I262" i="3"/>
  <c r="J262" i="3"/>
  <c r="K262" i="3"/>
  <c r="L262" i="3"/>
  <c r="M262" i="3"/>
  <c r="N262" i="3"/>
  <c r="O262" i="3"/>
  <c r="P262" i="3"/>
  <c r="Q262" i="3"/>
  <c r="R262" i="3"/>
  <c r="S262" i="3"/>
  <c r="T262" i="3"/>
  <c r="C263" i="3"/>
  <c r="D263" i="3"/>
  <c r="E263" i="3"/>
  <c r="F263" i="3"/>
  <c r="G263" i="3"/>
  <c r="H263" i="3"/>
  <c r="I263" i="3"/>
  <c r="J263" i="3"/>
  <c r="K263" i="3"/>
  <c r="L263" i="3"/>
  <c r="M263" i="3"/>
  <c r="N263" i="3"/>
  <c r="O263" i="3"/>
  <c r="P263" i="3"/>
  <c r="Q263" i="3"/>
  <c r="R263" i="3"/>
  <c r="S263" i="3"/>
  <c r="T263" i="3"/>
  <c r="C264" i="3"/>
  <c r="D264" i="3"/>
  <c r="E264" i="3"/>
  <c r="F264" i="3"/>
  <c r="G264" i="3"/>
  <c r="H264" i="3"/>
  <c r="I264" i="3"/>
  <c r="J264" i="3"/>
  <c r="K264" i="3"/>
  <c r="L264" i="3"/>
  <c r="M264" i="3"/>
  <c r="N264" i="3"/>
  <c r="O264" i="3"/>
  <c r="P264" i="3"/>
  <c r="Q264" i="3"/>
  <c r="R264" i="3"/>
  <c r="S264" i="3"/>
  <c r="T264" i="3"/>
  <c r="C265" i="3"/>
  <c r="D265" i="3"/>
  <c r="E265" i="3"/>
  <c r="F265" i="3"/>
  <c r="G265" i="3"/>
  <c r="H265" i="3"/>
  <c r="I265" i="3"/>
  <c r="J265" i="3"/>
  <c r="K265" i="3"/>
  <c r="L265" i="3"/>
  <c r="M265" i="3"/>
  <c r="N265" i="3"/>
  <c r="O265" i="3"/>
  <c r="P265" i="3"/>
  <c r="Q265" i="3"/>
  <c r="R265" i="3"/>
  <c r="S265" i="3"/>
  <c r="T265" i="3"/>
  <c r="C266" i="3"/>
  <c r="D266" i="3"/>
  <c r="E266" i="3"/>
  <c r="F266" i="3"/>
  <c r="G266" i="3"/>
  <c r="H266" i="3"/>
  <c r="I266" i="3"/>
  <c r="J266" i="3"/>
  <c r="K266" i="3"/>
  <c r="L266" i="3"/>
  <c r="M266" i="3"/>
  <c r="N266" i="3"/>
  <c r="O266" i="3"/>
  <c r="P266" i="3"/>
  <c r="Q266" i="3"/>
  <c r="R266" i="3"/>
  <c r="S266" i="3"/>
  <c r="T266" i="3"/>
  <c r="C267" i="3"/>
  <c r="D267" i="3"/>
  <c r="E267" i="3"/>
  <c r="F267" i="3"/>
  <c r="G267" i="3"/>
  <c r="H267" i="3"/>
  <c r="I267" i="3"/>
  <c r="J267" i="3"/>
  <c r="K267" i="3"/>
  <c r="L267" i="3"/>
  <c r="M267" i="3"/>
  <c r="N267" i="3"/>
  <c r="O267" i="3"/>
  <c r="P267" i="3"/>
  <c r="Q267" i="3"/>
  <c r="R267" i="3"/>
  <c r="S267" i="3"/>
  <c r="T267" i="3"/>
  <c r="C268" i="3"/>
  <c r="D268" i="3"/>
  <c r="E268" i="3"/>
  <c r="F268" i="3"/>
  <c r="G268" i="3"/>
  <c r="H268" i="3"/>
  <c r="I268" i="3"/>
  <c r="J268" i="3"/>
  <c r="K268" i="3"/>
  <c r="L268" i="3"/>
  <c r="M268" i="3"/>
  <c r="N268" i="3"/>
  <c r="O268" i="3"/>
  <c r="P268" i="3"/>
  <c r="Q268" i="3"/>
  <c r="R268" i="3"/>
  <c r="S268" i="3"/>
  <c r="T268" i="3"/>
  <c r="C269" i="3"/>
  <c r="D269" i="3"/>
  <c r="E269" i="3"/>
  <c r="F269" i="3"/>
  <c r="G269" i="3"/>
  <c r="H269" i="3"/>
  <c r="I269" i="3"/>
  <c r="J269" i="3"/>
  <c r="K269" i="3"/>
  <c r="L269" i="3"/>
  <c r="M269" i="3"/>
  <c r="N269" i="3"/>
  <c r="O269" i="3"/>
  <c r="P269" i="3"/>
  <c r="Q269" i="3"/>
  <c r="R269" i="3"/>
  <c r="S269" i="3"/>
  <c r="T269" i="3"/>
  <c r="C270" i="3"/>
  <c r="D270" i="3"/>
  <c r="E270" i="3"/>
  <c r="F270" i="3"/>
  <c r="G270" i="3"/>
  <c r="H270" i="3"/>
  <c r="I270" i="3"/>
  <c r="J270" i="3"/>
  <c r="K270" i="3"/>
  <c r="L270" i="3"/>
  <c r="M270" i="3"/>
  <c r="N270" i="3"/>
  <c r="O270" i="3"/>
  <c r="P270" i="3"/>
  <c r="Q270" i="3"/>
  <c r="R270" i="3"/>
  <c r="S270" i="3"/>
  <c r="T270" i="3"/>
  <c r="C271" i="3"/>
  <c r="D271" i="3"/>
  <c r="E271" i="3"/>
  <c r="F271" i="3"/>
  <c r="G271" i="3"/>
  <c r="H271" i="3"/>
  <c r="I271" i="3"/>
  <c r="J271" i="3"/>
  <c r="K271" i="3"/>
  <c r="L271" i="3"/>
  <c r="M271" i="3"/>
  <c r="N271" i="3"/>
  <c r="O271" i="3"/>
  <c r="P271" i="3"/>
  <c r="Q271" i="3"/>
  <c r="R271" i="3"/>
  <c r="S271" i="3"/>
  <c r="T271" i="3"/>
  <c r="C272" i="3"/>
  <c r="D272" i="3"/>
  <c r="E272" i="3"/>
  <c r="F272" i="3"/>
  <c r="G272" i="3"/>
  <c r="H272" i="3"/>
  <c r="I272" i="3"/>
  <c r="J272" i="3"/>
  <c r="K272" i="3"/>
  <c r="L272" i="3"/>
  <c r="M272" i="3"/>
  <c r="N272" i="3"/>
  <c r="O272" i="3"/>
  <c r="P272" i="3"/>
  <c r="Q272" i="3"/>
  <c r="R272" i="3"/>
  <c r="S272" i="3"/>
  <c r="T272" i="3"/>
  <c r="C273" i="3"/>
  <c r="D273" i="3"/>
  <c r="E273" i="3"/>
  <c r="F273" i="3"/>
  <c r="G273" i="3"/>
  <c r="H273" i="3"/>
  <c r="I273" i="3"/>
  <c r="J273" i="3"/>
  <c r="K273" i="3"/>
  <c r="L273" i="3"/>
  <c r="M273" i="3"/>
  <c r="N273" i="3"/>
  <c r="O273" i="3"/>
  <c r="P273" i="3"/>
  <c r="Q273" i="3"/>
  <c r="R273" i="3"/>
  <c r="S273" i="3"/>
  <c r="T273" i="3"/>
  <c r="C274" i="3"/>
  <c r="D274" i="3"/>
  <c r="E274" i="3"/>
  <c r="F274" i="3"/>
  <c r="G274" i="3"/>
  <c r="H274" i="3"/>
  <c r="I274" i="3"/>
  <c r="J274" i="3"/>
  <c r="K274" i="3"/>
  <c r="L274" i="3"/>
  <c r="M274" i="3"/>
  <c r="N274" i="3"/>
  <c r="O274" i="3"/>
  <c r="P274" i="3"/>
  <c r="Q274" i="3"/>
  <c r="R274" i="3"/>
  <c r="S274" i="3"/>
  <c r="T274" i="3"/>
  <c r="C275" i="3"/>
  <c r="D275" i="3"/>
  <c r="E275" i="3"/>
  <c r="F275" i="3"/>
  <c r="G275" i="3"/>
  <c r="H275" i="3"/>
  <c r="I275" i="3"/>
  <c r="J275" i="3"/>
  <c r="K275" i="3"/>
  <c r="L275" i="3"/>
  <c r="M275" i="3"/>
  <c r="N275" i="3"/>
  <c r="O275" i="3"/>
  <c r="P275" i="3"/>
  <c r="Q275" i="3"/>
  <c r="R275" i="3"/>
  <c r="S275" i="3"/>
  <c r="T275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P188" i="3"/>
  <c r="Q188" i="3"/>
  <c r="R188" i="3"/>
  <c r="S188" i="3"/>
  <c r="T188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P189" i="3"/>
  <c r="Q189" i="3"/>
  <c r="R189" i="3"/>
  <c r="S189" i="3"/>
  <c r="T189" i="3"/>
  <c r="C189" i="3"/>
  <c r="U188" i="3"/>
  <c r="V188" i="3"/>
  <c r="W188" i="3"/>
  <c r="X188" i="3"/>
  <c r="Y188" i="3"/>
  <c r="Z188" i="3"/>
  <c r="AA188" i="3"/>
  <c r="AB188" i="3"/>
  <c r="AC188" i="3"/>
  <c r="AD188" i="3"/>
  <c r="AE188" i="3"/>
  <c r="AF188" i="3"/>
  <c r="AG188" i="3"/>
  <c r="AH188" i="3"/>
  <c r="C188" i="3"/>
  <c r="U189" i="3"/>
  <c r="V189" i="3"/>
  <c r="W189" i="3"/>
  <c r="X189" i="3"/>
  <c r="Y189" i="3"/>
  <c r="Z189" i="3"/>
  <c r="AA189" i="3"/>
  <c r="AB189" i="3"/>
  <c r="AC189" i="3"/>
  <c r="AD189" i="3"/>
  <c r="AE189" i="3"/>
  <c r="AF189" i="3"/>
  <c r="AG189" i="3"/>
  <c r="AH189" i="3"/>
  <c r="U190" i="3"/>
  <c r="V190" i="3"/>
  <c r="W190" i="3"/>
  <c r="X190" i="3"/>
  <c r="Y190" i="3"/>
  <c r="Z190" i="3"/>
  <c r="AA190" i="3"/>
  <c r="AB190" i="3"/>
  <c r="AC190" i="3"/>
  <c r="AD190" i="3"/>
  <c r="AE190" i="3"/>
  <c r="AF190" i="3"/>
  <c r="AG190" i="3"/>
  <c r="AH190" i="3"/>
  <c r="U191" i="3"/>
  <c r="V191" i="3"/>
  <c r="W191" i="3"/>
  <c r="X191" i="3"/>
  <c r="Y191" i="3"/>
  <c r="Z191" i="3"/>
  <c r="AA191" i="3"/>
  <c r="AB191" i="3"/>
  <c r="AC191" i="3"/>
  <c r="AD191" i="3"/>
  <c r="AE191" i="3"/>
  <c r="AF191" i="3"/>
  <c r="AG191" i="3"/>
  <c r="AH191" i="3"/>
  <c r="U192" i="3"/>
  <c r="V192" i="3"/>
  <c r="W192" i="3"/>
  <c r="X192" i="3"/>
  <c r="Y192" i="3"/>
  <c r="Z192" i="3"/>
  <c r="AA192" i="3"/>
  <c r="AB192" i="3"/>
  <c r="AC192" i="3"/>
  <c r="AD192" i="3"/>
  <c r="AE192" i="3"/>
  <c r="AF192" i="3"/>
  <c r="AG192" i="3"/>
  <c r="AH192" i="3"/>
  <c r="U193" i="3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U194" i="3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U195" i="3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U196" i="3"/>
  <c r="V196" i="3"/>
  <c r="W196" i="3"/>
  <c r="X196" i="3"/>
  <c r="Y196" i="3"/>
  <c r="Z196" i="3"/>
  <c r="AA196" i="3"/>
  <c r="AB196" i="3"/>
  <c r="AC196" i="3"/>
  <c r="AD196" i="3"/>
  <c r="AE196" i="3"/>
  <c r="AF196" i="3"/>
  <c r="AG196" i="3"/>
  <c r="AH196" i="3"/>
  <c r="U197" i="3"/>
  <c r="V197" i="3"/>
  <c r="W197" i="3"/>
  <c r="X197" i="3"/>
  <c r="Y197" i="3"/>
  <c r="Z197" i="3"/>
  <c r="AA197" i="3"/>
  <c r="AB197" i="3"/>
  <c r="AC197" i="3"/>
  <c r="AD197" i="3"/>
  <c r="AE197" i="3"/>
  <c r="AF197" i="3"/>
  <c r="AG197" i="3"/>
  <c r="AH197" i="3"/>
  <c r="U198" i="3"/>
  <c r="V198" i="3"/>
  <c r="W198" i="3"/>
  <c r="X198" i="3"/>
  <c r="Y198" i="3"/>
  <c r="Z198" i="3"/>
  <c r="AA198" i="3"/>
  <c r="AB198" i="3"/>
  <c r="AC198" i="3"/>
  <c r="AD198" i="3"/>
  <c r="AE198" i="3"/>
  <c r="AF198" i="3"/>
  <c r="AG198" i="3"/>
  <c r="AH198" i="3"/>
  <c r="U199" i="3"/>
  <c r="V199" i="3"/>
  <c r="W199" i="3"/>
  <c r="X199" i="3"/>
  <c r="Y199" i="3"/>
  <c r="Z199" i="3"/>
  <c r="AA199" i="3"/>
  <c r="AB199" i="3"/>
  <c r="AC199" i="3"/>
  <c r="AD199" i="3"/>
  <c r="AE199" i="3"/>
  <c r="AF199" i="3"/>
  <c r="AG199" i="3"/>
  <c r="AH199" i="3"/>
  <c r="U200" i="3"/>
  <c r="V200" i="3"/>
  <c r="W200" i="3"/>
  <c r="X200" i="3"/>
  <c r="Y200" i="3"/>
  <c r="Z200" i="3"/>
  <c r="AA200" i="3"/>
  <c r="AB200" i="3"/>
  <c r="AC200" i="3"/>
  <c r="AD200" i="3"/>
  <c r="AE200" i="3"/>
  <c r="AF200" i="3"/>
  <c r="AG200" i="3"/>
  <c r="AH200" i="3"/>
  <c r="U201" i="3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U202" i="3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U203" i="3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U204" i="3"/>
  <c r="V204" i="3"/>
  <c r="W204" i="3"/>
  <c r="X204" i="3"/>
  <c r="Y204" i="3"/>
  <c r="Z204" i="3"/>
  <c r="AA204" i="3"/>
  <c r="AB204" i="3"/>
  <c r="AC204" i="3"/>
  <c r="AD204" i="3"/>
  <c r="AE204" i="3"/>
  <c r="AF204" i="3"/>
  <c r="AG204" i="3"/>
  <c r="AH204" i="3"/>
  <c r="U205" i="3"/>
  <c r="V205" i="3"/>
  <c r="W205" i="3"/>
  <c r="X205" i="3"/>
  <c r="Y205" i="3"/>
  <c r="Z205" i="3"/>
  <c r="AA205" i="3"/>
  <c r="AB205" i="3"/>
  <c r="AC205" i="3"/>
  <c r="AD205" i="3"/>
  <c r="AE205" i="3"/>
  <c r="AF205" i="3"/>
  <c r="AG205" i="3"/>
  <c r="AH205" i="3"/>
  <c r="U206" i="3"/>
  <c r="V206" i="3"/>
  <c r="W206" i="3"/>
  <c r="X206" i="3"/>
  <c r="Y206" i="3"/>
  <c r="Z206" i="3"/>
  <c r="AA206" i="3"/>
  <c r="AB206" i="3"/>
  <c r="AC206" i="3"/>
  <c r="AD206" i="3"/>
  <c r="AE206" i="3"/>
  <c r="AF206" i="3"/>
  <c r="AG206" i="3"/>
  <c r="AH206" i="3"/>
  <c r="U207" i="3"/>
  <c r="V207" i="3"/>
  <c r="W207" i="3"/>
  <c r="X207" i="3"/>
  <c r="Y207" i="3"/>
  <c r="Z207" i="3"/>
  <c r="AA207" i="3"/>
  <c r="AB207" i="3"/>
  <c r="AC207" i="3"/>
  <c r="AD207" i="3"/>
  <c r="AE207" i="3"/>
  <c r="AF207" i="3"/>
  <c r="AG207" i="3"/>
  <c r="AH207" i="3"/>
  <c r="U208" i="3"/>
  <c r="V208" i="3"/>
  <c r="W208" i="3"/>
  <c r="X208" i="3"/>
  <c r="Y208" i="3"/>
  <c r="Z208" i="3"/>
  <c r="AA208" i="3"/>
  <c r="AB208" i="3"/>
  <c r="AC208" i="3"/>
  <c r="AD208" i="3"/>
  <c r="AE208" i="3"/>
  <c r="AF208" i="3"/>
  <c r="AG208" i="3"/>
  <c r="AH208" i="3"/>
  <c r="U209" i="3"/>
  <c r="V209" i="3"/>
  <c r="W209" i="3"/>
  <c r="X209" i="3"/>
  <c r="Y209" i="3"/>
  <c r="Z209" i="3"/>
  <c r="AA209" i="3"/>
  <c r="AB209" i="3"/>
  <c r="AC209" i="3"/>
  <c r="AD209" i="3"/>
  <c r="AE209" i="3"/>
  <c r="AF209" i="3"/>
  <c r="AG209" i="3"/>
  <c r="AH209" i="3"/>
  <c r="U210" i="3"/>
  <c r="V210" i="3"/>
  <c r="W210" i="3"/>
  <c r="X210" i="3"/>
  <c r="Y210" i="3"/>
  <c r="Z210" i="3"/>
  <c r="AA210" i="3"/>
  <c r="AB210" i="3"/>
  <c r="AC210" i="3"/>
  <c r="AD210" i="3"/>
  <c r="AE210" i="3"/>
  <c r="AF210" i="3"/>
  <c r="AG210" i="3"/>
  <c r="AH210" i="3"/>
  <c r="U211" i="3"/>
  <c r="V211" i="3"/>
  <c r="W211" i="3"/>
  <c r="X211" i="3"/>
  <c r="Y211" i="3"/>
  <c r="Z211" i="3"/>
  <c r="AA211" i="3"/>
  <c r="AB211" i="3"/>
  <c r="AC211" i="3"/>
  <c r="AD211" i="3"/>
  <c r="AE211" i="3"/>
  <c r="AF211" i="3"/>
  <c r="AG211" i="3"/>
  <c r="AH211" i="3"/>
  <c r="U212" i="3"/>
  <c r="V212" i="3"/>
  <c r="W212" i="3"/>
  <c r="X212" i="3"/>
  <c r="Y212" i="3"/>
  <c r="Z212" i="3"/>
  <c r="AA212" i="3"/>
  <c r="AB212" i="3"/>
  <c r="AC212" i="3"/>
  <c r="AD212" i="3"/>
  <c r="AE212" i="3"/>
  <c r="AF212" i="3"/>
  <c r="AG212" i="3"/>
  <c r="AH212" i="3"/>
  <c r="U213" i="3"/>
  <c r="V213" i="3"/>
  <c r="W213" i="3"/>
  <c r="X213" i="3"/>
  <c r="Y213" i="3"/>
  <c r="Z213" i="3"/>
  <c r="AA213" i="3"/>
  <c r="AB213" i="3"/>
  <c r="AC213" i="3"/>
  <c r="AD213" i="3"/>
  <c r="AE213" i="3"/>
  <c r="AF213" i="3"/>
  <c r="AG213" i="3"/>
  <c r="AH213" i="3"/>
  <c r="U214" i="3"/>
  <c r="V214" i="3"/>
  <c r="W214" i="3"/>
  <c r="X214" i="3"/>
  <c r="Y214" i="3"/>
  <c r="Z214" i="3"/>
  <c r="AA214" i="3"/>
  <c r="AB214" i="3"/>
  <c r="AC214" i="3"/>
  <c r="AD214" i="3"/>
  <c r="AE214" i="3"/>
  <c r="AF214" i="3"/>
  <c r="AG214" i="3"/>
  <c r="AH214" i="3"/>
  <c r="U215" i="3"/>
  <c r="V215" i="3"/>
  <c r="W215" i="3"/>
  <c r="X215" i="3"/>
  <c r="Y215" i="3"/>
  <c r="Z215" i="3"/>
  <c r="AA215" i="3"/>
  <c r="AB215" i="3"/>
  <c r="AC215" i="3"/>
  <c r="AD215" i="3"/>
  <c r="AE215" i="3"/>
  <c r="AF215" i="3"/>
  <c r="AG215" i="3"/>
  <c r="AH215" i="3"/>
  <c r="U216" i="3"/>
  <c r="V216" i="3"/>
  <c r="W216" i="3"/>
  <c r="X216" i="3"/>
  <c r="Y216" i="3"/>
  <c r="Z216" i="3"/>
  <c r="AA216" i="3"/>
  <c r="AB216" i="3"/>
  <c r="AC216" i="3"/>
  <c r="AD216" i="3"/>
  <c r="AE216" i="3"/>
  <c r="AF216" i="3"/>
  <c r="AG216" i="3"/>
  <c r="AH216" i="3"/>
  <c r="U217" i="3"/>
  <c r="V217" i="3"/>
  <c r="W217" i="3"/>
  <c r="X217" i="3"/>
  <c r="Y217" i="3"/>
  <c r="Z217" i="3"/>
  <c r="AA217" i="3"/>
  <c r="AB217" i="3"/>
  <c r="AC217" i="3"/>
  <c r="AD217" i="3"/>
  <c r="AE217" i="3"/>
  <c r="AF217" i="3"/>
  <c r="AG217" i="3"/>
  <c r="AH217" i="3"/>
  <c r="U218" i="3"/>
  <c r="V218" i="3"/>
  <c r="W218" i="3"/>
  <c r="X218" i="3"/>
  <c r="Y218" i="3"/>
  <c r="Z218" i="3"/>
  <c r="AA218" i="3"/>
  <c r="AB218" i="3"/>
  <c r="AC218" i="3"/>
  <c r="AD218" i="3"/>
  <c r="AE218" i="3"/>
  <c r="AF218" i="3"/>
  <c r="AG218" i="3"/>
  <c r="AH218" i="3"/>
  <c r="U219" i="3"/>
  <c r="V219" i="3"/>
  <c r="W219" i="3"/>
  <c r="X219" i="3"/>
  <c r="Y219" i="3"/>
  <c r="Z219" i="3"/>
  <c r="AA219" i="3"/>
  <c r="AB219" i="3"/>
  <c r="AC219" i="3"/>
  <c r="AD219" i="3"/>
  <c r="AE219" i="3"/>
  <c r="AF219" i="3"/>
  <c r="AG219" i="3"/>
  <c r="AH219" i="3"/>
  <c r="U220" i="3"/>
  <c r="V220" i="3"/>
  <c r="W220" i="3"/>
  <c r="X220" i="3"/>
  <c r="Y220" i="3"/>
  <c r="Z220" i="3"/>
  <c r="AA220" i="3"/>
  <c r="AB220" i="3"/>
  <c r="AC220" i="3"/>
  <c r="AD220" i="3"/>
  <c r="AE220" i="3"/>
  <c r="AF220" i="3"/>
  <c r="AG220" i="3"/>
  <c r="AH220" i="3"/>
  <c r="U221" i="3"/>
  <c r="V221" i="3"/>
  <c r="W221" i="3"/>
  <c r="X221" i="3"/>
  <c r="Y221" i="3"/>
  <c r="Z221" i="3"/>
  <c r="AA221" i="3"/>
  <c r="AB221" i="3"/>
  <c r="AC221" i="3"/>
  <c r="AD221" i="3"/>
  <c r="AE221" i="3"/>
  <c r="AF221" i="3"/>
  <c r="AG221" i="3"/>
  <c r="AH221" i="3"/>
  <c r="U222" i="3"/>
  <c r="V222" i="3"/>
  <c r="W222" i="3"/>
  <c r="X222" i="3"/>
  <c r="Y222" i="3"/>
  <c r="Z222" i="3"/>
  <c r="AA222" i="3"/>
  <c r="AB222" i="3"/>
  <c r="AC222" i="3"/>
  <c r="AD222" i="3"/>
  <c r="AE222" i="3"/>
  <c r="AF222" i="3"/>
  <c r="AG222" i="3"/>
  <c r="AH222" i="3"/>
  <c r="U223" i="3"/>
  <c r="V223" i="3"/>
  <c r="W223" i="3"/>
  <c r="X223" i="3"/>
  <c r="Y223" i="3"/>
  <c r="Z223" i="3"/>
  <c r="AA223" i="3"/>
  <c r="AB223" i="3"/>
  <c r="AC223" i="3"/>
  <c r="AD223" i="3"/>
  <c r="AE223" i="3"/>
  <c r="AF223" i="3"/>
  <c r="AG223" i="3"/>
  <c r="AH223" i="3"/>
  <c r="U224" i="3"/>
  <c r="V224" i="3"/>
  <c r="W224" i="3"/>
  <c r="X224" i="3"/>
  <c r="Y224" i="3"/>
  <c r="Z224" i="3"/>
  <c r="AA224" i="3"/>
  <c r="AB224" i="3"/>
  <c r="AC224" i="3"/>
  <c r="AD224" i="3"/>
  <c r="AE224" i="3"/>
  <c r="AF224" i="3"/>
  <c r="AG224" i="3"/>
  <c r="AH224" i="3"/>
  <c r="U225" i="3"/>
  <c r="V225" i="3"/>
  <c r="W225" i="3"/>
  <c r="X225" i="3"/>
  <c r="Y225" i="3"/>
  <c r="Z225" i="3"/>
  <c r="AA225" i="3"/>
  <c r="AB225" i="3"/>
  <c r="AC225" i="3"/>
  <c r="AD225" i="3"/>
  <c r="AE225" i="3"/>
  <c r="AF225" i="3"/>
  <c r="AG225" i="3"/>
  <c r="AH225" i="3"/>
  <c r="U226" i="3"/>
  <c r="V226" i="3"/>
  <c r="W226" i="3"/>
  <c r="X226" i="3"/>
  <c r="Y226" i="3"/>
  <c r="Z226" i="3"/>
  <c r="AA226" i="3"/>
  <c r="AB226" i="3"/>
  <c r="AC226" i="3"/>
  <c r="AD226" i="3"/>
  <c r="AE226" i="3"/>
  <c r="AF226" i="3"/>
  <c r="AG226" i="3"/>
  <c r="AH226" i="3"/>
  <c r="U227" i="3"/>
  <c r="V227" i="3"/>
  <c r="W227" i="3"/>
  <c r="X227" i="3"/>
  <c r="Y227" i="3"/>
  <c r="Z227" i="3"/>
  <c r="AA227" i="3"/>
  <c r="AB227" i="3"/>
  <c r="AC227" i="3"/>
  <c r="AD227" i="3"/>
  <c r="AE227" i="3"/>
  <c r="AF227" i="3"/>
  <c r="AG227" i="3"/>
  <c r="AH227" i="3"/>
  <c r="U228" i="3"/>
  <c r="V228" i="3"/>
  <c r="W228" i="3"/>
  <c r="X228" i="3"/>
  <c r="Y228" i="3"/>
  <c r="Z228" i="3"/>
  <c r="AA228" i="3"/>
  <c r="AB228" i="3"/>
  <c r="AC228" i="3"/>
  <c r="AD228" i="3"/>
  <c r="AE228" i="3"/>
  <c r="AF228" i="3"/>
  <c r="AG228" i="3"/>
  <c r="AH228" i="3"/>
  <c r="U229" i="3"/>
  <c r="V229" i="3"/>
  <c r="W229" i="3"/>
  <c r="X229" i="3"/>
  <c r="Y229" i="3"/>
  <c r="Z229" i="3"/>
  <c r="AA229" i="3"/>
  <c r="AB229" i="3"/>
  <c r="AC229" i="3"/>
  <c r="AD229" i="3"/>
  <c r="AE229" i="3"/>
  <c r="AF229" i="3"/>
  <c r="AG229" i="3"/>
  <c r="AH229" i="3"/>
  <c r="U230" i="3"/>
  <c r="V230" i="3"/>
  <c r="W230" i="3"/>
  <c r="X230" i="3"/>
  <c r="Y230" i="3"/>
  <c r="Z230" i="3"/>
  <c r="AA230" i="3"/>
  <c r="AB230" i="3"/>
  <c r="AC230" i="3"/>
  <c r="AD230" i="3"/>
  <c r="AE230" i="3"/>
  <c r="AF230" i="3"/>
  <c r="AG230" i="3"/>
  <c r="AH230" i="3"/>
  <c r="U231" i="3"/>
  <c r="V231" i="3"/>
  <c r="W231" i="3"/>
  <c r="X231" i="3"/>
  <c r="Y231" i="3"/>
  <c r="Z231" i="3"/>
  <c r="AA231" i="3"/>
  <c r="AB231" i="3"/>
  <c r="AC231" i="3"/>
  <c r="AD231" i="3"/>
  <c r="AE231" i="3"/>
  <c r="AF231" i="3"/>
  <c r="AG231" i="3"/>
  <c r="AH231" i="3"/>
  <c r="U232" i="3"/>
  <c r="V232" i="3"/>
  <c r="W232" i="3"/>
  <c r="X232" i="3"/>
  <c r="Y232" i="3"/>
  <c r="Z232" i="3"/>
  <c r="AA232" i="3"/>
  <c r="AB232" i="3"/>
  <c r="AC232" i="3"/>
  <c r="AD232" i="3"/>
  <c r="AE232" i="3"/>
  <c r="AF232" i="3"/>
  <c r="AG232" i="3"/>
  <c r="AH232" i="3"/>
  <c r="U233" i="3"/>
  <c r="V233" i="3"/>
  <c r="W233" i="3"/>
  <c r="X233" i="3"/>
  <c r="Y233" i="3"/>
  <c r="Z233" i="3"/>
  <c r="AA233" i="3"/>
  <c r="AB233" i="3"/>
  <c r="AC233" i="3"/>
  <c r="AD233" i="3"/>
  <c r="AE233" i="3"/>
  <c r="AF233" i="3"/>
  <c r="AG233" i="3"/>
  <c r="AH233" i="3"/>
  <c r="U234" i="3"/>
  <c r="V234" i="3"/>
  <c r="W234" i="3"/>
  <c r="X234" i="3"/>
  <c r="Y234" i="3"/>
  <c r="Z234" i="3"/>
  <c r="AA234" i="3"/>
  <c r="AB234" i="3"/>
  <c r="AC234" i="3"/>
  <c r="AD234" i="3"/>
  <c r="AE234" i="3"/>
  <c r="AF234" i="3"/>
  <c r="AG234" i="3"/>
  <c r="AH234" i="3"/>
  <c r="U235" i="3"/>
  <c r="V235" i="3"/>
  <c r="W235" i="3"/>
  <c r="X235" i="3"/>
  <c r="Y235" i="3"/>
  <c r="Z235" i="3"/>
  <c r="AA235" i="3"/>
  <c r="AB235" i="3"/>
  <c r="AC235" i="3"/>
  <c r="AD235" i="3"/>
  <c r="AE235" i="3"/>
  <c r="AF235" i="3"/>
  <c r="AG235" i="3"/>
  <c r="AH235" i="3"/>
  <c r="U236" i="3"/>
  <c r="V236" i="3"/>
  <c r="W236" i="3"/>
  <c r="X236" i="3"/>
  <c r="Y236" i="3"/>
  <c r="Z236" i="3"/>
  <c r="AA236" i="3"/>
  <c r="AB236" i="3"/>
  <c r="AC236" i="3"/>
  <c r="AD236" i="3"/>
  <c r="AE236" i="3"/>
  <c r="AF236" i="3"/>
  <c r="AG236" i="3"/>
  <c r="AH236" i="3"/>
  <c r="U237" i="3"/>
  <c r="V237" i="3"/>
  <c r="W237" i="3"/>
  <c r="X237" i="3"/>
  <c r="Y237" i="3"/>
  <c r="Z237" i="3"/>
  <c r="AA237" i="3"/>
  <c r="AB237" i="3"/>
  <c r="AC237" i="3"/>
  <c r="AD237" i="3"/>
  <c r="AE237" i="3"/>
  <c r="AF237" i="3"/>
  <c r="AG237" i="3"/>
  <c r="AH237" i="3"/>
  <c r="U238" i="3"/>
  <c r="V238" i="3"/>
  <c r="W238" i="3"/>
  <c r="X238" i="3"/>
  <c r="Y238" i="3"/>
  <c r="Z238" i="3"/>
  <c r="AA238" i="3"/>
  <c r="AB238" i="3"/>
  <c r="AC238" i="3"/>
  <c r="AD238" i="3"/>
  <c r="AE238" i="3"/>
  <c r="AF238" i="3"/>
  <c r="AG238" i="3"/>
  <c r="AH238" i="3"/>
  <c r="U239" i="3"/>
  <c r="V239" i="3"/>
  <c r="W239" i="3"/>
  <c r="X239" i="3"/>
  <c r="Y239" i="3"/>
  <c r="Z239" i="3"/>
  <c r="AA239" i="3"/>
  <c r="AB239" i="3"/>
  <c r="AC239" i="3"/>
  <c r="AD239" i="3"/>
  <c r="AE239" i="3"/>
  <c r="AF239" i="3"/>
  <c r="AG239" i="3"/>
  <c r="AH239" i="3"/>
  <c r="U240" i="3"/>
  <c r="V240" i="3"/>
  <c r="W240" i="3"/>
  <c r="X240" i="3"/>
  <c r="Y240" i="3"/>
  <c r="Z240" i="3"/>
  <c r="AA240" i="3"/>
  <c r="AB240" i="3"/>
  <c r="AC240" i="3"/>
  <c r="AD240" i="3"/>
  <c r="AE240" i="3"/>
  <c r="AF240" i="3"/>
  <c r="AG240" i="3"/>
  <c r="AH240" i="3"/>
  <c r="U241" i="3"/>
  <c r="V241" i="3"/>
  <c r="W241" i="3"/>
  <c r="X241" i="3"/>
  <c r="Y241" i="3"/>
  <c r="Z241" i="3"/>
  <c r="AA241" i="3"/>
  <c r="AB241" i="3"/>
  <c r="AC241" i="3"/>
  <c r="AD241" i="3"/>
  <c r="AE241" i="3"/>
  <c r="AF241" i="3"/>
  <c r="AG241" i="3"/>
  <c r="AH241" i="3"/>
  <c r="U242" i="3"/>
  <c r="V242" i="3"/>
  <c r="W242" i="3"/>
  <c r="X242" i="3"/>
  <c r="Y242" i="3"/>
  <c r="Z242" i="3"/>
  <c r="AA242" i="3"/>
  <c r="AB242" i="3"/>
  <c r="AC242" i="3"/>
  <c r="AD242" i="3"/>
  <c r="AE242" i="3"/>
  <c r="AF242" i="3"/>
  <c r="AG242" i="3"/>
  <c r="AH242" i="3"/>
  <c r="U243" i="3"/>
  <c r="V243" i="3"/>
  <c r="W243" i="3"/>
  <c r="X243" i="3"/>
  <c r="Y243" i="3"/>
  <c r="Z243" i="3"/>
  <c r="AA243" i="3"/>
  <c r="AB243" i="3"/>
  <c r="AC243" i="3"/>
  <c r="AD243" i="3"/>
  <c r="AE243" i="3"/>
  <c r="AF243" i="3"/>
  <c r="AG243" i="3"/>
  <c r="AH243" i="3"/>
  <c r="U244" i="3"/>
  <c r="V244" i="3"/>
  <c r="W244" i="3"/>
  <c r="X244" i="3"/>
  <c r="Y244" i="3"/>
  <c r="Z244" i="3"/>
  <c r="AA244" i="3"/>
  <c r="AB244" i="3"/>
  <c r="AC244" i="3"/>
  <c r="AD244" i="3"/>
  <c r="AE244" i="3"/>
  <c r="AF244" i="3"/>
  <c r="AG244" i="3"/>
  <c r="AH244" i="3"/>
  <c r="U245" i="3"/>
  <c r="V245" i="3"/>
  <c r="W245" i="3"/>
  <c r="X245" i="3"/>
  <c r="Y245" i="3"/>
  <c r="Z245" i="3"/>
  <c r="AA245" i="3"/>
  <c r="AB245" i="3"/>
  <c r="AC245" i="3"/>
  <c r="AD245" i="3"/>
  <c r="AE245" i="3"/>
  <c r="AF245" i="3"/>
  <c r="AG245" i="3"/>
  <c r="AH245" i="3"/>
  <c r="U246" i="3"/>
  <c r="V246" i="3"/>
  <c r="W246" i="3"/>
  <c r="X246" i="3"/>
  <c r="Y246" i="3"/>
  <c r="Z246" i="3"/>
  <c r="AA246" i="3"/>
  <c r="AB246" i="3"/>
  <c r="AC246" i="3"/>
  <c r="AD246" i="3"/>
  <c r="AE246" i="3"/>
  <c r="AF246" i="3"/>
  <c r="AG246" i="3"/>
  <c r="AH246" i="3"/>
  <c r="U247" i="3"/>
  <c r="V247" i="3"/>
  <c r="W247" i="3"/>
  <c r="X247" i="3"/>
  <c r="Y247" i="3"/>
  <c r="Z247" i="3"/>
  <c r="AA247" i="3"/>
  <c r="AB247" i="3"/>
  <c r="AC247" i="3"/>
  <c r="AD247" i="3"/>
  <c r="AE247" i="3"/>
  <c r="AF247" i="3"/>
  <c r="AG247" i="3"/>
  <c r="AH247" i="3"/>
  <c r="U248" i="3"/>
  <c r="V248" i="3"/>
  <c r="W248" i="3"/>
  <c r="X248" i="3"/>
  <c r="Y248" i="3"/>
  <c r="Z248" i="3"/>
  <c r="AA248" i="3"/>
  <c r="AB248" i="3"/>
  <c r="AC248" i="3"/>
  <c r="AD248" i="3"/>
  <c r="AE248" i="3"/>
  <c r="AF248" i="3"/>
  <c r="AG248" i="3"/>
  <c r="AH248" i="3"/>
  <c r="U249" i="3"/>
  <c r="V249" i="3"/>
  <c r="W249" i="3"/>
  <c r="X249" i="3"/>
  <c r="Y249" i="3"/>
  <c r="Z249" i="3"/>
  <c r="AA249" i="3"/>
  <c r="AB249" i="3"/>
  <c r="AC249" i="3"/>
  <c r="AD249" i="3"/>
  <c r="AE249" i="3"/>
  <c r="AF249" i="3"/>
  <c r="AG249" i="3"/>
  <c r="AH249" i="3"/>
  <c r="U250" i="3"/>
  <c r="V250" i="3"/>
  <c r="W250" i="3"/>
  <c r="X250" i="3"/>
  <c r="Y250" i="3"/>
  <c r="Z250" i="3"/>
  <c r="AA250" i="3"/>
  <c r="AB250" i="3"/>
  <c r="AC250" i="3"/>
  <c r="AD250" i="3"/>
  <c r="AE250" i="3"/>
  <c r="AF250" i="3"/>
  <c r="AG250" i="3"/>
  <c r="AH250" i="3"/>
  <c r="U251" i="3"/>
  <c r="V251" i="3"/>
  <c r="W251" i="3"/>
  <c r="X251" i="3"/>
  <c r="Y251" i="3"/>
  <c r="Z251" i="3"/>
  <c r="AA251" i="3"/>
  <c r="AB251" i="3"/>
  <c r="AC251" i="3"/>
  <c r="AD251" i="3"/>
  <c r="AE251" i="3"/>
  <c r="AF251" i="3"/>
  <c r="AG251" i="3"/>
  <c r="AH251" i="3"/>
  <c r="U252" i="3"/>
  <c r="V252" i="3"/>
  <c r="W252" i="3"/>
  <c r="X252" i="3"/>
  <c r="Y252" i="3"/>
  <c r="Z252" i="3"/>
  <c r="AA252" i="3"/>
  <c r="AB252" i="3"/>
  <c r="AC252" i="3"/>
  <c r="AD252" i="3"/>
  <c r="AE252" i="3"/>
  <c r="AF252" i="3"/>
  <c r="AG252" i="3"/>
  <c r="AH252" i="3"/>
  <c r="U253" i="3"/>
  <c r="V253" i="3"/>
  <c r="W253" i="3"/>
  <c r="X253" i="3"/>
  <c r="Y253" i="3"/>
  <c r="Z253" i="3"/>
  <c r="AA253" i="3"/>
  <c r="AB253" i="3"/>
  <c r="AC253" i="3"/>
  <c r="AD253" i="3"/>
  <c r="AE253" i="3"/>
  <c r="AF253" i="3"/>
  <c r="AG253" i="3"/>
  <c r="AH253" i="3"/>
  <c r="U254" i="3"/>
  <c r="V254" i="3"/>
  <c r="W254" i="3"/>
  <c r="X254" i="3"/>
  <c r="Y254" i="3"/>
  <c r="Z254" i="3"/>
  <c r="AA254" i="3"/>
  <c r="AB254" i="3"/>
  <c r="AC254" i="3"/>
  <c r="AD254" i="3"/>
  <c r="AE254" i="3"/>
  <c r="AF254" i="3"/>
  <c r="AG254" i="3"/>
  <c r="AH254" i="3"/>
  <c r="U255" i="3"/>
  <c r="V255" i="3"/>
  <c r="W255" i="3"/>
  <c r="X255" i="3"/>
  <c r="Y255" i="3"/>
  <c r="Z255" i="3"/>
  <c r="AA255" i="3"/>
  <c r="AB255" i="3"/>
  <c r="AC255" i="3"/>
  <c r="AD255" i="3"/>
  <c r="AE255" i="3"/>
  <c r="AF255" i="3"/>
  <c r="AG255" i="3"/>
  <c r="AH255" i="3"/>
  <c r="U256" i="3"/>
  <c r="V256" i="3"/>
  <c r="W256" i="3"/>
  <c r="X256" i="3"/>
  <c r="Y256" i="3"/>
  <c r="Z256" i="3"/>
  <c r="AA256" i="3"/>
  <c r="AB256" i="3"/>
  <c r="AC256" i="3"/>
  <c r="AD256" i="3"/>
  <c r="AE256" i="3"/>
  <c r="AF256" i="3"/>
  <c r="AG256" i="3"/>
  <c r="AH256" i="3"/>
  <c r="U257" i="3"/>
  <c r="V257" i="3"/>
  <c r="W257" i="3"/>
  <c r="X257" i="3"/>
  <c r="Y257" i="3"/>
  <c r="Z257" i="3"/>
  <c r="AA257" i="3"/>
  <c r="AB257" i="3"/>
  <c r="AC257" i="3"/>
  <c r="AD257" i="3"/>
  <c r="AE257" i="3"/>
  <c r="AF257" i="3"/>
  <c r="AG257" i="3"/>
  <c r="AH257" i="3"/>
  <c r="U258" i="3"/>
  <c r="V258" i="3"/>
  <c r="W258" i="3"/>
  <c r="X258" i="3"/>
  <c r="Y258" i="3"/>
  <c r="Z258" i="3"/>
  <c r="AA258" i="3"/>
  <c r="AB258" i="3"/>
  <c r="AC258" i="3"/>
  <c r="AD258" i="3"/>
  <c r="AE258" i="3"/>
  <c r="AF258" i="3"/>
  <c r="AG258" i="3"/>
  <c r="AH258" i="3"/>
  <c r="U259" i="3"/>
  <c r="V259" i="3"/>
  <c r="W259" i="3"/>
  <c r="X259" i="3"/>
  <c r="Y259" i="3"/>
  <c r="Z259" i="3"/>
  <c r="AA259" i="3"/>
  <c r="AB259" i="3"/>
  <c r="AC259" i="3"/>
  <c r="AD259" i="3"/>
  <c r="AE259" i="3"/>
  <c r="AF259" i="3"/>
  <c r="AG259" i="3"/>
  <c r="AH259" i="3"/>
  <c r="U260" i="3"/>
  <c r="V260" i="3"/>
  <c r="W260" i="3"/>
  <c r="X260" i="3"/>
  <c r="Y260" i="3"/>
  <c r="Z260" i="3"/>
  <c r="AA260" i="3"/>
  <c r="AB260" i="3"/>
  <c r="AC260" i="3"/>
  <c r="AD260" i="3"/>
  <c r="AE260" i="3"/>
  <c r="AF260" i="3"/>
  <c r="AG260" i="3"/>
  <c r="AH260" i="3"/>
  <c r="U261" i="3"/>
  <c r="V261" i="3"/>
  <c r="W261" i="3"/>
  <c r="X261" i="3"/>
  <c r="Y261" i="3"/>
  <c r="Z261" i="3"/>
  <c r="AA261" i="3"/>
  <c r="AB261" i="3"/>
  <c r="AC261" i="3"/>
  <c r="AD261" i="3"/>
  <c r="AE261" i="3"/>
  <c r="AF261" i="3"/>
  <c r="AG261" i="3"/>
  <c r="AH261" i="3"/>
  <c r="U262" i="3"/>
  <c r="V262" i="3"/>
  <c r="W262" i="3"/>
  <c r="X262" i="3"/>
  <c r="Y262" i="3"/>
  <c r="Z262" i="3"/>
  <c r="AA262" i="3"/>
  <c r="AB262" i="3"/>
  <c r="AC262" i="3"/>
  <c r="AD262" i="3"/>
  <c r="AE262" i="3"/>
  <c r="AF262" i="3"/>
  <c r="AG262" i="3"/>
  <c r="AH262" i="3"/>
  <c r="U263" i="3"/>
  <c r="V263" i="3"/>
  <c r="W263" i="3"/>
  <c r="X263" i="3"/>
  <c r="Y263" i="3"/>
  <c r="Z263" i="3"/>
  <c r="AA263" i="3"/>
  <c r="AB263" i="3"/>
  <c r="AC263" i="3"/>
  <c r="AD263" i="3"/>
  <c r="AE263" i="3"/>
  <c r="AF263" i="3"/>
  <c r="AG263" i="3"/>
  <c r="AH263" i="3"/>
  <c r="U264" i="3"/>
  <c r="V264" i="3"/>
  <c r="W264" i="3"/>
  <c r="X264" i="3"/>
  <c r="Y264" i="3"/>
  <c r="Z264" i="3"/>
  <c r="AA264" i="3"/>
  <c r="AB264" i="3"/>
  <c r="AC264" i="3"/>
  <c r="AD264" i="3"/>
  <c r="AE264" i="3"/>
  <c r="AF264" i="3"/>
  <c r="AG264" i="3"/>
  <c r="AH264" i="3"/>
  <c r="U265" i="3"/>
  <c r="V265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U266" i="3"/>
  <c r="V266" i="3"/>
  <c r="W266" i="3"/>
  <c r="X266" i="3"/>
  <c r="Y266" i="3"/>
  <c r="Z266" i="3"/>
  <c r="AA266" i="3"/>
  <c r="AB266" i="3"/>
  <c r="AC266" i="3"/>
  <c r="AD266" i="3"/>
  <c r="AE266" i="3"/>
  <c r="AF266" i="3"/>
  <c r="AG266" i="3"/>
  <c r="AH266" i="3"/>
  <c r="U267" i="3"/>
  <c r="V267" i="3"/>
  <c r="W267" i="3"/>
  <c r="X267" i="3"/>
  <c r="Y267" i="3"/>
  <c r="Z267" i="3"/>
  <c r="AA267" i="3"/>
  <c r="AB267" i="3"/>
  <c r="AC267" i="3"/>
  <c r="AD267" i="3"/>
  <c r="AE267" i="3"/>
  <c r="AF267" i="3"/>
  <c r="AG267" i="3"/>
  <c r="AH267" i="3"/>
  <c r="U268" i="3"/>
  <c r="V268" i="3"/>
  <c r="W268" i="3"/>
  <c r="X268" i="3"/>
  <c r="Y268" i="3"/>
  <c r="Z268" i="3"/>
  <c r="AA268" i="3"/>
  <c r="AB268" i="3"/>
  <c r="AC268" i="3"/>
  <c r="AD268" i="3"/>
  <c r="AE268" i="3"/>
  <c r="AF268" i="3"/>
  <c r="AG268" i="3"/>
  <c r="AH268" i="3"/>
  <c r="U269" i="3"/>
  <c r="V269" i="3"/>
  <c r="W269" i="3"/>
  <c r="X269" i="3"/>
  <c r="Y269" i="3"/>
  <c r="Z269" i="3"/>
  <c r="AA269" i="3"/>
  <c r="AB269" i="3"/>
  <c r="AC269" i="3"/>
  <c r="AD269" i="3"/>
  <c r="AE269" i="3"/>
  <c r="AF269" i="3"/>
  <c r="AG269" i="3"/>
  <c r="AH269" i="3"/>
  <c r="U270" i="3"/>
  <c r="V270" i="3"/>
  <c r="W270" i="3"/>
  <c r="X270" i="3"/>
  <c r="Y270" i="3"/>
  <c r="Z270" i="3"/>
  <c r="AA270" i="3"/>
  <c r="AB270" i="3"/>
  <c r="AC270" i="3"/>
  <c r="AD270" i="3"/>
  <c r="AE270" i="3"/>
  <c r="AF270" i="3"/>
  <c r="AG270" i="3"/>
  <c r="AH270" i="3"/>
  <c r="U271" i="3"/>
  <c r="V271" i="3"/>
  <c r="W271" i="3"/>
  <c r="X271" i="3"/>
  <c r="Y271" i="3"/>
  <c r="Z271" i="3"/>
  <c r="AA271" i="3"/>
  <c r="AB271" i="3"/>
  <c r="AC271" i="3"/>
  <c r="AD271" i="3"/>
  <c r="AE271" i="3"/>
  <c r="AF271" i="3"/>
  <c r="AG271" i="3"/>
  <c r="AH271" i="3"/>
  <c r="U272" i="3"/>
  <c r="V272" i="3"/>
  <c r="W272" i="3"/>
  <c r="X272" i="3"/>
  <c r="Y272" i="3"/>
  <c r="Z272" i="3"/>
  <c r="AA272" i="3"/>
  <c r="AB272" i="3"/>
  <c r="AC272" i="3"/>
  <c r="AD272" i="3"/>
  <c r="AE272" i="3"/>
  <c r="AF272" i="3"/>
  <c r="AG272" i="3"/>
  <c r="AH272" i="3"/>
  <c r="U273" i="3"/>
  <c r="V273" i="3"/>
  <c r="W273" i="3"/>
  <c r="X273" i="3"/>
  <c r="Y273" i="3"/>
  <c r="Z273" i="3"/>
  <c r="AA273" i="3"/>
  <c r="AB273" i="3"/>
  <c r="AC273" i="3"/>
  <c r="AD273" i="3"/>
  <c r="AE273" i="3"/>
  <c r="AF273" i="3"/>
  <c r="AG273" i="3"/>
  <c r="AH273" i="3"/>
  <c r="U274" i="3"/>
  <c r="V274" i="3"/>
  <c r="W274" i="3"/>
  <c r="X274" i="3"/>
  <c r="Y274" i="3"/>
  <c r="Z274" i="3"/>
  <c r="AA274" i="3"/>
  <c r="AB274" i="3"/>
  <c r="AC274" i="3"/>
  <c r="AD274" i="3"/>
  <c r="AE274" i="3"/>
  <c r="AF274" i="3"/>
  <c r="AG274" i="3"/>
  <c r="AH274" i="3"/>
  <c r="U275" i="3"/>
  <c r="V275" i="3"/>
  <c r="W275" i="3"/>
  <c r="X275" i="3"/>
  <c r="Y275" i="3"/>
  <c r="Z275" i="3"/>
  <c r="AA275" i="3"/>
  <c r="AB275" i="3"/>
  <c r="AC275" i="3"/>
  <c r="AD275" i="3"/>
  <c r="AE275" i="3"/>
  <c r="AF275" i="3"/>
  <c r="AG275" i="3"/>
  <c r="AH275" i="3"/>
  <c r="B80" i="22" l="1"/>
  <c r="B113" i="22" l="1"/>
  <c r="C97" i="22"/>
  <c r="C101" i="22" s="1"/>
  <c r="AG98" i="22"/>
  <c r="AG102" i="22" s="1"/>
  <c r="AG107" i="22" s="1"/>
  <c r="AF98" i="22"/>
  <c r="AF102" i="22" s="1"/>
  <c r="AF107" i="22" s="1"/>
  <c r="AE98" i="22"/>
  <c r="AE102" i="22" s="1"/>
  <c r="AE107" i="22" s="1"/>
  <c r="AD98" i="22"/>
  <c r="AD102" i="22" s="1"/>
  <c r="AD107" i="22" s="1"/>
  <c r="AC98" i="22"/>
  <c r="AC102" i="22" s="1"/>
  <c r="AC107" i="22" s="1"/>
  <c r="AB98" i="22"/>
  <c r="AB102" i="22" s="1"/>
  <c r="AB107" i="22" s="1"/>
  <c r="AA98" i="22"/>
  <c r="AA102" i="22" s="1"/>
  <c r="AA107" i="22" s="1"/>
  <c r="Z98" i="22"/>
  <c r="Z102" i="22" s="1"/>
  <c r="Z107" i="22" s="1"/>
  <c r="Y98" i="22"/>
  <c r="Y102" i="22" s="1"/>
  <c r="Y107" i="22" s="1"/>
  <c r="X98" i="22"/>
  <c r="X102" i="22" s="1"/>
  <c r="X107" i="22" s="1"/>
  <c r="W98" i="22"/>
  <c r="W102" i="22" s="1"/>
  <c r="W107" i="22" s="1"/>
  <c r="V98" i="22"/>
  <c r="V102" i="22" s="1"/>
  <c r="V107" i="22" s="1"/>
  <c r="U98" i="22"/>
  <c r="U102" i="22" s="1"/>
  <c r="U107" i="22" s="1"/>
  <c r="T98" i="22"/>
  <c r="T102" i="22" s="1"/>
  <c r="T107" i="22" s="1"/>
  <c r="S98" i="22"/>
  <c r="S102" i="22" s="1"/>
  <c r="S107" i="22" s="1"/>
  <c r="R98" i="22"/>
  <c r="R102" i="22" s="1"/>
  <c r="R107" i="22" s="1"/>
  <c r="Q98" i="22"/>
  <c r="Q102" i="22" s="1"/>
  <c r="Q107" i="22" s="1"/>
  <c r="P98" i="22"/>
  <c r="P102" i="22" s="1"/>
  <c r="P107" i="22" s="1"/>
  <c r="O98" i="22"/>
  <c r="O102" i="22" s="1"/>
  <c r="O107" i="22" s="1"/>
  <c r="N98" i="22"/>
  <c r="N102" i="22" s="1"/>
  <c r="N107" i="22" s="1"/>
  <c r="M98" i="22"/>
  <c r="M102" i="22" s="1"/>
  <c r="M107" i="22" s="1"/>
  <c r="L98" i="22"/>
  <c r="L102" i="22" s="1"/>
  <c r="L107" i="22" s="1"/>
  <c r="K98" i="22"/>
  <c r="K102" i="22" s="1"/>
  <c r="K107" i="22" s="1"/>
  <c r="J98" i="22"/>
  <c r="J102" i="22" s="1"/>
  <c r="J107" i="22" s="1"/>
  <c r="I98" i="22"/>
  <c r="I102" i="22" s="1"/>
  <c r="I107" i="22" s="1"/>
  <c r="H98" i="22"/>
  <c r="H102" i="22" s="1"/>
  <c r="H107" i="22" s="1"/>
  <c r="G98" i="22"/>
  <c r="G102" i="22" s="1"/>
  <c r="G107" i="22" s="1"/>
  <c r="F98" i="22"/>
  <c r="F102" i="22" s="1"/>
  <c r="F107" i="22" s="1"/>
  <c r="E98" i="22"/>
  <c r="E102" i="22" s="1"/>
  <c r="E107" i="22" s="1"/>
  <c r="D98" i="22"/>
  <c r="D102" i="22" s="1"/>
  <c r="D107" i="22" s="1"/>
  <c r="AG97" i="22"/>
  <c r="AG101" i="22" s="1"/>
  <c r="AG106" i="22" s="1"/>
  <c r="AF97" i="22"/>
  <c r="AE97" i="22"/>
  <c r="AE101" i="22" s="1"/>
  <c r="AD97" i="22"/>
  <c r="AD101" i="22" s="1"/>
  <c r="AC97" i="22"/>
  <c r="AC101" i="22" s="1"/>
  <c r="AC106" i="22" s="1"/>
  <c r="AB97" i="22"/>
  <c r="AA97" i="22"/>
  <c r="AA101" i="22" s="1"/>
  <c r="Z97" i="22"/>
  <c r="Z101" i="22" s="1"/>
  <c r="Y97" i="22"/>
  <c r="Y101" i="22" s="1"/>
  <c r="Y106" i="22" s="1"/>
  <c r="X97" i="22"/>
  <c r="W97" i="22"/>
  <c r="W101" i="22" s="1"/>
  <c r="V97" i="22"/>
  <c r="V101" i="22" s="1"/>
  <c r="U97" i="22"/>
  <c r="U101" i="22" s="1"/>
  <c r="U106" i="22" s="1"/>
  <c r="T97" i="22"/>
  <c r="S97" i="22"/>
  <c r="S101" i="22" s="1"/>
  <c r="S106" i="22" s="1"/>
  <c r="R97" i="22"/>
  <c r="R101" i="22" s="1"/>
  <c r="Q97" i="22"/>
  <c r="Q101" i="22" s="1"/>
  <c r="Q106" i="22" s="1"/>
  <c r="P97" i="22"/>
  <c r="O97" i="22"/>
  <c r="O101" i="22" s="1"/>
  <c r="N97" i="22"/>
  <c r="N101" i="22" s="1"/>
  <c r="M97" i="22"/>
  <c r="M101" i="22" s="1"/>
  <c r="M106" i="22" s="1"/>
  <c r="L97" i="22"/>
  <c r="K97" i="22"/>
  <c r="K101" i="22" s="1"/>
  <c r="J97" i="22"/>
  <c r="J101" i="22" s="1"/>
  <c r="I97" i="22"/>
  <c r="I101" i="22" s="1"/>
  <c r="I106" i="22" s="1"/>
  <c r="H97" i="22"/>
  <c r="G97" i="22"/>
  <c r="G101" i="22" s="1"/>
  <c r="F97" i="22"/>
  <c r="F101" i="22" s="1"/>
  <c r="E97" i="22"/>
  <c r="E101" i="22" s="1"/>
  <c r="E106" i="22" s="1"/>
  <c r="D97" i="22"/>
  <c r="C98" i="22"/>
  <c r="C102" i="22" s="1"/>
  <c r="C107" i="22" s="1"/>
  <c r="B94" i="22"/>
  <c r="AG84" i="22"/>
  <c r="AF84" i="22"/>
  <c r="AE84" i="22"/>
  <c r="AD84" i="22"/>
  <c r="AC84" i="22"/>
  <c r="AB84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C84" i="22"/>
  <c r="B84" i="22"/>
  <c r="AG83" i="22"/>
  <c r="AF83" i="22"/>
  <c r="AE83" i="22"/>
  <c r="AD83" i="22"/>
  <c r="AC83" i="22"/>
  <c r="AB83" i="22"/>
  <c r="AA83" i="22"/>
  <c r="Z83" i="22"/>
  <c r="Y83" i="22"/>
  <c r="X83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C83" i="22"/>
  <c r="B83" i="22"/>
  <c r="AG82" i="22"/>
  <c r="AF82" i="22"/>
  <c r="AE82" i="22"/>
  <c r="AD82" i="22"/>
  <c r="AC82" i="22"/>
  <c r="AB82" i="22"/>
  <c r="AA82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D82" i="22"/>
  <c r="C82" i="22"/>
  <c r="AG73" i="22"/>
  <c r="AF73" i="22"/>
  <c r="AE73" i="22"/>
  <c r="AD73" i="22"/>
  <c r="AC73" i="22"/>
  <c r="AB73" i="22"/>
  <c r="AA73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I73" i="22"/>
  <c r="H73" i="22"/>
  <c r="G73" i="22"/>
  <c r="F73" i="22"/>
  <c r="E73" i="22"/>
  <c r="D73" i="22"/>
  <c r="C73" i="22"/>
  <c r="AG72" i="22"/>
  <c r="AF72" i="22"/>
  <c r="AE72" i="22"/>
  <c r="AD72" i="22"/>
  <c r="AC72" i="22"/>
  <c r="AB72" i="22"/>
  <c r="AA72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I72" i="22"/>
  <c r="H72" i="22"/>
  <c r="G72" i="22"/>
  <c r="F72" i="22"/>
  <c r="E72" i="22"/>
  <c r="D72" i="22"/>
  <c r="C72" i="22"/>
  <c r="B70" i="22"/>
  <c r="B69" i="22"/>
  <c r="B68" i="22"/>
  <c r="B67" i="22"/>
  <c r="B66" i="22"/>
  <c r="B51" i="22"/>
  <c r="AG37" i="22"/>
  <c r="AF37" i="22"/>
  <c r="AE37" i="22"/>
  <c r="AD37" i="22"/>
  <c r="AC37" i="22"/>
  <c r="AB37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C37" i="22"/>
  <c r="AG27" i="22"/>
  <c r="AF27" i="22"/>
  <c r="AE27" i="22"/>
  <c r="AD27" i="22"/>
  <c r="AC27" i="22"/>
  <c r="AB27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C27" i="22"/>
  <c r="AG26" i="22"/>
  <c r="AF26" i="22"/>
  <c r="AE26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AG25" i="22"/>
  <c r="AF25" i="22"/>
  <c r="AE25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C20" i="22"/>
  <c r="AG19" i="22"/>
  <c r="AF19" i="22"/>
  <c r="AE19" i="22"/>
  <c r="AD19" i="22"/>
  <c r="AC19" i="22"/>
  <c r="AB19" i="22"/>
  <c r="AA19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C19" i="22"/>
  <c r="AG18" i="22"/>
  <c r="AF18" i="22"/>
  <c r="AE18" i="22"/>
  <c r="AD18" i="22"/>
  <c r="AC18" i="22"/>
  <c r="AB18" i="22"/>
  <c r="AA18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C18" i="22"/>
  <c r="AG12" i="22"/>
  <c r="AF12" i="22"/>
  <c r="AE12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C12" i="22"/>
  <c r="AG11" i="22"/>
  <c r="AF11" i="22"/>
  <c r="AE11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C11" i="22"/>
  <c r="AG10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C10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C5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C4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E3" i="22"/>
  <c r="D3" i="22"/>
  <c r="C3" i="22"/>
  <c r="K33" i="22" l="1"/>
  <c r="K96" i="22" s="1"/>
  <c r="S33" i="22"/>
  <c r="S96" i="22" s="1"/>
  <c r="AA33" i="22"/>
  <c r="AA96" i="22" s="1"/>
  <c r="AE33" i="22"/>
  <c r="AE96" i="22" s="1"/>
  <c r="H34" i="22"/>
  <c r="P34" i="22"/>
  <c r="AB34" i="22"/>
  <c r="E35" i="22"/>
  <c r="M35" i="22"/>
  <c r="U35" i="22"/>
  <c r="AC35" i="22"/>
  <c r="C40" i="22"/>
  <c r="K40" i="22"/>
  <c r="K53" i="22" s="1"/>
  <c r="S40" i="22"/>
  <c r="S53" i="22" s="1"/>
  <c r="AA40" i="22"/>
  <c r="AA53" i="22" s="1"/>
  <c r="D41" i="22"/>
  <c r="D54" i="22" s="1"/>
  <c r="T41" i="22"/>
  <c r="T54" i="22" s="1"/>
  <c r="AB41" i="22"/>
  <c r="AB54" i="22" s="1"/>
  <c r="E42" i="22"/>
  <c r="E55" i="22" s="1"/>
  <c r="M42" i="22"/>
  <c r="M55" i="22" s="1"/>
  <c r="Y42" i="22"/>
  <c r="Y55" i="22" s="1"/>
  <c r="AG42" i="22"/>
  <c r="AG55" i="22" s="1"/>
  <c r="G33" i="22"/>
  <c r="G96" i="22" s="1"/>
  <c r="O33" i="22"/>
  <c r="O96" i="22" s="1"/>
  <c r="W33" i="22"/>
  <c r="W96" i="22" s="1"/>
  <c r="D34" i="22"/>
  <c r="L34" i="22"/>
  <c r="T34" i="22"/>
  <c r="X34" i="22"/>
  <c r="AF34" i="22"/>
  <c r="I35" i="22"/>
  <c r="Q35" i="22"/>
  <c r="Y35" i="22"/>
  <c r="AG35" i="22"/>
  <c r="G40" i="22"/>
  <c r="G53" i="22" s="1"/>
  <c r="O40" i="22"/>
  <c r="O53" i="22" s="1"/>
  <c r="W40" i="22"/>
  <c r="W53" i="22" s="1"/>
  <c r="AE40" i="22"/>
  <c r="AE53" i="22" s="1"/>
  <c r="H41" i="22"/>
  <c r="H54" i="22" s="1"/>
  <c r="P41" i="22"/>
  <c r="P54" i="22" s="1"/>
  <c r="X41" i="22"/>
  <c r="X54" i="22" s="1"/>
  <c r="AF41" i="22"/>
  <c r="AF54" i="22" s="1"/>
  <c r="I42" i="22"/>
  <c r="I55" i="22" s="1"/>
  <c r="Q42" i="22"/>
  <c r="Q55" i="22" s="1"/>
  <c r="U42" i="22"/>
  <c r="U55" i="22" s="1"/>
  <c r="AC42" i="22"/>
  <c r="AC55" i="22" s="1"/>
  <c r="U87" i="22"/>
  <c r="D101" i="22"/>
  <c r="D106" i="22" s="1"/>
  <c r="J87" i="22"/>
  <c r="AB101" i="22"/>
  <c r="AB106" i="22" s="1"/>
  <c r="N87" i="22"/>
  <c r="T101" i="22"/>
  <c r="T106" i="22" s="1"/>
  <c r="AD87" i="22"/>
  <c r="L101" i="22"/>
  <c r="L106" i="22" s="1"/>
  <c r="D33" i="22"/>
  <c r="D96" i="22" s="1"/>
  <c r="L33" i="22"/>
  <c r="L96" i="22" s="1"/>
  <c r="T33" i="22"/>
  <c r="T96" i="22" s="1"/>
  <c r="AB33" i="22"/>
  <c r="AB96" i="22" s="1"/>
  <c r="E34" i="22"/>
  <c r="M34" i="22"/>
  <c r="U34" i="22"/>
  <c r="AC34" i="22"/>
  <c r="F35" i="22"/>
  <c r="N35" i="22"/>
  <c r="V35" i="22"/>
  <c r="AD35" i="22"/>
  <c r="H40" i="22"/>
  <c r="H53" i="22" s="1"/>
  <c r="P40" i="22"/>
  <c r="P53" i="22" s="1"/>
  <c r="X40" i="22"/>
  <c r="X53" i="22" s="1"/>
  <c r="AF40" i="22"/>
  <c r="AF53" i="22" s="1"/>
  <c r="I41" i="22"/>
  <c r="I54" i="22" s="1"/>
  <c r="Q41" i="22"/>
  <c r="Q54" i="22" s="1"/>
  <c r="Y41" i="22"/>
  <c r="Y54" i="22" s="1"/>
  <c r="AG41" i="22"/>
  <c r="AG54" i="22" s="1"/>
  <c r="J42" i="22"/>
  <c r="J55" i="22" s="1"/>
  <c r="V42" i="22"/>
  <c r="V55" i="22" s="1"/>
  <c r="F106" i="22"/>
  <c r="J106" i="22"/>
  <c r="R106" i="22"/>
  <c r="Z106" i="22"/>
  <c r="G106" i="22"/>
  <c r="K106" i="22"/>
  <c r="O106" i="22"/>
  <c r="W106" i="22"/>
  <c r="AA106" i="22"/>
  <c r="AE106" i="22"/>
  <c r="C106" i="22"/>
  <c r="H33" i="22"/>
  <c r="H96" i="22" s="1"/>
  <c r="P33" i="22"/>
  <c r="P96" i="22" s="1"/>
  <c r="X33" i="22"/>
  <c r="X96" i="22" s="1"/>
  <c r="AF33" i="22"/>
  <c r="AF96" i="22" s="1"/>
  <c r="I34" i="22"/>
  <c r="Q34" i="22"/>
  <c r="Y34" i="22"/>
  <c r="AG34" i="22"/>
  <c r="J35" i="22"/>
  <c r="R35" i="22"/>
  <c r="Z35" i="22"/>
  <c r="D40" i="22"/>
  <c r="D53" i="22" s="1"/>
  <c r="L40" i="22"/>
  <c r="L53" i="22" s="1"/>
  <c r="T40" i="22"/>
  <c r="T53" i="22" s="1"/>
  <c r="AB40" i="22"/>
  <c r="AB53" i="22" s="1"/>
  <c r="E41" i="22"/>
  <c r="E54" i="22" s="1"/>
  <c r="M41" i="22"/>
  <c r="M54" i="22" s="1"/>
  <c r="U41" i="22"/>
  <c r="U54" i="22" s="1"/>
  <c r="AC41" i="22"/>
  <c r="AC54" i="22" s="1"/>
  <c r="F42" i="22"/>
  <c r="F55" i="22" s="1"/>
  <c r="N42" i="22"/>
  <c r="N55" i="22" s="1"/>
  <c r="R42" i="22"/>
  <c r="R55" i="22" s="1"/>
  <c r="V106" i="22"/>
  <c r="AD106" i="22"/>
  <c r="F87" i="22"/>
  <c r="R87" i="22"/>
  <c r="V87" i="22"/>
  <c r="E88" i="22"/>
  <c r="I88" i="22"/>
  <c r="M88" i="22"/>
  <c r="Q88" i="22"/>
  <c r="U88" i="22"/>
  <c r="Y88" i="22"/>
  <c r="AC88" i="22"/>
  <c r="AG88" i="22"/>
  <c r="Z87" i="22"/>
  <c r="H101" i="22"/>
  <c r="H106" i="22" s="1"/>
  <c r="P101" i="22"/>
  <c r="P106" i="22" s="1"/>
  <c r="X101" i="22"/>
  <c r="X106" i="22" s="1"/>
  <c r="AF101" i="22"/>
  <c r="AF106" i="22" s="1"/>
  <c r="N106" i="22"/>
  <c r="F88" i="22"/>
  <c r="J88" i="22"/>
  <c r="N88" i="22"/>
  <c r="R88" i="22"/>
  <c r="V88" i="22"/>
  <c r="Z88" i="22"/>
  <c r="AD88" i="22"/>
  <c r="Z42" i="22"/>
  <c r="Z55" i="22" s="1"/>
  <c r="AD42" i="22"/>
  <c r="AD55" i="22" s="1"/>
  <c r="H74" i="22"/>
  <c r="X74" i="22"/>
  <c r="D88" i="22"/>
  <c r="G88" i="22"/>
  <c r="K88" i="22"/>
  <c r="O88" i="22"/>
  <c r="S88" i="22"/>
  <c r="W88" i="22"/>
  <c r="AA88" i="22"/>
  <c r="AE88" i="22"/>
  <c r="H88" i="22"/>
  <c r="T88" i="22"/>
  <c r="C87" i="22"/>
  <c r="G87" i="22"/>
  <c r="K87" i="22"/>
  <c r="O87" i="22"/>
  <c r="S87" i="22"/>
  <c r="W87" i="22"/>
  <c r="AA87" i="22"/>
  <c r="AE87" i="22"/>
  <c r="L88" i="22"/>
  <c r="AB88" i="22"/>
  <c r="C88" i="22"/>
  <c r="D87" i="22"/>
  <c r="H87" i="22"/>
  <c r="L87" i="22"/>
  <c r="P87" i="22"/>
  <c r="T87" i="22"/>
  <c r="X87" i="22"/>
  <c r="AB87" i="22"/>
  <c r="AF87" i="22"/>
  <c r="P88" i="22"/>
  <c r="X88" i="22"/>
  <c r="AF88" i="22"/>
  <c r="E87" i="22"/>
  <c r="I87" i="22"/>
  <c r="M87" i="22"/>
  <c r="Q87" i="22"/>
  <c r="Y87" i="22"/>
  <c r="AC87" i="22"/>
  <c r="AG87" i="22"/>
  <c r="D35" i="22"/>
  <c r="F40" i="22"/>
  <c r="F53" i="22" s="1"/>
  <c r="J40" i="22"/>
  <c r="J53" i="22" s="1"/>
  <c r="N40" i="22"/>
  <c r="N53" i="22" s="1"/>
  <c r="R40" i="22"/>
  <c r="R53" i="22" s="1"/>
  <c r="Z40" i="22"/>
  <c r="Z53" i="22" s="1"/>
  <c r="AD40" i="22"/>
  <c r="AD53" i="22" s="1"/>
  <c r="C41" i="22"/>
  <c r="G41" i="22"/>
  <c r="G54" i="22" s="1"/>
  <c r="K41" i="22"/>
  <c r="K54" i="22" s="1"/>
  <c r="O41" i="22"/>
  <c r="O54" i="22" s="1"/>
  <c r="S41" i="22"/>
  <c r="S54" i="22" s="1"/>
  <c r="W41" i="22"/>
  <c r="W54" i="22" s="1"/>
  <c r="AA41" i="22"/>
  <c r="AA54" i="22" s="1"/>
  <c r="AE41" i="22"/>
  <c r="AE54" i="22" s="1"/>
  <c r="D42" i="22"/>
  <c r="D55" i="22" s="1"/>
  <c r="H42" i="22"/>
  <c r="H55" i="22" s="1"/>
  <c r="L42" i="22"/>
  <c r="L55" i="22" s="1"/>
  <c r="P42" i="22"/>
  <c r="P55" i="22" s="1"/>
  <c r="T42" i="22"/>
  <c r="T55" i="22" s="1"/>
  <c r="X42" i="22"/>
  <c r="X55" i="22" s="1"/>
  <c r="AB42" i="22"/>
  <c r="AB55" i="22" s="1"/>
  <c r="AF42" i="22"/>
  <c r="AF55" i="22" s="1"/>
  <c r="F74" i="22"/>
  <c r="J74" i="22"/>
  <c r="N74" i="22"/>
  <c r="R74" i="22"/>
  <c r="V74" i="22"/>
  <c r="Z74" i="22"/>
  <c r="AD74" i="22"/>
  <c r="D74" i="22"/>
  <c r="L74" i="22"/>
  <c r="T74" i="22"/>
  <c r="AB74" i="22"/>
  <c r="P74" i="22"/>
  <c r="AF74" i="22"/>
  <c r="E74" i="22"/>
  <c r="I74" i="22"/>
  <c r="M74" i="22"/>
  <c r="Q74" i="22"/>
  <c r="U74" i="22"/>
  <c r="Y74" i="22"/>
  <c r="AC74" i="22"/>
  <c r="AG74" i="22"/>
  <c r="C74" i="22"/>
  <c r="G74" i="22"/>
  <c r="K74" i="22"/>
  <c r="O74" i="22"/>
  <c r="S74" i="22"/>
  <c r="W74" i="22"/>
  <c r="AA74" i="22"/>
  <c r="AE74" i="22"/>
  <c r="I33" i="22"/>
  <c r="Q33" i="22"/>
  <c r="Y33" i="22"/>
  <c r="J34" i="22"/>
  <c r="R34" i="22"/>
  <c r="Z34" i="22"/>
  <c r="C35" i="22"/>
  <c r="K35" i="22"/>
  <c r="S35" i="22"/>
  <c r="AA35" i="22"/>
  <c r="M40" i="22"/>
  <c r="M53" i="22" s="1"/>
  <c r="E33" i="22"/>
  <c r="AC33" i="22"/>
  <c r="F34" i="22"/>
  <c r="N34" i="22"/>
  <c r="V34" i="22"/>
  <c r="AD34" i="22"/>
  <c r="G35" i="22"/>
  <c r="O35" i="22"/>
  <c r="W35" i="22"/>
  <c r="AE35" i="22"/>
  <c r="E40" i="22"/>
  <c r="E53" i="22" s="1"/>
  <c r="I40" i="22"/>
  <c r="I53" i="22" s="1"/>
  <c r="C33" i="22"/>
  <c r="Q40" i="22"/>
  <c r="Q53" i="22" s="1"/>
  <c r="U40" i="22"/>
  <c r="U53" i="22" s="1"/>
  <c r="Y40" i="22"/>
  <c r="Y53" i="22" s="1"/>
  <c r="AC40" i="22"/>
  <c r="AC53" i="22" s="1"/>
  <c r="AG40" i="22"/>
  <c r="AG53" i="22" s="1"/>
  <c r="F41" i="22"/>
  <c r="F54" i="22" s="1"/>
  <c r="J41" i="22"/>
  <c r="J54" i="22" s="1"/>
  <c r="N41" i="22"/>
  <c r="N54" i="22" s="1"/>
  <c r="R41" i="22"/>
  <c r="R54" i="22" s="1"/>
  <c r="V41" i="22"/>
  <c r="V54" i="22" s="1"/>
  <c r="Z41" i="22"/>
  <c r="Z54" i="22" s="1"/>
  <c r="AD41" i="22"/>
  <c r="AD54" i="22" s="1"/>
  <c r="C42" i="22"/>
  <c r="C55" i="22" s="1"/>
  <c r="G42" i="22"/>
  <c r="G55" i="22" s="1"/>
  <c r="K42" i="22"/>
  <c r="K55" i="22" s="1"/>
  <c r="O42" i="22"/>
  <c r="O55" i="22" s="1"/>
  <c r="S42" i="22"/>
  <c r="S55" i="22" s="1"/>
  <c r="W42" i="22"/>
  <c r="W55" i="22" s="1"/>
  <c r="AA42" i="22"/>
  <c r="AA55" i="22" s="1"/>
  <c r="AE42" i="22"/>
  <c r="AE55" i="22" s="1"/>
  <c r="T35" i="22"/>
  <c r="AH37" i="22"/>
  <c r="C96" i="22"/>
  <c r="M33" i="22"/>
  <c r="L41" i="22"/>
  <c r="L54" i="22" s="1"/>
  <c r="F33" i="22"/>
  <c r="J33" i="22"/>
  <c r="N33" i="22"/>
  <c r="R33" i="22"/>
  <c r="V33" i="22"/>
  <c r="Z33" i="22"/>
  <c r="AD33" i="22"/>
  <c r="C34" i="22"/>
  <c r="G34" i="22"/>
  <c r="K34" i="22"/>
  <c r="O34" i="22"/>
  <c r="S34" i="22"/>
  <c r="W34" i="22"/>
  <c r="AA34" i="22"/>
  <c r="AE34" i="22"/>
  <c r="H35" i="22"/>
  <c r="L35" i="22"/>
  <c r="P35" i="22"/>
  <c r="X35" i="22"/>
  <c r="AB35" i="22"/>
  <c r="AF35" i="22"/>
  <c r="AG33" i="22"/>
  <c r="V40" i="22"/>
  <c r="V53" i="22" s="1"/>
  <c r="U33" i="22"/>
  <c r="C53" i="22" l="1"/>
  <c r="C60" i="22" s="1"/>
  <c r="C54" i="22"/>
  <c r="C61" i="22" s="1"/>
  <c r="C62" i="22"/>
  <c r="U96" i="22"/>
  <c r="Z96" i="22"/>
  <c r="AH42" i="22"/>
  <c r="AL41" i="22" s="1"/>
  <c r="V96" i="22"/>
  <c r="Q96" i="22"/>
  <c r="AH35" i="22"/>
  <c r="R96" i="22"/>
  <c r="E96" i="22"/>
  <c r="I96" i="22"/>
  <c r="AG96" i="22"/>
  <c r="J96" i="22"/>
  <c r="Y96" i="22"/>
  <c r="F96" i="22"/>
  <c r="AH41" i="22"/>
  <c r="AL40" i="22" s="1"/>
  <c r="AH40" i="22"/>
  <c r="AN41" i="22" s="1"/>
  <c r="AD96" i="22"/>
  <c r="N96" i="22"/>
  <c r="M96" i="22"/>
  <c r="AC96" i="22"/>
  <c r="AH34" i="22"/>
  <c r="AH33" i="22"/>
  <c r="C67" i="22" l="1"/>
  <c r="D61" i="22"/>
  <c r="C66" i="22"/>
  <c r="D60" i="22"/>
  <c r="C68" i="22"/>
  <c r="D62" i="22"/>
  <c r="D67" i="22"/>
  <c r="E61" i="22"/>
  <c r="E60" i="22"/>
  <c r="D66" i="22"/>
  <c r="E62" i="22" l="1"/>
  <c r="D68" i="22"/>
  <c r="E67" i="22"/>
  <c r="F61" i="22"/>
  <c r="E66" i="22"/>
  <c r="F60" i="22"/>
  <c r="F62" i="22" l="1"/>
  <c r="E68" i="22"/>
  <c r="F66" i="22"/>
  <c r="G60" i="22"/>
  <c r="F67" i="22"/>
  <c r="G61" i="22"/>
  <c r="F68" i="22" l="1"/>
  <c r="G62" i="22"/>
  <c r="G66" i="22"/>
  <c r="H60" i="22"/>
  <c r="G67" i="22"/>
  <c r="H61" i="22"/>
  <c r="H62" i="22" l="1"/>
  <c r="G68" i="22"/>
  <c r="H66" i="22"/>
  <c r="I60" i="22"/>
  <c r="H67" i="22"/>
  <c r="I61" i="22"/>
  <c r="I62" i="22" l="1"/>
  <c r="H68" i="22"/>
  <c r="J61" i="22"/>
  <c r="I67" i="22"/>
  <c r="J60" i="22"/>
  <c r="I66" i="22"/>
  <c r="J62" i="22" l="1"/>
  <c r="I68" i="22"/>
  <c r="J66" i="22"/>
  <c r="K60" i="22"/>
  <c r="J67" i="22"/>
  <c r="K61" i="22"/>
  <c r="J68" i="22" l="1"/>
  <c r="K62" i="22"/>
  <c r="K67" i="22"/>
  <c r="L61" i="22"/>
  <c r="K66" i="22"/>
  <c r="L60" i="22"/>
  <c r="L62" i="22" l="1"/>
  <c r="K68" i="22"/>
  <c r="M60" i="22"/>
  <c r="L66" i="22"/>
  <c r="L67" i="22"/>
  <c r="M61" i="22"/>
  <c r="M62" i="22" l="1"/>
  <c r="L68" i="22"/>
  <c r="M66" i="22"/>
  <c r="N60" i="22"/>
  <c r="N61" i="22"/>
  <c r="M67" i="22"/>
  <c r="N62" i="22" l="1"/>
  <c r="M68" i="22"/>
  <c r="N67" i="22"/>
  <c r="O61" i="22"/>
  <c r="N66" i="22"/>
  <c r="O60" i="22"/>
  <c r="O62" i="22" l="1"/>
  <c r="N68" i="22"/>
  <c r="O66" i="22"/>
  <c r="P60" i="22"/>
  <c r="O67" i="22"/>
  <c r="P61" i="22"/>
  <c r="O68" i="22" l="1"/>
  <c r="P62" i="22"/>
  <c r="P66" i="22"/>
  <c r="Q60" i="22"/>
  <c r="P67" i="22"/>
  <c r="Q61" i="22"/>
  <c r="Q62" i="22" l="1"/>
  <c r="P68" i="22"/>
  <c r="Q67" i="22"/>
  <c r="R61" i="22"/>
  <c r="R60" i="22"/>
  <c r="Q66" i="22"/>
  <c r="R62" i="22" l="1"/>
  <c r="Q68" i="22"/>
  <c r="R67" i="22"/>
  <c r="S61" i="22"/>
  <c r="R66" i="22"/>
  <c r="S60" i="22"/>
  <c r="S62" i="22" l="1"/>
  <c r="R68" i="22"/>
  <c r="S67" i="22"/>
  <c r="T61" i="22"/>
  <c r="S66" i="22"/>
  <c r="T60" i="22"/>
  <c r="T62" i="22" l="1"/>
  <c r="S68" i="22"/>
  <c r="T67" i="22"/>
  <c r="U61" i="22"/>
  <c r="U60" i="22"/>
  <c r="T66" i="22"/>
  <c r="T68" i="22" l="1"/>
  <c r="U62" i="22"/>
  <c r="U67" i="22"/>
  <c r="V61" i="22"/>
  <c r="U66" i="22"/>
  <c r="V60" i="22"/>
  <c r="AI61" i="22" l="1"/>
  <c r="AI60" i="22"/>
  <c r="U68" i="22"/>
  <c r="V62" i="22"/>
  <c r="V66" i="22"/>
  <c r="W60" i="22"/>
  <c r="V67" i="22"/>
  <c r="W61" i="22"/>
  <c r="AI62" i="22" l="1"/>
  <c r="W62" i="22"/>
  <c r="V68" i="22"/>
  <c r="W67" i="22"/>
  <c r="X61" i="22"/>
  <c r="W66" i="22"/>
  <c r="X60" i="22"/>
  <c r="X62" i="22" l="1"/>
  <c r="W68" i="22"/>
  <c r="X66" i="22"/>
  <c r="Y60" i="22"/>
  <c r="X67" i="22"/>
  <c r="Y61" i="22"/>
  <c r="X68" i="22" l="1"/>
  <c r="Y62" i="22"/>
  <c r="Z61" i="22"/>
  <c r="Y67" i="22"/>
  <c r="Z60" i="22"/>
  <c r="Y66" i="22"/>
  <c r="Y68" i="22" l="1"/>
  <c r="Z62" i="22"/>
  <c r="Z66" i="22"/>
  <c r="AA60" i="22"/>
  <c r="Z67" i="22"/>
  <c r="AA61" i="22"/>
  <c r="Z68" i="22" l="1"/>
  <c r="AA62" i="22"/>
  <c r="AA67" i="22"/>
  <c r="AB61" i="22"/>
  <c r="AA66" i="22"/>
  <c r="AB60" i="22"/>
  <c r="AA68" i="22" l="1"/>
  <c r="AB62" i="22"/>
  <c r="AC60" i="22"/>
  <c r="AB66" i="22"/>
  <c r="AB67" i="22"/>
  <c r="AC61" i="22"/>
  <c r="AC62" i="22" l="1"/>
  <c r="AB68" i="22"/>
  <c r="AD61" i="22"/>
  <c r="AC67" i="22"/>
  <c r="AC66" i="22"/>
  <c r="AD60" i="22"/>
  <c r="AC68" i="22" l="1"/>
  <c r="AD62" i="22"/>
  <c r="AD66" i="22"/>
  <c r="AE60" i="22"/>
  <c r="AD67" i="22"/>
  <c r="AE61" i="22"/>
  <c r="AD68" i="22" l="1"/>
  <c r="AE62" i="22"/>
  <c r="AE67" i="22"/>
  <c r="AF61" i="22"/>
  <c r="AE66" i="22"/>
  <c r="AF60" i="22"/>
  <c r="AE68" i="22" l="1"/>
  <c r="AF62" i="22"/>
  <c r="AF66" i="22"/>
  <c r="AG60" i="22"/>
  <c r="AF67" i="22"/>
  <c r="AG61" i="22"/>
  <c r="AG67" i="22" l="1"/>
  <c r="AH61" i="22"/>
  <c r="AJ61" i="22"/>
  <c r="AG66" i="22"/>
  <c r="AH60" i="22"/>
  <c r="AJ60" i="22"/>
  <c r="AF68" i="22"/>
  <c r="AG62" i="22"/>
  <c r="AG68" i="22" l="1"/>
  <c r="AH62" i="22"/>
  <c r="AJ62" i="22"/>
  <c r="C4" i="18" l="1"/>
  <c r="C5" i="18"/>
  <c r="C3" i="18"/>
  <c r="D2" i="18"/>
  <c r="D3" i="18"/>
  <c r="D4" i="18"/>
  <c r="D5" i="18"/>
  <c r="D12" i="17" l="1"/>
  <c r="D11" i="17"/>
  <c r="D10" i="17"/>
  <c r="C12" i="17"/>
  <c r="C11" i="17"/>
  <c r="C10" i="17"/>
  <c r="K13" i="17"/>
  <c r="K12" i="17"/>
  <c r="K11" i="17"/>
  <c r="K10" i="17"/>
  <c r="G14" i="17"/>
  <c r="F14" i="17"/>
  <c r="G13" i="17"/>
  <c r="G12" i="17"/>
  <c r="G11" i="17"/>
  <c r="G10" i="17"/>
  <c r="F13" i="17"/>
  <c r="F12" i="17"/>
  <c r="F11" i="17"/>
  <c r="F10" i="17"/>
  <c r="I2" i="17"/>
  <c r="I3" i="17"/>
  <c r="I4" i="17"/>
  <c r="I5" i="17"/>
  <c r="D5" i="17"/>
  <c r="C5" i="17"/>
  <c r="G4" i="17"/>
  <c r="D4" i="17"/>
  <c r="C4" i="17"/>
  <c r="G3" i="17"/>
  <c r="K3" i="17" s="1"/>
  <c r="D3" i="17"/>
  <c r="C3" i="17"/>
  <c r="G2" i="17"/>
  <c r="C2" i="17"/>
  <c r="D2" i="17"/>
  <c r="D279" i="3"/>
  <c r="E279" i="3"/>
  <c r="F279" i="3"/>
  <c r="G279" i="3"/>
  <c r="H279" i="3"/>
  <c r="I279" i="3"/>
  <c r="J279" i="3"/>
  <c r="L279" i="3"/>
  <c r="M279" i="3"/>
  <c r="N279" i="3"/>
  <c r="O279" i="3"/>
  <c r="P279" i="3"/>
  <c r="Q279" i="3"/>
  <c r="R279" i="3"/>
  <c r="S279" i="3"/>
  <c r="T279" i="3"/>
  <c r="U279" i="3"/>
  <c r="V279" i="3"/>
  <c r="W279" i="3"/>
  <c r="X279" i="3"/>
  <c r="Y279" i="3"/>
  <c r="Z279" i="3"/>
  <c r="AA279" i="3"/>
  <c r="AB279" i="3"/>
  <c r="AC279" i="3"/>
  <c r="AD279" i="3"/>
  <c r="AE279" i="3"/>
  <c r="AF279" i="3"/>
  <c r="AG279" i="3"/>
  <c r="AH279" i="3"/>
  <c r="C279" i="3"/>
  <c r="K4" i="17" l="1"/>
  <c r="E5" i="17"/>
  <c r="I10" i="17"/>
  <c r="M10" i="17" s="1"/>
  <c r="I12" i="17"/>
  <c r="M12" i="17" s="1"/>
  <c r="K2" i="17"/>
  <c r="E4" i="17"/>
  <c r="M4" i="17" s="1"/>
  <c r="I11" i="17"/>
  <c r="M11" i="17" s="1"/>
  <c r="E2" i="17"/>
  <c r="E3" i="17"/>
  <c r="M3" i="17" s="1"/>
  <c r="M2" i="17" l="1"/>
  <c r="AH247" i="15" l="1"/>
  <c r="AG247" i="15"/>
  <c r="AF247" i="15"/>
  <c r="AE247" i="15"/>
  <c r="AD247" i="15"/>
  <c r="AC247" i="15"/>
  <c r="AB247" i="15"/>
  <c r="AA247" i="15"/>
  <c r="Z247" i="15"/>
  <c r="Y247" i="15"/>
  <c r="X247" i="15"/>
  <c r="W247" i="15"/>
  <c r="V247" i="15"/>
  <c r="U247" i="15"/>
  <c r="T247" i="15"/>
  <c r="S247" i="15"/>
  <c r="R247" i="15"/>
  <c r="Q247" i="15"/>
  <c r="P247" i="15"/>
  <c r="O247" i="15"/>
  <c r="N247" i="15"/>
  <c r="M247" i="15"/>
  <c r="L247" i="15"/>
  <c r="K247" i="15"/>
  <c r="J247" i="15"/>
  <c r="I247" i="15"/>
  <c r="H247" i="15"/>
  <c r="G247" i="15"/>
  <c r="F247" i="15"/>
  <c r="E247" i="15"/>
  <c r="D247" i="15"/>
  <c r="C247" i="15"/>
  <c r="AH89" i="15"/>
  <c r="AH273" i="15" s="1"/>
  <c r="AG89" i="15"/>
  <c r="AG273" i="15" s="1"/>
  <c r="AF89" i="15"/>
  <c r="AF273" i="15" s="1"/>
  <c r="AE89" i="15"/>
  <c r="AE273" i="15" s="1"/>
  <c r="AD89" i="15"/>
  <c r="AD273" i="15" s="1"/>
  <c r="AC89" i="15"/>
  <c r="AC273" i="15" s="1"/>
  <c r="AB89" i="15"/>
  <c r="AB273" i="15" s="1"/>
  <c r="AA89" i="15"/>
  <c r="AA273" i="15" s="1"/>
  <c r="Z89" i="15"/>
  <c r="Z273" i="15" s="1"/>
  <c r="Y89" i="15"/>
  <c r="Y273" i="15" s="1"/>
  <c r="X89" i="15"/>
  <c r="X273" i="15" s="1"/>
  <c r="W89" i="15"/>
  <c r="W273" i="15" s="1"/>
  <c r="V89" i="15"/>
  <c r="V273" i="15" s="1"/>
  <c r="U89" i="15"/>
  <c r="U273" i="15" s="1"/>
  <c r="T89" i="15"/>
  <c r="T273" i="15" s="1"/>
  <c r="S89" i="15"/>
  <c r="S273" i="15" s="1"/>
  <c r="R89" i="15"/>
  <c r="R273" i="15" s="1"/>
  <c r="Q89" i="15"/>
  <c r="Q273" i="15" s="1"/>
  <c r="P89" i="15"/>
  <c r="P273" i="15" s="1"/>
  <c r="O89" i="15"/>
  <c r="O273" i="15" s="1"/>
  <c r="N89" i="15"/>
  <c r="N273" i="15" s="1"/>
  <c r="M89" i="15"/>
  <c r="M273" i="15" s="1"/>
  <c r="L89" i="15"/>
  <c r="L273" i="15" s="1"/>
  <c r="K89" i="15"/>
  <c r="K273" i="15" s="1"/>
  <c r="J89" i="15"/>
  <c r="J273" i="15" s="1"/>
  <c r="I89" i="15"/>
  <c r="I273" i="15" s="1"/>
  <c r="H89" i="15"/>
  <c r="H273" i="15" s="1"/>
  <c r="G89" i="15"/>
  <c r="G273" i="15" s="1"/>
  <c r="F89" i="15"/>
  <c r="F273" i="15" s="1"/>
  <c r="E89" i="15"/>
  <c r="E273" i="15" s="1"/>
  <c r="D89" i="15"/>
  <c r="D273" i="15" s="1"/>
  <c r="C89" i="15"/>
  <c r="C273" i="15" s="1"/>
  <c r="AH86" i="15"/>
  <c r="AH270" i="15" s="1"/>
  <c r="AG86" i="15"/>
  <c r="AG270" i="15" s="1"/>
  <c r="AF86" i="15"/>
  <c r="AF270" i="15" s="1"/>
  <c r="AE86" i="15"/>
  <c r="AE270" i="15" s="1"/>
  <c r="AD86" i="15"/>
  <c r="AD270" i="15" s="1"/>
  <c r="AC86" i="15"/>
  <c r="AC270" i="15" s="1"/>
  <c r="AB86" i="15"/>
  <c r="AB270" i="15" s="1"/>
  <c r="AA86" i="15"/>
  <c r="AA270" i="15" s="1"/>
  <c r="Z86" i="15"/>
  <c r="Z270" i="15" s="1"/>
  <c r="Y86" i="15"/>
  <c r="Y270" i="15" s="1"/>
  <c r="X86" i="15"/>
  <c r="X270" i="15" s="1"/>
  <c r="W86" i="15"/>
  <c r="W270" i="15" s="1"/>
  <c r="V86" i="15"/>
  <c r="V270" i="15" s="1"/>
  <c r="U86" i="15"/>
  <c r="U270" i="15" s="1"/>
  <c r="T86" i="15"/>
  <c r="T270" i="15" s="1"/>
  <c r="S86" i="15"/>
  <c r="S270" i="15" s="1"/>
  <c r="R86" i="15"/>
  <c r="R270" i="15" s="1"/>
  <c r="Q86" i="15"/>
  <c r="Q270" i="15" s="1"/>
  <c r="P86" i="15"/>
  <c r="P270" i="15" s="1"/>
  <c r="O86" i="15"/>
  <c r="O270" i="15" s="1"/>
  <c r="N86" i="15"/>
  <c r="N270" i="15" s="1"/>
  <c r="M86" i="15"/>
  <c r="M270" i="15" s="1"/>
  <c r="L86" i="15"/>
  <c r="L270" i="15" s="1"/>
  <c r="K86" i="15"/>
  <c r="K270" i="15" s="1"/>
  <c r="J86" i="15"/>
  <c r="J270" i="15" s="1"/>
  <c r="I86" i="15"/>
  <c r="I270" i="15" s="1"/>
  <c r="H86" i="15"/>
  <c r="H270" i="15" s="1"/>
  <c r="G86" i="15"/>
  <c r="G270" i="15" s="1"/>
  <c r="F86" i="15"/>
  <c r="F270" i="15" s="1"/>
  <c r="E86" i="15"/>
  <c r="E270" i="15" s="1"/>
  <c r="D86" i="15"/>
  <c r="D270" i="15" s="1"/>
  <c r="C86" i="15"/>
  <c r="C270" i="15" s="1"/>
  <c r="AH85" i="15"/>
  <c r="AH269" i="15" s="1"/>
  <c r="AG85" i="15"/>
  <c r="AG269" i="15" s="1"/>
  <c r="AF85" i="15"/>
  <c r="AF269" i="15" s="1"/>
  <c r="AE85" i="15"/>
  <c r="AE269" i="15" s="1"/>
  <c r="AD85" i="15"/>
  <c r="AD269" i="15" s="1"/>
  <c r="AC85" i="15"/>
  <c r="AC269" i="15" s="1"/>
  <c r="AB85" i="15"/>
  <c r="AB269" i="15" s="1"/>
  <c r="AA85" i="15"/>
  <c r="AA269" i="15" s="1"/>
  <c r="Z85" i="15"/>
  <c r="Z269" i="15" s="1"/>
  <c r="Y85" i="15"/>
  <c r="Y269" i="15" s="1"/>
  <c r="X85" i="15"/>
  <c r="X269" i="15" s="1"/>
  <c r="W85" i="15"/>
  <c r="W269" i="15" s="1"/>
  <c r="V85" i="15"/>
  <c r="V269" i="15" s="1"/>
  <c r="U85" i="15"/>
  <c r="U269" i="15" s="1"/>
  <c r="T85" i="15"/>
  <c r="T269" i="15" s="1"/>
  <c r="S85" i="15"/>
  <c r="S269" i="15" s="1"/>
  <c r="R85" i="15"/>
  <c r="R269" i="15" s="1"/>
  <c r="Q85" i="15"/>
  <c r="Q269" i="15" s="1"/>
  <c r="P85" i="15"/>
  <c r="P269" i="15" s="1"/>
  <c r="O85" i="15"/>
  <c r="O269" i="15" s="1"/>
  <c r="N85" i="15"/>
  <c r="N269" i="15" s="1"/>
  <c r="M85" i="15"/>
  <c r="M269" i="15" s="1"/>
  <c r="L85" i="15"/>
  <c r="L269" i="15" s="1"/>
  <c r="K85" i="15"/>
  <c r="K269" i="15" s="1"/>
  <c r="J85" i="15"/>
  <c r="J269" i="15" s="1"/>
  <c r="I85" i="15"/>
  <c r="I269" i="15" s="1"/>
  <c r="H85" i="15"/>
  <c r="H269" i="15" s="1"/>
  <c r="G85" i="15"/>
  <c r="G269" i="15" s="1"/>
  <c r="F85" i="15"/>
  <c r="F269" i="15" s="1"/>
  <c r="E85" i="15"/>
  <c r="E269" i="15" s="1"/>
  <c r="D85" i="15"/>
  <c r="D269" i="15" s="1"/>
  <c r="C85" i="15"/>
  <c r="C269" i="15" s="1"/>
  <c r="AH84" i="15"/>
  <c r="AH268" i="15" s="1"/>
  <c r="AG84" i="15"/>
  <c r="AG268" i="15" s="1"/>
  <c r="AF84" i="15"/>
  <c r="AF268" i="15" s="1"/>
  <c r="AE84" i="15"/>
  <c r="AE268" i="15" s="1"/>
  <c r="AD84" i="15"/>
  <c r="AD268" i="15" s="1"/>
  <c r="AC84" i="15"/>
  <c r="AC268" i="15" s="1"/>
  <c r="AB84" i="15"/>
  <c r="AB268" i="15" s="1"/>
  <c r="AA84" i="15"/>
  <c r="AA268" i="15" s="1"/>
  <c r="Z84" i="15"/>
  <c r="Z268" i="15" s="1"/>
  <c r="Y84" i="15"/>
  <c r="Y268" i="15" s="1"/>
  <c r="X84" i="15"/>
  <c r="X268" i="15" s="1"/>
  <c r="W84" i="15"/>
  <c r="W268" i="15" s="1"/>
  <c r="V84" i="15"/>
  <c r="V268" i="15" s="1"/>
  <c r="U84" i="15"/>
  <c r="U268" i="15" s="1"/>
  <c r="T84" i="15"/>
  <c r="T268" i="15" s="1"/>
  <c r="S84" i="15"/>
  <c r="S268" i="15" s="1"/>
  <c r="R84" i="15"/>
  <c r="R268" i="15" s="1"/>
  <c r="Q84" i="15"/>
  <c r="Q268" i="15" s="1"/>
  <c r="P84" i="15"/>
  <c r="P268" i="15" s="1"/>
  <c r="O84" i="15"/>
  <c r="O268" i="15" s="1"/>
  <c r="N84" i="15"/>
  <c r="N268" i="15" s="1"/>
  <c r="M84" i="15"/>
  <c r="M268" i="15" s="1"/>
  <c r="L84" i="15"/>
  <c r="L268" i="15" s="1"/>
  <c r="K84" i="15"/>
  <c r="K268" i="15" s="1"/>
  <c r="J84" i="15"/>
  <c r="J268" i="15" s="1"/>
  <c r="I84" i="15"/>
  <c r="I268" i="15" s="1"/>
  <c r="H84" i="15"/>
  <c r="H268" i="15" s="1"/>
  <c r="G84" i="15"/>
  <c r="G268" i="15" s="1"/>
  <c r="F84" i="15"/>
  <c r="F268" i="15" s="1"/>
  <c r="E84" i="15"/>
  <c r="E268" i="15" s="1"/>
  <c r="D84" i="15"/>
  <c r="D268" i="15" s="1"/>
  <c r="C84" i="15"/>
  <c r="C268" i="15" s="1"/>
  <c r="AH83" i="15"/>
  <c r="AH267" i="15" s="1"/>
  <c r="AG83" i="15"/>
  <c r="AG267" i="15" s="1"/>
  <c r="AF83" i="15"/>
  <c r="AF267" i="15" s="1"/>
  <c r="AE83" i="15"/>
  <c r="AE267" i="15" s="1"/>
  <c r="AD83" i="15"/>
  <c r="AD267" i="15" s="1"/>
  <c r="AC83" i="15"/>
  <c r="AC267" i="15" s="1"/>
  <c r="AB83" i="15"/>
  <c r="AB267" i="15" s="1"/>
  <c r="AA83" i="15"/>
  <c r="AA267" i="15" s="1"/>
  <c r="Z83" i="15"/>
  <c r="Z267" i="15" s="1"/>
  <c r="Y83" i="15"/>
  <c r="Y267" i="15" s="1"/>
  <c r="X83" i="15"/>
  <c r="X267" i="15" s="1"/>
  <c r="W83" i="15"/>
  <c r="W267" i="15" s="1"/>
  <c r="V83" i="15"/>
  <c r="V267" i="15" s="1"/>
  <c r="U83" i="15"/>
  <c r="U267" i="15" s="1"/>
  <c r="T83" i="15"/>
  <c r="T267" i="15" s="1"/>
  <c r="S83" i="15"/>
  <c r="S267" i="15" s="1"/>
  <c r="R83" i="15"/>
  <c r="R267" i="15" s="1"/>
  <c r="Q83" i="15"/>
  <c r="Q267" i="15" s="1"/>
  <c r="P83" i="15"/>
  <c r="P267" i="15" s="1"/>
  <c r="O83" i="15"/>
  <c r="O267" i="15" s="1"/>
  <c r="N83" i="15"/>
  <c r="N267" i="15" s="1"/>
  <c r="M83" i="15"/>
  <c r="M267" i="15" s="1"/>
  <c r="L83" i="15"/>
  <c r="L267" i="15" s="1"/>
  <c r="K83" i="15"/>
  <c r="K267" i="15" s="1"/>
  <c r="J83" i="15"/>
  <c r="J267" i="15" s="1"/>
  <c r="I83" i="15"/>
  <c r="I267" i="15" s="1"/>
  <c r="H83" i="15"/>
  <c r="H267" i="15" s="1"/>
  <c r="G83" i="15"/>
  <c r="G267" i="15" s="1"/>
  <c r="F83" i="15"/>
  <c r="F267" i="15" s="1"/>
  <c r="E83" i="15"/>
  <c r="E267" i="15" s="1"/>
  <c r="D83" i="15"/>
  <c r="D267" i="15" s="1"/>
  <c r="C83" i="15"/>
  <c r="C267" i="15" s="1"/>
  <c r="AH82" i="15"/>
  <c r="AH266" i="15" s="1"/>
  <c r="AG82" i="15"/>
  <c r="AG266" i="15" s="1"/>
  <c r="AF82" i="15"/>
  <c r="AF266" i="15" s="1"/>
  <c r="AE82" i="15"/>
  <c r="AE266" i="15" s="1"/>
  <c r="AD82" i="15"/>
  <c r="AD266" i="15" s="1"/>
  <c r="AC82" i="15"/>
  <c r="AC266" i="15" s="1"/>
  <c r="AB82" i="15"/>
  <c r="AB266" i="15" s="1"/>
  <c r="AA82" i="15"/>
  <c r="AA266" i="15" s="1"/>
  <c r="Z82" i="15"/>
  <c r="Z266" i="15" s="1"/>
  <c r="Y82" i="15"/>
  <c r="Y266" i="15" s="1"/>
  <c r="X82" i="15"/>
  <c r="X266" i="15" s="1"/>
  <c r="W82" i="15"/>
  <c r="W266" i="15" s="1"/>
  <c r="V82" i="15"/>
  <c r="V266" i="15" s="1"/>
  <c r="U82" i="15"/>
  <c r="U266" i="15" s="1"/>
  <c r="T82" i="15"/>
  <c r="T266" i="15" s="1"/>
  <c r="S82" i="15"/>
  <c r="S266" i="15" s="1"/>
  <c r="R82" i="15"/>
  <c r="R266" i="15" s="1"/>
  <c r="Q82" i="15"/>
  <c r="Q266" i="15" s="1"/>
  <c r="P82" i="15"/>
  <c r="P266" i="15" s="1"/>
  <c r="O82" i="15"/>
  <c r="O266" i="15" s="1"/>
  <c r="N82" i="15"/>
  <c r="N266" i="15" s="1"/>
  <c r="M82" i="15"/>
  <c r="M266" i="15" s="1"/>
  <c r="L82" i="15"/>
  <c r="L266" i="15" s="1"/>
  <c r="K82" i="15"/>
  <c r="K266" i="15" s="1"/>
  <c r="J82" i="15"/>
  <c r="J266" i="15" s="1"/>
  <c r="I82" i="15"/>
  <c r="I266" i="15" s="1"/>
  <c r="H82" i="15"/>
  <c r="H266" i="15" s="1"/>
  <c r="G82" i="15"/>
  <c r="G266" i="15" s="1"/>
  <c r="F82" i="15"/>
  <c r="F266" i="15" s="1"/>
  <c r="E82" i="15"/>
  <c r="E266" i="15" s="1"/>
  <c r="D82" i="15"/>
  <c r="D266" i="15" s="1"/>
  <c r="C82" i="15"/>
  <c r="C266" i="15" s="1"/>
  <c r="AH81" i="15"/>
  <c r="AH265" i="15" s="1"/>
  <c r="AG81" i="15"/>
  <c r="AG265" i="15" s="1"/>
  <c r="AF81" i="15"/>
  <c r="AF265" i="15" s="1"/>
  <c r="AE81" i="15"/>
  <c r="AE265" i="15" s="1"/>
  <c r="AD81" i="15"/>
  <c r="AD265" i="15" s="1"/>
  <c r="AC81" i="15"/>
  <c r="AC265" i="15" s="1"/>
  <c r="AB81" i="15"/>
  <c r="AB265" i="15" s="1"/>
  <c r="AA81" i="15"/>
  <c r="AA265" i="15" s="1"/>
  <c r="Z81" i="15"/>
  <c r="Z265" i="15" s="1"/>
  <c r="Y81" i="15"/>
  <c r="Y265" i="15" s="1"/>
  <c r="X81" i="15"/>
  <c r="X265" i="15" s="1"/>
  <c r="W81" i="15"/>
  <c r="W265" i="15" s="1"/>
  <c r="V81" i="15"/>
  <c r="V265" i="15" s="1"/>
  <c r="U81" i="15"/>
  <c r="U265" i="15" s="1"/>
  <c r="T81" i="15"/>
  <c r="T265" i="15" s="1"/>
  <c r="S81" i="15"/>
  <c r="S265" i="15" s="1"/>
  <c r="R81" i="15"/>
  <c r="R265" i="15" s="1"/>
  <c r="Q81" i="15"/>
  <c r="Q265" i="15" s="1"/>
  <c r="P81" i="15"/>
  <c r="P265" i="15" s="1"/>
  <c r="O81" i="15"/>
  <c r="O265" i="15" s="1"/>
  <c r="N81" i="15"/>
  <c r="N265" i="15" s="1"/>
  <c r="M81" i="15"/>
  <c r="M265" i="15" s="1"/>
  <c r="L81" i="15"/>
  <c r="L265" i="15" s="1"/>
  <c r="K81" i="15"/>
  <c r="K265" i="15" s="1"/>
  <c r="J81" i="15"/>
  <c r="J265" i="15" s="1"/>
  <c r="I81" i="15"/>
  <c r="I265" i="15" s="1"/>
  <c r="H81" i="15"/>
  <c r="H265" i="15" s="1"/>
  <c r="G81" i="15"/>
  <c r="G265" i="15" s="1"/>
  <c r="F81" i="15"/>
  <c r="F265" i="15" s="1"/>
  <c r="E81" i="15"/>
  <c r="E265" i="15" s="1"/>
  <c r="D81" i="15"/>
  <c r="D265" i="15" s="1"/>
  <c r="C81" i="15"/>
  <c r="C265" i="15" s="1"/>
  <c r="AH80" i="15"/>
  <c r="AH264" i="15" s="1"/>
  <c r="AG80" i="15"/>
  <c r="AG264" i="15" s="1"/>
  <c r="AF80" i="15"/>
  <c r="AF264" i="15" s="1"/>
  <c r="AE80" i="15"/>
  <c r="AE264" i="15" s="1"/>
  <c r="AD80" i="15"/>
  <c r="AD264" i="15" s="1"/>
  <c r="AC80" i="15"/>
  <c r="AC264" i="15" s="1"/>
  <c r="AB80" i="15"/>
  <c r="AB264" i="15" s="1"/>
  <c r="AA80" i="15"/>
  <c r="AA264" i="15" s="1"/>
  <c r="Z80" i="15"/>
  <c r="Z264" i="15" s="1"/>
  <c r="Y80" i="15"/>
  <c r="Y264" i="15" s="1"/>
  <c r="X80" i="15"/>
  <c r="X264" i="15" s="1"/>
  <c r="W80" i="15"/>
  <c r="W264" i="15" s="1"/>
  <c r="V80" i="15"/>
  <c r="V264" i="15" s="1"/>
  <c r="U80" i="15"/>
  <c r="U264" i="15" s="1"/>
  <c r="T80" i="15"/>
  <c r="T264" i="15" s="1"/>
  <c r="S80" i="15"/>
  <c r="S264" i="15" s="1"/>
  <c r="R80" i="15"/>
  <c r="R264" i="15" s="1"/>
  <c r="Q80" i="15"/>
  <c r="Q264" i="15" s="1"/>
  <c r="P80" i="15"/>
  <c r="P264" i="15" s="1"/>
  <c r="O80" i="15"/>
  <c r="O264" i="15" s="1"/>
  <c r="N80" i="15"/>
  <c r="N264" i="15" s="1"/>
  <c r="M80" i="15"/>
  <c r="M264" i="15" s="1"/>
  <c r="L80" i="15"/>
  <c r="L264" i="15" s="1"/>
  <c r="K80" i="15"/>
  <c r="K264" i="15" s="1"/>
  <c r="J80" i="15"/>
  <c r="J264" i="15" s="1"/>
  <c r="I80" i="15"/>
  <c r="I264" i="15" s="1"/>
  <c r="H80" i="15"/>
  <c r="H264" i="15" s="1"/>
  <c r="G80" i="15"/>
  <c r="G264" i="15" s="1"/>
  <c r="F80" i="15"/>
  <c r="F264" i="15" s="1"/>
  <c r="E80" i="15"/>
  <c r="E264" i="15" s="1"/>
  <c r="D80" i="15"/>
  <c r="D264" i="15" s="1"/>
  <c r="C80" i="15"/>
  <c r="C264" i="15" s="1"/>
  <c r="AH79" i="15"/>
  <c r="AH263" i="15" s="1"/>
  <c r="AG79" i="15"/>
  <c r="AG263" i="15" s="1"/>
  <c r="AF79" i="15"/>
  <c r="AF263" i="15" s="1"/>
  <c r="AE79" i="15"/>
  <c r="AE263" i="15" s="1"/>
  <c r="AD79" i="15"/>
  <c r="AD263" i="15" s="1"/>
  <c r="AC79" i="15"/>
  <c r="AC263" i="15" s="1"/>
  <c r="AB79" i="15"/>
  <c r="AB263" i="15" s="1"/>
  <c r="AA79" i="15"/>
  <c r="AA263" i="15" s="1"/>
  <c r="Z79" i="15"/>
  <c r="Z263" i="15" s="1"/>
  <c r="Y79" i="15"/>
  <c r="Y263" i="15" s="1"/>
  <c r="X79" i="15"/>
  <c r="X263" i="15" s="1"/>
  <c r="W79" i="15"/>
  <c r="W263" i="15" s="1"/>
  <c r="V79" i="15"/>
  <c r="V263" i="15" s="1"/>
  <c r="U79" i="15"/>
  <c r="U263" i="15" s="1"/>
  <c r="T79" i="15"/>
  <c r="T263" i="15" s="1"/>
  <c r="S79" i="15"/>
  <c r="S263" i="15" s="1"/>
  <c r="R79" i="15"/>
  <c r="R263" i="15" s="1"/>
  <c r="Q79" i="15"/>
  <c r="Q263" i="15" s="1"/>
  <c r="P79" i="15"/>
  <c r="P263" i="15" s="1"/>
  <c r="O79" i="15"/>
  <c r="O263" i="15" s="1"/>
  <c r="N79" i="15"/>
  <c r="N263" i="15" s="1"/>
  <c r="M79" i="15"/>
  <c r="M263" i="15" s="1"/>
  <c r="L79" i="15"/>
  <c r="L263" i="15" s="1"/>
  <c r="K79" i="15"/>
  <c r="K263" i="15" s="1"/>
  <c r="J79" i="15"/>
  <c r="J263" i="15" s="1"/>
  <c r="I79" i="15"/>
  <c r="I263" i="15" s="1"/>
  <c r="H79" i="15"/>
  <c r="H263" i="15" s="1"/>
  <c r="G79" i="15"/>
  <c r="G263" i="15" s="1"/>
  <c r="F79" i="15"/>
  <c r="F263" i="15" s="1"/>
  <c r="E79" i="15"/>
  <c r="E263" i="15" s="1"/>
  <c r="D79" i="15"/>
  <c r="D263" i="15" s="1"/>
  <c r="C79" i="15"/>
  <c r="C263" i="15" s="1"/>
  <c r="AH78" i="15"/>
  <c r="AH262" i="15" s="1"/>
  <c r="AG78" i="15"/>
  <c r="AG262" i="15" s="1"/>
  <c r="AF78" i="15"/>
  <c r="AF262" i="15" s="1"/>
  <c r="AE78" i="15"/>
  <c r="AE262" i="15" s="1"/>
  <c r="AD78" i="15"/>
  <c r="AD262" i="15" s="1"/>
  <c r="AC78" i="15"/>
  <c r="AC262" i="15" s="1"/>
  <c r="AB78" i="15"/>
  <c r="AB262" i="15" s="1"/>
  <c r="AA78" i="15"/>
  <c r="AA262" i="15" s="1"/>
  <c r="Z78" i="15"/>
  <c r="Z262" i="15" s="1"/>
  <c r="Y78" i="15"/>
  <c r="Y262" i="15" s="1"/>
  <c r="X78" i="15"/>
  <c r="X262" i="15" s="1"/>
  <c r="W78" i="15"/>
  <c r="W262" i="15" s="1"/>
  <c r="V78" i="15"/>
  <c r="V262" i="15" s="1"/>
  <c r="U78" i="15"/>
  <c r="U262" i="15" s="1"/>
  <c r="T78" i="15"/>
  <c r="T262" i="15" s="1"/>
  <c r="S78" i="15"/>
  <c r="S262" i="15" s="1"/>
  <c r="R78" i="15"/>
  <c r="R262" i="15" s="1"/>
  <c r="Q78" i="15"/>
  <c r="Q262" i="15" s="1"/>
  <c r="P78" i="15"/>
  <c r="P262" i="15" s="1"/>
  <c r="O78" i="15"/>
  <c r="O262" i="15" s="1"/>
  <c r="N78" i="15"/>
  <c r="N262" i="15" s="1"/>
  <c r="M78" i="15"/>
  <c r="M262" i="15" s="1"/>
  <c r="L78" i="15"/>
  <c r="L262" i="15" s="1"/>
  <c r="K78" i="15"/>
  <c r="K262" i="15" s="1"/>
  <c r="J78" i="15"/>
  <c r="J262" i="15" s="1"/>
  <c r="I78" i="15"/>
  <c r="I262" i="15" s="1"/>
  <c r="H78" i="15"/>
  <c r="H262" i="15" s="1"/>
  <c r="G78" i="15"/>
  <c r="G262" i="15" s="1"/>
  <c r="F78" i="15"/>
  <c r="F262" i="15" s="1"/>
  <c r="E78" i="15"/>
  <c r="E262" i="15" s="1"/>
  <c r="D78" i="15"/>
  <c r="D262" i="15" s="1"/>
  <c r="C78" i="15"/>
  <c r="C262" i="15" s="1"/>
  <c r="AH77" i="15"/>
  <c r="AG77" i="15"/>
  <c r="AF77" i="15"/>
  <c r="AE77" i="15"/>
  <c r="AD77" i="15"/>
  <c r="AC77" i="15"/>
  <c r="AB77" i="15"/>
  <c r="AA77" i="15"/>
  <c r="Z77" i="15"/>
  <c r="Y77" i="15"/>
  <c r="X77" i="15"/>
  <c r="W77" i="15"/>
  <c r="V77" i="15"/>
  <c r="U77" i="15"/>
  <c r="T77" i="15"/>
  <c r="S77" i="15"/>
  <c r="R77" i="15"/>
  <c r="Q77" i="15"/>
  <c r="P77" i="15"/>
  <c r="O77" i="15"/>
  <c r="N77" i="15"/>
  <c r="M77" i="15"/>
  <c r="L77" i="15"/>
  <c r="K77" i="15"/>
  <c r="J77" i="15"/>
  <c r="I77" i="15"/>
  <c r="H77" i="15"/>
  <c r="G77" i="15"/>
  <c r="F77" i="15"/>
  <c r="E77" i="15"/>
  <c r="D77" i="15"/>
  <c r="C77" i="15"/>
  <c r="AH76" i="15"/>
  <c r="AH260" i="15" s="1"/>
  <c r="AG76" i="15"/>
  <c r="AG260" i="15" s="1"/>
  <c r="AF76" i="15"/>
  <c r="AF260" i="15" s="1"/>
  <c r="AE76" i="15"/>
  <c r="AE260" i="15" s="1"/>
  <c r="AD76" i="15"/>
  <c r="AD260" i="15" s="1"/>
  <c r="AC76" i="15"/>
  <c r="AC260" i="15" s="1"/>
  <c r="AB76" i="15"/>
  <c r="AB260" i="15" s="1"/>
  <c r="AA76" i="15"/>
  <c r="AA260" i="15" s="1"/>
  <c r="Z76" i="15"/>
  <c r="Z260" i="15" s="1"/>
  <c r="Y76" i="15"/>
  <c r="Y260" i="15" s="1"/>
  <c r="X76" i="15"/>
  <c r="X260" i="15" s="1"/>
  <c r="W76" i="15"/>
  <c r="W260" i="15" s="1"/>
  <c r="V76" i="15"/>
  <c r="V260" i="15" s="1"/>
  <c r="U76" i="15"/>
  <c r="U260" i="15" s="1"/>
  <c r="T76" i="15"/>
  <c r="T260" i="15" s="1"/>
  <c r="S76" i="15"/>
  <c r="S260" i="15" s="1"/>
  <c r="R76" i="15"/>
  <c r="R260" i="15" s="1"/>
  <c r="Q76" i="15"/>
  <c r="Q260" i="15" s="1"/>
  <c r="P76" i="15"/>
  <c r="P260" i="15" s="1"/>
  <c r="O76" i="15"/>
  <c r="O260" i="15" s="1"/>
  <c r="N76" i="15"/>
  <c r="N260" i="15" s="1"/>
  <c r="M76" i="15"/>
  <c r="M260" i="15" s="1"/>
  <c r="L76" i="15"/>
  <c r="L260" i="15" s="1"/>
  <c r="K76" i="15"/>
  <c r="K260" i="15" s="1"/>
  <c r="J76" i="15"/>
  <c r="J260" i="15" s="1"/>
  <c r="I76" i="15"/>
  <c r="I260" i="15" s="1"/>
  <c r="H76" i="15"/>
  <c r="H260" i="15" s="1"/>
  <c r="G76" i="15"/>
  <c r="G260" i="15" s="1"/>
  <c r="F76" i="15"/>
  <c r="F260" i="15" s="1"/>
  <c r="E76" i="15"/>
  <c r="E260" i="15" s="1"/>
  <c r="D76" i="15"/>
  <c r="D260" i="15" s="1"/>
  <c r="C76" i="15"/>
  <c r="C260" i="15" s="1"/>
  <c r="AH75" i="15"/>
  <c r="AH259" i="15" s="1"/>
  <c r="AG75" i="15"/>
  <c r="AG259" i="15" s="1"/>
  <c r="AF75" i="15"/>
  <c r="AF259" i="15" s="1"/>
  <c r="AE75" i="15"/>
  <c r="AE259" i="15" s="1"/>
  <c r="AD75" i="15"/>
  <c r="AD259" i="15" s="1"/>
  <c r="AC75" i="15"/>
  <c r="AC259" i="15" s="1"/>
  <c r="AB75" i="15"/>
  <c r="AB259" i="15" s="1"/>
  <c r="AA75" i="15"/>
  <c r="AA259" i="15" s="1"/>
  <c r="Z75" i="15"/>
  <c r="Z259" i="15" s="1"/>
  <c r="Y75" i="15"/>
  <c r="Y259" i="15" s="1"/>
  <c r="X75" i="15"/>
  <c r="X259" i="15" s="1"/>
  <c r="W75" i="15"/>
  <c r="W259" i="15" s="1"/>
  <c r="V75" i="15"/>
  <c r="V259" i="15" s="1"/>
  <c r="U75" i="15"/>
  <c r="U259" i="15" s="1"/>
  <c r="T75" i="15"/>
  <c r="T259" i="15" s="1"/>
  <c r="S75" i="15"/>
  <c r="S259" i="15" s="1"/>
  <c r="R75" i="15"/>
  <c r="R259" i="15" s="1"/>
  <c r="Q75" i="15"/>
  <c r="Q259" i="15" s="1"/>
  <c r="P75" i="15"/>
  <c r="P259" i="15" s="1"/>
  <c r="O75" i="15"/>
  <c r="O259" i="15" s="1"/>
  <c r="N75" i="15"/>
  <c r="N259" i="15" s="1"/>
  <c r="M75" i="15"/>
  <c r="M259" i="15" s="1"/>
  <c r="L75" i="15"/>
  <c r="L259" i="15" s="1"/>
  <c r="K75" i="15"/>
  <c r="K259" i="15" s="1"/>
  <c r="J75" i="15"/>
  <c r="J259" i="15" s="1"/>
  <c r="I75" i="15"/>
  <c r="I259" i="15" s="1"/>
  <c r="H75" i="15"/>
  <c r="H259" i="15" s="1"/>
  <c r="G75" i="15"/>
  <c r="G259" i="15" s="1"/>
  <c r="F75" i="15"/>
  <c r="F259" i="15" s="1"/>
  <c r="E75" i="15"/>
  <c r="E259" i="15" s="1"/>
  <c r="D75" i="15"/>
  <c r="D259" i="15" s="1"/>
  <c r="C75" i="15"/>
  <c r="C259" i="15" s="1"/>
  <c r="AH74" i="15"/>
  <c r="AH258" i="15" s="1"/>
  <c r="AG74" i="15"/>
  <c r="AG258" i="15" s="1"/>
  <c r="AF74" i="15"/>
  <c r="AF258" i="15" s="1"/>
  <c r="AE74" i="15"/>
  <c r="AE258" i="15" s="1"/>
  <c r="AD74" i="15"/>
  <c r="AD258" i="15" s="1"/>
  <c r="AC74" i="15"/>
  <c r="AC258" i="15" s="1"/>
  <c r="AB74" i="15"/>
  <c r="AB258" i="15" s="1"/>
  <c r="AA74" i="15"/>
  <c r="AA258" i="15" s="1"/>
  <c r="Z74" i="15"/>
  <c r="Z258" i="15" s="1"/>
  <c r="Y74" i="15"/>
  <c r="Y258" i="15" s="1"/>
  <c r="X74" i="15"/>
  <c r="X258" i="15" s="1"/>
  <c r="W74" i="15"/>
  <c r="W258" i="15" s="1"/>
  <c r="V74" i="15"/>
  <c r="V258" i="15" s="1"/>
  <c r="U74" i="15"/>
  <c r="U258" i="15" s="1"/>
  <c r="T74" i="15"/>
  <c r="T258" i="15" s="1"/>
  <c r="S74" i="15"/>
  <c r="S258" i="15" s="1"/>
  <c r="R74" i="15"/>
  <c r="R258" i="15" s="1"/>
  <c r="Q74" i="15"/>
  <c r="Q258" i="15" s="1"/>
  <c r="P74" i="15"/>
  <c r="P258" i="15" s="1"/>
  <c r="O74" i="15"/>
  <c r="O258" i="15" s="1"/>
  <c r="N74" i="15"/>
  <c r="N258" i="15" s="1"/>
  <c r="M74" i="15"/>
  <c r="M258" i="15" s="1"/>
  <c r="L74" i="15"/>
  <c r="L258" i="15" s="1"/>
  <c r="K74" i="15"/>
  <c r="K258" i="15" s="1"/>
  <c r="J74" i="15"/>
  <c r="J258" i="15" s="1"/>
  <c r="I74" i="15"/>
  <c r="I258" i="15" s="1"/>
  <c r="H74" i="15"/>
  <c r="H258" i="15" s="1"/>
  <c r="G74" i="15"/>
  <c r="G258" i="15" s="1"/>
  <c r="F74" i="15"/>
  <c r="F258" i="15" s="1"/>
  <c r="E74" i="15"/>
  <c r="E258" i="15" s="1"/>
  <c r="D74" i="15"/>
  <c r="D258" i="15" s="1"/>
  <c r="C74" i="15"/>
  <c r="C258" i="15" s="1"/>
  <c r="AH73" i="15"/>
  <c r="AH257" i="15" s="1"/>
  <c r="AG73" i="15"/>
  <c r="AG257" i="15" s="1"/>
  <c r="AF73" i="15"/>
  <c r="AF257" i="15" s="1"/>
  <c r="AE73" i="15"/>
  <c r="AE257" i="15" s="1"/>
  <c r="AD73" i="15"/>
  <c r="AD257" i="15" s="1"/>
  <c r="AC73" i="15"/>
  <c r="AC257" i="15" s="1"/>
  <c r="AB73" i="15"/>
  <c r="AB257" i="15" s="1"/>
  <c r="AA73" i="15"/>
  <c r="AA257" i="15" s="1"/>
  <c r="Z73" i="15"/>
  <c r="Z257" i="15" s="1"/>
  <c r="Y73" i="15"/>
  <c r="Y257" i="15" s="1"/>
  <c r="X73" i="15"/>
  <c r="X257" i="15" s="1"/>
  <c r="W73" i="15"/>
  <c r="W257" i="15" s="1"/>
  <c r="V73" i="15"/>
  <c r="V257" i="15" s="1"/>
  <c r="U73" i="15"/>
  <c r="U257" i="15" s="1"/>
  <c r="T73" i="15"/>
  <c r="T257" i="15" s="1"/>
  <c r="S73" i="15"/>
  <c r="S257" i="15" s="1"/>
  <c r="R73" i="15"/>
  <c r="R257" i="15" s="1"/>
  <c r="Q73" i="15"/>
  <c r="Q257" i="15" s="1"/>
  <c r="P73" i="15"/>
  <c r="P257" i="15" s="1"/>
  <c r="O73" i="15"/>
  <c r="O257" i="15" s="1"/>
  <c r="N73" i="15"/>
  <c r="N257" i="15" s="1"/>
  <c r="M73" i="15"/>
  <c r="M257" i="15" s="1"/>
  <c r="L73" i="15"/>
  <c r="L257" i="15" s="1"/>
  <c r="K73" i="15"/>
  <c r="K257" i="15" s="1"/>
  <c r="J73" i="15"/>
  <c r="J257" i="15" s="1"/>
  <c r="I73" i="15"/>
  <c r="I257" i="15" s="1"/>
  <c r="H73" i="15"/>
  <c r="H257" i="15" s="1"/>
  <c r="G73" i="15"/>
  <c r="G257" i="15" s="1"/>
  <c r="F73" i="15"/>
  <c r="F257" i="15" s="1"/>
  <c r="E73" i="15"/>
  <c r="E257" i="15" s="1"/>
  <c r="D73" i="15"/>
  <c r="D257" i="15" s="1"/>
  <c r="C73" i="15"/>
  <c r="C257" i="15" s="1"/>
  <c r="AH72" i="15"/>
  <c r="AH256" i="15" s="1"/>
  <c r="AG72" i="15"/>
  <c r="AG256" i="15" s="1"/>
  <c r="AF72" i="15"/>
  <c r="AF256" i="15" s="1"/>
  <c r="AE72" i="15"/>
  <c r="AE256" i="15" s="1"/>
  <c r="AD72" i="15"/>
  <c r="AD256" i="15" s="1"/>
  <c r="AC72" i="15"/>
  <c r="AC256" i="15" s="1"/>
  <c r="AB72" i="15"/>
  <c r="AB256" i="15" s="1"/>
  <c r="AA72" i="15"/>
  <c r="AA256" i="15" s="1"/>
  <c r="Z72" i="15"/>
  <c r="Z256" i="15" s="1"/>
  <c r="Y72" i="15"/>
  <c r="Y256" i="15" s="1"/>
  <c r="X72" i="15"/>
  <c r="X256" i="15" s="1"/>
  <c r="W72" i="15"/>
  <c r="W256" i="15" s="1"/>
  <c r="V72" i="15"/>
  <c r="V256" i="15" s="1"/>
  <c r="U72" i="15"/>
  <c r="U256" i="15" s="1"/>
  <c r="T72" i="15"/>
  <c r="T256" i="15" s="1"/>
  <c r="S72" i="15"/>
  <c r="S256" i="15" s="1"/>
  <c r="R72" i="15"/>
  <c r="R256" i="15" s="1"/>
  <c r="Q72" i="15"/>
  <c r="Q256" i="15" s="1"/>
  <c r="P72" i="15"/>
  <c r="P256" i="15" s="1"/>
  <c r="O72" i="15"/>
  <c r="O256" i="15" s="1"/>
  <c r="N72" i="15"/>
  <c r="N256" i="15" s="1"/>
  <c r="M72" i="15"/>
  <c r="M256" i="15" s="1"/>
  <c r="L72" i="15"/>
  <c r="L256" i="15" s="1"/>
  <c r="K72" i="15"/>
  <c r="K256" i="15" s="1"/>
  <c r="J72" i="15"/>
  <c r="J256" i="15" s="1"/>
  <c r="I72" i="15"/>
  <c r="I256" i="15" s="1"/>
  <c r="H72" i="15"/>
  <c r="H256" i="15" s="1"/>
  <c r="G72" i="15"/>
  <c r="G256" i="15" s="1"/>
  <c r="F72" i="15"/>
  <c r="F256" i="15" s="1"/>
  <c r="E72" i="15"/>
  <c r="E256" i="15" s="1"/>
  <c r="D72" i="15"/>
  <c r="D256" i="15" s="1"/>
  <c r="C72" i="15"/>
  <c r="C256" i="15" s="1"/>
  <c r="AH71" i="15"/>
  <c r="AG71" i="15"/>
  <c r="AF71" i="15"/>
  <c r="AE71" i="15"/>
  <c r="AD71" i="15"/>
  <c r="AC71" i="15"/>
  <c r="AB71" i="15"/>
  <c r="AA71" i="15"/>
  <c r="Z71" i="15"/>
  <c r="Y71" i="15"/>
  <c r="X71" i="15"/>
  <c r="W71" i="15"/>
  <c r="V71" i="15"/>
  <c r="U71" i="15"/>
  <c r="T71" i="15"/>
  <c r="S71" i="15"/>
  <c r="R71" i="15"/>
  <c r="Q71" i="15"/>
  <c r="P71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AH70" i="15"/>
  <c r="AH254" i="15" s="1"/>
  <c r="AG70" i="15"/>
  <c r="AG254" i="15" s="1"/>
  <c r="AF70" i="15"/>
  <c r="AF254" i="15" s="1"/>
  <c r="AE70" i="15"/>
  <c r="AE254" i="15" s="1"/>
  <c r="AD70" i="15"/>
  <c r="AD254" i="15" s="1"/>
  <c r="AC70" i="15"/>
  <c r="AC254" i="15" s="1"/>
  <c r="AB70" i="15"/>
  <c r="AB254" i="15" s="1"/>
  <c r="AA70" i="15"/>
  <c r="AA254" i="15" s="1"/>
  <c r="Z70" i="15"/>
  <c r="Z254" i="15" s="1"/>
  <c r="Y70" i="15"/>
  <c r="Y254" i="15" s="1"/>
  <c r="X70" i="15"/>
  <c r="X254" i="15" s="1"/>
  <c r="W70" i="15"/>
  <c r="W254" i="15" s="1"/>
  <c r="V70" i="15"/>
  <c r="V254" i="15" s="1"/>
  <c r="U70" i="15"/>
  <c r="U254" i="15" s="1"/>
  <c r="T70" i="15"/>
  <c r="T254" i="15" s="1"/>
  <c r="S70" i="15"/>
  <c r="S254" i="15" s="1"/>
  <c r="R70" i="15"/>
  <c r="R254" i="15" s="1"/>
  <c r="Q70" i="15"/>
  <c r="Q254" i="15" s="1"/>
  <c r="P70" i="15"/>
  <c r="P254" i="15" s="1"/>
  <c r="O70" i="15"/>
  <c r="O254" i="15" s="1"/>
  <c r="N70" i="15"/>
  <c r="N254" i="15" s="1"/>
  <c r="M70" i="15"/>
  <c r="M254" i="15" s="1"/>
  <c r="L70" i="15"/>
  <c r="L254" i="15" s="1"/>
  <c r="K70" i="15"/>
  <c r="K254" i="15" s="1"/>
  <c r="J70" i="15"/>
  <c r="J254" i="15" s="1"/>
  <c r="I70" i="15"/>
  <c r="I254" i="15" s="1"/>
  <c r="H70" i="15"/>
  <c r="H254" i="15" s="1"/>
  <c r="G70" i="15"/>
  <c r="G254" i="15" s="1"/>
  <c r="F70" i="15"/>
  <c r="F254" i="15" s="1"/>
  <c r="E70" i="15"/>
  <c r="E254" i="15" s="1"/>
  <c r="D70" i="15"/>
  <c r="D254" i="15" s="1"/>
  <c r="C70" i="15"/>
  <c r="C254" i="15" s="1"/>
  <c r="AH69" i="15"/>
  <c r="AH253" i="15" s="1"/>
  <c r="AG69" i="15"/>
  <c r="AG253" i="15" s="1"/>
  <c r="AF69" i="15"/>
  <c r="AF253" i="15" s="1"/>
  <c r="AE69" i="15"/>
  <c r="AE253" i="15" s="1"/>
  <c r="AD69" i="15"/>
  <c r="AD253" i="15" s="1"/>
  <c r="AC69" i="15"/>
  <c r="AC253" i="15" s="1"/>
  <c r="AB69" i="15"/>
  <c r="AB253" i="15" s="1"/>
  <c r="AA69" i="15"/>
  <c r="AA253" i="15" s="1"/>
  <c r="Z69" i="15"/>
  <c r="Z253" i="15" s="1"/>
  <c r="Y69" i="15"/>
  <c r="Y253" i="15" s="1"/>
  <c r="X69" i="15"/>
  <c r="X253" i="15" s="1"/>
  <c r="W69" i="15"/>
  <c r="W253" i="15" s="1"/>
  <c r="V69" i="15"/>
  <c r="V253" i="15" s="1"/>
  <c r="U69" i="15"/>
  <c r="U253" i="15" s="1"/>
  <c r="T69" i="15"/>
  <c r="T253" i="15" s="1"/>
  <c r="S69" i="15"/>
  <c r="S253" i="15" s="1"/>
  <c r="R69" i="15"/>
  <c r="R253" i="15" s="1"/>
  <c r="Q69" i="15"/>
  <c r="Q253" i="15" s="1"/>
  <c r="P69" i="15"/>
  <c r="P253" i="15" s="1"/>
  <c r="O69" i="15"/>
  <c r="O253" i="15" s="1"/>
  <c r="N69" i="15"/>
  <c r="N253" i="15" s="1"/>
  <c r="M69" i="15"/>
  <c r="M253" i="15" s="1"/>
  <c r="L69" i="15"/>
  <c r="L253" i="15" s="1"/>
  <c r="K69" i="15"/>
  <c r="K253" i="15" s="1"/>
  <c r="J69" i="15"/>
  <c r="J253" i="15" s="1"/>
  <c r="I69" i="15"/>
  <c r="I253" i="15" s="1"/>
  <c r="H69" i="15"/>
  <c r="H253" i="15" s="1"/>
  <c r="G69" i="15"/>
  <c r="G253" i="15" s="1"/>
  <c r="F69" i="15"/>
  <c r="F253" i="15" s="1"/>
  <c r="E69" i="15"/>
  <c r="E253" i="15" s="1"/>
  <c r="D69" i="15"/>
  <c r="D253" i="15" s="1"/>
  <c r="C69" i="15"/>
  <c r="C253" i="15" s="1"/>
  <c r="AH68" i="15"/>
  <c r="AH252" i="15" s="1"/>
  <c r="AG68" i="15"/>
  <c r="AG252" i="15" s="1"/>
  <c r="AF68" i="15"/>
  <c r="AF252" i="15" s="1"/>
  <c r="AE68" i="15"/>
  <c r="AE252" i="15" s="1"/>
  <c r="AD68" i="15"/>
  <c r="AD252" i="15" s="1"/>
  <c r="AC68" i="15"/>
  <c r="AC252" i="15" s="1"/>
  <c r="AB68" i="15"/>
  <c r="AB252" i="15" s="1"/>
  <c r="AA68" i="15"/>
  <c r="AA252" i="15" s="1"/>
  <c r="Z68" i="15"/>
  <c r="Z252" i="15" s="1"/>
  <c r="Y68" i="15"/>
  <c r="Y252" i="15" s="1"/>
  <c r="X68" i="15"/>
  <c r="X252" i="15" s="1"/>
  <c r="W68" i="15"/>
  <c r="W252" i="15" s="1"/>
  <c r="V68" i="15"/>
  <c r="V252" i="15" s="1"/>
  <c r="U68" i="15"/>
  <c r="U252" i="15" s="1"/>
  <c r="T68" i="15"/>
  <c r="T252" i="15" s="1"/>
  <c r="S68" i="15"/>
  <c r="S252" i="15" s="1"/>
  <c r="R68" i="15"/>
  <c r="R252" i="15" s="1"/>
  <c r="Q68" i="15"/>
  <c r="Q252" i="15" s="1"/>
  <c r="P68" i="15"/>
  <c r="P252" i="15" s="1"/>
  <c r="O68" i="15"/>
  <c r="O252" i="15" s="1"/>
  <c r="N68" i="15"/>
  <c r="N252" i="15" s="1"/>
  <c r="M68" i="15"/>
  <c r="M252" i="15" s="1"/>
  <c r="L68" i="15"/>
  <c r="L252" i="15" s="1"/>
  <c r="K68" i="15"/>
  <c r="K252" i="15" s="1"/>
  <c r="J68" i="15"/>
  <c r="J252" i="15" s="1"/>
  <c r="I68" i="15"/>
  <c r="I252" i="15" s="1"/>
  <c r="H68" i="15"/>
  <c r="H252" i="15" s="1"/>
  <c r="G68" i="15"/>
  <c r="G252" i="15" s="1"/>
  <c r="F68" i="15"/>
  <c r="F252" i="15" s="1"/>
  <c r="E68" i="15"/>
  <c r="E252" i="15" s="1"/>
  <c r="D68" i="15"/>
  <c r="D252" i="15" s="1"/>
  <c r="C68" i="15"/>
  <c r="C252" i="15" s="1"/>
  <c r="AH67" i="15"/>
  <c r="AH251" i="15" s="1"/>
  <c r="AG67" i="15"/>
  <c r="AG251" i="15" s="1"/>
  <c r="AF67" i="15"/>
  <c r="AF251" i="15" s="1"/>
  <c r="AE67" i="15"/>
  <c r="AE251" i="15" s="1"/>
  <c r="AD67" i="15"/>
  <c r="AD251" i="15" s="1"/>
  <c r="AC67" i="15"/>
  <c r="AC251" i="15" s="1"/>
  <c r="AB67" i="15"/>
  <c r="AB251" i="15" s="1"/>
  <c r="AA67" i="15"/>
  <c r="AA251" i="15" s="1"/>
  <c r="Z67" i="15"/>
  <c r="Z251" i="15" s="1"/>
  <c r="Y67" i="15"/>
  <c r="Y251" i="15" s="1"/>
  <c r="X67" i="15"/>
  <c r="X251" i="15" s="1"/>
  <c r="W67" i="15"/>
  <c r="W251" i="15" s="1"/>
  <c r="V67" i="15"/>
  <c r="V251" i="15" s="1"/>
  <c r="U67" i="15"/>
  <c r="U251" i="15" s="1"/>
  <c r="T67" i="15"/>
  <c r="T251" i="15" s="1"/>
  <c r="S67" i="15"/>
  <c r="S251" i="15" s="1"/>
  <c r="R67" i="15"/>
  <c r="R251" i="15" s="1"/>
  <c r="Q67" i="15"/>
  <c r="Q251" i="15" s="1"/>
  <c r="P67" i="15"/>
  <c r="P251" i="15" s="1"/>
  <c r="O67" i="15"/>
  <c r="O251" i="15" s="1"/>
  <c r="N67" i="15"/>
  <c r="N251" i="15" s="1"/>
  <c r="M67" i="15"/>
  <c r="M251" i="15" s="1"/>
  <c r="L67" i="15"/>
  <c r="L251" i="15" s="1"/>
  <c r="K67" i="15"/>
  <c r="K251" i="15" s="1"/>
  <c r="J67" i="15"/>
  <c r="J251" i="15" s="1"/>
  <c r="I67" i="15"/>
  <c r="I251" i="15" s="1"/>
  <c r="H67" i="15"/>
  <c r="H251" i="15" s="1"/>
  <c r="G67" i="15"/>
  <c r="G251" i="15" s="1"/>
  <c r="F67" i="15"/>
  <c r="F251" i="15" s="1"/>
  <c r="E67" i="15"/>
  <c r="E251" i="15" s="1"/>
  <c r="D67" i="15"/>
  <c r="D251" i="15" s="1"/>
  <c r="C67" i="15"/>
  <c r="C251" i="15" s="1"/>
  <c r="AH66" i="15"/>
  <c r="AH250" i="15" s="1"/>
  <c r="AG66" i="15"/>
  <c r="AG250" i="15" s="1"/>
  <c r="AF66" i="15"/>
  <c r="AF250" i="15" s="1"/>
  <c r="AE66" i="15"/>
  <c r="AE250" i="15" s="1"/>
  <c r="AD66" i="15"/>
  <c r="AD250" i="15" s="1"/>
  <c r="AC66" i="15"/>
  <c r="AC250" i="15" s="1"/>
  <c r="AB66" i="15"/>
  <c r="AB250" i="15" s="1"/>
  <c r="AA66" i="15"/>
  <c r="AA250" i="15" s="1"/>
  <c r="Z66" i="15"/>
  <c r="Z250" i="15" s="1"/>
  <c r="Y66" i="15"/>
  <c r="Y250" i="15" s="1"/>
  <c r="X66" i="15"/>
  <c r="X250" i="15" s="1"/>
  <c r="W66" i="15"/>
  <c r="W250" i="15" s="1"/>
  <c r="V66" i="15"/>
  <c r="V250" i="15" s="1"/>
  <c r="U66" i="15"/>
  <c r="U250" i="15" s="1"/>
  <c r="T66" i="15"/>
  <c r="T250" i="15" s="1"/>
  <c r="S66" i="15"/>
  <c r="S250" i="15" s="1"/>
  <c r="R66" i="15"/>
  <c r="R250" i="15" s="1"/>
  <c r="Q66" i="15"/>
  <c r="Q250" i="15" s="1"/>
  <c r="P66" i="15"/>
  <c r="P250" i="15" s="1"/>
  <c r="O66" i="15"/>
  <c r="O250" i="15" s="1"/>
  <c r="N66" i="15"/>
  <c r="N250" i="15" s="1"/>
  <c r="M66" i="15"/>
  <c r="M250" i="15" s="1"/>
  <c r="L66" i="15"/>
  <c r="L250" i="15" s="1"/>
  <c r="K66" i="15"/>
  <c r="K250" i="15" s="1"/>
  <c r="J66" i="15"/>
  <c r="J250" i="15" s="1"/>
  <c r="I66" i="15"/>
  <c r="I250" i="15" s="1"/>
  <c r="H66" i="15"/>
  <c r="H250" i="15" s="1"/>
  <c r="G66" i="15"/>
  <c r="G250" i="15" s="1"/>
  <c r="F66" i="15"/>
  <c r="F250" i="15" s="1"/>
  <c r="E66" i="15"/>
  <c r="E250" i="15" s="1"/>
  <c r="D66" i="15"/>
  <c r="D250" i="15" s="1"/>
  <c r="C66" i="15"/>
  <c r="C250" i="15" s="1"/>
  <c r="AH65" i="15"/>
  <c r="AH249" i="15" s="1"/>
  <c r="AG65" i="15"/>
  <c r="AG249" i="15" s="1"/>
  <c r="AF65" i="15"/>
  <c r="AF249" i="15" s="1"/>
  <c r="AE65" i="15"/>
  <c r="AE249" i="15" s="1"/>
  <c r="AD65" i="15"/>
  <c r="AD249" i="15" s="1"/>
  <c r="AC65" i="15"/>
  <c r="AC249" i="15" s="1"/>
  <c r="AB65" i="15"/>
  <c r="AB249" i="15" s="1"/>
  <c r="AA65" i="15"/>
  <c r="AA249" i="15" s="1"/>
  <c r="Z65" i="15"/>
  <c r="Z249" i="15" s="1"/>
  <c r="Y65" i="15"/>
  <c r="Y249" i="15" s="1"/>
  <c r="X65" i="15"/>
  <c r="X249" i="15" s="1"/>
  <c r="W65" i="15"/>
  <c r="W249" i="15" s="1"/>
  <c r="V65" i="15"/>
  <c r="V249" i="15" s="1"/>
  <c r="U65" i="15"/>
  <c r="U249" i="15" s="1"/>
  <c r="T65" i="15"/>
  <c r="T249" i="15" s="1"/>
  <c r="S65" i="15"/>
  <c r="S249" i="15" s="1"/>
  <c r="R65" i="15"/>
  <c r="R249" i="15" s="1"/>
  <c r="Q65" i="15"/>
  <c r="Q249" i="15" s="1"/>
  <c r="P65" i="15"/>
  <c r="P249" i="15" s="1"/>
  <c r="O65" i="15"/>
  <c r="O249" i="15" s="1"/>
  <c r="N65" i="15"/>
  <c r="N249" i="15" s="1"/>
  <c r="M65" i="15"/>
  <c r="M249" i="15" s="1"/>
  <c r="L65" i="15"/>
  <c r="L249" i="15" s="1"/>
  <c r="K65" i="15"/>
  <c r="K249" i="15" s="1"/>
  <c r="J65" i="15"/>
  <c r="J249" i="15" s="1"/>
  <c r="I65" i="15"/>
  <c r="I249" i="15" s="1"/>
  <c r="H65" i="15"/>
  <c r="H249" i="15" s="1"/>
  <c r="G65" i="15"/>
  <c r="G249" i="15" s="1"/>
  <c r="F65" i="15"/>
  <c r="F249" i="15" s="1"/>
  <c r="E65" i="15"/>
  <c r="E249" i="15" s="1"/>
  <c r="D65" i="15"/>
  <c r="D249" i="15" s="1"/>
  <c r="C65" i="15"/>
  <c r="C249" i="15" s="1"/>
  <c r="AH64" i="15"/>
  <c r="AH248" i="15" s="1"/>
  <c r="AG64" i="15"/>
  <c r="AG248" i="15" s="1"/>
  <c r="AF64" i="15"/>
  <c r="AF248" i="15" s="1"/>
  <c r="AE64" i="15"/>
  <c r="AE248" i="15" s="1"/>
  <c r="AD64" i="15"/>
  <c r="AD248" i="15" s="1"/>
  <c r="AC64" i="15"/>
  <c r="AC248" i="15" s="1"/>
  <c r="AB64" i="15"/>
  <c r="AB248" i="15" s="1"/>
  <c r="AA64" i="15"/>
  <c r="AA248" i="15" s="1"/>
  <c r="Z64" i="15"/>
  <c r="Z248" i="15" s="1"/>
  <c r="Y64" i="15"/>
  <c r="Y248" i="15" s="1"/>
  <c r="X64" i="15"/>
  <c r="X248" i="15" s="1"/>
  <c r="W64" i="15"/>
  <c r="W248" i="15" s="1"/>
  <c r="V64" i="15"/>
  <c r="V248" i="15" s="1"/>
  <c r="U64" i="15"/>
  <c r="U248" i="15" s="1"/>
  <c r="T64" i="15"/>
  <c r="T248" i="15" s="1"/>
  <c r="S64" i="15"/>
  <c r="S248" i="15" s="1"/>
  <c r="R64" i="15"/>
  <c r="R248" i="15" s="1"/>
  <c r="Q64" i="15"/>
  <c r="Q248" i="15" s="1"/>
  <c r="P64" i="15"/>
  <c r="P248" i="15" s="1"/>
  <c r="O64" i="15"/>
  <c r="O248" i="15" s="1"/>
  <c r="N64" i="15"/>
  <c r="N248" i="15" s="1"/>
  <c r="M64" i="15"/>
  <c r="M248" i="15" s="1"/>
  <c r="L64" i="15"/>
  <c r="L248" i="15" s="1"/>
  <c r="K64" i="15"/>
  <c r="K248" i="15" s="1"/>
  <c r="J64" i="15"/>
  <c r="J248" i="15" s="1"/>
  <c r="I64" i="15"/>
  <c r="I248" i="15" s="1"/>
  <c r="H64" i="15"/>
  <c r="H248" i="15" s="1"/>
  <c r="G64" i="15"/>
  <c r="G248" i="15" s="1"/>
  <c r="F64" i="15"/>
  <c r="F248" i="15" s="1"/>
  <c r="E64" i="15"/>
  <c r="E248" i="15" s="1"/>
  <c r="D64" i="15"/>
  <c r="D248" i="15" s="1"/>
  <c r="C64" i="15"/>
  <c r="C248" i="15" s="1"/>
  <c r="AH62" i="15"/>
  <c r="AG62" i="15"/>
  <c r="AF62" i="15"/>
  <c r="AE62" i="15"/>
  <c r="AD62" i="15"/>
  <c r="AC62" i="15"/>
  <c r="AB62" i="15"/>
  <c r="AA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H61" i="15"/>
  <c r="AH245" i="15" s="1"/>
  <c r="AG61" i="15"/>
  <c r="AG245" i="15" s="1"/>
  <c r="AF61" i="15"/>
  <c r="AF245" i="15" s="1"/>
  <c r="AE61" i="15"/>
  <c r="AE245" i="15" s="1"/>
  <c r="AD61" i="15"/>
  <c r="AD245" i="15" s="1"/>
  <c r="AC61" i="15"/>
  <c r="AC245" i="15" s="1"/>
  <c r="AB61" i="15"/>
  <c r="AB245" i="15" s="1"/>
  <c r="AA61" i="15"/>
  <c r="AA245" i="15" s="1"/>
  <c r="Z61" i="15"/>
  <c r="Z245" i="15" s="1"/>
  <c r="Y61" i="15"/>
  <c r="Y245" i="15" s="1"/>
  <c r="X61" i="15"/>
  <c r="X245" i="15" s="1"/>
  <c r="W61" i="15"/>
  <c r="W245" i="15" s="1"/>
  <c r="V61" i="15"/>
  <c r="V245" i="15" s="1"/>
  <c r="U61" i="15"/>
  <c r="U245" i="15" s="1"/>
  <c r="T61" i="15"/>
  <c r="T245" i="15" s="1"/>
  <c r="S61" i="15"/>
  <c r="S245" i="15" s="1"/>
  <c r="R61" i="15"/>
  <c r="R245" i="15" s="1"/>
  <c r="Q61" i="15"/>
  <c r="Q245" i="15" s="1"/>
  <c r="P61" i="15"/>
  <c r="P245" i="15" s="1"/>
  <c r="O61" i="15"/>
  <c r="O245" i="15" s="1"/>
  <c r="N61" i="15"/>
  <c r="N245" i="15" s="1"/>
  <c r="M61" i="15"/>
  <c r="M245" i="15" s="1"/>
  <c r="L61" i="15"/>
  <c r="L245" i="15" s="1"/>
  <c r="K61" i="15"/>
  <c r="K245" i="15" s="1"/>
  <c r="J61" i="15"/>
  <c r="J245" i="15" s="1"/>
  <c r="I61" i="15"/>
  <c r="I245" i="15" s="1"/>
  <c r="H61" i="15"/>
  <c r="H245" i="15" s="1"/>
  <c r="G61" i="15"/>
  <c r="G245" i="15" s="1"/>
  <c r="F61" i="15"/>
  <c r="F245" i="15" s="1"/>
  <c r="E61" i="15"/>
  <c r="E245" i="15" s="1"/>
  <c r="D61" i="15"/>
  <c r="D245" i="15" s="1"/>
  <c r="C61" i="15"/>
  <c r="C245" i="15" s="1"/>
  <c r="AH60" i="15"/>
  <c r="AH244" i="15" s="1"/>
  <c r="AG60" i="15"/>
  <c r="AG244" i="15" s="1"/>
  <c r="AF60" i="15"/>
  <c r="AF244" i="15" s="1"/>
  <c r="AE60" i="15"/>
  <c r="AE244" i="15" s="1"/>
  <c r="AD60" i="15"/>
  <c r="AD244" i="15" s="1"/>
  <c r="AC60" i="15"/>
  <c r="AC244" i="15" s="1"/>
  <c r="AB60" i="15"/>
  <c r="AB244" i="15" s="1"/>
  <c r="AA60" i="15"/>
  <c r="AA244" i="15" s="1"/>
  <c r="Z60" i="15"/>
  <c r="Z244" i="15" s="1"/>
  <c r="Y60" i="15"/>
  <c r="Y244" i="15" s="1"/>
  <c r="X60" i="15"/>
  <c r="X244" i="15" s="1"/>
  <c r="W60" i="15"/>
  <c r="W244" i="15" s="1"/>
  <c r="V60" i="15"/>
  <c r="V244" i="15" s="1"/>
  <c r="U60" i="15"/>
  <c r="U244" i="15" s="1"/>
  <c r="T60" i="15"/>
  <c r="T244" i="15" s="1"/>
  <c r="S60" i="15"/>
  <c r="S244" i="15" s="1"/>
  <c r="R60" i="15"/>
  <c r="R244" i="15" s="1"/>
  <c r="Q60" i="15"/>
  <c r="Q244" i="15" s="1"/>
  <c r="P60" i="15"/>
  <c r="P244" i="15" s="1"/>
  <c r="O60" i="15"/>
  <c r="O244" i="15" s="1"/>
  <c r="N60" i="15"/>
  <c r="N244" i="15" s="1"/>
  <c r="M60" i="15"/>
  <c r="M244" i="15" s="1"/>
  <c r="L60" i="15"/>
  <c r="L244" i="15" s="1"/>
  <c r="K60" i="15"/>
  <c r="K244" i="15" s="1"/>
  <c r="J60" i="15"/>
  <c r="J244" i="15" s="1"/>
  <c r="I60" i="15"/>
  <c r="I244" i="15" s="1"/>
  <c r="H60" i="15"/>
  <c r="H244" i="15" s="1"/>
  <c r="G60" i="15"/>
  <c r="G244" i="15" s="1"/>
  <c r="F60" i="15"/>
  <c r="F244" i="15" s="1"/>
  <c r="E60" i="15"/>
  <c r="E244" i="15" s="1"/>
  <c r="D60" i="15"/>
  <c r="D244" i="15" s="1"/>
  <c r="C60" i="15"/>
  <c r="C244" i="15" s="1"/>
  <c r="AH59" i="15"/>
  <c r="AH243" i="15" s="1"/>
  <c r="AG59" i="15"/>
  <c r="AG243" i="15" s="1"/>
  <c r="AF59" i="15"/>
  <c r="AF243" i="15" s="1"/>
  <c r="AE59" i="15"/>
  <c r="AE243" i="15" s="1"/>
  <c r="AD59" i="15"/>
  <c r="AD243" i="15" s="1"/>
  <c r="AC59" i="15"/>
  <c r="AC243" i="15" s="1"/>
  <c r="AB59" i="15"/>
  <c r="AB243" i="15" s="1"/>
  <c r="AA59" i="15"/>
  <c r="AA243" i="15" s="1"/>
  <c r="Z59" i="15"/>
  <c r="Z243" i="15" s="1"/>
  <c r="Y59" i="15"/>
  <c r="Y243" i="15" s="1"/>
  <c r="X59" i="15"/>
  <c r="X243" i="15" s="1"/>
  <c r="W59" i="15"/>
  <c r="W243" i="15" s="1"/>
  <c r="V59" i="15"/>
  <c r="V243" i="15" s="1"/>
  <c r="U59" i="15"/>
  <c r="U243" i="15" s="1"/>
  <c r="T59" i="15"/>
  <c r="T243" i="15" s="1"/>
  <c r="S59" i="15"/>
  <c r="S243" i="15" s="1"/>
  <c r="R59" i="15"/>
  <c r="R243" i="15" s="1"/>
  <c r="Q59" i="15"/>
  <c r="Q243" i="15" s="1"/>
  <c r="P59" i="15"/>
  <c r="P243" i="15" s="1"/>
  <c r="O59" i="15"/>
  <c r="O243" i="15" s="1"/>
  <c r="N59" i="15"/>
  <c r="N243" i="15" s="1"/>
  <c r="M59" i="15"/>
  <c r="M243" i="15" s="1"/>
  <c r="L59" i="15"/>
  <c r="L243" i="15" s="1"/>
  <c r="K59" i="15"/>
  <c r="K243" i="15" s="1"/>
  <c r="J59" i="15"/>
  <c r="J243" i="15" s="1"/>
  <c r="I59" i="15"/>
  <c r="I243" i="15" s="1"/>
  <c r="H59" i="15"/>
  <c r="H243" i="15" s="1"/>
  <c r="G59" i="15"/>
  <c r="G243" i="15" s="1"/>
  <c r="F59" i="15"/>
  <c r="F243" i="15" s="1"/>
  <c r="E59" i="15"/>
  <c r="E243" i="15" s="1"/>
  <c r="D59" i="15"/>
  <c r="D243" i="15" s="1"/>
  <c r="C59" i="15"/>
  <c r="C243" i="15" s="1"/>
  <c r="AH58" i="15"/>
  <c r="AH242" i="15" s="1"/>
  <c r="AG58" i="15"/>
  <c r="AG242" i="15" s="1"/>
  <c r="AF58" i="15"/>
  <c r="AF242" i="15" s="1"/>
  <c r="AE58" i="15"/>
  <c r="AE242" i="15" s="1"/>
  <c r="AD58" i="15"/>
  <c r="AD242" i="15" s="1"/>
  <c r="AC58" i="15"/>
  <c r="AC242" i="15" s="1"/>
  <c r="AB58" i="15"/>
  <c r="AB242" i="15" s="1"/>
  <c r="AA58" i="15"/>
  <c r="AA242" i="15" s="1"/>
  <c r="Z58" i="15"/>
  <c r="Z242" i="15" s="1"/>
  <c r="Y58" i="15"/>
  <c r="Y242" i="15" s="1"/>
  <c r="X58" i="15"/>
  <c r="X242" i="15" s="1"/>
  <c r="W58" i="15"/>
  <c r="W242" i="15" s="1"/>
  <c r="V58" i="15"/>
  <c r="V242" i="15" s="1"/>
  <c r="U58" i="15"/>
  <c r="U242" i="15" s="1"/>
  <c r="T58" i="15"/>
  <c r="T242" i="15" s="1"/>
  <c r="S58" i="15"/>
  <c r="S242" i="15" s="1"/>
  <c r="R58" i="15"/>
  <c r="R242" i="15" s="1"/>
  <c r="Q58" i="15"/>
  <c r="Q242" i="15" s="1"/>
  <c r="P58" i="15"/>
  <c r="P242" i="15" s="1"/>
  <c r="O58" i="15"/>
  <c r="O242" i="15" s="1"/>
  <c r="N58" i="15"/>
  <c r="N242" i="15" s="1"/>
  <c r="M58" i="15"/>
  <c r="M242" i="15" s="1"/>
  <c r="L58" i="15"/>
  <c r="L242" i="15" s="1"/>
  <c r="K58" i="15"/>
  <c r="K242" i="15" s="1"/>
  <c r="J58" i="15"/>
  <c r="J242" i="15" s="1"/>
  <c r="I58" i="15"/>
  <c r="I242" i="15" s="1"/>
  <c r="H58" i="15"/>
  <c r="H242" i="15" s="1"/>
  <c r="G58" i="15"/>
  <c r="G242" i="15" s="1"/>
  <c r="F58" i="15"/>
  <c r="F242" i="15" s="1"/>
  <c r="E58" i="15"/>
  <c r="E242" i="15" s="1"/>
  <c r="D58" i="15"/>
  <c r="D242" i="15" s="1"/>
  <c r="C58" i="15"/>
  <c r="C242" i="15" s="1"/>
  <c r="AH57" i="15"/>
  <c r="AH241" i="15" s="1"/>
  <c r="AG57" i="15"/>
  <c r="AG241" i="15" s="1"/>
  <c r="AF57" i="15"/>
  <c r="AF241" i="15" s="1"/>
  <c r="AE57" i="15"/>
  <c r="AE241" i="15" s="1"/>
  <c r="AD57" i="15"/>
  <c r="AD241" i="15" s="1"/>
  <c r="AC57" i="15"/>
  <c r="AC241" i="15" s="1"/>
  <c r="AB57" i="15"/>
  <c r="AB241" i="15" s="1"/>
  <c r="AA57" i="15"/>
  <c r="AA241" i="15" s="1"/>
  <c r="Z57" i="15"/>
  <c r="Z241" i="15" s="1"/>
  <c r="Y57" i="15"/>
  <c r="Y241" i="15" s="1"/>
  <c r="X57" i="15"/>
  <c r="X241" i="15" s="1"/>
  <c r="W57" i="15"/>
  <c r="W241" i="15" s="1"/>
  <c r="V57" i="15"/>
  <c r="V241" i="15" s="1"/>
  <c r="U57" i="15"/>
  <c r="U241" i="15" s="1"/>
  <c r="T57" i="15"/>
  <c r="T241" i="15" s="1"/>
  <c r="S57" i="15"/>
  <c r="S241" i="15" s="1"/>
  <c r="R57" i="15"/>
  <c r="R241" i="15" s="1"/>
  <c r="Q57" i="15"/>
  <c r="Q241" i="15" s="1"/>
  <c r="P57" i="15"/>
  <c r="P241" i="15" s="1"/>
  <c r="O57" i="15"/>
  <c r="O241" i="15" s="1"/>
  <c r="N57" i="15"/>
  <c r="N241" i="15" s="1"/>
  <c r="M57" i="15"/>
  <c r="M241" i="15" s="1"/>
  <c r="L57" i="15"/>
  <c r="L241" i="15" s="1"/>
  <c r="K57" i="15"/>
  <c r="K241" i="15" s="1"/>
  <c r="J57" i="15"/>
  <c r="J241" i="15" s="1"/>
  <c r="I57" i="15"/>
  <c r="I241" i="15" s="1"/>
  <c r="H57" i="15"/>
  <c r="H241" i="15" s="1"/>
  <c r="G57" i="15"/>
  <c r="G241" i="15" s="1"/>
  <c r="F57" i="15"/>
  <c r="F241" i="15" s="1"/>
  <c r="E57" i="15"/>
  <c r="E241" i="15" s="1"/>
  <c r="D57" i="15"/>
  <c r="D241" i="15" s="1"/>
  <c r="C57" i="15"/>
  <c r="C241" i="15" s="1"/>
  <c r="AH56" i="15"/>
  <c r="AH240" i="15" s="1"/>
  <c r="AG56" i="15"/>
  <c r="AG240" i="15" s="1"/>
  <c r="AF56" i="15"/>
  <c r="AF240" i="15" s="1"/>
  <c r="AE56" i="15"/>
  <c r="AE240" i="15" s="1"/>
  <c r="AD56" i="15"/>
  <c r="AD240" i="15" s="1"/>
  <c r="AC56" i="15"/>
  <c r="AC240" i="15" s="1"/>
  <c r="AB56" i="15"/>
  <c r="AB240" i="15" s="1"/>
  <c r="AA56" i="15"/>
  <c r="AA240" i="15" s="1"/>
  <c r="Z56" i="15"/>
  <c r="Z240" i="15" s="1"/>
  <c r="Y56" i="15"/>
  <c r="Y240" i="15" s="1"/>
  <c r="X56" i="15"/>
  <c r="X240" i="15" s="1"/>
  <c r="W56" i="15"/>
  <c r="W240" i="15" s="1"/>
  <c r="V56" i="15"/>
  <c r="V240" i="15" s="1"/>
  <c r="U56" i="15"/>
  <c r="U240" i="15" s="1"/>
  <c r="T56" i="15"/>
  <c r="T240" i="15" s="1"/>
  <c r="S56" i="15"/>
  <c r="S240" i="15" s="1"/>
  <c r="R56" i="15"/>
  <c r="R240" i="15" s="1"/>
  <c r="Q56" i="15"/>
  <c r="Q240" i="15" s="1"/>
  <c r="P56" i="15"/>
  <c r="P240" i="15" s="1"/>
  <c r="O56" i="15"/>
  <c r="O240" i="15" s="1"/>
  <c r="N56" i="15"/>
  <c r="N240" i="15" s="1"/>
  <c r="M56" i="15"/>
  <c r="M240" i="15" s="1"/>
  <c r="L56" i="15"/>
  <c r="L240" i="15" s="1"/>
  <c r="K56" i="15"/>
  <c r="K240" i="15" s="1"/>
  <c r="J56" i="15"/>
  <c r="J240" i="15" s="1"/>
  <c r="I56" i="15"/>
  <c r="I240" i="15" s="1"/>
  <c r="H56" i="15"/>
  <c r="H240" i="15" s="1"/>
  <c r="G56" i="15"/>
  <c r="G240" i="15" s="1"/>
  <c r="F56" i="15"/>
  <c r="F240" i="15" s="1"/>
  <c r="E56" i="15"/>
  <c r="E240" i="15" s="1"/>
  <c r="D56" i="15"/>
  <c r="D240" i="15" s="1"/>
  <c r="C56" i="15"/>
  <c r="C240" i="15" s="1"/>
  <c r="AH55" i="15"/>
  <c r="AH239" i="15" s="1"/>
  <c r="AG55" i="15"/>
  <c r="AG239" i="15" s="1"/>
  <c r="AF55" i="15"/>
  <c r="AF239" i="15" s="1"/>
  <c r="AE55" i="15"/>
  <c r="AE239" i="15" s="1"/>
  <c r="AD55" i="15"/>
  <c r="AD239" i="15" s="1"/>
  <c r="AC55" i="15"/>
  <c r="AC239" i="15" s="1"/>
  <c r="AB55" i="15"/>
  <c r="AB239" i="15" s="1"/>
  <c r="AA55" i="15"/>
  <c r="AA239" i="15" s="1"/>
  <c r="Z55" i="15"/>
  <c r="Z239" i="15" s="1"/>
  <c r="Y55" i="15"/>
  <c r="Y239" i="15" s="1"/>
  <c r="X55" i="15"/>
  <c r="X239" i="15" s="1"/>
  <c r="W55" i="15"/>
  <c r="W239" i="15" s="1"/>
  <c r="V55" i="15"/>
  <c r="V239" i="15" s="1"/>
  <c r="U55" i="15"/>
  <c r="U239" i="15" s="1"/>
  <c r="T55" i="15"/>
  <c r="T239" i="15" s="1"/>
  <c r="S55" i="15"/>
  <c r="S239" i="15" s="1"/>
  <c r="R55" i="15"/>
  <c r="R239" i="15" s="1"/>
  <c r="Q55" i="15"/>
  <c r="Q239" i="15" s="1"/>
  <c r="P55" i="15"/>
  <c r="P239" i="15" s="1"/>
  <c r="O55" i="15"/>
  <c r="O239" i="15" s="1"/>
  <c r="N55" i="15"/>
  <c r="N239" i="15" s="1"/>
  <c r="M55" i="15"/>
  <c r="M239" i="15" s="1"/>
  <c r="L55" i="15"/>
  <c r="L239" i="15" s="1"/>
  <c r="K55" i="15"/>
  <c r="K239" i="15" s="1"/>
  <c r="J55" i="15"/>
  <c r="J239" i="15" s="1"/>
  <c r="I55" i="15"/>
  <c r="I239" i="15" s="1"/>
  <c r="H55" i="15"/>
  <c r="H239" i="15" s="1"/>
  <c r="G55" i="15"/>
  <c r="G239" i="15" s="1"/>
  <c r="F55" i="15"/>
  <c r="F239" i="15" s="1"/>
  <c r="E55" i="15"/>
  <c r="E239" i="15" s="1"/>
  <c r="D55" i="15"/>
  <c r="D239" i="15" s="1"/>
  <c r="C55" i="15"/>
  <c r="C239" i="15" s="1"/>
  <c r="AH54" i="15"/>
  <c r="AH238" i="15" s="1"/>
  <c r="AG54" i="15"/>
  <c r="AG238" i="15" s="1"/>
  <c r="AF54" i="15"/>
  <c r="AF238" i="15" s="1"/>
  <c r="AE54" i="15"/>
  <c r="AE238" i="15" s="1"/>
  <c r="AD54" i="15"/>
  <c r="AD238" i="15" s="1"/>
  <c r="AC54" i="15"/>
  <c r="AC238" i="15" s="1"/>
  <c r="AB54" i="15"/>
  <c r="AB238" i="15" s="1"/>
  <c r="AA54" i="15"/>
  <c r="AA238" i="15" s="1"/>
  <c r="Z54" i="15"/>
  <c r="Z238" i="15" s="1"/>
  <c r="Y54" i="15"/>
  <c r="Y238" i="15" s="1"/>
  <c r="X54" i="15"/>
  <c r="X238" i="15" s="1"/>
  <c r="W54" i="15"/>
  <c r="W238" i="15" s="1"/>
  <c r="V54" i="15"/>
  <c r="V238" i="15" s="1"/>
  <c r="U54" i="15"/>
  <c r="U238" i="15" s="1"/>
  <c r="T54" i="15"/>
  <c r="T238" i="15" s="1"/>
  <c r="S54" i="15"/>
  <c r="S238" i="15" s="1"/>
  <c r="R54" i="15"/>
  <c r="R238" i="15" s="1"/>
  <c r="Q54" i="15"/>
  <c r="Q238" i="15" s="1"/>
  <c r="P54" i="15"/>
  <c r="P238" i="15" s="1"/>
  <c r="O54" i="15"/>
  <c r="O238" i="15" s="1"/>
  <c r="N54" i="15"/>
  <c r="N238" i="15" s="1"/>
  <c r="M54" i="15"/>
  <c r="M238" i="15" s="1"/>
  <c r="L54" i="15"/>
  <c r="L238" i="15" s="1"/>
  <c r="K54" i="15"/>
  <c r="K238" i="15" s="1"/>
  <c r="J54" i="15"/>
  <c r="J238" i="15" s="1"/>
  <c r="I54" i="15"/>
  <c r="I238" i="15" s="1"/>
  <c r="H54" i="15"/>
  <c r="H238" i="15" s="1"/>
  <c r="G54" i="15"/>
  <c r="G238" i="15" s="1"/>
  <c r="F54" i="15"/>
  <c r="F238" i="15" s="1"/>
  <c r="E54" i="15"/>
  <c r="E238" i="15" s="1"/>
  <c r="D54" i="15"/>
  <c r="D238" i="15" s="1"/>
  <c r="C54" i="15"/>
  <c r="C238" i="15" s="1"/>
  <c r="AH53" i="15"/>
  <c r="AG53" i="15"/>
  <c r="AF53" i="15"/>
  <c r="AE53" i="15"/>
  <c r="AD53" i="15"/>
  <c r="AC53" i="15"/>
  <c r="AB53" i="15"/>
  <c r="AA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H52" i="15"/>
  <c r="AH236" i="15" s="1"/>
  <c r="AG52" i="15"/>
  <c r="AG236" i="15" s="1"/>
  <c r="AF52" i="15"/>
  <c r="AF236" i="15" s="1"/>
  <c r="AE52" i="15"/>
  <c r="AE236" i="15" s="1"/>
  <c r="AD52" i="15"/>
  <c r="AD236" i="15" s="1"/>
  <c r="AC52" i="15"/>
  <c r="AC236" i="15" s="1"/>
  <c r="AB52" i="15"/>
  <c r="AB236" i="15" s="1"/>
  <c r="AA52" i="15"/>
  <c r="AA236" i="15" s="1"/>
  <c r="Z52" i="15"/>
  <c r="Z236" i="15" s="1"/>
  <c r="Y52" i="15"/>
  <c r="Y236" i="15" s="1"/>
  <c r="X52" i="15"/>
  <c r="X236" i="15" s="1"/>
  <c r="W52" i="15"/>
  <c r="W236" i="15" s="1"/>
  <c r="V52" i="15"/>
  <c r="V236" i="15" s="1"/>
  <c r="U52" i="15"/>
  <c r="U236" i="15" s="1"/>
  <c r="T52" i="15"/>
  <c r="T236" i="15" s="1"/>
  <c r="S52" i="15"/>
  <c r="S236" i="15" s="1"/>
  <c r="R52" i="15"/>
  <c r="R236" i="15" s="1"/>
  <c r="Q52" i="15"/>
  <c r="Q236" i="15" s="1"/>
  <c r="P52" i="15"/>
  <c r="P236" i="15" s="1"/>
  <c r="O52" i="15"/>
  <c r="O236" i="15" s="1"/>
  <c r="N52" i="15"/>
  <c r="N236" i="15" s="1"/>
  <c r="M52" i="15"/>
  <c r="M236" i="15" s="1"/>
  <c r="L52" i="15"/>
  <c r="L236" i="15" s="1"/>
  <c r="K52" i="15"/>
  <c r="K236" i="15" s="1"/>
  <c r="J52" i="15"/>
  <c r="J236" i="15" s="1"/>
  <c r="I52" i="15"/>
  <c r="I236" i="15" s="1"/>
  <c r="H52" i="15"/>
  <c r="H236" i="15" s="1"/>
  <c r="G52" i="15"/>
  <c r="G236" i="15" s="1"/>
  <c r="F52" i="15"/>
  <c r="F236" i="15" s="1"/>
  <c r="E52" i="15"/>
  <c r="E236" i="15" s="1"/>
  <c r="D52" i="15"/>
  <c r="D236" i="15" s="1"/>
  <c r="C52" i="15"/>
  <c r="C236" i="15" s="1"/>
  <c r="AH51" i="15"/>
  <c r="AH235" i="15" s="1"/>
  <c r="AG51" i="15"/>
  <c r="AG235" i="15" s="1"/>
  <c r="AF51" i="15"/>
  <c r="AF235" i="15" s="1"/>
  <c r="AE51" i="15"/>
  <c r="AE235" i="15" s="1"/>
  <c r="AD51" i="15"/>
  <c r="AD235" i="15" s="1"/>
  <c r="AC51" i="15"/>
  <c r="AC235" i="15" s="1"/>
  <c r="AB51" i="15"/>
  <c r="AB235" i="15" s="1"/>
  <c r="AA51" i="15"/>
  <c r="AA235" i="15" s="1"/>
  <c r="Z51" i="15"/>
  <c r="Z235" i="15" s="1"/>
  <c r="Y51" i="15"/>
  <c r="Y235" i="15" s="1"/>
  <c r="X51" i="15"/>
  <c r="X235" i="15" s="1"/>
  <c r="W51" i="15"/>
  <c r="W235" i="15" s="1"/>
  <c r="V51" i="15"/>
  <c r="V235" i="15" s="1"/>
  <c r="U51" i="15"/>
  <c r="U235" i="15" s="1"/>
  <c r="T51" i="15"/>
  <c r="T235" i="15" s="1"/>
  <c r="S51" i="15"/>
  <c r="S235" i="15" s="1"/>
  <c r="R51" i="15"/>
  <c r="R235" i="15" s="1"/>
  <c r="Q51" i="15"/>
  <c r="Q235" i="15" s="1"/>
  <c r="P51" i="15"/>
  <c r="P235" i="15" s="1"/>
  <c r="O51" i="15"/>
  <c r="O235" i="15" s="1"/>
  <c r="N51" i="15"/>
  <c r="N235" i="15" s="1"/>
  <c r="M51" i="15"/>
  <c r="M235" i="15" s="1"/>
  <c r="L51" i="15"/>
  <c r="L235" i="15" s="1"/>
  <c r="K51" i="15"/>
  <c r="K235" i="15" s="1"/>
  <c r="J51" i="15"/>
  <c r="J235" i="15" s="1"/>
  <c r="I51" i="15"/>
  <c r="I235" i="15" s="1"/>
  <c r="H51" i="15"/>
  <c r="H235" i="15" s="1"/>
  <c r="G51" i="15"/>
  <c r="G235" i="15" s="1"/>
  <c r="F51" i="15"/>
  <c r="F235" i="15" s="1"/>
  <c r="E51" i="15"/>
  <c r="E235" i="15" s="1"/>
  <c r="D51" i="15"/>
  <c r="D235" i="15" s="1"/>
  <c r="C51" i="15"/>
  <c r="C235" i="15" s="1"/>
  <c r="AH50" i="15"/>
  <c r="AH234" i="15" s="1"/>
  <c r="AG50" i="15"/>
  <c r="AG234" i="15" s="1"/>
  <c r="AF50" i="15"/>
  <c r="AF234" i="15" s="1"/>
  <c r="AE50" i="15"/>
  <c r="AE234" i="15" s="1"/>
  <c r="AD50" i="15"/>
  <c r="AD234" i="15" s="1"/>
  <c r="AC50" i="15"/>
  <c r="AC234" i="15" s="1"/>
  <c r="AB50" i="15"/>
  <c r="AB234" i="15" s="1"/>
  <c r="AA50" i="15"/>
  <c r="AA234" i="15" s="1"/>
  <c r="Z50" i="15"/>
  <c r="Z234" i="15" s="1"/>
  <c r="Y50" i="15"/>
  <c r="Y234" i="15" s="1"/>
  <c r="X50" i="15"/>
  <c r="X234" i="15" s="1"/>
  <c r="W50" i="15"/>
  <c r="W234" i="15" s="1"/>
  <c r="V50" i="15"/>
  <c r="V234" i="15" s="1"/>
  <c r="U50" i="15"/>
  <c r="U234" i="15" s="1"/>
  <c r="T50" i="15"/>
  <c r="T234" i="15" s="1"/>
  <c r="S50" i="15"/>
  <c r="S234" i="15" s="1"/>
  <c r="R50" i="15"/>
  <c r="R234" i="15" s="1"/>
  <c r="Q50" i="15"/>
  <c r="Q234" i="15" s="1"/>
  <c r="P50" i="15"/>
  <c r="P234" i="15" s="1"/>
  <c r="O50" i="15"/>
  <c r="O234" i="15" s="1"/>
  <c r="N50" i="15"/>
  <c r="N234" i="15" s="1"/>
  <c r="M50" i="15"/>
  <c r="M234" i="15" s="1"/>
  <c r="L50" i="15"/>
  <c r="L234" i="15" s="1"/>
  <c r="K50" i="15"/>
  <c r="K234" i="15" s="1"/>
  <c r="J50" i="15"/>
  <c r="J234" i="15" s="1"/>
  <c r="I50" i="15"/>
  <c r="I234" i="15" s="1"/>
  <c r="H50" i="15"/>
  <c r="H234" i="15" s="1"/>
  <c r="G50" i="15"/>
  <c r="G234" i="15" s="1"/>
  <c r="F50" i="15"/>
  <c r="F234" i="15" s="1"/>
  <c r="E50" i="15"/>
  <c r="E234" i="15" s="1"/>
  <c r="D50" i="15"/>
  <c r="D234" i="15" s="1"/>
  <c r="C50" i="15"/>
  <c r="C234" i="15" s="1"/>
  <c r="AH49" i="15"/>
  <c r="AH233" i="15" s="1"/>
  <c r="AG49" i="15"/>
  <c r="AG233" i="15" s="1"/>
  <c r="AF49" i="15"/>
  <c r="AF233" i="15" s="1"/>
  <c r="AE49" i="15"/>
  <c r="AE233" i="15" s="1"/>
  <c r="AD49" i="15"/>
  <c r="AD233" i="15" s="1"/>
  <c r="AC49" i="15"/>
  <c r="AC233" i="15" s="1"/>
  <c r="AB49" i="15"/>
  <c r="AB233" i="15" s="1"/>
  <c r="AA49" i="15"/>
  <c r="AA233" i="15" s="1"/>
  <c r="Z49" i="15"/>
  <c r="Z233" i="15" s="1"/>
  <c r="Y49" i="15"/>
  <c r="Y233" i="15" s="1"/>
  <c r="X49" i="15"/>
  <c r="X233" i="15" s="1"/>
  <c r="W49" i="15"/>
  <c r="W233" i="15" s="1"/>
  <c r="V49" i="15"/>
  <c r="V233" i="15" s="1"/>
  <c r="U49" i="15"/>
  <c r="U233" i="15" s="1"/>
  <c r="T49" i="15"/>
  <c r="T233" i="15" s="1"/>
  <c r="S49" i="15"/>
  <c r="S233" i="15" s="1"/>
  <c r="R49" i="15"/>
  <c r="R233" i="15" s="1"/>
  <c r="Q49" i="15"/>
  <c r="Q233" i="15" s="1"/>
  <c r="P49" i="15"/>
  <c r="P233" i="15" s="1"/>
  <c r="O49" i="15"/>
  <c r="O233" i="15" s="1"/>
  <c r="N49" i="15"/>
  <c r="N233" i="15" s="1"/>
  <c r="M49" i="15"/>
  <c r="M233" i="15" s="1"/>
  <c r="L49" i="15"/>
  <c r="L233" i="15" s="1"/>
  <c r="K49" i="15"/>
  <c r="K233" i="15" s="1"/>
  <c r="J49" i="15"/>
  <c r="J233" i="15" s="1"/>
  <c r="I49" i="15"/>
  <c r="I233" i="15" s="1"/>
  <c r="H49" i="15"/>
  <c r="H233" i="15" s="1"/>
  <c r="G49" i="15"/>
  <c r="G233" i="15" s="1"/>
  <c r="F49" i="15"/>
  <c r="F233" i="15" s="1"/>
  <c r="E49" i="15"/>
  <c r="E233" i="15" s="1"/>
  <c r="D49" i="15"/>
  <c r="D233" i="15" s="1"/>
  <c r="C49" i="15"/>
  <c r="C233" i="15" s="1"/>
  <c r="AH48" i="15"/>
  <c r="AH232" i="15" s="1"/>
  <c r="AG48" i="15"/>
  <c r="AG232" i="15" s="1"/>
  <c r="AF48" i="15"/>
  <c r="AF232" i="15" s="1"/>
  <c r="AE48" i="15"/>
  <c r="AE232" i="15" s="1"/>
  <c r="AD48" i="15"/>
  <c r="AD232" i="15" s="1"/>
  <c r="AC48" i="15"/>
  <c r="AC232" i="15" s="1"/>
  <c r="AB48" i="15"/>
  <c r="AB232" i="15" s="1"/>
  <c r="AA48" i="15"/>
  <c r="AA232" i="15" s="1"/>
  <c r="Z48" i="15"/>
  <c r="Z232" i="15" s="1"/>
  <c r="Y48" i="15"/>
  <c r="Y232" i="15" s="1"/>
  <c r="X48" i="15"/>
  <c r="X232" i="15" s="1"/>
  <c r="W48" i="15"/>
  <c r="W232" i="15" s="1"/>
  <c r="V48" i="15"/>
  <c r="V232" i="15" s="1"/>
  <c r="U48" i="15"/>
  <c r="U232" i="15" s="1"/>
  <c r="T48" i="15"/>
  <c r="T232" i="15" s="1"/>
  <c r="S48" i="15"/>
  <c r="S232" i="15" s="1"/>
  <c r="R48" i="15"/>
  <c r="R232" i="15" s="1"/>
  <c r="Q48" i="15"/>
  <c r="Q232" i="15" s="1"/>
  <c r="P48" i="15"/>
  <c r="P232" i="15" s="1"/>
  <c r="O48" i="15"/>
  <c r="O232" i="15" s="1"/>
  <c r="N48" i="15"/>
  <c r="N232" i="15" s="1"/>
  <c r="M48" i="15"/>
  <c r="M232" i="15" s="1"/>
  <c r="L48" i="15"/>
  <c r="L232" i="15" s="1"/>
  <c r="K48" i="15"/>
  <c r="K232" i="15" s="1"/>
  <c r="J48" i="15"/>
  <c r="J232" i="15" s="1"/>
  <c r="I48" i="15"/>
  <c r="I232" i="15" s="1"/>
  <c r="H48" i="15"/>
  <c r="H232" i="15" s="1"/>
  <c r="G48" i="15"/>
  <c r="G232" i="15" s="1"/>
  <c r="F48" i="15"/>
  <c r="F232" i="15" s="1"/>
  <c r="E48" i="15"/>
  <c r="E232" i="15" s="1"/>
  <c r="D48" i="15"/>
  <c r="D232" i="15" s="1"/>
  <c r="C48" i="15"/>
  <c r="C232" i="15" s="1"/>
  <c r="AH47" i="15"/>
  <c r="AH231" i="15" s="1"/>
  <c r="AG47" i="15"/>
  <c r="AG231" i="15" s="1"/>
  <c r="AF47" i="15"/>
  <c r="AF231" i="15" s="1"/>
  <c r="AE47" i="15"/>
  <c r="AE231" i="15" s="1"/>
  <c r="AD47" i="15"/>
  <c r="AD231" i="15" s="1"/>
  <c r="AC47" i="15"/>
  <c r="AC231" i="15" s="1"/>
  <c r="AB47" i="15"/>
  <c r="AB231" i="15" s="1"/>
  <c r="AA47" i="15"/>
  <c r="AA231" i="15" s="1"/>
  <c r="Z47" i="15"/>
  <c r="Z231" i="15" s="1"/>
  <c r="Y47" i="15"/>
  <c r="Y231" i="15" s="1"/>
  <c r="X47" i="15"/>
  <c r="X231" i="15" s="1"/>
  <c r="W47" i="15"/>
  <c r="W231" i="15" s="1"/>
  <c r="V47" i="15"/>
  <c r="V231" i="15" s="1"/>
  <c r="U47" i="15"/>
  <c r="U231" i="15" s="1"/>
  <c r="T47" i="15"/>
  <c r="T231" i="15" s="1"/>
  <c r="S47" i="15"/>
  <c r="S231" i="15" s="1"/>
  <c r="R47" i="15"/>
  <c r="R231" i="15" s="1"/>
  <c r="Q47" i="15"/>
  <c r="Q231" i="15" s="1"/>
  <c r="P47" i="15"/>
  <c r="P231" i="15" s="1"/>
  <c r="O47" i="15"/>
  <c r="O231" i="15" s="1"/>
  <c r="N47" i="15"/>
  <c r="N231" i="15" s="1"/>
  <c r="M47" i="15"/>
  <c r="M231" i="15" s="1"/>
  <c r="L47" i="15"/>
  <c r="L231" i="15" s="1"/>
  <c r="K47" i="15"/>
  <c r="K231" i="15" s="1"/>
  <c r="J47" i="15"/>
  <c r="J231" i="15" s="1"/>
  <c r="I47" i="15"/>
  <c r="I231" i="15" s="1"/>
  <c r="H47" i="15"/>
  <c r="H231" i="15" s="1"/>
  <c r="G47" i="15"/>
  <c r="G231" i="15" s="1"/>
  <c r="F47" i="15"/>
  <c r="F231" i="15" s="1"/>
  <c r="E47" i="15"/>
  <c r="E231" i="15" s="1"/>
  <c r="D47" i="15"/>
  <c r="D231" i="15" s="1"/>
  <c r="C47" i="15"/>
  <c r="C231" i="15" s="1"/>
  <c r="AH46" i="15"/>
  <c r="AH230" i="15" s="1"/>
  <c r="AG46" i="15"/>
  <c r="AG230" i="15" s="1"/>
  <c r="AF46" i="15"/>
  <c r="AF230" i="15" s="1"/>
  <c r="AE46" i="15"/>
  <c r="AE230" i="15" s="1"/>
  <c r="AD46" i="15"/>
  <c r="AD230" i="15" s="1"/>
  <c r="AC46" i="15"/>
  <c r="AC230" i="15" s="1"/>
  <c r="AB46" i="15"/>
  <c r="AB230" i="15" s="1"/>
  <c r="AA46" i="15"/>
  <c r="AA230" i="15" s="1"/>
  <c r="Z46" i="15"/>
  <c r="Z230" i="15" s="1"/>
  <c r="Y46" i="15"/>
  <c r="Y230" i="15" s="1"/>
  <c r="X46" i="15"/>
  <c r="X230" i="15" s="1"/>
  <c r="W46" i="15"/>
  <c r="W230" i="15" s="1"/>
  <c r="V46" i="15"/>
  <c r="V230" i="15" s="1"/>
  <c r="U46" i="15"/>
  <c r="U230" i="15" s="1"/>
  <c r="T46" i="15"/>
  <c r="T230" i="15" s="1"/>
  <c r="S46" i="15"/>
  <c r="S230" i="15" s="1"/>
  <c r="R46" i="15"/>
  <c r="R230" i="15" s="1"/>
  <c r="Q46" i="15"/>
  <c r="Q230" i="15" s="1"/>
  <c r="P46" i="15"/>
  <c r="P230" i="15" s="1"/>
  <c r="O46" i="15"/>
  <c r="O230" i="15" s="1"/>
  <c r="N46" i="15"/>
  <c r="N230" i="15" s="1"/>
  <c r="M46" i="15"/>
  <c r="M230" i="15" s="1"/>
  <c r="L46" i="15"/>
  <c r="L230" i="15" s="1"/>
  <c r="K46" i="15"/>
  <c r="K230" i="15" s="1"/>
  <c r="J46" i="15"/>
  <c r="J230" i="15" s="1"/>
  <c r="I46" i="15"/>
  <c r="I230" i="15" s="1"/>
  <c r="H46" i="15"/>
  <c r="H230" i="15" s="1"/>
  <c r="G46" i="15"/>
  <c r="G230" i="15" s="1"/>
  <c r="F46" i="15"/>
  <c r="F230" i="15" s="1"/>
  <c r="E46" i="15"/>
  <c r="E230" i="15" s="1"/>
  <c r="D46" i="15"/>
  <c r="D230" i="15" s="1"/>
  <c r="C46" i="15"/>
  <c r="C230" i="15" s="1"/>
  <c r="AH45" i="15"/>
  <c r="AH229" i="15" s="1"/>
  <c r="AG45" i="15"/>
  <c r="AG229" i="15" s="1"/>
  <c r="AF45" i="15"/>
  <c r="AF229" i="15" s="1"/>
  <c r="AE45" i="15"/>
  <c r="AE229" i="15" s="1"/>
  <c r="AD45" i="15"/>
  <c r="AD229" i="15" s="1"/>
  <c r="AC45" i="15"/>
  <c r="AC229" i="15" s="1"/>
  <c r="AB45" i="15"/>
  <c r="AB229" i="15" s="1"/>
  <c r="AA45" i="15"/>
  <c r="AA229" i="15" s="1"/>
  <c r="Z45" i="15"/>
  <c r="Z229" i="15" s="1"/>
  <c r="Y45" i="15"/>
  <c r="Y229" i="15" s="1"/>
  <c r="X45" i="15"/>
  <c r="X229" i="15" s="1"/>
  <c r="W45" i="15"/>
  <c r="W229" i="15" s="1"/>
  <c r="V45" i="15"/>
  <c r="V229" i="15" s="1"/>
  <c r="U45" i="15"/>
  <c r="U229" i="15" s="1"/>
  <c r="T45" i="15"/>
  <c r="T229" i="15" s="1"/>
  <c r="S45" i="15"/>
  <c r="S229" i="15" s="1"/>
  <c r="R45" i="15"/>
  <c r="R229" i="15" s="1"/>
  <c r="Q45" i="15"/>
  <c r="Q229" i="15" s="1"/>
  <c r="P45" i="15"/>
  <c r="P229" i="15" s="1"/>
  <c r="O45" i="15"/>
  <c r="O229" i="15" s="1"/>
  <c r="N45" i="15"/>
  <c r="N229" i="15" s="1"/>
  <c r="M45" i="15"/>
  <c r="M229" i="15" s="1"/>
  <c r="L45" i="15"/>
  <c r="L229" i="15" s="1"/>
  <c r="K45" i="15"/>
  <c r="K229" i="15" s="1"/>
  <c r="J45" i="15"/>
  <c r="J229" i="15" s="1"/>
  <c r="I45" i="15"/>
  <c r="I229" i="15" s="1"/>
  <c r="H45" i="15"/>
  <c r="H229" i="15" s="1"/>
  <c r="G45" i="15"/>
  <c r="G229" i="15" s="1"/>
  <c r="F45" i="15"/>
  <c r="F229" i="15" s="1"/>
  <c r="E45" i="15"/>
  <c r="E229" i="15" s="1"/>
  <c r="D45" i="15"/>
  <c r="D229" i="15" s="1"/>
  <c r="C45" i="15"/>
  <c r="C229" i="15" s="1"/>
  <c r="AH44" i="15"/>
  <c r="AH228" i="15" s="1"/>
  <c r="AG44" i="15"/>
  <c r="AG228" i="15" s="1"/>
  <c r="AF44" i="15"/>
  <c r="AF228" i="15" s="1"/>
  <c r="AE44" i="15"/>
  <c r="AE228" i="15" s="1"/>
  <c r="AD44" i="15"/>
  <c r="AD228" i="15" s="1"/>
  <c r="AC44" i="15"/>
  <c r="AC228" i="15" s="1"/>
  <c r="AB44" i="15"/>
  <c r="AB228" i="15" s="1"/>
  <c r="AA44" i="15"/>
  <c r="AA228" i="15" s="1"/>
  <c r="Z44" i="15"/>
  <c r="Z228" i="15" s="1"/>
  <c r="Y44" i="15"/>
  <c r="Y228" i="15" s="1"/>
  <c r="X44" i="15"/>
  <c r="X228" i="15" s="1"/>
  <c r="W44" i="15"/>
  <c r="W228" i="15" s="1"/>
  <c r="V44" i="15"/>
  <c r="V228" i="15" s="1"/>
  <c r="U44" i="15"/>
  <c r="U228" i="15" s="1"/>
  <c r="T44" i="15"/>
  <c r="T228" i="15" s="1"/>
  <c r="S44" i="15"/>
  <c r="S228" i="15" s="1"/>
  <c r="R44" i="15"/>
  <c r="R228" i="15" s="1"/>
  <c r="Q44" i="15"/>
  <c r="Q228" i="15" s="1"/>
  <c r="P44" i="15"/>
  <c r="P228" i="15" s="1"/>
  <c r="O44" i="15"/>
  <c r="O228" i="15" s="1"/>
  <c r="N44" i="15"/>
  <c r="N228" i="15" s="1"/>
  <c r="M44" i="15"/>
  <c r="M228" i="15" s="1"/>
  <c r="L44" i="15"/>
  <c r="L228" i="15" s="1"/>
  <c r="K44" i="15"/>
  <c r="K228" i="15" s="1"/>
  <c r="J44" i="15"/>
  <c r="J228" i="15" s="1"/>
  <c r="I44" i="15"/>
  <c r="I228" i="15" s="1"/>
  <c r="H44" i="15"/>
  <c r="H228" i="15" s="1"/>
  <c r="G44" i="15"/>
  <c r="G228" i="15" s="1"/>
  <c r="F44" i="15"/>
  <c r="F228" i="15" s="1"/>
  <c r="E44" i="15"/>
  <c r="E228" i="15" s="1"/>
  <c r="D44" i="15"/>
  <c r="D228" i="15" s="1"/>
  <c r="C44" i="15"/>
  <c r="C228" i="15" s="1"/>
  <c r="AH43" i="15"/>
  <c r="AH227" i="15" s="1"/>
  <c r="AG43" i="15"/>
  <c r="AG227" i="15" s="1"/>
  <c r="AF43" i="15"/>
  <c r="AF227" i="15" s="1"/>
  <c r="AE43" i="15"/>
  <c r="AE227" i="15" s="1"/>
  <c r="AD43" i="15"/>
  <c r="AD227" i="15" s="1"/>
  <c r="AC43" i="15"/>
  <c r="AC227" i="15" s="1"/>
  <c r="AB43" i="15"/>
  <c r="AB227" i="15" s="1"/>
  <c r="AA43" i="15"/>
  <c r="AA227" i="15" s="1"/>
  <c r="Z43" i="15"/>
  <c r="Z227" i="15" s="1"/>
  <c r="Y43" i="15"/>
  <c r="Y227" i="15" s="1"/>
  <c r="X43" i="15"/>
  <c r="X227" i="15" s="1"/>
  <c r="W43" i="15"/>
  <c r="W227" i="15" s="1"/>
  <c r="V43" i="15"/>
  <c r="V227" i="15" s="1"/>
  <c r="U43" i="15"/>
  <c r="U227" i="15" s="1"/>
  <c r="T43" i="15"/>
  <c r="T227" i="15" s="1"/>
  <c r="S43" i="15"/>
  <c r="S227" i="15" s="1"/>
  <c r="R43" i="15"/>
  <c r="R227" i="15" s="1"/>
  <c r="Q43" i="15"/>
  <c r="Q227" i="15" s="1"/>
  <c r="P43" i="15"/>
  <c r="P227" i="15" s="1"/>
  <c r="O43" i="15"/>
  <c r="O227" i="15" s="1"/>
  <c r="N43" i="15"/>
  <c r="N227" i="15" s="1"/>
  <c r="M43" i="15"/>
  <c r="M227" i="15" s="1"/>
  <c r="L43" i="15"/>
  <c r="L227" i="15" s="1"/>
  <c r="K43" i="15"/>
  <c r="K227" i="15" s="1"/>
  <c r="J43" i="15"/>
  <c r="J227" i="15" s="1"/>
  <c r="I43" i="15"/>
  <c r="I227" i="15" s="1"/>
  <c r="H43" i="15"/>
  <c r="H227" i="15" s="1"/>
  <c r="G43" i="15"/>
  <c r="G227" i="15" s="1"/>
  <c r="F43" i="15"/>
  <c r="F227" i="15" s="1"/>
  <c r="E43" i="15"/>
  <c r="E227" i="15" s="1"/>
  <c r="D43" i="15"/>
  <c r="D227" i="15" s="1"/>
  <c r="C43" i="15"/>
  <c r="C227" i="15" s="1"/>
  <c r="AH42" i="15"/>
  <c r="AH226" i="15" s="1"/>
  <c r="AG42" i="15"/>
  <c r="AG226" i="15" s="1"/>
  <c r="AF42" i="15"/>
  <c r="AF226" i="15" s="1"/>
  <c r="AE42" i="15"/>
  <c r="AE226" i="15" s="1"/>
  <c r="AD42" i="15"/>
  <c r="AD226" i="15" s="1"/>
  <c r="AC42" i="15"/>
  <c r="AC226" i="15" s="1"/>
  <c r="AB42" i="15"/>
  <c r="AB226" i="15" s="1"/>
  <c r="AA42" i="15"/>
  <c r="AA226" i="15" s="1"/>
  <c r="Z42" i="15"/>
  <c r="Z226" i="15" s="1"/>
  <c r="Y42" i="15"/>
  <c r="Y226" i="15" s="1"/>
  <c r="X42" i="15"/>
  <c r="X226" i="15" s="1"/>
  <c r="W42" i="15"/>
  <c r="W226" i="15" s="1"/>
  <c r="V42" i="15"/>
  <c r="V226" i="15" s="1"/>
  <c r="U42" i="15"/>
  <c r="U226" i="15" s="1"/>
  <c r="T42" i="15"/>
  <c r="T226" i="15" s="1"/>
  <c r="S42" i="15"/>
  <c r="S226" i="15" s="1"/>
  <c r="R42" i="15"/>
  <c r="R226" i="15" s="1"/>
  <c r="Q42" i="15"/>
  <c r="Q226" i="15" s="1"/>
  <c r="P42" i="15"/>
  <c r="P226" i="15" s="1"/>
  <c r="O42" i="15"/>
  <c r="O226" i="15" s="1"/>
  <c r="N42" i="15"/>
  <c r="N226" i="15" s="1"/>
  <c r="M42" i="15"/>
  <c r="M226" i="15" s="1"/>
  <c r="L42" i="15"/>
  <c r="L226" i="15" s="1"/>
  <c r="K42" i="15"/>
  <c r="K226" i="15" s="1"/>
  <c r="J42" i="15"/>
  <c r="J226" i="15" s="1"/>
  <c r="I42" i="15"/>
  <c r="I226" i="15" s="1"/>
  <c r="H42" i="15"/>
  <c r="H226" i="15" s="1"/>
  <c r="G42" i="15"/>
  <c r="G226" i="15" s="1"/>
  <c r="F42" i="15"/>
  <c r="F226" i="15" s="1"/>
  <c r="E42" i="15"/>
  <c r="E226" i="15" s="1"/>
  <c r="D42" i="15"/>
  <c r="D226" i="15" s="1"/>
  <c r="C42" i="15"/>
  <c r="C226" i="15" s="1"/>
  <c r="AH41" i="15"/>
  <c r="AH225" i="15" s="1"/>
  <c r="AG41" i="15"/>
  <c r="AG225" i="15" s="1"/>
  <c r="AF41" i="15"/>
  <c r="AF225" i="15" s="1"/>
  <c r="AE41" i="15"/>
  <c r="AE225" i="15" s="1"/>
  <c r="AD41" i="15"/>
  <c r="AD225" i="15" s="1"/>
  <c r="AC41" i="15"/>
  <c r="AC225" i="15" s="1"/>
  <c r="AB41" i="15"/>
  <c r="AB225" i="15" s="1"/>
  <c r="AA41" i="15"/>
  <c r="AA225" i="15" s="1"/>
  <c r="Z41" i="15"/>
  <c r="Z225" i="15" s="1"/>
  <c r="Y41" i="15"/>
  <c r="Y225" i="15" s="1"/>
  <c r="X41" i="15"/>
  <c r="X225" i="15" s="1"/>
  <c r="W41" i="15"/>
  <c r="W225" i="15" s="1"/>
  <c r="V41" i="15"/>
  <c r="V225" i="15" s="1"/>
  <c r="U41" i="15"/>
  <c r="U225" i="15" s="1"/>
  <c r="T41" i="15"/>
  <c r="T225" i="15" s="1"/>
  <c r="S41" i="15"/>
  <c r="S225" i="15" s="1"/>
  <c r="R41" i="15"/>
  <c r="R225" i="15" s="1"/>
  <c r="Q41" i="15"/>
  <c r="Q225" i="15" s="1"/>
  <c r="P41" i="15"/>
  <c r="P225" i="15" s="1"/>
  <c r="O41" i="15"/>
  <c r="O225" i="15" s="1"/>
  <c r="N41" i="15"/>
  <c r="N225" i="15" s="1"/>
  <c r="M41" i="15"/>
  <c r="M225" i="15" s="1"/>
  <c r="L41" i="15"/>
  <c r="L225" i="15" s="1"/>
  <c r="K41" i="15"/>
  <c r="K225" i="15" s="1"/>
  <c r="J41" i="15"/>
  <c r="J225" i="15" s="1"/>
  <c r="I41" i="15"/>
  <c r="I225" i="15" s="1"/>
  <c r="H41" i="15"/>
  <c r="H225" i="15" s="1"/>
  <c r="G41" i="15"/>
  <c r="G225" i="15" s="1"/>
  <c r="F41" i="15"/>
  <c r="F225" i="15" s="1"/>
  <c r="E41" i="15"/>
  <c r="E225" i="15" s="1"/>
  <c r="D41" i="15"/>
  <c r="D225" i="15" s="1"/>
  <c r="C41" i="15"/>
  <c r="C225" i="15" s="1"/>
  <c r="AH40" i="15"/>
  <c r="AH224" i="15" s="1"/>
  <c r="AG40" i="15"/>
  <c r="AG224" i="15" s="1"/>
  <c r="AF40" i="15"/>
  <c r="AF224" i="15" s="1"/>
  <c r="AE40" i="15"/>
  <c r="AE224" i="15" s="1"/>
  <c r="AD40" i="15"/>
  <c r="AD224" i="15" s="1"/>
  <c r="AC40" i="15"/>
  <c r="AC224" i="15" s="1"/>
  <c r="AB40" i="15"/>
  <c r="AB224" i="15" s="1"/>
  <c r="AA40" i="15"/>
  <c r="AA224" i="15" s="1"/>
  <c r="Z40" i="15"/>
  <c r="Z224" i="15" s="1"/>
  <c r="Y40" i="15"/>
  <c r="Y224" i="15" s="1"/>
  <c r="X40" i="15"/>
  <c r="X224" i="15" s="1"/>
  <c r="W40" i="15"/>
  <c r="W224" i="15" s="1"/>
  <c r="V40" i="15"/>
  <c r="V224" i="15" s="1"/>
  <c r="U40" i="15"/>
  <c r="U224" i="15" s="1"/>
  <c r="T40" i="15"/>
  <c r="T224" i="15" s="1"/>
  <c r="S40" i="15"/>
  <c r="S224" i="15" s="1"/>
  <c r="R40" i="15"/>
  <c r="R224" i="15" s="1"/>
  <c r="Q40" i="15"/>
  <c r="Q224" i="15" s="1"/>
  <c r="P40" i="15"/>
  <c r="P224" i="15" s="1"/>
  <c r="O40" i="15"/>
  <c r="O224" i="15" s="1"/>
  <c r="N40" i="15"/>
  <c r="N224" i="15" s="1"/>
  <c r="M40" i="15"/>
  <c r="M224" i="15" s="1"/>
  <c r="L40" i="15"/>
  <c r="L224" i="15" s="1"/>
  <c r="K40" i="15"/>
  <c r="K224" i="15" s="1"/>
  <c r="J40" i="15"/>
  <c r="J224" i="15" s="1"/>
  <c r="I40" i="15"/>
  <c r="I224" i="15" s="1"/>
  <c r="H40" i="15"/>
  <c r="H224" i="15" s="1"/>
  <c r="G40" i="15"/>
  <c r="G224" i="15" s="1"/>
  <c r="F40" i="15"/>
  <c r="F224" i="15" s="1"/>
  <c r="E40" i="15"/>
  <c r="E224" i="15" s="1"/>
  <c r="D40" i="15"/>
  <c r="D224" i="15" s="1"/>
  <c r="C40" i="15"/>
  <c r="C224" i="15" s="1"/>
  <c r="AH39" i="15"/>
  <c r="AH223" i="15" s="1"/>
  <c r="AG39" i="15"/>
  <c r="AG223" i="15" s="1"/>
  <c r="AF39" i="15"/>
  <c r="AF223" i="15" s="1"/>
  <c r="AE39" i="15"/>
  <c r="AE223" i="15" s="1"/>
  <c r="AD39" i="15"/>
  <c r="AD223" i="15" s="1"/>
  <c r="AC39" i="15"/>
  <c r="AC223" i="15" s="1"/>
  <c r="AB39" i="15"/>
  <c r="AB223" i="15" s="1"/>
  <c r="AA39" i="15"/>
  <c r="AA223" i="15" s="1"/>
  <c r="Z39" i="15"/>
  <c r="Z223" i="15" s="1"/>
  <c r="Y39" i="15"/>
  <c r="Y223" i="15" s="1"/>
  <c r="X39" i="15"/>
  <c r="X223" i="15" s="1"/>
  <c r="W39" i="15"/>
  <c r="W223" i="15" s="1"/>
  <c r="V39" i="15"/>
  <c r="V223" i="15" s="1"/>
  <c r="U39" i="15"/>
  <c r="U223" i="15" s="1"/>
  <c r="T39" i="15"/>
  <c r="T223" i="15" s="1"/>
  <c r="S39" i="15"/>
  <c r="S223" i="15" s="1"/>
  <c r="R39" i="15"/>
  <c r="R223" i="15" s="1"/>
  <c r="Q39" i="15"/>
  <c r="Q223" i="15" s="1"/>
  <c r="P39" i="15"/>
  <c r="P223" i="15" s="1"/>
  <c r="O39" i="15"/>
  <c r="O223" i="15" s="1"/>
  <c r="N39" i="15"/>
  <c r="N223" i="15" s="1"/>
  <c r="M39" i="15"/>
  <c r="M223" i="15" s="1"/>
  <c r="L39" i="15"/>
  <c r="L223" i="15" s="1"/>
  <c r="K39" i="15"/>
  <c r="K223" i="15" s="1"/>
  <c r="J39" i="15"/>
  <c r="J223" i="15" s="1"/>
  <c r="I39" i="15"/>
  <c r="I223" i="15" s="1"/>
  <c r="H39" i="15"/>
  <c r="H223" i="15" s="1"/>
  <c r="G39" i="15"/>
  <c r="G223" i="15" s="1"/>
  <c r="F39" i="15"/>
  <c r="F223" i="15" s="1"/>
  <c r="E39" i="15"/>
  <c r="E223" i="15" s="1"/>
  <c r="D39" i="15"/>
  <c r="D223" i="15" s="1"/>
  <c r="C39" i="15"/>
  <c r="C223" i="15" s="1"/>
  <c r="AH38" i="15"/>
  <c r="AH222" i="15" s="1"/>
  <c r="AG38" i="15"/>
  <c r="AG222" i="15" s="1"/>
  <c r="AF38" i="15"/>
  <c r="AF222" i="15" s="1"/>
  <c r="AE38" i="15"/>
  <c r="AE222" i="15" s="1"/>
  <c r="AD38" i="15"/>
  <c r="AD222" i="15" s="1"/>
  <c r="AC38" i="15"/>
  <c r="AC222" i="15" s="1"/>
  <c r="AB38" i="15"/>
  <c r="AB222" i="15" s="1"/>
  <c r="AA38" i="15"/>
  <c r="AA222" i="15" s="1"/>
  <c r="Z38" i="15"/>
  <c r="Z222" i="15" s="1"/>
  <c r="Y38" i="15"/>
  <c r="Y222" i="15" s="1"/>
  <c r="X38" i="15"/>
  <c r="X222" i="15" s="1"/>
  <c r="W38" i="15"/>
  <c r="W222" i="15" s="1"/>
  <c r="V38" i="15"/>
  <c r="V222" i="15" s="1"/>
  <c r="U38" i="15"/>
  <c r="U222" i="15" s="1"/>
  <c r="T38" i="15"/>
  <c r="T222" i="15" s="1"/>
  <c r="S38" i="15"/>
  <c r="S222" i="15" s="1"/>
  <c r="R38" i="15"/>
  <c r="R222" i="15" s="1"/>
  <c r="Q38" i="15"/>
  <c r="Q222" i="15" s="1"/>
  <c r="P38" i="15"/>
  <c r="P222" i="15" s="1"/>
  <c r="O38" i="15"/>
  <c r="O222" i="15" s="1"/>
  <c r="N38" i="15"/>
  <c r="N222" i="15" s="1"/>
  <c r="M38" i="15"/>
  <c r="M222" i="15" s="1"/>
  <c r="L38" i="15"/>
  <c r="L222" i="15" s="1"/>
  <c r="K38" i="15"/>
  <c r="K222" i="15" s="1"/>
  <c r="J38" i="15"/>
  <c r="J222" i="15" s="1"/>
  <c r="I38" i="15"/>
  <c r="I222" i="15" s="1"/>
  <c r="H38" i="15"/>
  <c r="H222" i="15" s="1"/>
  <c r="G38" i="15"/>
  <c r="G222" i="15" s="1"/>
  <c r="F38" i="15"/>
  <c r="F222" i="15" s="1"/>
  <c r="E38" i="15"/>
  <c r="E222" i="15" s="1"/>
  <c r="D38" i="15"/>
  <c r="D222" i="15" s="1"/>
  <c r="C38" i="15"/>
  <c r="C222" i="15" s="1"/>
  <c r="AH37" i="15"/>
  <c r="AH221" i="15" s="1"/>
  <c r="AG37" i="15"/>
  <c r="AG221" i="15" s="1"/>
  <c r="AF37" i="15"/>
  <c r="AF221" i="15" s="1"/>
  <c r="AE37" i="15"/>
  <c r="AE221" i="15" s="1"/>
  <c r="AD37" i="15"/>
  <c r="AD221" i="15" s="1"/>
  <c r="AC37" i="15"/>
  <c r="AC221" i="15" s="1"/>
  <c r="AB37" i="15"/>
  <c r="AB221" i="15" s="1"/>
  <c r="AA37" i="15"/>
  <c r="AA221" i="15" s="1"/>
  <c r="Z37" i="15"/>
  <c r="Z221" i="15" s="1"/>
  <c r="Y37" i="15"/>
  <c r="Y221" i="15" s="1"/>
  <c r="X37" i="15"/>
  <c r="X221" i="15" s="1"/>
  <c r="W37" i="15"/>
  <c r="W221" i="15" s="1"/>
  <c r="V37" i="15"/>
  <c r="V221" i="15" s="1"/>
  <c r="U37" i="15"/>
  <c r="U221" i="15" s="1"/>
  <c r="T37" i="15"/>
  <c r="T221" i="15" s="1"/>
  <c r="S37" i="15"/>
  <c r="S221" i="15" s="1"/>
  <c r="R37" i="15"/>
  <c r="R221" i="15" s="1"/>
  <c r="Q37" i="15"/>
  <c r="Q221" i="15" s="1"/>
  <c r="P37" i="15"/>
  <c r="P221" i="15" s="1"/>
  <c r="O37" i="15"/>
  <c r="O221" i="15" s="1"/>
  <c r="N37" i="15"/>
  <c r="N221" i="15" s="1"/>
  <c r="M37" i="15"/>
  <c r="M221" i="15" s="1"/>
  <c r="L37" i="15"/>
  <c r="L221" i="15" s="1"/>
  <c r="K37" i="15"/>
  <c r="K221" i="15" s="1"/>
  <c r="J37" i="15"/>
  <c r="J221" i="15" s="1"/>
  <c r="I37" i="15"/>
  <c r="I221" i="15" s="1"/>
  <c r="H37" i="15"/>
  <c r="H221" i="15" s="1"/>
  <c r="G37" i="15"/>
  <c r="G221" i="15" s="1"/>
  <c r="F37" i="15"/>
  <c r="F221" i="15" s="1"/>
  <c r="E37" i="15"/>
  <c r="E221" i="15" s="1"/>
  <c r="D37" i="15"/>
  <c r="D221" i="15" s="1"/>
  <c r="C37" i="15"/>
  <c r="C221" i="15" s="1"/>
  <c r="AH36" i="15"/>
  <c r="AH220" i="15" s="1"/>
  <c r="AG36" i="15"/>
  <c r="AG220" i="15" s="1"/>
  <c r="AF36" i="15"/>
  <c r="AF220" i="15" s="1"/>
  <c r="AE36" i="15"/>
  <c r="AE220" i="15" s="1"/>
  <c r="AD36" i="15"/>
  <c r="AD220" i="15" s="1"/>
  <c r="AC36" i="15"/>
  <c r="AC220" i="15" s="1"/>
  <c r="AB36" i="15"/>
  <c r="AB220" i="15" s="1"/>
  <c r="AA36" i="15"/>
  <c r="AA220" i="15" s="1"/>
  <c r="Z36" i="15"/>
  <c r="Z220" i="15" s="1"/>
  <c r="Y36" i="15"/>
  <c r="Y220" i="15" s="1"/>
  <c r="X36" i="15"/>
  <c r="X220" i="15" s="1"/>
  <c r="W36" i="15"/>
  <c r="W220" i="15" s="1"/>
  <c r="V36" i="15"/>
  <c r="V220" i="15" s="1"/>
  <c r="U36" i="15"/>
  <c r="U220" i="15" s="1"/>
  <c r="T36" i="15"/>
  <c r="T220" i="15" s="1"/>
  <c r="S36" i="15"/>
  <c r="S220" i="15" s="1"/>
  <c r="R36" i="15"/>
  <c r="R220" i="15" s="1"/>
  <c r="Q36" i="15"/>
  <c r="Q220" i="15" s="1"/>
  <c r="P36" i="15"/>
  <c r="P220" i="15" s="1"/>
  <c r="O36" i="15"/>
  <c r="O220" i="15" s="1"/>
  <c r="N36" i="15"/>
  <c r="N220" i="15" s="1"/>
  <c r="M36" i="15"/>
  <c r="M220" i="15" s="1"/>
  <c r="L36" i="15"/>
  <c r="L220" i="15" s="1"/>
  <c r="K36" i="15"/>
  <c r="K220" i="15" s="1"/>
  <c r="J36" i="15"/>
  <c r="J220" i="15" s="1"/>
  <c r="I36" i="15"/>
  <c r="I220" i="15" s="1"/>
  <c r="H36" i="15"/>
  <c r="H220" i="15" s="1"/>
  <c r="G36" i="15"/>
  <c r="G220" i="15" s="1"/>
  <c r="F36" i="15"/>
  <c r="F220" i="15" s="1"/>
  <c r="E36" i="15"/>
  <c r="E220" i="15" s="1"/>
  <c r="D36" i="15"/>
  <c r="D220" i="15" s="1"/>
  <c r="C36" i="15"/>
  <c r="C220" i="15" s="1"/>
  <c r="AH35" i="15"/>
  <c r="AH219" i="15" s="1"/>
  <c r="AG35" i="15"/>
  <c r="AG219" i="15" s="1"/>
  <c r="AF35" i="15"/>
  <c r="AF219" i="15" s="1"/>
  <c r="AE35" i="15"/>
  <c r="AE219" i="15" s="1"/>
  <c r="AD35" i="15"/>
  <c r="AD219" i="15" s="1"/>
  <c r="AC35" i="15"/>
  <c r="AC219" i="15" s="1"/>
  <c r="AB35" i="15"/>
  <c r="AB219" i="15" s="1"/>
  <c r="AA35" i="15"/>
  <c r="AA219" i="15" s="1"/>
  <c r="Z35" i="15"/>
  <c r="Z219" i="15" s="1"/>
  <c r="Y35" i="15"/>
  <c r="Y219" i="15" s="1"/>
  <c r="X35" i="15"/>
  <c r="X219" i="15" s="1"/>
  <c r="W35" i="15"/>
  <c r="W219" i="15" s="1"/>
  <c r="V35" i="15"/>
  <c r="V219" i="15" s="1"/>
  <c r="U35" i="15"/>
  <c r="U219" i="15" s="1"/>
  <c r="T35" i="15"/>
  <c r="T219" i="15" s="1"/>
  <c r="S35" i="15"/>
  <c r="S219" i="15" s="1"/>
  <c r="R35" i="15"/>
  <c r="R219" i="15" s="1"/>
  <c r="Q35" i="15"/>
  <c r="Q219" i="15" s="1"/>
  <c r="P35" i="15"/>
  <c r="P219" i="15" s="1"/>
  <c r="O35" i="15"/>
  <c r="O219" i="15" s="1"/>
  <c r="N35" i="15"/>
  <c r="N219" i="15" s="1"/>
  <c r="M35" i="15"/>
  <c r="M219" i="15" s="1"/>
  <c r="L35" i="15"/>
  <c r="L219" i="15" s="1"/>
  <c r="K35" i="15"/>
  <c r="K219" i="15" s="1"/>
  <c r="J35" i="15"/>
  <c r="J219" i="15" s="1"/>
  <c r="I35" i="15"/>
  <c r="I219" i="15" s="1"/>
  <c r="H35" i="15"/>
  <c r="H219" i="15" s="1"/>
  <c r="G35" i="15"/>
  <c r="G219" i="15" s="1"/>
  <c r="F35" i="15"/>
  <c r="F219" i="15" s="1"/>
  <c r="E35" i="15"/>
  <c r="E219" i="15" s="1"/>
  <c r="D35" i="15"/>
  <c r="D219" i="15" s="1"/>
  <c r="C35" i="15"/>
  <c r="C219" i="15" s="1"/>
  <c r="AH34" i="15"/>
  <c r="AH218" i="15" s="1"/>
  <c r="AG34" i="15"/>
  <c r="AG218" i="15" s="1"/>
  <c r="AF34" i="15"/>
  <c r="AF218" i="15" s="1"/>
  <c r="AE34" i="15"/>
  <c r="AE218" i="15" s="1"/>
  <c r="AD34" i="15"/>
  <c r="AD218" i="15" s="1"/>
  <c r="AC34" i="15"/>
  <c r="AC218" i="15" s="1"/>
  <c r="AB34" i="15"/>
  <c r="AB218" i="15" s="1"/>
  <c r="AA34" i="15"/>
  <c r="AA218" i="15" s="1"/>
  <c r="Z34" i="15"/>
  <c r="Z218" i="15" s="1"/>
  <c r="Y34" i="15"/>
  <c r="Y218" i="15" s="1"/>
  <c r="X34" i="15"/>
  <c r="X218" i="15" s="1"/>
  <c r="W34" i="15"/>
  <c r="W218" i="15" s="1"/>
  <c r="V34" i="15"/>
  <c r="V218" i="15" s="1"/>
  <c r="U34" i="15"/>
  <c r="U218" i="15" s="1"/>
  <c r="T34" i="15"/>
  <c r="T218" i="15" s="1"/>
  <c r="S34" i="15"/>
  <c r="S218" i="15" s="1"/>
  <c r="R34" i="15"/>
  <c r="R218" i="15" s="1"/>
  <c r="Q34" i="15"/>
  <c r="Q218" i="15" s="1"/>
  <c r="P34" i="15"/>
  <c r="P218" i="15" s="1"/>
  <c r="O34" i="15"/>
  <c r="O218" i="15" s="1"/>
  <c r="N34" i="15"/>
  <c r="N218" i="15" s="1"/>
  <c r="M34" i="15"/>
  <c r="M218" i="15" s="1"/>
  <c r="L34" i="15"/>
  <c r="L218" i="15" s="1"/>
  <c r="K34" i="15"/>
  <c r="K218" i="15" s="1"/>
  <c r="J34" i="15"/>
  <c r="J218" i="15" s="1"/>
  <c r="I34" i="15"/>
  <c r="I218" i="15" s="1"/>
  <c r="H34" i="15"/>
  <c r="H218" i="15" s="1"/>
  <c r="G34" i="15"/>
  <c r="G218" i="15" s="1"/>
  <c r="F34" i="15"/>
  <c r="F218" i="15" s="1"/>
  <c r="E34" i="15"/>
  <c r="E218" i="15" s="1"/>
  <c r="D34" i="15"/>
  <c r="D218" i="15" s="1"/>
  <c r="C34" i="15"/>
  <c r="C218" i="15" s="1"/>
  <c r="AH33" i="15"/>
  <c r="AH217" i="15" s="1"/>
  <c r="AG33" i="15"/>
  <c r="AG217" i="15" s="1"/>
  <c r="AF33" i="15"/>
  <c r="AF217" i="15" s="1"/>
  <c r="AE33" i="15"/>
  <c r="AE217" i="15" s="1"/>
  <c r="AD33" i="15"/>
  <c r="AD217" i="15" s="1"/>
  <c r="AC33" i="15"/>
  <c r="AC217" i="15" s="1"/>
  <c r="AB33" i="15"/>
  <c r="AB217" i="15" s="1"/>
  <c r="AA33" i="15"/>
  <c r="AA217" i="15" s="1"/>
  <c r="Z33" i="15"/>
  <c r="Z217" i="15" s="1"/>
  <c r="Y33" i="15"/>
  <c r="Y217" i="15" s="1"/>
  <c r="X33" i="15"/>
  <c r="X217" i="15" s="1"/>
  <c r="W33" i="15"/>
  <c r="W217" i="15" s="1"/>
  <c r="V33" i="15"/>
  <c r="V217" i="15" s="1"/>
  <c r="U33" i="15"/>
  <c r="U217" i="15" s="1"/>
  <c r="T33" i="15"/>
  <c r="T217" i="15" s="1"/>
  <c r="S33" i="15"/>
  <c r="S217" i="15" s="1"/>
  <c r="R33" i="15"/>
  <c r="R217" i="15" s="1"/>
  <c r="Q33" i="15"/>
  <c r="Q217" i="15" s="1"/>
  <c r="P33" i="15"/>
  <c r="P217" i="15" s="1"/>
  <c r="O33" i="15"/>
  <c r="O217" i="15" s="1"/>
  <c r="N33" i="15"/>
  <c r="N217" i="15" s="1"/>
  <c r="M33" i="15"/>
  <c r="M217" i="15" s="1"/>
  <c r="L33" i="15"/>
  <c r="L217" i="15" s="1"/>
  <c r="K33" i="15"/>
  <c r="K217" i="15" s="1"/>
  <c r="J33" i="15"/>
  <c r="J217" i="15" s="1"/>
  <c r="I33" i="15"/>
  <c r="I217" i="15" s="1"/>
  <c r="H33" i="15"/>
  <c r="H217" i="15" s="1"/>
  <c r="G33" i="15"/>
  <c r="G217" i="15" s="1"/>
  <c r="F33" i="15"/>
  <c r="F217" i="15" s="1"/>
  <c r="E33" i="15"/>
  <c r="E217" i="15" s="1"/>
  <c r="D33" i="15"/>
  <c r="D217" i="15" s="1"/>
  <c r="C33" i="15"/>
  <c r="C217" i="15" s="1"/>
  <c r="AH32" i="15"/>
  <c r="AH216" i="15" s="1"/>
  <c r="AG32" i="15"/>
  <c r="AG216" i="15" s="1"/>
  <c r="AF32" i="15"/>
  <c r="AF216" i="15" s="1"/>
  <c r="AE32" i="15"/>
  <c r="AE216" i="15" s="1"/>
  <c r="AD32" i="15"/>
  <c r="AD216" i="15" s="1"/>
  <c r="AC32" i="15"/>
  <c r="AC216" i="15" s="1"/>
  <c r="AB32" i="15"/>
  <c r="AB216" i="15" s="1"/>
  <c r="AA32" i="15"/>
  <c r="AA216" i="15" s="1"/>
  <c r="Z32" i="15"/>
  <c r="Z216" i="15" s="1"/>
  <c r="Y32" i="15"/>
  <c r="Y216" i="15" s="1"/>
  <c r="X32" i="15"/>
  <c r="X216" i="15" s="1"/>
  <c r="W32" i="15"/>
  <c r="W216" i="15" s="1"/>
  <c r="V32" i="15"/>
  <c r="V216" i="15" s="1"/>
  <c r="U32" i="15"/>
  <c r="U216" i="15" s="1"/>
  <c r="T32" i="15"/>
  <c r="T216" i="15" s="1"/>
  <c r="S32" i="15"/>
  <c r="S216" i="15" s="1"/>
  <c r="R32" i="15"/>
  <c r="R216" i="15" s="1"/>
  <c r="Q32" i="15"/>
  <c r="Q216" i="15" s="1"/>
  <c r="P32" i="15"/>
  <c r="P216" i="15" s="1"/>
  <c r="O32" i="15"/>
  <c r="O216" i="15" s="1"/>
  <c r="N32" i="15"/>
  <c r="N216" i="15" s="1"/>
  <c r="M32" i="15"/>
  <c r="M216" i="15" s="1"/>
  <c r="L32" i="15"/>
  <c r="L216" i="15" s="1"/>
  <c r="K32" i="15"/>
  <c r="K216" i="15" s="1"/>
  <c r="J32" i="15"/>
  <c r="J216" i="15" s="1"/>
  <c r="I32" i="15"/>
  <c r="I216" i="15" s="1"/>
  <c r="H32" i="15"/>
  <c r="H216" i="15" s="1"/>
  <c r="G32" i="15"/>
  <c r="G216" i="15" s="1"/>
  <c r="F32" i="15"/>
  <c r="F216" i="15" s="1"/>
  <c r="E32" i="15"/>
  <c r="E216" i="15" s="1"/>
  <c r="D32" i="15"/>
  <c r="D216" i="15" s="1"/>
  <c r="C32" i="15"/>
  <c r="C216" i="15" s="1"/>
  <c r="AH31" i="15"/>
  <c r="AH215" i="15" s="1"/>
  <c r="AG31" i="15"/>
  <c r="AG215" i="15" s="1"/>
  <c r="AF31" i="15"/>
  <c r="AF215" i="15" s="1"/>
  <c r="AE31" i="15"/>
  <c r="AE215" i="15" s="1"/>
  <c r="AD31" i="15"/>
  <c r="AD215" i="15" s="1"/>
  <c r="AC31" i="15"/>
  <c r="AC215" i="15" s="1"/>
  <c r="AB31" i="15"/>
  <c r="AB215" i="15" s="1"/>
  <c r="AA31" i="15"/>
  <c r="AA215" i="15" s="1"/>
  <c r="Z31" i="15"/>
  <c r="Z215" i="15" s="1"/>
  <c r="Y31" i="15"/>
  <c r="Y215" i="15" s="1"/>
  <c r="X31" i="15"/>
  <c r="X215" i="15" s="1"/>
  <c r="W31" i="15"/>
  <c r="W215" i="15" s="1"/>
  <c r="V31" i="15"/>
  <c r="V215" i="15" s="1"/>
  <c r="U31" i="15"/>
  <c r="U215" i="15" s="1"/>
  <c r="T31" i="15"/>
  <c r="T215" i="15" s="1"/>
  <c r="S31" i="15"/>
  <c r="S215" i="15" s="1"/>
  <c r="R31" i="15"/>
  <c r="R215" i="15" s="1"/>
  <c r="Q31" i="15"/>
  <c r="Q215" i="15" s="1"/>
  <c r="P31" i="15"/>
  <c r="P215" i="15" s="1"/>
  <c r="O31" i="15"/>
  <c r="O215" i="15" s="1"/>
  <c r="N31" i="15"/>
  <c r="N215" i="15" s="1"/>
  <c r="M31" i="15"/>
  <c r="M215" i="15" s="1"/>
  <c r="L31" i="15"/>
  <c r="L215" i="15" s="1"/>
  <c r="K31" i="15"/>
  <c r="K215" i="15" s="1"/>
  <c r="J31" i="15"/>
  <c r="J215" i="15" s="1"/>
  <c r="I31" i="15"/>
  <c r="I215" i="15" s="1"/>
  <c r="H31" i="15"/>
  <c r="H215" i="15" s="1"/>
  <c r="G31" i="15"/>
  <c r="G215" i="15" s="1"/>
  <c r="F31" i="15"/>
  <c r="F215" i="15" s="1"/>
  <c r="E31" i="15"/>
  <c r="E215" i="15" s="1"/>
  <c r="D31" i="15"/>
  <c r="D215" i="15" s="1"/>
  <c r="C31" i="15"/>
  <c r="C215" i="15" s="1"/>
  <c r="AH30" i="15"/>
  <c r="AH214" i="15" s="1"/>
  <c r="AG30" i="15"/>
  <c r="AG214" i="15" s="1"/>
  <c r="AF30" i="15"/>
  <c r="AF214" i="15" s="1"/>
  <c r="AE30" i="15"/>
  <c r="AE214" i="15" s="1"/>
  <c r="AD30" i="15"/>
  <c r="AD214" i="15" s="1"/>
  <c r="AC30" i="15"/>
  <c r="AC214" i="15" s="1"/>
  <c r="AB30" i="15"/>
  <c r="AB214" i="15" s="1"/>
  <c r="AA30" i="15"/>
  <c r="AA214" i="15" s="1"/>
  <c r="Z30" i="15"/>
  <c r="Z214" i="15" s="1"/>
  <c r="Y30" i="15"/>
  <c r="Y214" i="15" s="1"/>
  <c r="X30" i="15"/>
  <c r="X214" i="15" s="1"/>
  <c r="W30" i="15"/>
  <c r="W214" i="15" s="1"/>
  <c r="V30" i="15"/>
  <c r="V214" i="15" s="1"/>
  <c r="U30" i="15"/>
  <c r="U214" i="15" s="1"/>
  <c r="T30" i="15"/>
  <c r="T214" i="15" s="1"/>
  <c r="S30" i="15"/>
  <c r="S214" i="15" s="1"/>
  <c r="R30" i="15"/>
  <c r="R214" i="15" s="1"/>
  <c r="Q30" i="15"/>
  <c r="Q214" i="15" s="1"/>
  <c r="P30" i="15"/>
  <c r="P214" i="15" s="1"/>
  <c r="O30" i="15"/>
  <c r="O214" i="15" s="1"/>
  <c r="N30" i="15"/>
  <c r="N214" i="15" s="1"/>
  <c r="M30" i="15"/>
  <c r="M214" i="15" s="1"/>
  <c r="L30" i="15"/>
  <c r="L214" i="15" s="1"/>
  <c r="K30" i="15"/>
  <c r="K214" i="15" s="1"/>
  <c r="J30" i="15"/>
  <c r="J214" i="15" s="1"/>
  <c r="I30" i="15"/>
  <c r="I214" i="15" s="1"/>
  <c r="H30" i="15"/>
  <c r="H214" i="15" s="1"/>
  <c r="G30" i="15"/>
  <c r="G214" i="15" s="1"/>
  <c r="F30" i="15"/>
  <c r="F214" i="15" s="1"/>
  <c r="E30" i="15"/>
  <c r="E214" i="15" s="1"/>
  <c r="D30" i="15"/>
  <c r="D214" i="15" s="1"/>
  <c r="C30" i="15"/>
  <c r="C214" i="15" s="1"/>
  <c r="AH29" i="15"/>
  <c r="AH213" i="15" s="1"/>
  <c r="AG29" i="15"/>
  <c r="AG213" i="15" s="1"/>
  <c r="AF29" i="15"/>
  <c r="AF213" i="15" s="1"/>
  <c r="AE29" i="15"/>
  <c r="AE213" i="15" s="1"/>
  <c r="AD29" i="15"/>
  <c r="AD213" i="15" s="1"/>
  <c r="AC29" i="15"/>
  <c r="AC213" i="15" s="1"/>
  <c r="AB29" i="15"/>
  <c r="AB213" i="15" s="1"/>
  <c r="AA29" i="15"/>
  <c r="AA213" i="15" s="1"/>
  <c r="Z29" i="15"/>
  <c r="Z213" i="15" s="1"/>
  <c r="Y29" i="15"/>
  <c r="Y213" i="15" s="1"/>
  <c r="X29" i="15"/>
  <c r="X213" i="15" s="1"/>
  <c r="W29" i="15"/>
  <c r="W213" i="15" s="1"/>
  <c r="V29" i="15"/>
  <c r="V213" i="15" s="1"/>
  <c r="U29" i="15"/>
  <c r="U213" i="15" s="1"/>
  <c r="T29" i="15"/>
  <c r="T213" i="15" s="1"/>
  <c r="S29" i="15"/>
  <c r="S213" i="15" s="1"/>
  <c r="R29" i="15"/>
  <c r="R213" i="15" s="1"/>
  <c r="Q29" i="15"/>
  <c r="Q213" i="15" s="1"/>
  <c r="P29" i="15"/>
  <c r="P213" i="15" s="1"/>
  <c r="O29" i="15"/>
  <c r="O213" i="15" s="1"/>
  <c r="N29" i="15"/>
  <c r="N213" i="15" s="1"/>
  <c r="M29" i="15"/>
  <c r="M213" i="15" s="1"/>
  <c r="L29" i="15"/>
  <c r="L213" i="15" s="1"/>
  <c r="K29" i="15"/>
  <c r="K213" i="15" s="1"/>
  <c r="J29" i="15"/>
  <c r="J213" i="15" s="1"/>
  <c r="I29" i="15"/>
  <c r="I213" i="15" s="1"/>
  <c r="H29" i="15"/>
  <c r="H213" i="15" s="1"/>
  <c r="G29" i="15"/>
  <c r="G213" i="15" s="1"/>
  <c r="F29" i="15"/>
  <c r="F213" i="15" s="1"/>
  <c r="E29" i="15"/>
  <c r="E213" i="15" s="1"/>
  <c r="D29" i="15"/>
  <c r="D213" i="15" s="1"/>
  <c r="C29" i="15"/>
  <c r="C213" i="15" s="1"/>
  <c r="AH28" i="15"/>
  <c r="AH212" i="15" s="1"/>
  <c r="AG28" i="15"/>
  <c r="AG212" i="15" s="1"/>
  <c r="AF28" i="15"/>
  <c r="AF212" i="15" s="1"/>
  <c r="AE28" i="15"/>
  <c r="AE212" i="15" s="1"/>
  <c r="AD28" i="15"/>
  <c r="AD212" i="15" s="1"/>
  <c r="AC28" i="15"/>
  <c r="AC212" i="15" s="1"/>
  <c r="AB28" i="15"/>
  <c r="AB212" i="15" s="1"/>
  <c r="AA28" i="15"/>
  <c r="AA212" i="15" s="1"/>
  <c r="Z28" i="15"/>
  <c r="Z212" i="15" s="1"/>
  <c r="Y28" i="15"/>
  <c r="Y212" i="15" s="1"/>
  <c r="X28" i="15"/>
  <c r="X212" i="15" s="1"/>
  <c r="W28" i="15"/>
  <c r="W212" i="15" s="1"/>
  <c r="V28" i="15"/>
  <c r="V212" i="15" s="1"/>
  <c r="U28" i="15"/>
  <c r="U212" i="15" s="1"/>
  <c r="T28" i="15"/>
  <c r="T212" i="15" s="1"/>
  <c r="S28" i="15"/>
  <c r="S212" i="15" s="1"/>
  <c r="R28" i="15"/>
  <c r="R212" i="15" s="1"/>
  <c r="Q28" i="15"/>
  <c r="Q212" i="15" s="1"/>
  <c r="P28" i="15"/>
  <c r="P212" i="15" s="1"/>
  <c r="O28" i="15"/>
  <c r="O212" i="15" s="1"/>
  <c r="N28" i="15"/>
  <c r="N212" i="15" s="1"/>
  <c r="M28" i="15"/>
  <c r="M212" i="15" s="1"/>
  <c r="L28" i="15"/>
  <c r="L212" i="15" s="1"/>
  <c r="K28" i="15"/>
  <c r="K212" i="15" s="1"/>
  <c r="J28" i="15"/>
  <c r="J212" i="15" s="1"/>
  <c r="I28" i="15"/>
  <c r="I212" i="15" s="1"/>
  <c r="H28" i="15"/>
  <c r="H212" i="15" s="1"/>
  <c r="G28" i="15"/>
  <c r="G212" i="15" s="1"/>
  <c r="F28" i="15"/>
  <c r="F212" i="15" s="1"/>
  <c r="E28" i="15"/>
  <c r="E212" i="15" s="1"/>
  <c r="D28" i="15"/>
  <c r="D212" i="15" s="1"/>
  <c r="C28" i="15"/>
  <c r="C212" i="15" s="1"/>
  <c r="AH27" i="15"/>
  <c r="AH211" i="15" s="1"/>
  <c r="AG27" i="15"/>
  <c r="AG211" i="15" s="1"/>
  <c r="AF27" i="15"/>
  <c r="AF211" i="15" s="1"/>
  <c r="AE27" i="15"/>
  <c r="AE211" i="15" s="1"/>
  <c r="AD27" i="15"/>
  <c r="AD211" i="15" s="1"/>
  <c r="AC27" i="15"/>
  <c r="AC211" i="15" s="1"/>
  <c r="AB27" i="15"/>
  <c r="AB211" i="15" s="1"/>
  <c r="AA27" i="15"/>
  <c r="AA211" i="15" s="1"/>
  <c r="Z27" i="15"/>
  <c r="Z211" i="15" s="1"/>
  <c r="Y27" i="15"/>
  <c r="Y211" i="15" s="1"/>
  <c r="X27" i="15"/>
  <c r="X211" i="15" s="1"/>
  <c r="W27" i="15"/>
  <c r="W211" i="15" s="1"/>
  <c r="V27" i="15"/>
  <c r="V211" i="15" s="1"/>
  <c r="U27" i="15"/>
  <c r="U211" i="15" s="1"/>
  <c r="T27" i="15"/>
  <c r="T211" i="15" s="1"/>
  <c r="S27" i="15"/>
  <c r="S211" i="15" s="1"/>
  <c r="R27" i="15"/>
  <c r="R211" i="15" s="1"/>
  <c r="Q27" i="15"/>
  <c r="Q211" i="15" s="1"/>
  <c r="P27" i="15"/>
  <c r="P211" i="15" s="1"/>
  <c r="O27" i="15"/>
  <c r="O211" i="15" s="1"/>
  <c r="N27" i="15"/>
  <c r="N211" i="15" s="1"/>
  <c r="M27" i="15"/>
  <c r="M211" i="15" s="1"/>
  <c r="L27" i="15"/>
  <c r="L211" i="15" s="1"/>
  <c r="K27" i="15"/>
  <c r="K211" i="15" s="1"/>
  <c r="J27" i="15"/>
  <c r="J211" i="15" s="1"/>
  <c r="I27" i="15"/>
  <c r="I211" i="15" s="1"/>
  <c r="H27" i="15"/>
  <c r="H211" i="15" s="1"/>
  <c r="G27" i="15"/>
  <c r="G211" i="15" s="1"/>
  <c r="F27" i="15"/>
  <c r="F211" i="15" s="1"/>
  <c r="E27" i="15"/>
  <c r="E211" i="15" s="1"/>
  <c r="D27" i="15"/>
  <c r="D211" i="15" s="1"/>
  <c r="C27" i="15"/>
  <c r="C211" i="15" s="1"/>
  <c r="AH26" i="15"/>
  <c r="AH210" i="15" s="1"/>
  <c r="AG26" i="15"/>
  <c r="AG210" i="15" s="1"/>
  <c r="AF26" i="15"/>
  <c r="AF210" i="15" s="1"/>
  <c r="AE26" i="15"/>
  <c r="AE210" i="15" s="1"/>
  <c r="AD26" i="15"/>
  <c r="AD210" i="15" s="1"/>
  <c r="AC26" i="15"/>
  <c r="AC210" i="15" s="1"/>
  <c r="AB26" i="15"/>
  <c r="AB210" i="15" s="1"/>
  <c r="AA26" i="15"/>
  <c r="AA210" i="15" s="1"/>
  <c r="Z26" i="15"/>
  <c r="Z210" i="15" s="1"/>
  <c r="Y26" i="15"/>
  <c r="Y210" i="15" s="1"/>
  <c r="X26" i="15"/>
  <c r="X210" i="15" s="1"/>
  <c r="W26" i="15"/>
  <c r="W210" i="15" s="1"/>
  <c r="V26" i="15"/>
  <c r="V210" i="15" s="1"/>
  <c r="U26" i="15"/>
  <c r="U210" i="15" s="1"/>
  <c r="T26" i="15"/>
  <c r="T210" i="15" s="1"/>
  <c r="S26" i="15"/>
  <c r="S210" i="15" s="1"/>
  <c r="R26" i="15"/>
  <c r="R210" i="15" s="1"/>
  <c r="Q26" i="15"/>
  <c r="Q210" i="15" s="1"/>
  <c r="P26" i="15"/>
  <c r="P210" i="15" s="1"/>
  <c r="O26" i="15"/>
  <c r="O210" i="15" s="1"/>
  <c r="N26" i="15"/>
  <c r="N210" i="15" s="1"/>
  <c r="M26" i="15"/>
  <c r="M210" i="15" s="1"/>
  <c r="L26" i="15"/>
  <c r="L210" i="15" s="1"/>
  <c r="K26" i="15"/>
  <c r="K210" i="15" s="1"/>
  <c r="J26" i="15"/>
  <c r="J210" i="15" s="1"/>
  <c r="I26" i="15"/>
  <c r="I210" i="15" s="1"/>
  <c r="H26" i="15"/>
  <c r="H210" i="15" s="1"/>
  <c r="G26" i="15"/>
  <c r="G210" i="15" s="1"/>
  <c r="F26" i="15"/>
  <c r="F210" i="15" s="1"/>
  <c r="E26" i="15"/>
  <c r="E210" i="15" s="1"/>
  <c r="D26" i="15"/>
  <c r="D210" i="15" s="1"/>
  <c r="C26" i="15"/>
  <c r="C210" i="15" s="1"/>
  <c r="AH25" i="15"/>
  <c r="AH209" i="15" s="1"/>
  <c r="AG25" i="15"/>
  <c r="AG209" i="15" s="1"/>
  <c r="AF25" i="15"/>
  <c r="AF209" i="15" s="1"/>
  <c r="AE25" i="15"/>
  <c r="AE209" i="15" s="1"/>
  <c r="AD25" i="15"/>
  <c r="AD209" i="15" s="1"/>
  <c r="AC25" i="15"/>
  <c r="AC209" i="15" s="1"/>
  <c r="AB25" i="15"/>
  <c r="AB209" i="15" s="1"/>
  <c r="AA25" i="15"/>
  <c r="AA209" i="15" s="1"/>
  <c r="Z25" i="15"/>
  <c r="Z209" i="15" s="1"/>
  <c r="Y25" i="15"/>
  <c r="Y209" i="15" s="1"/>
  <c r="X25" i="15"/>
  <c r="X209" i="15" s="1"/>
  <c r="W25" i="15"/>
  <c r="W209" i="15" s="1"/>
  <c r="V25" i="15"/>
  <c r="V209" i="15" s="1"/>
  <c r="U25" i="15"/>
  <c r="U209" i="15" s="1"/>
  <c r="T25" i="15"/>
  <c r="T209" i="15" s="1"/>
  <c r="S25" i="15"/>
  <c r="S209" i="15" s="1"/>
  <c r="R25" i="15"/>
  <c r="R209" i="15" s="1"/>
  <c r="Q25" i="15"/>
  <c r="Q209" i="15" s="1"/>
  <c r="P25" i="15"/>
  <c r="P209" i="15" s="1"/>
  <c r="O25" i="15"/>
  <c r="O209" i="15" s="1"/>
  <c r="N25" i="15"/>
  <c r="N209" i="15" s="1"/>
  <c r="M25" i="15"/>
  <c r="M209" i="15" s="1"/>
  <c r="L25" i="15"/>
  <c r="L209" i="15" s="1"/>
  <c r="K25" i="15"/>
  <c r="K209" i="15" s="1"/>
  <c r="J25" i="15"/>
  <c r="J209" i="15" s="1"/>
  <c r="I25" i="15"/>
  <c r="I209" i="15" s="1"/>
  <c r="H25" i="15"/>
  <c r="H209" i="15" s="1"/>
  <c r="G25" i="15"/>
  <c r="G209" i="15" s="1"/>
  <c r="F25" i="15"/>
  <c r="F209" i="15" s="1"/>
  <c r="E25" i="15"/>
  <c r="E209" i="15" s="1"/>
  <c r="D25" i="15"/>
  <c r="D209" i="15" s="1"/>
  <c r="C25" i="15"/>
  <c r="C209" i="15" s="1"/>
  <c r="AH24" i="15"/>
  <c r="AH208" i="15" s="1"/>
  <c r="AG24" i="15"/>
  <c r="AG208" i="15" s="1"/>
  <c r="AF24" i="15"/>
  <c r="AF208" i="15" s="1"/>
  <c r="AE24" i="15"/>
  <c r="AE208" i="15" s="1"/>
  <c r="AD24" i="15"/>
  <c r="AD208" i="15" s="1"/>
  <c r="AC24" i="15"/>
  <c r="AC208" i="15" s="1"/>
  <c r="AB24" i="15"/>
  <c r="AB208" i="15" s="1"/>
  <c r="AA24" i="15"/>
  <c r="AA208" i="15" s="1"/>
  <c r="Z24" i="15"/>
  <c r="Z208" i="15" s="1"/>
  <c r="Y24" i="15"/>
  <c r="Y208" i="15" s="1"/>
  <c r="X24" i="15"/>
  <c r="X208" i="15" s="1"/>
  <c r="W24" i="15"/>
  <c r="W208" i="15" s="1"/>
  <c r="V24" i="15"/>
  <c r="V208" i="15" s="1"/>
  <c r="U24" i="15"/>
  <c r="U208" i="15" s="1"/>
  <c r="T24" i="15"/>
  <c r="T208" i="15" s="1"/>
  <c r="S24" i="15"/>
  <c r="S208" i="15" s="1"/>
  <c r="R24" i="15"/>
  <c r="R208" i="15" s="1"/>
  <c r="Q24" i="15"/>
  <c r="Q208" i="15" s="1"/>
  <c r="P24" i="15"/>
  <c r="P208" i="15" s="1"/>
  <c r="O24" i="15"/>
  <c r="O208" i="15" s="1"/>
  <c r="N24" i="15"/>
  <c r="N208" i="15" s="1"/>
  <c r="M24" i="15"/>
  <c r="M208" i="15" s="1"/>
  <c r="L24" i="15"/>
  <c r="L208" i="15" s="1"/>
  <c r="K24" i="15"/>
  <c r="K208" i="15" s="1"/>
  <c r="J24" i="15"/>
  <c r="J208" i="15" s="1"/>
  <c r="I24" i="15"/>
  <c r="I208" i="15" s="1"/>
  <c r="H24" i="15"/>
  <c r="H208" i="15" s="1"/>
  <c r="G24" i="15"/>
  <c r="G208" i="15" s="1"/>
  <c r="F24" i="15"/>
  <c r="F208" i="15" s="1"/>
  <c r="E24" i="15"/>
  <c r="E208" i="15" s="1"/>
  <c r="D24" i="15"/>
  <c r="D208" i="15" s="1"/>
  <c r="C24" i="15"/>
  <c r="C208" i="15" s="1"/>
  <c r="AH23" i="15"/>
  <c r="AH207" i="15" s="1"/>
  <c r="AG23" i="15"/>
  <c r="AG207" i="15" s="1"/>
  <c r="AF23" i="15"/>
  <c r="AF207" i="15" s="1"/>
  <c r="AE23" i="15"/>
  <c r="AE207" i="15" s="1"/>
  <c r="AD23" i="15"/>
  <c r="AD207" i="15" s="1"/>
  <c r="AC23" i="15"/>
  <c r="AC207" i="15" s="1"/>
  <c r="AB23" i="15"/>
  <c r="AB207" i="15" s="1"/>
  <c r="AA23" i="15"/>
  <c r="AA207" i="15" s="1"/>
  <c r="Z23" i="15"/>
  <c r="Z207" i="15" s="1"/>
  <c r="Y23" i="15"/>
  <c r="Y207" i="15" s="1"/>
  <c r="X23" i="15"/>
  <c r="X207" i="15" s="1"/>
  <c r="W23" i="15"/>
  <c r="W207" i="15" s="1"/>
  <c r="V23" i="15"/>
  <c r="V207" i="15" s="1"/>
  <c r="U23" i="15"/>
  <c r="U207" i="15" s="1"/>
  <c r="T23" i="15"/>
  <c r="T207" i="15" s="1"/>
  <c r="S23" i="15"/>
  <c r="S207" i="15" s="1"/>
  <c r="R23" i="15"/>
  <c r="R207" i="15" s="1"/>
  <c r="Q23" i="15"/>
  <c r="Q207" i="15" s="1"/>
  <c r="P23" i="15"/>
  <c r="P207" i="15" s="1"/>
  <c r="O23" i="15"/>
  <c r="O207" i="15" s="1"/>
  <c r="N23" i="15"/>
  <c r="N207" i="15" s="1"/>
  <c r="M23" i="15"/>
  <c r="M207" i="15" s="1"/>
  <c r="L23" i="15"/>
  <c r="L207" i="15" s="1"/>
  <c r="K23" i="15"/>
  <c r="K207" i="15" s="1"/>
  <c r="J23" i="15"/>
  <c r="J207" i="15" s="1"/>
  <c r="I23" i="15"/>
  <c r="I207" i="15" s="1"/>
  <c r="H23" i="15"/>
  <c r="H207" i="15" s="1"/>
  <c r="G23" i="15"/>
  <c r="G207" i="15" s="1"/>
  <c r="F23" i="15"/>
  <c r="F207" i="15" s="1"/>
  <c r="E23" i="15"/>
  <c r="E207" i="15" s="1"/>
  <c r="D23" i="15"/>
  <c r="D207" i="15" s="1"/>
  <c r="C23" i="15"/>
  <c r="C207" i="15" s="1"/>
  <c r="AH22" i="15"/>
  <c r="AH206" i="15" s="1"/>
  <c r="AG22" i="15"/>
  <c r="AG206" i="15" s="1"/>
  <c r="AF22" i="15"/>
  <c r="AF206" i="15" s="1"/>
  <c r="AE22" i="15"/>
  <c r="AE206" i="15" s="1"/>
  <c r="AD22" i="15"/>
  <c r="AD206" i="15" s="1"/>
  <c r="AC22" i="15"/>
  <c r="AC206" i="15" s="1"/>
  <c r="AB22" i="15"/>
  <c r="AB206" i="15" s="1"/>
  <c r="AA22" i="15"/>
  <c r="AA206" i="15" s="1"/>
  <c r="Z22" i="15"/>
  <c r="Z206" i="15" s="1"/>
  <c r="Y22" i="15"/>
  <c r="Y206" i="15" s="1"/>
  <c r="X22" i="15"/>
  <c r="X206" i="15" s="1"/>
  <c r="W22" i="15"/>
  <c r="W206" i="15" s="1"/>
  <c r="V22" i="15"/>
  <c r="V206" i="15" s="1"/>
  <c r="U22" i="15"/>
  <c r="U206" i="15" s="1"/>
  <c r="T22" i="15"/>
  <c r="T206" i="15" s="1"/>
  <c r="S22" i="15"/>
  <c r="S206" i="15" s="1"/>
  <c r="R22" i="15"/>
  <c r="R206" i="15" s="1"/>
  <c r="Q22" i="15"/>
  <c r="Q206" i="15" s="1"/>
  <c r="P22" i="15"/>
  <c r="P206" i="15" s="1"/>
  <c r="O22" i="15"/>
  <c r="O206" i="15" s="1"/>
  <c r="N22" i="15"/>
  <c r="N206" i="15" s="1"/>
  <c r="M22" i="15"/>
  <c r="M206" i="15" s="1"/>
  <c r="L22" i="15"/>
  <c r="L206" i="15" s="1"/>
  <c r="K22" i="15"/>
  <c r="K206" i="15" s="1"/>
  <c r="J22" i="15"/>
  <c r="J206" i="15" s="1"/>
  <c r="I22" i="15"/>
  <c r="I206" i="15" s="1"/>
  <c r="H22" i="15"/>
  <c r="H206" i="15" s="1"/>
  <c r="G22" i="15"/>
  <c r="G206" i="15" s="1"/>
  <c r="F22" i="15"/>
  <c r="F206" i="15" s="1"/>
  <c r="E22" i="15"/>
  <c r="E206" i="15" s="1"/>
  <c r="D22" i="15"/>
  <c r="D206" i="15" s="1"/>
  <c r="C22" i="15"/>
  <c r="C206" i="15" s="1"/>
  <c r="AH21" i="15"/>
  <c r="AH205" i="15" s="1"/>
  <c r="AG21" i="15"/>
  <c r="AG205" i="15" s="1"/>
  <c r="AF21" i="15"/>
  <c r="AF205" i="15" s="1"/>
  <c r="AE21" i="15"/>
  <c r="AE205" i="15" s="1"/>
  <c r="AD21" i="15"/>
  <c r="AD205" i="15" s="1"/>
  <c r="AC21" i="15"/>
  <c r="AC205" i="15" s="1"/>
  <c r="AB21" i="15"/>
  <c r="AB205" i="15" s="1"/>
  <c r="AA21" i="15"/>
  <c r="AA205" i="15" s="1"/>
  <c r="Z21" i="15"/>
  <c r="Z205" i="15" s="1"/>
  <c r="Y21" i="15"/>
  <c r="Y205" i="15" s="1"/>
  <c r="X21" i="15"/>
  <c r="X205" i="15" s="1"/>
  <c r="W21" i="15"/>
  <c r="W205" i="15" s="1"/>
  <c r="V21" i="15"/>
  <c r="V205" i="15" s="1"/>
  <c r="U21" i="15"/>
  <c r="U205" i="15" s="1"/>
  <c r="T21" i="15"/>
  <c r="T205" i="15" s="1"/>
  <c r="S21" i="15"/>
  <c r="S205" i="15" s="1"/>
  <c r="R21" i="15"/>
  <c r="R205" i="15" s="1"/>
  <c r="Q21" i="15"/>
  <c r="Q205" i="15" s="1"/>
  <c r="P21" i="15"/>
  <c r="P205" i="15" s="1"/>
  <c r="O21" i="15"/>
  <c r="O205" i="15" s="1"/>
  <c r="N21" i="15"/>
  <c r="N205" i="15" s="1"/>
  <c r="M21" i="15"/>
  <c r="M205" i="15" s="1"/>
  <c r="L21" i="15"/>
  <c r="L205" i="15" s="1"/>
  <c r="K21" i="15"/>
  <c r="K205" i="15" s="1"/>
  <c r="J21" i="15"/>
  <c r="J205" i="15" s="1"/>
  <c r="I21" i="15"/>
  <c r="I205" i="15" s="1"/>
  <c r="H21" i="15"/>
  <c r="H205" i="15" s="1"/>
  <c r="G21" i="15"/>
  <c r="G205" i="15" s="1"/>
  <c r="F21" i="15"/>
  <c r="F205" i="15" s="1"/>
  <c r="E21" i="15"/>
  <c r="E205" i="15" s="1"/>
  <c r="D21" i="15"/>
  <c r="D205" i="15" s="1"/>
  <c r="C21" i="15"/>
  <c r="C205" i="15" s="1"/>
  <c r="AH20" i="15"/>
  <c r="AH204" i="15" s="1"/>
  <c r="AG20" i="15"/>
  <c r="AG204" i="15" s="1"/>
  <c r="AF20" i="15"/>
  <c r="AF204" i="15" s="1"/>
  <c r="AE20" i="15"/>
  <c r="AE204" i="15" s="1"/>
  <c r="AD20" i="15"/>
  <c r="AD204" i="15" s="1"/>
  <c r="AC20" i="15"/>
  <c r="AC204" i="15" s="1"/>
  <c r="AB20" i="15"/>
  <c r="AB204" i="15" s="1"/>
  <c r="AA20" i="15"/>
  <c r="AA204" i="15" s="1"/>
  <c r="Z20" i="15"/>
  <c r="Z204" i="15" s="1"/>
  <c r="Y20" i="15"/>
  <c r="Y204" i="15" s="1"/>
  <c r="X20" i="15"/>
  <c r="X204" i="15" s="1"/>
  <c r="W20" i="15"/>
  <c r="W204" i="15" s="1"/>
  <c r="V20" i="15"/>
  <c r="V204" i="15" s="1"/>
  <c r="U20" i="15"/>
  <c r="U204" i="15" s="1"/>
  <c r="T20" i="15"/>
  <c r="T204" i="15" s="1"/>
  <c r="S20" i="15"/>
  <c r="S204" i="15" s="1"/>
  <c r="R20" i="15"/>
  <c r="R204" i="15" s="1"/>
  <c r="Q20" i="15"/>
  <c r="Q204" i="15" s="1"/>
  <c r="P20" i="15"/>
  <c r="P204" i="15" s="1"/>
  <c r="O20" i="15"/>
  <c r="O204" i="15" s="1"/>
  <c r="N20" i="15"/>
  <c r="N204" i="15" s="1"/>
  <c r="M20" i="15"/>
  <c r="M204" i="15" s="1"/>
  <c r="L20" i="15"/>
  <c r="L204" i="15" s="1"/>
  <c r="K20" i="15"/>
  <c r="K204" i="15" s="1"/>
  <c r="J20" i="15"/>
  <c r="J204" i="15" s="1"/>
  <c r="I20" i="15"/>
  <c r="I204" i="15" s="1"/>
  <c r="H20" i="15"/>
  <c r="H204" i="15" s="1"/>
  <c r="G20" i="15"/>
  <c r="G204" i="15" s="1"/>
  <c r="F20" i="15"/>
  <c r="F204" i="15" s="1"/>
  <c r="E20" i="15"/>
  <c r="E204" i="15" s="1"/>
  <c r="D20" i="15"/>
  <c r="D204" i="15" s="1"/>
  <c r="C20" i="15"/>
  <c r="C204" i="15" s="1"/>
  <c r="AH19" i="15"/>
  <c r="AH203" i="15" s="1"/>
  <c r="AG19" i="15"/>
  <c r="AG203" i="15" s="1"/>
  <c r="AF19" i="15"/>
  <c r="AF203" i="15" s="1"/>
  <c r="AE19" i="15"/>
  <c r="AE203" i="15" s="1"/>
  <c r="AD19" i="15"/>
  <c r="AD203" i="15" s="1"/>
  <c r="AC19" i="15"/>
  <c r="AC203" i="15" s="1"/>
  <c r="AB19" i="15"/>
  <c r="AB203" i="15" s="1"/>
  <c r="AA19" i="15"/>
  <c r="AA203" i="15" s="1"/>
  <c r="Z19" i="15"/>
  <c r="Z203" i="15" s="1"/>
  <c r="Y19" i="15"/>
  <c r="Y203" i="15" s="1"/>
  <c r="X19" i="15"/>
  <c r="X203" i="15" s="1"/>
  <c r="W19" i="15"/>
  <c r="W203" i="15" s="1"/>
  <c r="V19" i="15"/>
  <c r="V203" i="15" s="1"/>
  <c r="U19" i="15"/>
  <c r="U203" i="15" s="1"/>
  <c r="T19" i="15"/>
  <c r="T203" i="15" s="1"/>
  <c r="S19" i="15"/>
  <c r="S203" i="15" s="1"/>
  <c r="R19" i="15"/>
  <c r="R203" i="15" s="1"/>
  <c r="Q19" i="15"/>
  <c r="Q203" i="15" s="1"/>
  <c r="P19" i="15"/>
  <c r="P203" i="15" s="1"/>
  <c r="O19" i="15"/>
  <c r="O203" i="15" s="1"/>
  <c r="N19" i="15"/>
  <c r="N203" i="15" s="1"/>
  <c r="M19" i="15"/>
  <c r="M203" i="15" s="1"/>
  <c r="L19" i="15"/>
  <c r="L203" i="15" s="1"/>
  <c r="K19" i="15"/>
  <c r="K203" i="15" s="1"/>
  <c r="J19" i="15"/>
  <c r="J203" i="15" s="1"/>
  <c r="I19" i="15"/>
  <c r="I203" i="15" s="1"/>
  <c r="H19" i="15"/>
  <c r="H203" i="15" s="1"/>
  <c r="G19" i="15"/>
  <c r="G203" i="15" s="1"/>
  <c r="F19" i="15"/>
  <c r="F203" i="15" s="1"/>
  <c r="E19" i="15"/>
  <c r="E203" i="15" s="1"/>
  <c r="D19" i="15"/>
  <c r="D203" i="15" s="1"/>
  <c r="C19" i="15"/>
  <c r="C203" i="15" s="1"/>
  <c r="AH18" i="15"/>
  <c r="AH202" i="15" s="1"/>
  <c r="AG18" i="15"/>
  <c r="AG202" i="15" s="1"/>
  <c r="AF18" i="15"/>
  <c r="AF202" i="15" s="1"/>
  <c r="AE18" i="15"/>
  <c r="AE202" i="15" s="1"/>
  <c r="AD18" i="15"/>
  <c r="AD202" i="15" s="1"/>
  <c r="AC18" i="15"/>
  <c r="AC202" i="15" s="1"/>
  <c r="AB18" i="15"/>
  <c r="AB202" i="15" s="1"/>
  <c r="AA18" i="15"/>
  <c r="AA202" i="15" s="1"/>
  <c r="Z18" i="15"/>
  <c r="Z202" i="15" s="1"/>
  <c r="Y18" i="15"/>
  <c r="Y202" i="15" s="1"/>
  <c r="X18" i="15"/>
  <c r="X202" i="15" s="1"/>
  <c r="W18" i="15"/>
  <c r="W202" i="15" s="1"/>
  <c r="V18" i="15"/>
  <c r="V202" i="15" s="1"/>
  <c r="U18" i="15"/>
  <c r="U202" i="15" s="1"/>
  <c r="T18" i="15"/>
  <c r="T202" i="15" s="1"/>
  <c r="S18" i="15"/>
  <c r="S202" i="15" s="1"/>
  <c r="R18" i="15"/>
  <c r="R202" i="15" s="1"/>
  <c r="Q18" i="15"/>
  <c r="Q202" i="15" s="1"/>
  <c r="P18" i="15"/>
  <c r="P202" i="15" s="1"/>
  <c r="O18" i="15"/>
  <c r="O202" i="15" s="1"/>
  <c r="N18" i="15"/>
  <c r="N202" i="15" s="1"/>
  <c r="M18" i="15"/>
  <c r="M202" i="15" s="1"/>
  <c r="L18" i="15"/>
  <c r="L202" i="15" s="1"/>
  <c r="K18" i="15"/>
  <c r="K202" i="15" s="1"/>
  <c r="J18" i="15"/>
  <c r="J202" i="15" s="1"/>
  <c r="I18" i="15"/>
  <c r="I202" i="15" s="1"/>
  <c r="H18" i="15"/>
  <c r="H202" i="15" s="1"/>
  <c r="G18" i="15"/>
  <c r="G202" i="15" s="1"/>
  <c r="F18" i="15"/>
  <c r="F202" i="15" s="1"/>
  <c r="E18" i="15"/>
  <c r="E202" i="15" s="1"/>
  <c r="D18" i="15"/>
  <c r="D202" i="15" s="1"/>
  <c r="C18" i="15"/>
  <c r="C202" i="15" s="1"/>
  <c r="AH17" i="15"/>
  <c r="AH201" i="15" s="1"/>
  <c r="AG17" i="15"/>
  <c r="AG201" i="15" s="1"/>
  <c r="AF17" i="15"/>
  <c r="AF201" i="15" s="1"/>
  <c r="AE17" i="15"/>
  <c r="AE201" i="15" s="1"/>
  <c r="AD17" i="15"/>
  <c r="AD201" i="15" s="1"/>
  <c r="AC17" i="15"/>
  <c r="AC201" i="15" s="1"/>
  <c r="AB17" i="15"/>
  <c r="AB201" i="15" s="1"/>
  <c r="AA17" i="15"/>
  <c r="AA201" i="15" s="1"/>
  <c r="Z17" i="15"/>
  <c r="Z201" i="15" s="1"/>
  <c r="Y17" i="15"/>
  <c r="Y201" i="15" s="1"/>
  <c r="X17" i="15"/>
  <c r="X201" i="15" s="1"/>
  <c r="W17" i="15"/>
  <c r="W201" i="15" s="1"/>
  <c r="V17" i="15"/>
  <c r="V201" i="15" s="1"/>
  <c r="U17" i="15"/>
  <c r="U201" i="15" s="1"/>
  <c r="T17" i="15"/>
  <c r="T201" i="15" s="1"/>
  <c r="S17" i="15"/>
  <c r="S201" i="15" s="1"/>
  <c r="R17" i="15"/>
  <c r="R201" i="15" s="1"/>
  <c r="Q17" i="15"/>
  <c r="Q201" i="15" s="1"/>
  <c r="P17" i="15"/>
  <c r="P201" i="15" s="1"/>
  <c r="O17" i="15"/>
  <c r="O201" i="15" s="1"/>
  <c r="N17" i="15"/>
  <c r="N201" i="15" s="1"/>
  <c r="M17" i="15"/>
  <c r="M201" i="15" s="1"/>
  <c r="L17" i="15"/>
  <c r="L201" i="15" s="1"/>
  <c r="K17" i="15"/>
  <c r="K201" i="15" s="1"/>
  <c r="J17" i="15"/>
  <c r="J201" i="15" s="1"/>
  <c r="I17" i="15"/>
  <c r="I201" i="15" s="1"/>
  <c r="H17" i="15"/>
  <c r="H201" i="15" s="1"/>
  <c r="G17" i="15"/>
  <c r="G201" i="15" s="1"/>
  <c r="F17" i="15"/>
  <c r="F201" i="15" s="1"/>
  <c r="E17" i="15"/>
  <c r="E201" i="15" s="1"/>
  <c r="D17" i="15"/>
  <c r="D201" i="15" s="1"/>
  <c r="C17" i="15"/>
  <c r="C201" i="15" s="1"/>
  <c r="AH16" i="15"/>
  <c r="AH200" i="15" s="1"/>
  <c r="AG16" i="15"/>
  <c r="AG200" i="15" s="1"/>
  <c r="AF16" i="15"/>
  <c r="AF200" i="15" s="1"/>
  <c r="AE16" i="15"/>
  <c r="AE200" i="15" s="1"/>
  <c r="AD16" i="15"/>
  <c r="AD200" i="15" s="1"/>
  <c r="AC16" i="15"/>
  <c r="AC200" i="15" s="1"/>
  <c r="AB16" i="15"/>
  <c r="AB200" i="15" s="1"/>
  <c r="AA16" i="15"/>
  <c r="AA200" i="15" s="1"/>
  <c r="Z16" i="15"/>
  <c r="Z200" i="15" s="1"/>
  <c r="Y16" i="15"/>
  <c r="Y200" i="15" s="1"/>
  <c r="X16" i="15"/>
  <c r="X200" i="15" s="1"/>
  <c r="W16" i="15"/>
  <c r="W200" i="15" s="1"/>
  <c r="V16" i="15"/>
  <c r="V200" i="15" s="1"/>
  <c r="U16" i="15"/>
  <c r="U200" i="15" s="1"/>
  <c r="T16" i="15"/>
  <c r="T200" i="15" s="1"/>
  <c r="S16" i="15"/>
  <c r="S200" i="15" s="1"/>
  <c r="R16" i="15"/>
  <c r="R200" i="15" s="1"/>
  <c r="Q16" i="15"/>
  <c r="Q200" i="15" s="1"/>
  <c r="P16" i="15"/>
  <c r="P200" i="15" s="1"/>
  <c r="O16" i="15"/>
  <c r="O200" i="15" s="1"/>
  <c r="N16" i="15"/>
  <c r="N200" i="15" s="1"/>
  <c r="M16" i="15"/>
  <c r="M200" i="15" s="1"/>
  <c r="L16" i="15"/>
  <c r="L200" i="15" s="1"/>
  <c r="K16" i="15"/>
  <c r="K200" i="15" s="1"/>
  <c r="J16" i="15"/>
  <c r="J200" i="15" s="1"/>
  <c r="I16" i="15"/>
  <c r="I200" i="15" s="1"/>
  <c r="H16" i="15"/>
  <c r="H200" i="15" s="1"/>
  <c r="G16" i="15"/>
  <c r="G200" i="15" s="1"/>
  <c r="F16" i="15"/>
  <c r="F200" i="15" s="1"/>
  <c r="E16" i="15"/>
  <c r="E200" i="15" s="1"/>
  <c r="D16" i="15"/>
  <c r="D200" i="15" s="1"/>
  <c r="C16" i="15"/>
  <c r="C200" i="15" s="1"/>
  <c r="AH15" i="15"/>
  <c r="AH199" i="15" s="1"/>
  <c r="AG15" i="15"/>
  <c r="AG199" i="15" s="1"/>
  <c r="AF15" i="15"/>
  <c r="AF199" i="15" s="1"/>
  <c r="AE15" i="15"/>
  <c r="AE199" i="15" s="1"/>
  <c r="AD15" i="15"/>
  <c r="AD199" i="15" s="1"/>
  <c r="AC15" i="15"/>
  <c r="AC199" i="15" s="1"/>
  <c r="AB15" i="15"/>
  <c r="AB199" i="15" s="1"/>
  <c r="AA15" i="15"/>
  <c r="AA199" i="15" s="1"/>
  <c r="Z15" i="15"/>
  <c r="Z199" i="15" s="1"/>
  <c r="Y15" i="15"/>
  <c r="Y199" i="15" s="1"/>
  <c r="X15" i="15"/>
  <c r="X199" i="15" s="1"/>
  <c r="W15" i="15"/>
  <c r="W199" i="15" s="1"/>
  <c r="V15" i="15"/>
  <c r="V199" i="15" s="1"/>
  <c r="U15" i="15"/>
  <c r="U199" i="15" s="1"/>
  <c r="T15" i="15"/>
  <c r="T199" i="15" s="1"/>
  <c r="S15" i="15"/>
  <c r="S199" i="15" s="1"/>
  <c r="R15" i="15"/>
  <c r="R199" i="15" s="1"/>
  <c r="Q15" i="15"/>
  <c r="Q199" i="15" s="1"/>
  <c r="P15" i="15"/>
  <c r="P199" i="15" s="1"/>
  <c r="O15" i="15"/>
  <c r="O199" i="15" s="1"/>
  <c r="N15" i="15"/>
  <c r="N199" i="15" s="1"/>
  <c r="M15" i="15"/>
  <c r="M199" i="15" s="1"/>
  <c r="L15" i="15"/>
  <c r="L199" i="15" s="1"/>
  <c r="K15" i="15"/>
  <c r="K199" i="15" s="1"/>
  <c r="J15" i="15"/>
  <c r="J199" i="15" s="1"/>
  <c r="I15" i="15"/>
  <c r="I199" i="15" s="1"/>
  <c r="H15" i="15"/>
  <c r="H199" i="15" s="1"/>
  <c r="G15" i="15"/>
  <c r="G199" i="15" s="1"/>
  <c r="F15" i="15"/>
  <c r="F199" i="15" s="1"/>
  <c r="E15" i="15"/>
  <c r="E199" i="15" s="1"/>
  <c r="D15" i="15"/>
  <c r="D199" i="15" s="1"/>
  <c r="C15" i="15"/>
  <c r="C199" i="15" s="1"/>
  <c r="AH14" i="15"/>
  <c r="AH198" i="15" s="1"/>
  <c r="AG14" i="15"/>
  <c r="AG198" i="15" s="1"/>
  <c r="AF14" i="15"/>
  <c r="AF198" i="15" s="1"/>
  <c r="AE14" i="15"/>
  <c r="AE198" i="15" s="1"/>
  <c r="AD14" i="15"/>
  <c r="AD198" i="15" s="1"/>
  <c r="AC14" i="15"/>
  <c r="AC198" i="15" s="1"/>
  <c r="AB14" i="15"/>
  <c r="AB198" i="15" s="1"/>
  <c r="AA14" i="15"/>
  <c r="AA198" i="15" s="1"/>
  <c r="Z14" i="15"/>
  <c r="Z198" i="15" s="1"/>
  <c r="Y14" i="15"/>
  <c r="Y198" i="15" s="1"/>
  <c r="X14" i="15"/>
  <c r="X198" i="15" s="1"/>
  <c r="W14" i="15"/>
  <c r="W198" i="15" s="1"/>
  <c r="V14" i="15"/>
  <c r="V198" i="15" s="1"/>
  <c r="U14" i="15"/>
  <c r="U198" i="15" s="1"/>
  <c r="T14" i="15"/>
  <c r="T198" i="15" s="1"/>
  <c r="S14" i="15"/>
  <c r="S198" i="15" s="1"/>
  <c r="R14" i="15"/>
  <c r="R198" i="15" s="1"/>
  <c r="Q14" i="15"/>
  <c r="Q198" i="15" s="1"/>
  <c r="P14" i="15"/>
  <c r="P198" i="15" s="1"/>
  <c r="O14" i="15"/>
  <c r="O198" i="15" s="1"/>
  <c r="N14" i="15"/>
  <c r="N198" i="15" s="1"/>
  <c r="M14" i="15"/>
  <c r="M198" i="15" s="1"/>
  <c r="L14" i="15"/>
  <c r="L198" i="15" s="1"/>
  <c r="K14" i="15"/>
  <c r="K198" i="15" s="1"/>
  <c r="J14" i="15"/>
  <c r="J198" i="15" s="1"/>
  <c r="I14" i="15"/>
  <c r="I198" i="15" s="1"/>
  <c r="H14" i="15"/>
  <c r="H198" i="15" s="1"/>
  <c r="G14" i="15"/>
  <c r="G198" i="15" s="1"/>
  <c r="F14" i="15"/>
  <c r="F198" i="15" s="1"/>
  <c r="E14" i="15"/>
  <c r="E198" i="15" s="1"/>
  <c r="D14" i="15"/>
  <c r="D198" i="15" s="1"/>
  <c r="C14" i="15"/>
  <c r="C198" i="15" s="1"/>
  <c r="AH13" i="15"/>
  <c r="AH197" i="15" s="1"/>
  <c r="AG13" i="15"/>
  <c r="AG197" i="15" s="1"/>
  <c r="AF13" i="15"/>
  <c r="AF197" i="15" s="1"/>
  <c r="AE13" i="15"/>
  <c r="AE197" i="15" s="1"/>
  <c r="AD13" i="15"/>
  <c r="AD197" i="15" s="1"/>
  <c r="AC13" i="15"/>
  <c r="AC197" i="15" s="1"/>
  <c r="AB13" i="15"/>
  <c r="AB197" i="15" s="1"/>
  <c r="AA13" i="15"/>
  <c r="AA197" i="15" s="1"/>
  <c r="Z13" i="15"/>
  <c r="Z197" i="15" s="1"/>
  <c r="Y13" i="15"/>
  <c r="Y197" i="15" s="1"/>
  <c r="X13" i="15"/>
  <c r="X197" i="15" s="1"/>
  <c r="W13" i="15"/>
  <c r="W197" i="15" s="1"/>
  <c r="V13" i="15"/>
  <c r="V197" i="15" s="1"/>
  <c r="U13" i="15"/>
  <c r="U197" i="15" s="1"/>
  <c r="T13" i="15"/>
  <c r="T197" i="15" s="1"/>
  <c r="S13" i="15"/>
  <c r="S197" i="15" s="1"/>
  <c r="R13" i="15"/>
  <c r="R197" i="15" s="1"/>
  <c r="Q13" i="15"/>
  <c r="Q197" i="15" s="1"/>
  <c r="P13" i="15"/>
  <c r="P197" i="15" s="1"/>
  <c r="O13" i="15"/>
  <c r="O197" i="15" s="1"/>
  <c r="N13" i="15"/>
  <c r="N197" i="15" s="1"/>
  <c r="M13" i="15"/>
  <c r="M197" i="15" s="1"/>
  <c r="L13" i="15"/>
  <c r="L197" i="15" s="1"/>
  <c r="K13" i="15"/>
  <c r="K197" i="15" s="1"/>
  <c r="J13" i="15"/>
  <c r="J197" i="15" s="1"/>
  <c r="I13" i="15"/>
  <c r="I197" i="15" s="1"/>
  <c r="H13" i="15"/>
  <c r="H197" i="15" s="1"/>
  <c r="G13" i="15"/>
  <c r="G197" i="15" s="1"/>
  <c r="F13" i="15"/>
  <c r="F197" i="15" s="1"/>
  <c r="E13" i="15"/>
  <c r="E197" i="15" s="1"/>
  <c r="D13" i="15"/>
  <c r="D197" i="15" s="1"/>
  <c r="C13" i="15"/>
  <c r="C197" i="15" s="1"/>
  <c r="AH12" i="15"/>
  <c r="AH196" i="15" s="1"/>
  <c r="AG12" i="15"/>
  <c r="AG196" i="15" s="1"/>
  <c r="AF12" i="15"/>
  <c r="AF196" i="15" s="1"/>
  <c r="AE12" i="15"/>
  <c r="AE196" i="15" s="1"/>
  <c r="AD12" i="15"/>
  <c r="AD196" i="15" s="1"/>
  <c r="AC12" i="15"/>
  <c r="AC196" i="15" s="1"/>
  <c r="AB12" i="15"/>
  <c r="AB196" i="15" s="1"/>
  <c r="AA12" i="15"/>
  <c r="AA196" i="15" s="1"/>
  <c r="Z12" i="15"/>
  <c r="Z196" i="15" s="1"/>
  <c r="Y12" i="15"/>
  <c r="Y196" i="15" s="1"/>
  <c r="X12" i="15"/>
  <c r="X196" i="15" s="1"/>
  <c r="W12" i="15"/>
  <c r="W196" i="15" s="1"/>
  <c r="V12" i="15"/>
  <c r="V196" i="15" s="1"/>
  <c r="U12" i="15"/>
  <c r="U196" i="15" s="1"/>
  <c r="T12" i="15"/>
  <c r="T196" i="15" s="1"/>
  <c r="S12" i="15"/>
  <c r="S196" i="15" s="1"/>
  <c r="R12" i="15"/>
  <c r="R196" i="15" s="1"/>
  <c r="Q12" i="15"/>
  <c r="Q196" i="15" s="1"/>
  <c r="P12" i="15"/>
  <c r="P196" i="15" s="1"/>
  <c r="O12" i="15"/>
  <c r="O196" i="15" s="1"/>
  <c r="N12" i="15"/>
  <c r="N196" i="15" s="1"/>
  <c r="M12" i="15"/>
  <c r="M196" i="15" s="1"/>
  <c r="L12" i="15"/>
  <c r="L196" i="15" s="1"/>
  <c r="K12" i="15"/>
  <c r="K196" i="15" s="1"/>
  <c r="J12" i="15"/>
  <c r="J196" i="15" s="1"/>
  <c r="I12" i="15"/>
  <c r="I196" i="15" s="1"/>
  <c r="H12" i="15"/>
  <c r="H196" i="15" s="1"/>
  <c r="G12" i="15"/>
  <c r="G196" i="15" s="1"/>
  <c r="F12" i="15"/>
  <c r="F196" i="15" s="1"/>
  <c r="E12" i="15"/>
  <c r="E196" i="15" s="1"/>
  <c r="D12" i="15"/>
  <c r="D196" i="15" s="1"/>
  <c r="C12" i="15"/>
  <c r="C196" i="15" s="1"/>
  <c r="AH11" i="15"/>
  <c r="AH195" i="15" s="1"/>
  <c r="AG11" i="15"/>
  <c r="AG195" i="15" s="1"/>
  <c r="AF11" i="15"/>
  <c r="AF195" i="15" s="1"/>
  <c r="AE11" i="15"/>
  <c r="AE195" i="15" s="1"/>
  <c r="AD11" i="15"/>
  <c r="AD195" i="15" s="1"/>
  <c r="AC11" i="15"/>
  <c r="AC195" i="15" s="1"/>
  <c r="AB11" i="15"/>
  <c r="AB195" i="15" s="1"/>
  <c r="AA11" i="15"/>
  <c r="AA195" i="15" s="1"/>
  <c r="Z11" i="15"/>
  <c r="Z195" i="15" s="1"/>
  <c r="Y11" i="15"/>
  <c r="Y195" i="15" s="1"/>
  <c r="X11" i="15"/>
  <c r="X195" i="15" s="1"/>
  <c r="W11" i="15"/>
  <c r="W195" i="15" s="1"/>
  <c r="V11" i="15"/>
  <c r="V195" i="15" s="1"/>
  <c r="U11" i="15"/>
  <c r="U195" i="15" s="1"/>
  <c r="T11" i="15"/>
  <c r="T195" i="15" s="1"/>
  <c r="S11" i="15"/>
  <c r="S195" i="15" s="1"/>
  <c r="R11" i="15"/>
  <c r="R195" i="15" s="1"/>
  <c r="Q11" i="15"/>
  <c r="Q195" i="15" s="1"/>
  <c r="P11" i="15"/>
  <c r="P195" i="15" s="1"/>
  <c r="O11" i="15"/>
  <c r="O195" i="15" s="1"/>
  <c r="N11" i="15"/>
  <c r="N195" i="15" s="1"/>
  <c r="M11" i="15"/>
  <c r="M195" i="15" s="1"/>
  <c r="L11" i="15"/>
  <c r="L195" i="15" s="1"/>
  <c r="K11" i="15"/>
  <c r="K195" i="15" s="1"/>
  <c r="J11" i="15"/>
  <c r="J195" i="15" s="1"/>
  <c r="I11" i="15"/>
  <c r="I195" i="15" s="1"/>
  <c r="H11" i="15"/>
  <c r="H195" i="15" s="1"/>
  <c r="G11" i="15"/>
  <c r="G195" i="15" s="1"/>
  <c r="F11" i="15"/>
  <c r="F195" i="15" s="1"/>
  <c r="E11" i="15"/>
  <c r="E195" i="15" s="1"/>
  <c r="D11" i="15"/>
  <c r="D195" i="15" s="1"/>
  <c r="C11" i="15"/>
  <c r="C195" i="15" s="1"/>
  <c r="AH10" i="15"/>
  <c r="AH194" i="15" s="1"/>
  <c r="AG10" i="15"/>
  <c r="AG194" i="15" s="1"/>
  <c r="AF10" i="15"/>
  <c r="AF194" i="15" s="1"/>
  <c r="AE10" i="15"/>
  <c r="AE194" i="15" s="1"/>
  <c r="AD10" i="15"/>
  <c r="AD194" i="15" s="1"/>
  <c r="AC10" i="15"/>
  <c r="AC194" i="15" s="1"/>
  <c r="AB10" i="15"/>
  <c r="AB194" i="15" s="1"/>
  <c r="AA10" i="15"/>
  <c r="AA194" i="15" s="1"/>
  <c r="Z10" i="15"/>
  <c r="Z194" i="15" s="1"/>
  <c r="Y10" i="15"/>
  <c r="Y194" i="15" s="1"/>
  <c r="X10" i="15"/>
  <c r="X194" i="15" s="1"/>
  <c r="W10" i="15"/>
  <c r="W194" i="15" s="1"/>
  <c r="V10" i="15"/>
  <c r="V194" i="15" s="1"/>
  <c r="U10" i="15"/>
  <c r="U194" i="15" s="1"/>
  <c r="T10" i="15"/>
  <c r="T194" i="15" s="1"/>
  <c r="S10" i="15"/>
  <c r="S194" i="15" s="1"/>
  <c r="R10" i="15"/>
  <c r="R194" i="15" s="1"/>
  <c r="Q10" i="15"/>
  <c r="Q194" i="15" s="1"/>
  <c r="P10" i="15"/>
  <c r="P194" i="15" s="1"/>
  <c r="O10" i="15"/>
  <c r="O194" i="15" s="1"/>
  <c r="N10" i="15"/>
  <c r="N194" i="15" s="1"/>
  <c r="M10" i="15"/>
  <c r="M194" i="15" s="1"/>
  <c r="L10" i="15"/>
  <c r="L194" i="15" s="1"/>
  <c r="K10" i="15"/>
  <c r="K194" i="15" s="1"/>
  <c r="J10" i="15"/>
  <c r="J194" i="15" s="1"/>
  <c r="I10" i="15"/>
  <c r="I194" i="15" s="1"/>
  <c r="H10" i="15"/>
  <c r="H194" i="15" s="1"/>
  <c r="G10" i="15"/>
  <c r="G194" i="15" s="1"/>
  <c r="F10" i="15"/>
  <c r="F194" i="15" s="1"/>
  <c r="E10" i="15"/>
  <c r="E194" i="15" s="1"/>
  <c r="D10" i="15"/>
  <c r="D194" i="15" s="1"/>
  <c r="C10" i="15"/>
  <c r="C194" i="15" s="1"/>
  <c r="AH9" i="15"/>
  <c r="AH193" i="15" s="1"/>
  <c r="AG9" i="15"/>
  <c r="AG193" i="15" s="1"/>
  <c r="AF9" i="15"/>
  <c r="AF193" i="15" s="1"/>
  <c r="AE9" i="15"/>
  <c r="AE193" i="15" s="1"/>
  <c r="AD9" i="15"/>
  <c r="AD193" i="15" s="1"/>
  <c r="AC9" i="15"/>
  <c r="AC193" i="15" s="1"/>
  <c r="AB9" i="15"/>
  <c r="AB193" i="15" s="1"/>
  <c r="AA9" i="15"/>
  <c r="AA193" i="15" s="1"/>
  <c r="Z9" i="15"/>
  <c r="Z193" i="15" s="1"/>
  <c r="Y9" i="15"/>
  <c r="Y193" i="15" s="1"/>
  <c r="X9" i="15"/>
  <c r="X193" i="15" s="1"/>
  <c r="W9" i="15"/>
  <c r="W193" i="15" s="1"/>
  <c r="V9" i="15"/>
  <c r="V193" i="15" s="1"/>
  <c r="U9" i="15"/>
  <c r="U193" i="15" s="1"/>
  <c r="T9" i="15"/>
  <c r="T193" i="15" s="1"/>
  <c r="S9" i="15"/>
  <c r="S193" i="15" s="1"/>
  <c r="R9" i="15"/>
  <c r="R193" i="15" s="1"/>
  <c r="Q9" i="15"/>
  <c r="Q193" i="15" s="1"/>
  <c r="P9" i="15"/>
  <c r="P193" i="15" s="1"/>
  <c r="O9" i="15"/>
  <c r="O193" i="15" s="1"/>
  <c r="N9" i="15"/>
  <c r="N193" i="15" s="1"/>
  <c r="M9" i="15"/>
  <c r="M193" i="15" s="1"/>
  <c r="L9" i="15"/>
  <c r="L193" i="15" s="1"/>
  <c r="K9" i="15"/>
  <c r="K193" i="15" s="1"/>
  <c r="J9" i="15"/>
  <c r="J193" i="15" s="1"/>
  <c r="I9" i="15"/>
  <c r="I193" i="15" s="1"/>
  <c r="H9" i="15"/>
  <c r="H193" i="15" s="1"/>
  <c r="G9" i="15"/>
  <c r="G193" i="15" s="1"/>
  <c r="F9" i="15"/>
  <c r="F193" i="15" s="1"/>
  <c r="E9" i="15"/>
  <c r="E193" i="15" s="1"/>
  <c r="D9" i="15"/>
  <c r="D193" i="15" s="1"/>
  <c r="C9" i="15"/>
  <c r="C193" i="15" s="1"/>
  <c r="AH8" i="15"/>
  <c r="AH192" i="15" s="1"/>
  <c r="AG8" i="15"/>
  <c r="AG192" i="15" s="1"/>
  <c r="AF8" i="15"/>
  <c r="AF192" i="15" s="1"/>
  <c r="AE8" i="15"/>
  <c r="AE192" i="15" s="1"/>
  <c r="AD8" i="15"/>
  <c r="AD192" i="15" s="1"/>
  <c r="AC8" i="15"/>
  <c r="AC192" i="15" s="1"/>
  <c r="AB8" i="15"/>
  <c r="AB192" i="15" s="1"/>
  <c r="AA8" i="15"/>
  <c r="AA192" i="15" s="1"/>
  <c r="Z8" i="15"/>
  <c r="Z192" i="15" s="1"/>
  <c r="Y8" i="15"/>
  <c r="Y192" i="15" s="1"/>
  <c r="X8" i="15"/>
  <c r="X192" i="15" s="1"/>
  <c r="W8" i="15"/>
  <c r="W192" i="15" s="1"/>
  <c r="V8" i="15"/>
  <c r="V192" i="15" s="1"/>
  <c r="U8" i="15"/>
  <c r="U192" i="15" s="1"/>
  <c r="T8" i="15"/>
  <c r="T192" i="15" s="1"/>
  <c r="S8" i="15"/>
  <c r="S192" i="15" s="1"/>
  <c r="R8" i="15"/>
  <c r="R192" i="15" s="1"/>
  <c r="Q8" i="15"/>
  <c r="Q192" i="15" s="1"/>
  <c r="P8" i="15"/>
  <c r="P192" i="15" s="1"/>
  <c r="O8" i="15"/>
  <c r="O192" i="15" s="1"/>
  <c r="N8" i="15"/>
  <c r="N192" i="15" s="1"/>
  <c r="M8" i="15"/>
  <c r="M192" i="15" s="1"/>
  <c r="L8" i="15"/>
  <c r="L192" i="15" s="1"/>
  <c r="K8" i="15"/>
  <c r="K192" i="15" s="1"/>
  <c r="J8" i="15"/>
  <c r="J192" i="15" s="1"/>
  <c r="I8" i="15"/>
  <c r="I192" i="15" s="1"/>
  <c r="H8" i="15"/>
  <c r="H192" i="15" s="1"/>
  <c r="G8" i="15"/>
  <c r="G192" i="15" s="1"/>
  <c r="F8" i="15"/>
  <c r="F192" i="15" s="1"/>
  <c r="E8" i="15"/>
  <c r="E192" i="15" s="1"/>
  <c r="D8" i="15"/>
  <c r="D192" i="15" s="1"/>
  <c r="C8" i="15"/>
  <c r="C192" i="15" s="1"/>
  <c r="AH7" i="15"/>
  <c r="AH191" i="15" s="1"/>
  <c r="AG7" i="15"/>
  <c r="AG191" i="15" s="1"/>
  <c r="AF7" i="15"/>
  <c r="AF191" i="15" s="1"/>
  <c r="AE7" i="15"/>
  <c r="AE191" i="15" s="1"/>
  <c r="AD7" i="15"/>
  <c r="AD191" i="15" s="1"/>
  <c r="AC7" i="15"/>
  <c r="AC191" i="15" s="1"/>
  <c r="AB7" i="15"/>
  <c r="AB191" i="15" s="1"/>
  <c r="AA7" i="15"/>
  <c r="AA191" i="15" s="1"/>
  <c r="Z7" i="15"/>
  <c r="Z191" i="15" s="1"/>
  <c r="Y7" i="15"/>
  <c r="Y191" i="15" s="1"/>
  <c r="X7" i="15"/>
  <c r="X191" i="15" s="1"/>
  <c r="W7" i="15"/>
  <c r="W191" i="15" s="1"/>
  <c r="V7" i="15"/>
  <c r="V191" i="15" s="1"/>
  <c r="U7" i="15"/>
  <c r="U191" i="15" s="1"/>
  <c r="T7" i="15"/>
  <c r="T191" i="15" s="1"/>
  <c r="S7" i="15"/>
  <c r="S191" i="15" s="1"/>
  <c r="R7" i="15"/>
  <c r="R191" i="15" s="1"/>
  <c r="Q7" i="15"/>
  <c r="Q191" i="15" s="1"/>
  <c r="P7" i="15"/>
  <c r="P191" i="15" s="1"/>
  <c r="O7" i="15"/>
  <c r="O191" i="15" s="1"/>
  <c r="N7" i="15"/>
  <c r="N191" i="15" s="1"/>
  <c r="M7" i="15"/>
  <c r="M191" i="15" s="1"/>
  <c r="L7" i="15"/>
  <c r="L191" i="15" s="1"/>
  <c r="K7" i="15"/>
  <c r="K191" i="15" s="1"/>
  <c r="J7" i="15"/>
  <c r="J191" i="15" s="1"/>
  <c r="I7" i="15"/>
  <c r="I191" i="15" s="1"/>
  <c r="H7" i="15"/>
  <c r="H191" i="15" s="1"/>
  <c r="G7" i="15"/>
  <c r="G191" i="15" s="1"/>
  <c r="F7" i="15"/>
  <c r="F191" i="15" s="1"/>
  <c r="E7" i="15"/>
  <c r="E191" i="15" s="1"/>
  <c r="D7" i="15"/>
  <c r="D191" i="15" s="1"/>
  <c r="C7" i="15"/>
  <c r="C191" i="15" s="1"/>
  <c r="AH6" i="15"/>
  <c r="AH190" i="15" s="1"/>
  <c r="AG6" i="15"/>
  <c r="AG190" i="15" s="1"/>
  <c r="AF6" i="15"/>
  <c r="AF190" i="15" s="1"/>
  <c r="AE6" i="15"/>
  <c r="AE190" i="15" s="1"/>
  <c r="AD6" i="15"/>
  <c r="AD190" i="15" s="1"/>
  <c r="AC6" i="15"/>
  <c r="AC190" i="15" s="1"/>
  <c r="AB6" i="15"/>
  <c r="AB190" i="15" s="1"/>
  <c r="AA6" i="15"/>
  <c r="AA190" i="15" s="1"/>
  <c r="Z6" i="15"/>
  <c r="Z190" i="15" s="1"/>
  <c r="Y6" i="15"/>
  <c r="Y190" i="15" s="1"/>
  <c r="X6" i="15"/>
  <c r="X190" i="15" s="1"/>
  <c r="W6" i="15"/>
  <c r="W190" i="15" s="1"/>
  <c r="V6" i="15"/>
  <c r="V190" i="15" s="1"/>
  <c r="U6" i="15"/>
  <c r="U190" i="15" s="1"/>
  <c r="T6" i="15"/>
  <c r="T190" i="15" s="1"/>
  <c r="S6" i="15"/>
  <c r="S190" i="15" s="1"/>
  <c r="R6" i="15"/>
  <c r="R190" i="15" s="1"/>
  <c r="Q6" i="15"/>
  <c r="Q190" i="15" s="1"/>
  <c r="P6" i="15"/>
  <c r="P190" i="15" s="1"/>
  <c r="O6" i="15"/>
  <c r="O190" i="15" s="1"/>
  <c r="N6" i="15"/>
  <c r="N190" i="15" s="1"/>
  <c r="M6" i="15"/>
  <c r="M190" i="15" s="1"/>
  <c r="L6" i="15"/>
  <c r="L190" i="15" s="1"/>
  <c r="K6" i="15"/>
  <c r="K190" i="15" s="1"/>
  <c r="J6" i="15"/>
  <c r="J190" i="15" s="1"/>
  <c r="I6" i="15"/>
  <c r="I190" i="15" s="1"/>
  <c r="H6" i="15"/>
  <c r="H190" i="15" s="1"/>
  <c r="G6" i="15"/>
  <c r="G190" i="15" s="1"/>
  <c r="F6" i="15"/>
  <c r="F190" i="15" s="1"/>
  <c r="E6" i="15"/>
  <c r="E190" i="15" s="1"/>
  <c r="D6" i="15"/>
  <c r="D190" i="15" s="1"/>
  <c r="C6" i="15"/>
  <c r="C190" i="15" s="1"/>
  <c r="AH5" i="15"/>
  <c r="AH189" i="15" s="1"/>
  <c r="AG5" i="15"/>
  <c r="AG189" i="15" s="1"/>
  <c r="AF5" i="15"/>
  <c r="AF189" i="15" s="1"/>
  <c r="AE5" i="15"/>
  <c r="AE189" i="15" s="1"/>
  <c r="AD5" i="15"/>
  <c r="AD189" i="15" s="1"/>
  <c r="AC5" i="15"/>
  <c r="AC189" i="15" s="1"/>
  <c r="AB5" i="15"/>
  <c r="AB189" i="15" s="1"/>
  <c r="AA5" i="15"/>
  <c r="AA189" i="15" s="1"/>
  <c r="Z5" i="15"/>
  <c r="Z189" i="15" s="1"/>
  <c r="Y5" i="15"/>
  <c r="Y189" i="15" s="1"/>
  <c r="X5" i="15"/>
  <c r="X189" i="15" s="1"/>
  <c r="W5" i="15"/>
  <c r="W189" i="15" s="1"/>
  <c r="V5" i="15"/>
  <c r="V189" i="15" s="1"/>
  <c r="U5" i="15"/>
  <c r="U189" i="15" s="1"/>
  <c r="T5" i="15"/>
  <c r="T189" i="15" s="1"/>
  <c r="S5" i="15"/>
  <c r="S189" i="15" s="1"/>
  <c r="R5" i="15"/>
  <c r="R189" i="15" s="1"/>
  <c r="Q5" i="15"/>
  <c r="Q189" i="15" s="1"/>
  <c r="P5" i="15"/>
  <c r="P189" i="15" s="1"/>
  <c r="O5" i="15"/>
  <c r="O189" i="15" s="1"/>
  <c r="N5" i="15"/>
  <c r="N189" i="15" s="1"/>
  <c r="M5" i="15"/>
  <c r="M189" i="15" s="1"/>
  <c r="L5" i="15"/>
  <c r="L189" i="15" s="1"/>
  <c r="K5" i="15"/>
  <c r="K189" i="15" s="1"/>
  <c r="J5" i="15"/>
  <c r="J189" i="15" s="1"/>
  <c r="I5" i="15"/>
  <c r="I189" i="15" s="1"/>
  <c r="H5" i="15"/>
  <c r="H189" i="15" s="1"/>
  <c r="G5" i="15"/>
  <c r="G189" i="15" s="1"/>
  <c r="F5" i="15"/>
  <c r="F189" i="15" s="1"/>
  <c r="E5" i="15"/>
  <c r="E189" i="15" s="1"/>
  <c r="D5" i="15"/>
  <c r="D189" i="15" s="1"/>
  <c r="C5" i="15"/>
  <c r="C189" i="15" s="1"/>
  <c r="C402" i="12" l="1"/>
  <c r="C402" i="14" s="1"/>
  <c r="AH449" i="12"/>
  <c r="AH449" i="14" s="1"/>
  <c r="AG449" i="12"/>
  <c r="AG449" i="14" s="1"/>
  <c r="AF449" i="12"/>
  <c r="AF449" i="14" s="1"/>
  <c r="AE449" i="12"/>
  <c r="AE449" i="14" s="1"/>
  <c r="AD449" i="12"/>
  <c r="AD449" i="14" s="1"/>
  <c r="AC449" i="12"/>
  <c r="AC449" i="14" s="1"/>
  <c r="AB449" i="12"/>
  <c r="AB449" i="14" s="1"/>
  <c r="AA449" i="12"/>
  <c r="AA449" i="14" s="1"/>
  <c r="Z449" i="12"/>
  <c r="Z449" i="14" s="1"/>
  <c r="Y449" i="12"/>
  <c r="Y449" i="14" s="1"/>
  <c r="X449" i="12"/>
  <c r="X449" i="14" s="1"/>
  <c r="W449" i="12"/>
  <c r="W449" i="14" s="1"/>
  <c r="V449" i="12"/>
  <c r="V449" i="14" s="1"/>
  <c r="U449" i="12"/>
  <c r="U449" i="14" s="1"/>
  <c r="T449" i="12"/>
  <c r="T449" i="14" s="1"/>
  <c r="S449" i="12"/>
  <c r="S449" i="14" s="1"/>
  <c r="R449" i="12"/>
  <c r="R449" i="14" s="1"/>
  <c r="Q449" i="12"/>
  <c r="Q449" i="14" s="1"/>
  <c r="P449" i="12"/>
  <c r="P449" i="14" s="1"/>
  <c r="O449" i="12"/>
  <c r="O449" i="14" s="1"/>
  <c r="N449" i="12"/>
  <c r="N449" i="14" s="1"/>
  <c r="M449" i="12"/>
  <c r="M449" i="14" s="1"/>
  <c r="L449" i="12"/>
  <c r="L449" i="14" s="1"/>
  <c r="K449" i="12"/>
  <c r="K449" i="14" s="1"/>
  <c r="J449" i="12"/>
  <c r="J449" i="14" s="1"/>
  <c r="I449" i="12"/>
  <c r="I449" i="14" s="1"/>
  <c r="H449" i="12"/>
  <c r="H449" i="14" s="1"/>
  <c r="G449" i="12"/>
  <c r="G449" i="14" s="1"/>
  <c r="F449" i="12"/>
  <c r="F449" i="14" s="1"/>
  <c r="E449" i="12"/>
  <c r="E449" i="14" s="1"/>
  <c r="D449" i="12"/>
  <c r="D449" i="14" s="1"/>
  <c r="AH448" i="12"/>
  <c r="AH448" i="14" s="1"/>
  <c r="AG448" i="12"/>
  <c r="AG448" i="14" s="1"/>
  <c r="AF448" i="12"/>
  <c r="AF448" i="14" s="1"/>
  <c r="AE448" i="12"/>
  <c r="AE448" i="14" s="1"/>
  <c r="AD448" i="12"/>
  <c r="AD448" i="14" s="1"/>
  <c r="AC448" i="12"/>
  <c r="AC448" i="14" s="1"/>
  <c r="AB448" i="12"/>
  <c r="AB448" i="14" s="1"/>
  <c r="AA448" i="12"/>
  <c r="AA448" i="14" s="1"/>
  <c r="Z448" i="12"/>
  <c r="Z448" i="14" s="1"/>
  <c r="Y448" i="12"/>
  <c r="Y448" i="14" s="1"/>
  <c r="X448" i="12"/>
  <c r="X448" i="14" s="1"/>
  <c r="W448" i="12"/>
  <c r="W448" i="14" s="1"/>
  <c r="V448" i="12"/>
  <c r="V448" i="14" s="1"/>
  <c r="U448" i="12"/>
  <c r="U448" i="14" s="1"/>
  <c r="T448" i="12"/>
  <c r="T448" i="14" s="1"/>
  <c r="S448" i="12"/>
  <c r="S448" i="14" s="1"/>
  <c r="R448" i="12"/>
  <c r="R448" i="14" s="1"/>
  <c r="Q448" i="12"/>
  <c r="Q448" i="14" s="1"/>
  <c r="P448" i="12"/>
  <c r="P448" i="14" s="1"/>
  <c r="O448" i="12"/>
  <c r="O448" i="14" s="1"/>
  <c r="N448" i="12"/>
  <c r="N448" i="14" s="1"/>
  <c r="M448" i="12"/>
  <c r="M448" i="14" s="1"/>
  <c r="L448" i="12"/>
  <c r="L448" i="14" s="1"/>
  <c r="K448" i="12"/>
  <c r="K448" i="14" s="1"/>
  <c r="J448" i="12"/>
  <c r="J448" i="14" s="1"/>
  <c r="I448" i="12"/>
  <c r="I448" i="14" s="1"/>
  <c r="H448" i="12"/>
  <c r="H448" i="14" s="1"/>
  <c r="G448" i="12"/>
  <c r="G448" i="14" s="1"/>
  <c r="F448" i="12"/>
  <c r="F448" i="14" s="1"/>
  <c r="E448" i="12"/>
  <c r="E448" i="14" s="1"/>
  <c r="D448" i="12"/>
  <c r="D448" i="14" s="1"/>
  <c r="AH447" i="12"/>
  <c r="AH447" i="14" s="1"/>
  <c r="AG447" i="12"/>
  <c r="AG447" i="14" s="1"/>
  <c r="AF447" i="12"/>
  <c r="AF447" i="14" s="1"/>
  <c r="AE447" i="12"/>
  <c r="AE447" i="14" s="1"/>
  <c r="AD447" i="12"/>
  <c r="AD447" i="14" s="1"/>
  <c r="AC447" i="12"/>
  <c r="AC447" i="14" s="1"/>
  <c r="AB447" i="12"/>
  <c r="AB447" i="14" s="1"/>
  <c r="AA447" i="12"/>
  <c r="AA447" i="14" s="1"/>
  <c r="Z447" i="12"/>
  <c r="Z447" i="14" s="1"/>
  <c r="Y447" i="12"/>
  <c r="Y447" i="14" s="1"/>
  <c r="X447" i="12"/>
  <c r="X447" i="14" s="1"/>
  <c r="W447" i="12"/>
  <c r="W447" i="14" s="1"/>
  <c r="V447" i="12"/>
  <c r="V447" i="14" s="1"/>
  <c r="U447" i="12"/>
  <c r="U447" i="14" s="1"/>
  <c r="T447" i="12"/>
  <c r="T447" i="14" s="1"/>
  <c r="S447" i="12"/>
  <c r="S447" i="14" s="1"/>
  <c r="R447" i="12"/>
  <c r="R447" i="14" s="1"/>
  <c r="Q447" i="12"/>
  <c r="Q447" i="14" s="1"/>
  <c r="P447" i="12"/>
  <c r="P447" i="14" s="1"/>
  <c r="O447" i="12"/>
  <c r="O447" i="14" s="1"/>
  <c r="N447" i="12"/>
  <c r="N447" i="14" s="1"/>
  <c r="M447" i="12"/>
  <c r="M447" i="14" s="1"/>
  <c r="L447" i="12"/>
  <c r="L447" i="14" s="1"/>
  <c r="K447" i="12"/>
  <c r="K447" i="14" s="1"/>
  <c r="J447" i="12"/>
  <c r="J447" i="14" s="1"/>
  <c r="I447" i="12"/>
  <c r="I447" i="14" s="1"/>
  <c r="H447" i="12"/>
  <c r="H447" i="14" s="1"/>
  <c r="G447" i="12"/>
  <c r="G447" i="14" s="1"/>
  <c r="F447" i="12"/>
  <c r="F447" i="14" s="1"/>
  <c r="E447" i="12"/>
  <c r="E447" i="14" s="1"/>
  <c r="D447" i="12"/>
  <c r="D447" i="14" s="1"/>
  <c r="AH446" i="12"/>
  <c r="AH446" i="14" s="1"/>
  <c r="AG446" i="12"/>
  <c r="AG446" i="14" s="1"/>
  <c r="AF446" i="12"/>
  <c r="AF446" i="14" s="1"/>
  <c r="AE446" i="12"/>
  <c r="AE446" i="14" s="1"/>
  <c r="AD446" i="12"/>
  <c r="AD446" i="14" s="1"/>
  <c r="AC446" i="12"/>
  <c r="AC446" i="14" s="1"/>
  <c r="AB446" i="12"/>
  <c r="AB446" i="14" s="1"/>
  <c r="AA446" i="12"/>
  <c r="AA446" i="14" s="1"/>
  <c r="Z446" i="12"/>
  <c r="Z446" i="14" s="1"/>
  <c r="Y446" i="12"/>
  <c r="Y446" i="14" s="1"/>
  <c r="X446" i="12"/>
  <c r="X446" i="14" s="1"/>
  <c r="W446" i="12"/>
  <c r="W446" i="14" s="1"/>
  <c r="V446" i="12"/>
  <c r="V446" i="14" s="1"/>
  <c r="U446" i="12"/>
  <c r="U446" i="14" s="1"/>
  <c r="T446" i="12"/>
  <c r="T446" i="14" s="1"/>
  <c r="S446" i="12"/>
  <c r="S446" i="14" s="1"/>
  <c r="R446" i="12"/>
  <c r="R446" i="14" s="1"/>
  <c r="Q446" i="12"/>
  <c r="Q446" i="14" s="1"/>
  <c r="P446" i="12"/>
  <c r="P446" i="14" s="1"/>
  <c r="O446" i="12"/>
  <c r="O446" i="14" s="1"/>
  <c r="N446" i="12"/>
  <c r="N446" i="14" s="1"/>
  <c r="M446" i="12"/>
  <c r="M446" i="14" s="1"/>
  <c r="L446" i="12"/>
  <c r="L446" i="14" s="1"/>
  <c r="K446" i="12"/>
  <c r="K446" i="14" s="1"/>
  <c r="J446" i="12"/>
  <c r="J446" i="14" s="1"/>
  <c r="I446" i="12"/>
  <c r="I446" i="14" s="1"/>
  <c r="H446" i="12"/>
  <c r="H446" i="14" s="1"/>
  <c r="G446" i="12"/>
  <c r="G446" i="14" s="1"/>
  <c r="F446" i="12"/>
  <c r="F446" i="14" s="1"/>
  <c r="E446" i="12"/>
  <c r="E446" i="14" s="1"/>
  <c r="D446" i="12"/>
  <c r="D446" i="14" s="1"/>
  <c r="AH445" i="12"/>
  <c r="AH445" i="14" s="1"/>
  <c r="AG445" i="12"/>
  <c r="AG445" i="14" s="1"/>
  <c r="AF445" i="12"/>
  <c r="AF445" i="14" s="1"/>
  <c r="AE445" i="12"/>
  <c r="AE445" i="14" s="1"/>
  <c r="AD445" i="12"/>
  <c r="AD445" i="14" s="1"/>
  <c r="AC445" i="12"/>
  <c r="AC445" i="14" s="1"/>
  <c r="AB445" i="12"/>
  <c r="AB445" i="14" s="1"/>
  <c r="AA445" i="12"/>
  <c r="AA445" i="14" s="1"/>
  <c r="Z445" i="12"/>
  <c r="Z445" i="14" s="1"/>
  <c r="Y445" i="12"/>
  <c r="Y445" i="14" s="1"/>
  <c r="X445" i="12"/>
  <c r="X445" i="14" s="1"/>
  <c r="W445" i="12"/>
  <c r="W445" i="14" s="1"/>
  <c r="V445" i="12"/>
  <c r="V445" i="14" s="1"/>
  <c r="U445" i="12"/>
  <c r="U445" i="14" s="1"/>
  <c r="T445" i="12"/>
  <c r="T445" i="14" s="1"/>
  <c r="S445" i="12"/>
  <c r="S445" i="14" s="1"/>
  <c r="R445" i="12"/>
  <c r="R445" i="14" s="1"/>
  <c r="Q445" i="12"/>
  <c r="Q445" i="14" s="1"/>
  <c r="P445" i="12"/>
  <c r="P445" i="14" s="1"/>
  <c r="O445" i="12"/>
  <c r="O445" i="14" s="1"/>
  <c r="N445" i="12"/>
  <c r="N445" i="14" s="1"/>
  <c r="M445" i="12"/>
  <c r="M445" i="14" s="1"/>
  <c r="L445" i="12"/>
  <c r="L445" i="14" s="1"/>
  <c r="K445" i="12"/>
  <c r="K445" i="14" s="1"/>
  <c r="J445" i="12"/>
  <c r="J445" i="14" s="1"/>
  <c r="I445" i="12"/>
  <c r="I445" i="14" s="1"/>
  <c r="H445" i="12"/>
  <c r="H445" i="14" s="1"/>
  <c r="G445" i="12"/>
  <c r="G445" i="14" s="1"/>
  <c r="F445" i="12"/>
  <c r="F445" i="14" s="1"/>
  <c r="E445" i="12"/>
  <c r="E445" i="14" s="1"/>
  <c r="D445" i="12"/>
  <c r="D445" i="14" s="1"/>
  <c r="AH444" i="12"/>
  <c r="AH444" i="14" s="1"/>
  <c r="AG444" i="12"/>
  <c r="AG444" i="14" s="1"/>
  <c r="AF444" i="12"/>
  <c r="AF444" i="14" s="1"/>
  <c r="AE444" i="12"/>
  <c r="AE444" i="14" s="1"/>
  <c r="AD444" i="12"/>
  <c r="AD444" i="14" s="1"/>
  <c r="AC444" i="12"/>
  <c r="AC444" i="14" s="1"/>
  <c r="AB444" i="12"/>
  <c r="AB444" i="14" s="1"/>
  <c r="AA444" i="12"/>
  <c r="AA444" i="14" s="1"/>
  <c r="Z444" i="12"/>
  <c r="Z444" i="14" s="1"/>
  <c r="Y444" i="12"/>
  <c r="Y444" i="14" s="1"/>
  <c r="X444" i="12"/>
  <c r="X444" i="14" s="1"/>
  <c r="W444" i="12"/>
  <c r="W444" i="14" s="1"/>
  <c r="V444" i="12"/>
  <c r="V444" i="14" s="1"/>
  <c r="U444" i="12"/>
  <c r="U444" i="14" s="1"/>
  <c r="T444" i="12"/>
  <c r="T444" i="14" s="1"/>
  <c r="S444" i="12"/>
  <c r="S444" i="14" s="1"/>
  <c r="R444" i="12"/>
  <c r="R444" i="14" s="1"/>
  <c r="Q444" i="12"/>
  <c r="Q444" i="14" s="1"/>
  <c r="P444" i="12"/>
  <c r="P444" i="14" s="1"/>
  <c r="O444" i="12"/>
  <c r="O444" i="14" s="1"/>
  <c r="N444" i="12"/>
  <c r="N444" i="14" s="1"/>
  <c r="M444" i="12"/>
  <c r="M444" i="14" s="1"/>
  <c r="L444" i="12"/>
  <c r="L444" i="14" s="1"/>
  <c r="K444" i="12"/>
  <c r="K444" i="14" s="1"/>
  <c r="J444" i="12"/>
  <c r="J444" i="14" s="1"/>
  <c r="I444" i="12"/>
  <c r="I444" i="14" s="1"/>
  <c r="H444" i="12"/>
  <c r="H444" i="14" s="1"/>
  <c r="G444" i="12"/>
  <c r="G444" i="14" s="1"/>
  <c r="F444" i="12"/>
  <c r="F444" i="14" s="1"/>
  <c r="E444" i="12"/>
  <c r="E444" i="14" s="1"/>
  <c r="D444" i="12"/>
  <c r="D444" i="14" s="1"/>
  <c r="AH443" i="12"/>
  <c r="AH443" i="14" s="1"/>
  <c r="AG443" i="12"/>
  <c r="AG443" i="14" s="1"/>
  <c r="AF443" i="12"/>
  <c r="AF443" i="14" s="1"/>
  <c r="AE443" i="12"/>
  <c r="AE443" i="14" s="1"/>
  <c r="AD443" i="12"/>
  <c r="AD443" i="14" s="1"/>
  <c r="AC443" i="12"/>
  <c r="AC443" i="14" s="1"/>
  <c r="AB443" i="12"/>
  <c r="AB443" i="14" s="1"/>
  <c r="AA443" i="12"/>
  <c r="AA443" i="14" s="1"/>
  <c r="Z443" i="12"/>
  <c r="Z443" i="14" s="1"/>
  <c r="Y443" i="12"/>
  <c r="Y443" i="14" s="1"/>
  <c r="X443" i="12"/>
  <c r="X443" i="14" s="1"/>
  <c r="W443" i="12"/>
  <c r="W443" i="14" s="1"/>
  <c r="V443" i="12"/>
  <c r="V443" i="14" s="1"/>
  <c r="U443" i="12"/>
  <c r="U443" i="14" s="1"/>
  <c r="T443" i="12"/>
  <c r="T443" i="14" s="1"/>
  <c r="S443" i="12"/>
  <c r="S443" i="14" s="1"/>
  <c r="R443" i="12"/>
  <c r="R443" i="14" s="1"/>
  <c r="Q443" i="12"/>
  <c r="Q443" i="14" s="1"/>
  <c r="P443" i="12"/>
  <c r="P443" i="14" s="1"/>
  <c r="O443" i="12"/>
  <c r="O443" i="14" s="1"/>
  <c r="N443" i="12"/>
  <c r="N443" i="14" s="1"/>
  <c r="M443" i="12"/>
  <c r="M443" i="14" s="1"/>
  <c r="L443" i="12"/>
  <c r="L443" i="14" s="1"/>
  <c r="K443" i="12"/>
  <c r="K443" i="14" s="1"/>
  <c r="J443" i="12"/>
  <c r="J443" i="14" s="1"/>
  <c r="I443" i="12"/>
  <c r="I443" i="14" s="1"/>
  <c r="H443" i="12"/>
  <c r="H443" i="14" s="1"/>
  <c r="G443" i="12"/>
  <c r="G443" i="14" s="1"/>
  <c r="F443" i="12"/>
  <c r="F443" i="14" s="1"/>
  <c r="E443" i="12"/>
  <c r="E443" i="14" s="1"/>
  <c r="D443" i="12"/>
  <c r="D443" i="14" s="1"/>
  <c r="AH442" i="12"/>
  <c r="AH442" i="14" s="1"/>
  <c r="AG442" i="12"/>
  <c r="AG442" i="14" s="1"/>
  <c r="AF442" i="12"/>
  <c r="AF442" i="14" s="1"/>
  <c r="AE442" i="12"/>
  <c r="AE442" i="14" s="1"/>
  <c r="AD442" i="12"/>
  <c r="AD442" i="14" s="1"/>
  <c r="AC442" i="12"/>
  <c r="AC442" i="14" s="1"/>
  <c r="AB442" i="12"/>
  <c r="AB442" i="14" s="1"/>
  <c r="AA442" i="12"/>
  <c r="AA442" i="14" s="1"/>
  <c r="Z442" i="12"/>
  <c r="Z442" i="14" s="1"/>
  <c r="Y442" i="12"/>
  <c r="Y442" i="14" s="1"/>
  <c r="X442" i="12"/>
  <c r="X442" i="14" s="1"/>
  <c r="W442" i="12"/>
  <c r="W442" i="14" s="1"/>
  <c r="V442" i="12"/>
  <c r="V442" i="14" s="1"/>
  <c r="U442" i="12"/>
  <c r="U442" i="14" s="1"/>
  <c r="T442" i="12"/>
  <c r="T442" i="14" s="1"/>
  <c r="S442" i="12"/>
  <c r="S442" i="14" s="1"/>
  <c r="R442" i="12"/>
  <c r="R442" i="14" s="1"/>
  <c r="Q442" i="12"/>
  <c r="Q442" i="14" s="1"/>
  <c r="P442" i="12"/>
  <c r="P442" i="14" s="1"/>
  <c r="O442" i="12"/>
  <c r="O442" i="14" s="1"/>
  <c r="N442" i="12"/>
  <c r="N442" i="14" s="1"/>
  <c r="M442" i="12"/>
  <c r="M442" i="14" s="1"/>
  <c r="L442" i="12"/>
  <c r="L442" i="14" s="1"/>
  <c r="K442" i="12"/>
  <c r="K442" i="14" s="1"/>
  <c r="J442" i="12"/>
  <c r="J442" i="14" s="1"/>
  <c r="I442" i="12"/>
  <c r="I442" i="14" s="1"/>
  <c r="H442" i="12"/>
  <c r="H442" i="14" s="1"/>
  <c r="G442" i="12"/>
  <c r="G442" i="14" s="1"/>
  <c r="F442" i="12"/>
  <c r="F442" i="14" s="1"/>
  <c r="E442" i="12"/>
  <c r="E442" i="14" s="1"/>
  <c r="D442" i="12"/>
  <c r="D442" i="14" s="1"/>
  <c r="AH441" i="12"/>
  <c r="AH441" i="14" s="1"/>
  <c r="AG441" i="12"/>
  <c r="AG441" i="14" s="1"/>
  <c r="AF441" i="12"/>
  <c r="AF441" i="14" s="1"/>
  <c r="AE441" i="12"/>
  <c r="AE441" i="14" s="1"/>
  <c r="AD441" i="12"/>
  <c r="AD441" i="14" s="1"/>
  <c r="AC441" i="12"/>
  <c r="AC441" i="14" s="1"/>
  <c r="AB441" i="12"/>
  <c r="AB441" i="14" s="1"/>
  <c r="AA441" i="12"/>
  <c r="AA441" i="14" s="1"/>
  <c r="Z441" i="12"/>
  <c r="Z441" i="14" s="1"/>
  <c r="Y441" i="12"/>
  <c r="Y441" i="14" s="1"/>
  <c r="X441" i="12"/>
  <c r="X441" i="14" s="1"/>
  <c r="W441" i="12"/>
  <c r="W441" i="14" s="1"/>
  <c r="V441" i="12"/>
  <c r="V441" i="14" s="1"/>
  <c r="U441" i="12"/>
  <c r="U441" i="14" s="1"/>
  <c r="T441" i="12"/>
  <c r="T441" i="14" s="1"/>
  <c r="S441" i="12"/>
  <c r="S441" i="14" s="1"/>
  <c r="R441" i="12"/>
  <c r="R441" i="14" s="1"/>
  <c r="Q441" i="12"/>
  <c r="Q441" i="14" s="1"/>
  <c r="P441" i="12"/>
  <c r="P441" i="14" s="1"/>
  <c r="O441" i="12"/>
  <c r="O441" i="14" s="1"/>
  <c r="N441" i="12"/>
  <c r="N441" i="14" s="1"/>
  <c r="M441" i="12"/>
  <c r="M441" i="14" s="1"/>
  <c r="L441" i="12"/>
  <c r="L441" i="14" s="1"/>
  <c r="K441" i="12"/>
  <c r="K441" i="14" s="1"/>
  <c r="J441" i="12"/>
  <c r="J441" i="14" s="1"/>
  <c r="I441" i="12"/>
  <c r="I441" i="14" s="1"/>
  <c r="H441" i="12"/>
  <c r="H441" i="14" s="1"/>
  <c r="G441" i="12"/>
  <c r="G441" i="14" s="1"/>
  <c r="F441" i="12"/>
  <c r="F441" i="14" s="1"/>
  <c r="E441" i="12"/>
  <c r="E441" i="14" s="1"/>
  <c r="D441" i="12"/>
  <c r="D441" i="14" s="1"/>
  <c r="AH440" i="12"/>
  <c r="AH440" i="14" s="1"/>
  <c r="AG440" i="12"/>
  <c r="AG440" i="14" s="1"/>
  <c r="AF440" i="12"/>
  <c r="AF440" i="14" s="1"/>
  <c r="AE440" i="12"/>
  <c r="AE440" i="14" s="1"/>
  <c r="AD440" i="12"/>
  <c r="AD440" i="14" s="1"/>
  <c r="AC440" i="12"/>
  <c r="AC440" i="14" s="1"/>
  <c r="AB440" i="12"/>
  <c r="AB440" i="14" s="1"/>
  <c r="AA440" i="12"/>
  <c r="AA440" i="14" s="1"/>
  <c r="Z440" i="12"/>
  <c r="Z440" i="14" s="1"/>
  <c r="Y440" i="12"/>
  <c r="Y440" i="14" s="1"/>
  <c r="X440" i="12"/>
  <c r="X440" i="14" s="1"/>
  <c r="W440" i="12"/>
  <c r="W440" i="14" s="1"/>
  <c r="V440" i="12"/>
  <c r="V440" i="14" s="1"/>
  <c r="U440" i="12"/>
  <c r="U440" i="14" s="1"/>
  <c r="T440" i="12"/>
  <c r="T440" i="14" s="1"/>
  <c r="S440" i="12"/>
  <c r="S440" i="14" s="1"/>
  <c r="R440" i="12"/>
  <c r="R440" i="14" s="1"/>
  <c r="Q440" i="12"/>
  <c r="Q440" i="14" s="1"/>
  <c r="P440" i="12"/>
  <c r="P440" i="14" s="1"/>
  <c r="O440" i="12"/>
  <c r="O440" i="14" s="1"/>
  <c r="N440" i="12"/>
  <c r="N440" i="14" s="1"/>
  <c r="M440" i="12"/>
  <c r="M440" i="14" s="1"/>
  <c r="L440" i="12"/>
  <c r="L440" i="14" s="1"/>
  <c r="K440" i="12"/>
  <c r="K440" i="14" s="1"/>
  <c r="J440" i="12"/>
  <c r="J440" i="14" s="1"/>
  <c r="I440" i="12"/>
  <c r="I440" i="14" s="1"/>
  <c r="H440" i="12"/>
  <c r="H440" i="14" s="1"/>
  <c r="G440" i="12"/>
  <c r="G440" i="14" s="1"/>
  <c r="F440" i="12"/>
  <c r="F440" i="14" s="1"/>
  <c r="E440" i="12"/>
  <c r="E440" i="14" s="1"/>
  <c r="D440" i="12"/>
  <c r="D440" i="14" s="1"/>
  <c r="AH439" i="12"/>
  <c r="AH439" i="14" s="1"/>
  <c r="AG439" i="12"/>
  <c r="AG439" i="14" s="1"/>
  <c r="AF439" i="12"/>
  <c r="AF439" i="14" s="1"/>
  <c r="AE439" i="12"/>
  <c r="AE439" i="14" s="1"/>
  <c r="AD439" i="12"/>
  <c r="AD439" i="14" s="1"/>
  <c r="AC439" i="12"/>
  <c r="AC439" i="14" s="1"/>
  <c r="AB439" i="12"/>
  <c r="AB439" i="14" s="1"/>
  <c r="AA439" i="12"/>
  <c r="AA439" i="14" s="1"/>
  <c r="Z439" i="12"/>
  <c r="Z439" i="14" s="1"/>
  <c r="Y439" i="12"/>
  <c r="Y439" i="14" s="1"/>
  <c r="X439" i="12"/>
  <c r="X439" i="14" s="1"/>
  <c r="W439" i="12"/>
  <c r="W439" i="14" s="1"/>
  <c r="V439" i="12"/>
  <c r="V439" i="14" s="1"/>
  <c r="U439" i="12"/>
  <c r="U439" i="14" s="1"/>
  <c r="T439" i="12"/>
  <c r="T439" i="14" s="1"/>
  <c r="S439" i="12"/>
  <c r="S439" i="14" s="1"/>
  <c r="R439" i="12"/>
  <c r="R439" i="14" s="1"/>
  <c r="Q439" i="12"/>
  <c r="Q439" i="14" s="1"/>
  <c r="P439" i="12"/>
  <c r="P439" i="14" s="1"/>
  <c r="O439" i="12"/>
  <c r="O439" i="14" s="1"/>
  <c r="N439" i="12"/>
  <c r="N439" i="14" s="1"/>
  <c r="M439" i="12"/>
  <c r="M439" i="14" s="1"/>
  <c r="L439" i="12"/>
  <c r="L439" i="14" s="1"/>
  <c r="K439" i="12"/>
  <c r="K439" i="14" s="1"/>
  <c r="J439" i="12"/>
  <c r="J439" i="14" s="1"/>
  <c r="I439" i="12"/>
  <c r="I439" i="14" s="1"/>
  <c r="H439" i="12"/>
  <c r="H439" i="14" s="1"/>
  <c r="G439" i="12"/>
  <c r="G439" i="14" s="1"/>
  <c r="F439" i="12"/>
  <c r="F439" i="14" s="1"/>
  <c r="E439" i="12"/>
  <c r="E439" i="14" s="1"/>
  <c r="D439" i="12"/>
  <c r="D439" i="14" s="1"/>
  <c r="AH438" i="12"/>
  <c r="AH438" i="14" s="1"/>
  <c r="AG438" i="12"/>
  <c r="AG438" i="14" s="1"/>
  <c r="AF438" i="12"/>
  <c r="AF438" i="14" s="1"/>
  <c r="AE438" i="12"/>
  <c r="AE438" i="14" s="1"/>
  <c r="AD438" i="12"/>
  <c r="AD438" i="14" s="1"/>
  <c r="AC438" i="12"/>
  <c r="AC438" i="14" s="1"/>
  <c r="AB438" i="12"/>
  <c r="AB438" i="14" s="1"/>
  <c r="AA438" i="12"/>
  <c r="AA438" i="14" s="1"/>
  <c r="Z438" i="12"/>
  <c r="Z438" i="14" s="1"/>
  <c r="Y438" i="12"/>
  <c r="Y438" i="14" s="1"/>
  <c r="X438" i="12"/>
  <c r="X438" i="14" s="1"/>
  <c r="W438" i="12"/>
  <c r="W438" i="14" s="1"/>
  <c r="V438" i="12"/>
  <c r="V438" i="14" s="1"/>
  <c r="U438" i="12"/>
  <c r="U438" i="14" s="1"/>
  <c r="T438" i="12"/>
  <c r="T438" i="14" s="1"/>
  <c r="S438" i="12"/>
  <c r="S438" i="14" s="1"/>
  <c r="R438" i="12"/>
  <c r="R438" i="14" s="1"/>
  <c r="Q438" i="12"/>
  <c r="Q438" i="14" s="1"/>
  <c r="P438" i="12"/>
  <c r="P438" i="14" s="1"/>
  <c r="O438" i="12"/>
  <c r="O438" i="14" s="1"/>
  <c r="N438" i="12"/>
  <c r="N438" i="14" s="1"/>
  <c r="M438" i="12"/>
  <c r="M438" i="14" s="1"/>
  <c r="L438" i="12"/>
  <c r="L438" i="14" s="1"/>
  <c r="K438" i="12"/>
  <c r="K438" i="14" s="1"/>
  <c r="J438" i="12"/>
  <c r="J438" i="14" s="1"/>
  <c r="I438" i="12"/>
  <c r="I438" i="14" s="1"/>
  <c r="H438" i="12"/>
  <c r="H438" i="14" s="1"/>
  <c r="G438" i="12"/>
  <c r="G438" i="14" s="1"/>
  <c r="F438" i="12"/>
  <c r="F438" i="14" s="1"/>
  <c r="E438" i="12"/>
  <c r="E438" i="14" s="1"/>
  <c r="D438" i="12"/>
  <c r="D438" i="14" s="1"/>
  <c r="AH437" i="12"/>
  <c r="AH437" i="14" s="1"/>
  <c r="AG437" i="12"/>
  <c r="AG437" i="14" s="1"/>
  <c r="AF437" i="12"/>
  <c r="AF437" i="14" s="1"/>
  <c r="AE437" i="12"/>
  <c r="AE437" i="14" s="1"/>
  <c r="AD437" i="12"/>
  <c r="AD437" i="14" s="1"/>
  <c r="AC437" i="12"/>
  <c r="AC437" i="14" s="1"/>
  <c r="AB437" i="12"/>
  <c r="AB437" i="14" s="1"/>
  <c r="AA437" i="12"/>
  <c r="AA437" i="14" s="1"/>
  <c r="Z437" i="12"/>
  <c r="Z437" i="14" s="1"/>
  <c r="Y437" i="12"/>
  <c r="Y437" i="14" s="1"/>
  <c r="X437" i="12"/>
  <c r="X437" i="14" s="1"/>
  <c r="W437" i="12"/>
  <c r="W437" i="14" s="1"/>
  <c r="V437" i="12"/>
  <c r="V437" i="14" s="1"/>
  <c r="U437" i="12"/>
  <c r="U437" i="14" s="1"/>
  <c r="T437" i="12"/>
  <c r="T437" i="14" s="1"/>
  <c r="S437" i="12"/>
  <c r="S437" i="14" s="1"/>
  <c r="R437" i="12"/>
  <c r="R437" i="14" s="1"/>
  <c r="Q437" i="12"/>
  <c r="Q437" i="14" s="1"/>
  <c r="P437" i="12"/>
  <c r="P437" i="14" s="1"/>
  <c r="O437" i="12"/>
  <c r="O437" i="14" s="1"/>
  <c r="N437" i="12"/>
  <c r="N437" i="14" s="1"/>
  <c r="M437" i="12"/>
  <c r="M437" i="14" s="1"/>
  <c r="L437" i="12"/>
  <c r="L437" i="14" s="1"/>
  <c r="K437" i="12"/>
  <c r="K437" i="14" s="1"/>
  <c r="J437" i="12"/>
  <c r="J437" i="14" s="1"/>
  <c r="I437" i="12"/>
  <c r="I437" i="14" s="1"/>
  <c r="H437" i="12"/>
  <c r="H437" i="14" s="1"/>
  <c r="G437" i="12"/>
  <c r="G437" i="14" s="1"/>
  <c r="F437" i="12"/>
  <c r="F437" i="14" s="1"/>
  <c r="E437" i="12"/>
  <c r="E437" i="14" s="1"/>
  <c r="D437" i="12"/>
  <c r="D437" i="14" s="1"/>
  <c r="AH436" i="12"/>
  <c r="AH436" i="14" s="1"/>
  <c r="AG436" i="12"/>
  <c r="AG436" i="14" s="1"/>
  <c r="AF436" i="12"/>
  <c r="AF436" i="14" s="1"/>
  <c r="AE436" i="12"/>
  <c r="AE436" i="14" s="1"/>
  <c r="AD436" i="12"/>
  <c r="AD436" i="14" s="1"/>
  <c r="AC436" i="12"/>
  <c r="AC436" i="14" s="1"/>
  <c r="AB436" i="12"/>
  <c r="AB436" i="14" s="1"/>
  <c r="AA436" i="12"/>
  <c r="AA436" i="14" s="1"/>
  <c r="Z436" i="12"/>
  <c r="Z436" i="14" s="1"/>
  <c r="Y436" i="12"/>
  <c r="Y436" i="14" s="1"/>
  <c r="X436" i="12"/>
  <c r="X436" i="14" s="1"/>
  <c r="W436" i="12"/>
  <c r="W436" i="14" s="1"/>
  <c r="V436" i="12"/>
  <c r="V436" i="14" s="1"/>
  <c r="U436" i="12"/>
  <c r="U436" i="14" s="1"/>
  <c r="T436" i="12"/>
  <c r="T436" i="14" s="1"/>
  <c r="S436" i="12"/>
  <c r="S436" i="14" s="1"/>
  <c r="R436" i="12"/>
  <c r="R436" i="14" s="1"/>
  <c r="Q436" i="12"/>
  <c r="Q436" i="14" s="1"/>
  <c r="P436" i="12"/>
  <c r="P436" i="14" s="1"/>
  <c r="O436" i="12"/>
  <c r="O436" i="14" s="1"/>
  <c r="N436" i="12"/>
  <c r="N436" i="14" s="1"/>
  <c r="M436" i="12"/>
  <c r="M436" i="14" s="1"/>
  <c r="L436" i="12"/>
  <c r="L436" i="14" s="1"/>
  <c r="K436" i="12"/>
  <c r="K436" i="14" s="1"/>
  <c r="J436" i="12"/>
  <c r="J436" i="14" s="1"/>
  <c r="I436" i="12"/>
  <c r="I436" i="14" s="1"/>
  <c r="H436" i="12"/>
  <c r="H436" i="14" s="1"/>
  <c r="G436" i="12"/>
  <c r="G436" i="14" s="1"/>
  <c r="F436" i="12"/>
  <c r="F436" i="14" s="1"/>
  <c r="E436" i="12"/>
  <c r="E436" i="14" s="1"/>
  <c r="D436" i="12"/>
  <c r="D436" i="14" s="1"/>
  <c r="AH435" i="12"/>
  <c r="AH435" i="14" s="1"/>
  <c r="AG435" i="12"/>
  <c r="AG435" i="14" s="1"/>
  <c r="AF435" i="12"/>
  <c r="AF435" i="14" s="1"/>
  <c r="AE435" i="12"/>
  <c r="AE435" i="14" s="1"/>
  <c r="AD435" i="12"/>
  <c r="AD435" i="14" s="1"/>
  <c r="AC435" i="12"/>
  <c r="AC435" i="14" s="1"/>
  <c r="AB435" i="12"/>
  <c r="AB435" i="14" s="1"/>
  <c r="AA435" i="12"/>
  <c r="AA435" i="14" s="1"/>
  <c r="Z435" i="12"/>
  <c r="Z435" i="14" s="1"/>
  <c r="Y435" i="12"/>
  <c r="Y435" i="14" s="1"/>
  <c r="X435" i="12"/>
  <c r="X435" i="14" s="1"/>
  <c r="W435" i="12"/>
  <c r="W435" i="14" s="1"/>
  <c r="V435" i="12"/>
  <c r="V435" i="14" s="1"/>
  <c r="U435" i="12"/>
  <c r="U435" i="14" s="1"/>
  <c r="T435" i="12"/>
  <c r="T435" i="14" s="1"/>
  <c r="S435" i="12"/>
  <c r="S435" i="14" s="1"/>
  <c r="R435" i="12"/>
  <c r="R435" i="14" s="1"/>
  <c r="Q435" i="12"/>
  <c r="Q435" i="14" s="1"/>
  <c r="P435" i="12"/>
  <c r="P435" i="14" s="1"/>
  <c r="O435" i="12"/>
  <c r="O435" i="14" s="1"/>
  <c r="N435" i="12"/>
  <c r="N435" i="14" s="1"/>
  <c r="M435" i="12"/>
  <c r="M435" i="14" s="1"/>
  <c r="L435" i="12"/>
  <c r="L435" i="14" s="1"/>
  <c r="K435" i="12"/>
  <c r="K435" i="14" s="1"/>
  <c r="J435" i="12"/>
  <c r="J435" i="14" s="1"/>
  <c r="I435" i="12"/>
  <c r="I435" i="14" s="1"/>
  <c r="H435" i="12"/>
  <c r="H435" i="14" s="1"/>
  <c r="G435" i="12"/>
  <c r="G435" i="14" s="1"/>
  <c r="F435" i="12"/>
  <c r="F435" i="14" s="1"/>
  <c r="E435" i="12"/>
  <c r="E435" i="14" s="1"/>
  <c r="D435" i="12"/>
  <c r="D435" i="14" s="1"/>
  <c r="AH434" i="12"/>
  <c r="AH434" i="14" s="1"/>
  <c r="AG434" i="12"/>
  <c r="AG434" i="14" s="1"/>
  <c r="AF434" i="12"/>
  <c r="AF434" i="14" s="1"/>
  <c r="AE434" i="12"/>
  <c r="AE434" i="14" s="1"/>
  <c r="AD434" i="12"/>
  <c r="AD434" i="14" s="1"/>
  <c r="AC434" i="12"/>
  <c r="AC434" i="14" s="1"/>
  <c r="AB434" i="12"/>
  <c r="AB434" i="14" s="1"/>
  <c r="AA434" i="12"/>
  <c r="AA434" i="14" s="1"/>
  <c r="Z434" i="12"/>
  <c r="Z434" i="14" s="1"/>
  <c r="Y434" i="12"/>
  <c r="Y434" i="14" s="1"/>
  <c r="X434" i="12"/>
  <c r="X434" i="14" s="1"/>
  <c r="W434" i="12"/>
  <c r="W434" i="14" s="1"/>
  <c r="V434" i="12"/>
  <c r="V434" i="14" s="1"/>
  <c r="U434" i="12"/>
  <c r="U434" i="14" s="1"/>
  <c r="T434" i="12"/>
  <c r="T434" i="14" s="1"/>
  <c r="S434" i="12"/>
  <c r="S434" i="14" s="1"/>
  <c r="R434" i="12"/>
  <c r="R434" i="14" s="1"/>
  <c r="Q434" i="12"/>
  <c r="Q434" i="14" s="1"/>
  <c r="P434" i="12"/>
  <c r="P434" i="14" s="1"/>
  <c r="O434" i="12"/>
  <c r="O434" i="14" s="1"/>
  <c r="N434" i="12"/>
  <c r="N434" i="14" s="1"/>
  <c r="M434" i="12"/>
  <c r="M434" i="14" s="1"/>
  <c r="L434" i="12"/>
  <c r="L434" i="14" s="1"/>
  <c r="K434" i="12"/>
  <c r="K434" i="14" s="1"/>
  <c r="J434" i="12"/>
  <c r="J434" i="14" s="1"/>
  <c r="I434" i="12"/>
  <c r="I434" i="14" s="1"/>
  <c r="H434" i="12"/>
  <c r="H434" i="14" s="1"/>
  <c r="G434" i="12"/>
  <c r="G434" i="14" s="1"/>
  <c r="F434" i="12"/>
  <c r="F434" i="14" s="1"/>
  <c r="E434" i="12"/>
  <c r="E434" i="14" s="1"/>
  <c r="D434" i="12"/>
  <c r="D434" i="14" s="1"/>
  <c r="AH433" i="12"/>
  <c r="AH433" i="14" s="1"/>
  <c r="AG433" i="12"/>
  <c r="AG433" i="14" s="1"/>
  <c r="AF433" i="12"/>
  <c r="AF433" i="14" s="1"/>
  <c r="AE433" i="12"/>
  <c r="AE433" i="14" s="1"/>
  <c r="AD433" i="12"/>
  <c r="AD433" i="14" s="1"/>
  <c r="AC433" i="12"/>
  <c r="AC433" i="14" s="1"/>
  <c r="AB433" i="12"/>
  <c r="AB433" i="14" s="1"/>
  <c r="AA433" i="12"/>
  <c r="AA433" i="14" s="1"/>
  <c r="Z433" i="12"/>
  <c r="Z433" i="14" s="1"/>
  <c r="Y433" i="12"/>
  <c r="Y433" i="14" s="1"/>
  <c r="X433" i="12"/>
  <c r="X433" i="14" s="1"/>
  <c r="W433" i="12"/>
  <c r="W433" i="14" s="1"/>
  <c r="V433" i="12"/>
  <c r="V433" i="14" s="1"/>
  <c r="U433" i="12"/>
  <c r="U433" i="14" s="1"/>
  <c r="T433" i="12"/>
  <c r="T433" i="14" s="1"/>
  <c r="S433" i="12"/>
  <c r="S433" i="14" s="1"/>
  <c r="R433" i="12"/>
  <c r="R433" i="14" s="1"/>
  <c r="Q433" i="12"/>
  <c r="Q433" i="14" s="1"/>
  <c r="P433" i="12"/>
  <c r="P433" i="14" s="1"/>
  <c r="O433" i="12"/>
  <c r="O433" i="14" s="1"/>
  <c r="N433" i="12"/>
  <c r="N433" i="14" s="1"/>
  <c r="M433" i="12"/>
  <c r="M433" i="14" s="1"/>
  <c r="L433" i="12"/>
  <c r="L433" i="14" s="1"/>
  <c r="K433" i="12"/>
  <c r="K433" i="14" s="1"/>
  <c r="J433" i="12"/>
  <c r="J433" i="14" s="1"/>
  <c r="I433" i="12"/>
  <c r="I433" i="14" s="1"/>
  <c r="H433" i="12"/>
  <c r="H433" i="14" s="1"/>
  <c r="G433" i="12"/>
  <c r="G433" i="14" s="1"/>
  <c r="F433" i="12"/>
  <c r="F433" i="14" s="1"/>
  <c r="E433" i="12"/>
  <c r="E433" i="14" s="1"/>
  <c r="D433" i="12"/>
  <c r="D433" i="14" s="1"/>
  <c r="AH432" i="12"/>
  <c r="AH432" i="14" s="1"/>
  <c r="AG432" i="12"/>
  <c r="AG432" i="14" s="1"/>
  <c r="AF432" i="12"/>
  <c r="AF432" i="14" s="1"/>
  <c r="AE432" i="12"/>
  <c r="AE432" i="14" s="1"/>
  <c r="AD432" i="12"/>
  <c r="AD432" i="14" s="1"/>
  <c r="AC432" i="12"/>
  <c r="AC432" i="14" s="1"/>
  <c r="AB432" i="12"/>
  <c r="AB432" i="14" s="1"/>
  <c r="AA432" i="12"/>
  <c r="AA432" i="14" s="1"/>
  <c r="Z432" i="12"/>
  <c r="Z432" i="14" s="1"/>
  <c r="Y432" i="12"/>
  <c r="Y432" i="14" s="1"/>
  <c r="X432" i="12"/>
  <c r="X432" i="14" s="1"/>
  <c r="W432" i="12"/>
  <c r="W432" i="14" s="1"/>
  <c r="V432" i="12"/>
  <c r="V432" i="14" s="1"/>
  <c r="U432" i="12"/>
  <c r="U432" i="14" s="1"/>
  <c r="T432" i="12"/>
  <c r="T432" i="14" s="1"/>
  <c r="S432" i="12"/>
  <c r="S432" i="14" s="1"/>
  <c r="R432" i="12"/>
  <c r="R432" i="14" s="1"/>
  <c r="Q432" i="12"/>
  <c r="Q432" i="14" s="1"/>
  <c r="P432" i="12"/>
  <c r="P432" i="14" s="1"/>
  <c r="O432" i="12"/>
  <c r="O432" i="14" s="1"/>
  <c r="N432" i="12"/>
  <c r="N432" i="14" s="1"/>
  <c r="M432" i="12"/>
  <c r="M432" i="14" s="1"/>
  <c r="L432" i="12"/>
  <c r="L432" i="14" s="1"/>
  <c r="K432" i="12"/>
  <c r="K432" i="14" s="1"/>
  <c r="J432" i="12"/>
  <c r="J432" i="14" s="1"/>
  <c r="I432" i="12"/>
  <c r="I432" i="14" s="1"/>
  <c r="H432" i="12"/>
  <c r="H432" i="14" s="1"/>
  <c r="G432" i="12"/>
  <c r="G432" i="14" s="1"/>
  <c r="F432" i="12"/>
  <c r="F432" i="14" s="1"/>
  <c r="E432" i="12"/>
  <c r="E432" i="14" s="1"/>
  <c r="D432" i="12"/>
  <c r="D432" i="14" s="1"/>
  <c r="AH431" i="12"/>
  <c r="AH431" i="14" s="1"/>
  <c r="AG431" i="12"/>
  <c r="AG431" i="14" s="1"/>
  <c r="AF431" i="12"/>
  <c r="AF431" i="14" s="1"/>
  <c r="AE431" i="12"/>
  <c r="AE431" i="14" s="1"/>
  <c r="AD431" i="12"/>
  <c r="AD431" i="14" s="1"/>
  <c r="AC431" i="12"/>
  <c r="AC431" i="14" s="1"/>
  <c r="AB431" i="12"/>
  <c r="AB431" i="14" s="1"/>
  <c r="AA431" i="12"/>
  <c r="AA431" i="14" s="1"/>
  <c r="Z431" i="12"/>
  <c r="Z431" i="14" s="1"/>
  <c r="Y431" i="12"/>
  <c r="Y431" i="14" s="1"/>
  <c r="X431" i="12"/>
  <c r="X431" i="14" s="1"/>
  <c r="W431" i="12"/>
  <c r="W431" i="14" s="1"/>
  <c r="V431" i="12"/>
  <c r="V431" i="14" s="1"/>
  <c r="U431" i="12"/>
  <c r="U431" i="14" s="1"/>
  <c r="T431" i="12"/>
  <c r="T431" i="14" s="1"/>
  <c r="S431" i="12"/>
  <c r="S431" i="14" s="1"/>
  <c r="R431" i="12"/>
  <c r="R431" i="14" s="1"/>
  <c r="Q431" i="12"/>
  <c r="Q431" i="14" s="1"/>
  <c r="P431" i="12"/>
  <c r="P431" i="14" s="1"/>
  <c r="O431" i="12"/>
  <c r="O431" i="14" s="1"/>
  <c r="N431" i="12"/>
  <c r="N431" i="14" s="1"/>
  <c r="M431" i="12"/>
  <c r="M431" i="14" s="1"/>
  <c r="L431" i="12"/>
  <c r="L431" i="14" s="1"/>
  <c r="K431" i="12"/>
  <c r="K431" i="14" s="1"/>
  <c r="J431" i="12"/>
  <c r="J431" i="14" s="1"/>
  <c r="I431" i="12"/>
  <c r="I431" i="14" s="1"/>
  <c r="H431" i="12"/>
  <c r="H431" i="14" s="1"/>
  <c r="G431" i="12"/>
  <c r="G431" i="14" s="1"/>
  <c r="F431" i="12"/>
  <c r="F431" i="14" s="1"/>
  <c r="E431" i="12"/>
  <c r="E431" i="14" s="1"/>
  <c r="D431" i="12"/>
  <c r="D431" i="14" s="1"/>
  <c r="AH430" i="12"/>
  <c r="AH430" i="14" s="1"/>
  <c r="AG430" i="12"/>
  <c r="AG430" i="14" s="1"/>
  <c r="AF430" i="12"/>
  <c r="AF430" i="14" s="1"/>
  <c r="AE430" i="12"/>
  <c r="AE430" i="14" s="1"/>
  <c r="AD430" i="12"/>
  <c r="AD430" i="14" s="1"/>
  <c r="AC430" i="12"/>
  <c r="AC430" i="14" s="1"/>
  <c r="AB430" i="12"/>
  <c r="AB430" i="14" s="1"/>
  <c r="AA430" i="12"/>
  <c r="AA430" i="14" s="1"/>
  <c r="Z430" i="12"/>
  <c r="Z430" i="14" s="1"/>
  <c r="Y430" i="12"/>
  <c r="Y430" i="14" s="1"/>
  <c r="X430" i="12"/>
  <c r="X430" i="14" s="1"/>
  <c r="W430" i="12"/>
  <c r="W430" i="14" s="1"/>
  <c r="V430" i="12"/>
  <c r="V430" i="14" s="1"/>
  <c r="U430" i="12"/>
  <c r="U430" i="14" s="1"/>
  <c r="T430" i="12"/>
  <c r="T430" i="14" s="1"/>
  <c r="S430" i="12"/>
  <c r="S430" i="14" s="1"/>
  <c r="R430" i="12"/>
  <c r="R430" i="14" s="1"/>
  <c r="Q430" i="12"/>
  <c r="Q430" i="14" s="1"/>
  <c r="P430" i="12"/>
  <c r="P430" i="14" s="1"/>
  <c r="O430" i="12"/>
  <c r="O430" i="14" s="1"/>
  <c r="N430" i="12"/>
  <c r="N430" i="14" s="1"/>
  <c r="M430" i="12"/>
  <c r="M430" i="14" s="1"/>
  <c r="L430" i="12"/>
  <c r="L430" i="14" s="1"/>
  <c r="K430" i="12"/>
  <c r="K430" i="14" s="1"/>
  <c r="J430" i="12"/>
  <c r="J430" i="14" s="1"/>
  <c r="I430" i="12"/>
  <c r="I430" i="14" s="1"/>
  <c r="H430" i="12"/>
  <c r="H430" i="14" s="1"/>
  <c r="G430" i="12"/>
  <c r="G430" i="14" s="1"/>
  <c r="F430" i="12"/>
  <c r="F430" i="14" s="1"/>
  <c r="E430" i="12"/>
  <c r="E430" i="14" s="1"/>
  <c r="D430" i="12"/>
  <c r="D430" i="14" s="1"/>
  <c r="AH429" i="12"/>
  <c r="AH429" i="14" s="1"/>
  <c r="AG429" i="12"/>
  <c r="AG429" i="14" s="1"/>
  <c r="AF429" i="12"/>
  <c r="AF429" i="14" s="1"/>
  <c r="AE429" i="12"/>
  <c r="AE429" i="14" s="1"/>
  <c r="AD429" i="12"/>
  <c r="AD429" i="14" s="1"/>
  <c r="AC429" i="12"/>
  <c r="AC429" i="14" s="1"/>
  <c r="AB429" i="12"/>
  <c r="AB429" i="14" s="1"/>
  <c r="AA429" i="12"/>
  <c r="AA429" i="14" s="1"/>
  <c r="Z429" i="12"/>
  <c r="Z429" i="14" s="1"/>
  <c r="Y429" i="12"/>
  <c r="Y429" i="14" s="1"/>
  <c r="X429" i="12"/>
  <c r="X429" i="14" s="1"/>
  <c r="W429" i="12"/>
  <c r="W429" i="14" s="1"/>
  <c r="V429" i="12"/>
  <c r="V429" i="14" s="1"/>
  <c r="U429" i="12"/>
  <c r="U429" i="14" s="1"/>
  <c r="T429" i="12"/>
  <c r="T429" i="14" s="1"/>
  <c r="S429" i="12"/>
  <c r="S429" i="14" s="1"/>
  <c r="R429" i="12"/>
  <c r="R429" i="14" s="1"/>
  <c r="Q429" i="12"/>
  <c r="Q429" i="14" s="1"/>
  <c r="P429" i="12"/>
  <c r="P429" i="14" s="1"/>
  <c r="O429" i="12"/>
  <c r="O429" i="14" s="1"/>
  <c r="N429" i="12"/>
  <c r="N429" i="14" s="1"/>
  <c r="M429" i="12"/>
  <c r="M429" i="14" s="1"/>
  <c r="L429" i="12"/>
  <c r="L429" i="14" s="1"/>
  <c r="K429" i="12"/>
  <c r="K429" i="14" s="1"/>
  <c r="J429" i="12"/>
  <c r="J429" i="14" s="1"/>
  <c r="I429" i="12"/>
  <c r="I429" i="14" s="1"/>
  <c r="H429" i="12"/>
  <c r="H429" i="14" s="1"/>
  <c r="G429" i="12"/>
  <c r="G429" i="14" s="1"/>
  <c r="F429" i="12"/>
  <c r="F429" i="14" s="1"/>
  <c r="E429" i="12"/>
  <c r="E429" i="14" s="1"/>
  <c r="D429" i="12"/>
  <c r="D429" i="14" s="1"/>
  <c r="AH428" i="12"/>
  <c r="AH428" i="14" s="1"/>
  <c r="AG428" i="12"/>
  <c r="AG428" i="14" s="1"/>
  <c r="AF428" i="12"/>
  <c r="AF428" i="14" s="1"/>
  <c r="AE428" i="12"/>
  <c r="AE428" i="14" s="1"/>
  <c r="AD428" i="12"/>
  <c r="AD428" i="14" s="1"/>
  <c r="AC428" i="12"/>
  <c r="AC428" i="14" s="1"/>
  <c r="AB428" i="12"/>
  <c r="AB428" i="14" s="1"/>
  <c r="AA428" i="12"/>
  <c r="AA428" i="14" s="1"/>
  <c r="Z428" i="12"/>
  <c r="Z428" i="14" s="1"/>
  <c r="Y428" i="12"/>
  <c r="Y428" i="14" s="1"/>
  <c r="X428" i="12"/>
  <c r="X428" i="14" s="1"/>
  <c r="W428" i="12"/>
  <c r="W428" i="14" s="1"/>
  <c r="V428" i="12"/>
  <c r="V428" i="14" s="1"/>
  <c r="U428" i="12"/>
  <c r="U428" i="14" s="1"/>
  <c r="T428" i="12"/>
  <c r="T428" i="14" s="1"/>
  <c r="S428" i="12"/>
  <c r="S428" i="14" s="1"/>
  <c r="R428" i="12"/>
  <c r="R428" i="14" s="1"/>
  <c r="Q428" i="12"/>
  <c r="Q428" i="14" s="1"/>
  <c r="P428" i="12"/>
  <c r="P428" i="14" s="1"/>
  <c r="O428" i="12"/>
  <c r="O428" i="14" s="1"/>
  <c r="N428" i="12"/>
  <c r="N428" i="14" s="1"/>
  <c r="M428" i="12"/>
  <c r="M428" i="14" s="1"/>
  <c r="L428" i="12"/>
  <c r="L428" i="14" s="1"/>
  <c r="K428" i="12"/>
  <c r="K428" i="14" s="1"/>
  <c r="J428" i="12"/>
  <c r="J428" i="14" s="1"/>
  <c r="I428" i="12"/>
  <c r="I428" i="14" s="1"/>
  <c r="H428" i="12"/>
  <c r="H428" i="14" s="1"/>
  <c r="G428" i="12"/>
  <c r="G428" i="14" s="1"/>
  <c r="F428" i="12"/>
  <c r="F428" i="14" s="1"/>
  <c r="E428" i="12"/>
  <c r="E428" i="14" s="1"/>
  <c r="D428" i="12"/>
  <c r="D428" i="14" s="1"/>
  <c r="AH427" i="12"/>
  <c r="AH427" i="14" s="1"/>
  <c r="AG427" i="12"/>
  <c r="AG427" i="14" s="1"/>
  <c r="AF427" i="12"/>
  <c r="AF427" i="14" s="1"/>
  <c r="AE427" i="12"/>
  <c r="AE427" i="14" s="1"/>
  <c r="AD427" i="12"/>
  <c r="AD427" i="14" s="1"/>
  <c r="AC427" i="12"/>
  <c r="AC427" i="14" s="1"/>
  <c r="AB427" i="12"/>
  <c r="AB427" i="14" s="1"/>
  <c r="AA427" i="12"/>
  <c r="AA427" i="14" s="1"/>
  <c r="Z427" i="12"/>
  <c r="Z427" i="14" s="1"/>
  <c r="Y427" i="12"/>
  <c r="Y427" i="14" s="1"/>
  <c r="X427" i="12"/>
  <c r="X427" i="14" s="1"/>
  <c r="W427" i="12"/>
  <c r="W427" i="14" s="1"/>
  <c r="V427" i="12"/>
  <c r="V427" i="14" s="1"/>
  <c r="U427" i="12"/>
  <c r="U427" i="14" s="1"/>
  <c r="T427" i="12"/>
  <c r="T427" i="14" s="1"/>
  <c r="S427" i="12"/>
  <c r="S427" i="14" s="1"/>
  <c r="R427" i="12"/>
  <c r="R427" i="14" s="1"/>
  <c r="Q427" i="12"/>
  <c r="Q427" i="14" s="1"/>
  <c r="P427" i="12"/>
  <c r="P427" i="14" s="1"/>
  <c r="O427" i="12"/>
  <c r="O427" i="14" s="1"/>
  <c r="N427" i="12"/>
  <c r="N427" i="14" s="1"/>
  <c r="M427" i="12"/>
  <c r="M427" i="14" s="1"/>
  <c r="L427" i="12"/>
  <c r="L427" i="14" s="1"/>
  <c r="K427" i="12"/>
  <c r="K427" i="14" s="1"/>
  <c r="J427" i="12"/>
  <c r="J427" i="14" s="1"/>
  <c r="I427" i="12"/>
  <c r="I427" i="14" s="1"/>
  <c r="H427" i="12"/>
  <c r="H427" i="14" s="1"/>
  <c r="G427" i="12"/>
  <c r="G427" i="14" s="1"/>
  <c r="F427" i="12"/>
  <c r="F427" i="14" s="1"/>
  <c r="E427" i="12"/>
  <c r="E427" i="14" s="1"/>
  <c r="D427" i="12"/>
  <c r="D427" i="14" s="1"/>
  <c r="AH426" i="12"/>
  <c r="AH426" i="14" s="1"/>
  <c r="AG426" i="12"/>
  <c r="AG426" i="14" s="1"/>
  <c r="AF426" i="12"/>
  <c r="AF426" i="14" s="1"/>
  <c r="AE426" i="12"/>
  <c r="AE426" i="14" s="1"/>
  <c r="AD426" i="12"/>
  <c r="AD426" i="14" s="1"/>
  <c r="AC426" i="12"/>
  <c r="AC426" i="14" s="1"/>
  <c r="AB426" i="12"/>
  <c r="AB426" i="14" s="1"/>
  <c r="AA426" i="12"/>
  <c r="AA426" i="14" s="1"/>
  <c r="Z426" i="12"/>
  <c r="Z426" i="14" s="1"/>
  <c r="Y426" i="12"/>
  <c r="Y426" i="14" s="1"/>
  <c r="X426" i="12"/>
  <c r="X426" i="14" s="1"/>
  <c r="W426" i="12"/>
  <c r="W426" i="14" s="1"/>
  <c r="V426" i="12"/>
  <c r="V426" i="14" s="1"/>
  <c r="U426" i="12"/>
  <c r="U426" i="14" s="1"/>
  <c r="T426" i="12"/>
  <c r="T426" i="14" s="1"/>
  <c r="S426" i="12"/>
  <c r="S426" i="14" s="1"/>
  <c r="R426" i="12"/>
  <c r="R426" i="14" s="1"/>
  <c r="Q426" i="12"/>
  <c r="Q426" i="14" s="1"/>
  <c r="P426" i="12"/>
  <c r="P426" i="14" s="1"/>
  <c r="O426" i="12"/>
  <c r="O426" i="14" s="1"/>
  <c r="N426" i="12"/>
  <c r="N426" i="14" s="1"/>
  <c r="M426" i="12"/>
  <c r="M426" i="14" s="1"/>
  <c r="L426" i="12"/>
  <c r="L426" i="14" s="1"/>
  <c r="K426" i="12"/>
  <c r="K426" i="14" s="1"/>
  <c r="J426" i="12"/>
  <c r="J426" i="14" s="1"/>
  <c r="I426" i="12"/>
  <c r="I426" i="14" s="1"/>
  <c r="H426" i="12"/>
  <c r="H426" i="14" s="1"/>
  <c r="G426" i="12"/>
  <c r="G426" i="14" s="1"/>
  <c r="F426" i="12"/>
  <c r="F426" i="14" s="1"/>
  <c r="E426" i="12"/>
  <c r="E426" i="14" s="1"/>
  <c r="D426" i="12"/>
  <c r="D426" i="14" s="1"/>
  <c r="AH425" i="12"/>
  <c r="AH425" i="14" s="1"/>
  <c r="AG425" i="12"/>
  <c r="AG425" i="14" s="1"/>
  <c r="AF425" i="12"/>
  <c r="AF425" i="14" s="1"/>
  <c r="AE425" i="12"/>
  <c r="AE425" i="14" s="1"/>
  <c r="AD425" i="12"/>
  <c r="AD425" i="14" s="1"/>
  <c r="AC425" i="12"/>
  <c r="AC425" i="14" s="1"/>
  <c r="AB425" i="12"/>
  <c r="AB425" i="14" s="1"/>
  <c r="AA425" i="12"/>
  <c r="AA425" i="14" s="1"/>
  <c r="Z425" i="12"/>
  <c r="Z425" i="14" s="1"/>
  <c r="Y425" i="12"/>
  <c r="Y425" i="14" s="1"/>
  <c r="X425" i="12"/>
  <c r="X425" i="14" s="1"/>
  <c r="W425" i="12"/>
  <c r="W425" i="14" s="1"/>
  <c r="V425" i="12"/>
  <c r="V425" i="14" s="1"/>
  <c r="U425" i="12"/>
  <c r="U425" i="14" s="1"/>
  <c r="T425" i="12"/>
  <c r="T425" i="14" s="1"/>
  <c r="S425" i="12"/>
  <c r="S425" i="14" s="1"/>
  <c r="R425" i="12"/>
  <c r="R425" i="14" s="1"/>
  <c r="Q425" i="12"/>
  <c r="Q425" i="14" s="1"/>
  <c r="P425" i="12"/>
  <c r="P425" i="14" s="1"/>
  <c r="O425" i="12"/>
  <c r="O425" i="14" s="1"/>
  <c r="N425" i="12"/>
  <c r="N425" i="14" s="1"/>
  <c r="M425" i="12"/>
  <c r="M425" i="14" s="1"/>
  <c r="L425" i="12"/>
  <c r="L425" i="14" s="1"/>
  <c r="K425" i="12"/>
  <c r="K425" i="14" s="1"/>
  <c r="J425" i="12"/>
  <c r="J425" i="14" s="1"/>
  <c r="I425" i="12"/>
  <c r="I425" i="14" s="1"/>
  <c r="H425" i="12"/>
  <c r="H425" i="14" s="1"/>
  <c r="G425" i="12"/>
  <c r="G425" i="14" s="1"/>
  <c r="F425" i="12"/>
  <c r="F425" i="14" s="1"/>
  <c r="E425" i="12"/>
  <c r="E425" i="14" s="1"/>
  <c r="D425" i="12"/>
  <c r="D425" i="14" s="1"/>
  <c r="AH424" i="12"/>
  <c r="AH424" i="14" s="1"/>
  <c r="AG424" i="12"/>
  <c r="AG424" i="14" s="1"/>
  <c r="AF424" i="12"/>
  <c r="AF424" i="14" s="1"/>
  <c r="AE424" i="12"/>
  <c r="AE424" i="14" s="1"/>
  <c r="AD424" i="12"/>
  <c r="AD424" i="14" s="1"/>
  <c r="AC424" i="12"/>
  <c r="AC424" i="14" s="1"/>
  <c r="AB424" i="12"/>
  <c r="AB424" i="14" s="1"/>
  <c r="AA424" i="12"/>
  <c r="AA424" i="14" s="1"/>
  <c r="Z424" i="12"/>
  <c r="Z424" i="14" s="1"/>
  <c r="Y424" i="12"/>
  <c r="Y424" i="14" s="1"/>
  <c r="X424" i="12"/>
  <c r="X424" i="14" s="1"/>
  <c r="W424" i="12"/>
  <c r="W424" i="14" s="1"/>
  <c r="V424" i="12"/>
  <c r="V424" i="14" s="1"/>
  <c r="U424" i="12"/>
  <c r="U424" i="14" s="1"/>
  <c r="T424" i="12"/>
  <c r="T424" i="14" s="1"/>
  <c r="S424" i="12"/>
  <c r="S424" i="14" s="1"/>
  <c r="R424" i="12"/>
  <c r="R424" i="14" s="1"/>
  <c r="Q424" i="12"/>
  <c r="Q424" i="14" s="1"/>
  <c r="P424" i="12"/>
  <c r="P424" i="14" s="1"/>
  <c r="O424" i="12"/>
  <c r="O424" i="14" s="1"/>
  <c r="N424" i="12"/>
  <c r="N424" i="14" s="1"/>
  <c r="M424" i="12"/>
  <c r="M424" i="14" s="1"/>
  <c r="L424" i="12"/>
  <c r="L424" i="14" s="1"/>
  <c r="K424" i="12"/>
  <c r="K424" i="14" s="1"/>
  <c r="J424" i="12"/>
  <c r="J424" i="14" s="1"/>
  <c r="I424" i="12"/>
  <c r="I424" i="14" s="1"/>
  <c r="H424" i="12"/>
  <c r="H424" i="14" s="1"/>
  <c r="G424" i="12"/>
  <c r="G424" i="14" s="1"/>
  <c r="F424" i="12"/>
  <c r="F424" i="14" s="1"/>
  <c r="E424" i="12"/>
  <c r="E424" i="14" s="1"/>
  <c r="D424" i="12"/>
  <c r="D424" i="14" s="1"/>
  <c r="AH423" i="12"/>
  <c r="AH423" i="14" s="1"/>
  <c r="AG423" i="12"/>
  <c r="AG423" i="14" s="1"/>
  <c r="AF423" i="12"/>
  <c r="AF423" i="14" s="1"/>
  <c r="AE423" i="12"/>
  <c r="AE423" i="14" s="1"/>
  <c r="AD423" i="12"/>
  <c r="AD423" i="14" s="1"/>
  <c r="AC423" i="12"/>
  <c r="AC423" i="14" s="1"/>
  <c r="AB423" i="12"/>
  <c r="AB423" i="14" s="1"/>
  <c r="AA423" i="12"/>
  <c r="AA423" i="14" s="1"/>
  <c r="Z423" i="12"/>
  <c r="Z423" i="14" s="1"/>
  <c r="Y423" i="12"/>
  <c r="Y423" i="14" s="1"/>
  <c r="X423" i="12"/>
  <c r="X423" i="14" s="1"/>
  <c r="W423" i="12"/>
  <c r="W423" i="14" s="1"/>
  <c r="V423" i="12"/>
  <c r="V423" i="14" s="1"/>
  <c r="U423" i="12"/>
  <c r="U423" i="14" s="1"/>
  <c r="T423" i="12"/>
  <c r="T423" i="14" s="1"/>
  <c r="S423" i="12"/>
  <c r="S423" i="14" s="1"/>
  <c r="R423" i="12"/>
  <c r="R423" i="14" s="1"/>
  <c r="Q423" i="12"/>
  <c r="Q423" i="14" s="1"/>
  <c r="P423" i="12"/>
  <c r="P423" i="14" s="1"/>
  <c r="O423" i="12"/>
  <c r="O423" i="14" s="1"/>
  <c r="N423" i="12"/>
  <c r="N423" i="14" s="1"/>
  <c r="M423" i="12"/>
  <c r="M423" i="14" s="1"/>
  <c r="L423" i="12"/>
  <c r="L423" i="14" s="1"/>
  <c r="K423" i="12"/>
  <c r="K423" i="14" s="1"/>
  <c r="J423" i="12"/>
  <c r="J423" i="14" s="1"/>
  <c r="I423" i="12"/>
  <c r="I423" i="14" s="1"/>
  <c r="H423" i="12"/>
  <c r="H423" i="14" s="1"/>
  <c r="G423" i="12"/>
  <c r="G423" i="14" s="1"/>
  <c r="F423" i="12"/>
  <c r="F423" i="14" s="1"/>
  <c r="E423" i="12"/>
  <c r="E423" i="14" s="1"/>
  <c r="D423" i="12"/>
  <c r="D423" i="14" s="1"/>
  <c r="AH422" i="12"/>
  <c r="AH422" i="14" s="1"/>
  <c r="AG422" i="12"/>
  <c r="AG422" i="14" s="1"/>
  <c r="AF422" i="12"/>
  <c r="AF422" i="14" s="1"/>
  <c r="AE422" i="12"/>
  <c r="AE422" i="14" s="1"/>
  <c r="AD422" i="12"/>
  <c r="AD422" i="14" s="1"/>
  <c r="AC422" i="12"/>
  <c r="AC422" i="14" s="1"/>
  <c r="AB422" i="12"/>
  <c r="AB422" i="14" s="1"/>
  <c r="AA422" i="12"/>
  <c r="AA422" i="14" s="1"/>
  <c r="Z422" i="12"/>
  <c r="Z422" i="14" s="1"/>
  <c r="Y422" i="12"/>
  <c r="Y422" i="14" s="1"/>
  <c r="X422" i="12"/>
  <c r="X422" i="14" s="1"/>
  <c r="W422" i="12"/>
  <c r="W422" i="14" s="1"/>
  <c r="V422" i="12"/>
  <c r="V422" i="14" s="1"/>
  <c r="U422" i="12"/>
  <c r="U422" i="14" s="1"/>
  <c r="T422" i="12"/>
  <c r="T422" i="14" s="1"/>
  <c r="S422" i="12"/>
  <c r="S422" i="14" s="1"/>
  <c r="R422" i="12"/>
  <c r="R422" i="14" s="1"/>
  <c r="Q422" i="12"/>
  <c r="Q422" i="14" s="1"/>
  <c r="P422" i="12"/>
  <c r="P422" i="14" s="1"/>
  <c r="O422" i="12"/>
  <c r="O422" i="14" s="1"/>
  <c r="N422" i="12"/>
  <c r="N422" i="14" s="1"/>
  <c r="M422" i="12"/>
  <c r="M422" i="14" s="1"/>
  <c r="L422" i="12"/>
  <c r="L422" i="14" s="1"/>
  <c r="K422" i="12"/>
  <c r="K422" i="14" s="1"/>
  <c r="J422" i="12"/>
  <c r="J422" i="14" s="1"/>
  <c r="I422" i="12"/>
  <c r="I422" i="14" s="1"/>
  <c r="H422" i="12"/>
  <c r="H422" i="14" s="1"/>
  <c r="G422" i="12"/>
  <c r="G422" i="14" s="1"/>
  <c r="F422" i="12"/>
  <c r="F422" i="14" s="1"/>
  <c r="E422" i="12"/>
  <c r="E422" i="14" s="1"/>
  <c r="D422" i="12"/>
  <c r="D422" i="14" s="1"/>
  <c r="AH421" i="12"/>
  <c r="AH421" i="14" s="1"/>
  <c r="AG421" i="12"/>
  <c r="AG421" i="14" s="1"/>
  <c r="AF421" i="12"/>
  <c r="AF421" i="14" s="1"/>
  <c r="AE421" i="12"/>
  <c r="AE421" i="14" s="1"/>
  <c r="AD421" i="12"/>
  <c r="AD421" i="14" s="1"/>
  <c r="AC421" i="12"/>
  <c r="AC421" i="14" s="1"/>
  <c r="AB421" i="12"/>
  <c r="AB421" i="14" s="1"/>
  <c r="AA421" i="12"/>
  <c r="AA421" i="14" s="1"/>
  <c r="Z421" i="12"/>
  <c r="Z421" i="14" s="1"/>
  <c r="Y421" i="12"/>
  <c r="Y421" i="14" s="1"/>
  <c r="X421" i="12"/>
  <c r="X421" i="14" s="1"/>
  <c r="W421" i="12"/>
  <c r="W421" i="14" s="1"/>
  <c r="V421" i="12"/>
  <c r="V421" i="14" s="1"/>
  <c r="U421" i="12"/>
  <c r="U421" i="14" s="1"/>
  <c r="T421" i="12"/>
  <c r="T421" i="14" s="1"/>
  <c r="S421" i="12"/>
  <c r="S421" i="14" s="1"/>
  <c r="R421" i="12"/>
  <c r="R421" i="14" s="1"/>
  <c r="Q421" i="12"/>
  <c r="Q421" i="14" s="1"/>
  <c r="P421" i="12"/>
  <c r="P421" i="14" s="1"/>
  <c r="O421" i="12"/>
  <c r="O421" i="14" s="1"/>
  <c r="N421" i="12"/>
  <c r="N421" i="14" s="1"/>
  <c r="M421" i="12"/>
  <c r="M421" i="14" s="1"/>
  <c r="L421" i="12"/>
  <c r="L421" i="14" s="1"/>
  <c r="K421" i="12"/>
  <c r="K421" i="14" s="1"/>
  <c r="J421" i="12"/>
  <c r="J421" i="14" s="1"/>
  <c r="I421" i="12"/>
  <c r="I421" i="14" s="1"/>
  <c r="H421" i="12"/>
  <c r="H421" i="14" s="1"/>
  <c r="G421" i="12"/>
  <c r="G421" i="14" s="1"/>
  <c r="F421" i="12"/>
  <c r="F421" i="14" s="1"/>
  <c r="E421" i="12"/>
  <c r="E421" i="14" s="1"/>
  <c r="D421" i="12"/>
  <c r="D421" i="14" s="1"/>
  <c r="AH420" i="12"/>
  <c r="AH420" i="14" s="1"/>
  <c r="AG420" i="12"/>
  <c r="AG420" i="14" s="1"/>
  <c r="AF420" i="12"/>
  <c r="AF420" i="14" s="1"/>
  <c r="AE420" i="12"/>
  <c r="AE420" i="14" s="1"/>
  <c r="AD420" i="12"/>
  <c r="AD420" i="14" s="1"/>
  <c r="AC420" i="12"/>
  <c r="AC420" i="14" s="1"/>
  <c r="AB420" i="12"/>
  <c r="AB420" i="14" s="1"/>
  <c r="AA420" i="12"/>
  <c r="AA420" i="14" s="1"/>
  <c r="Z420" i="12"/>
  <c r="Z420" i="14" s="1"/>
  <c r="Y420" i="12"/>
  <c r="Y420" i="14" s="1"/>
  <c r="X420" i="12"/>
  <c r="X420" i="14" s="1"/>
  <c r="W420" i="12"/>
  <c r="W420" i="14" s="1"/>
  <c r="V420" i="12"/>
  <c r="V420" i="14" s="1"/>
  <c r="U420" i="12"/>
  <c r="U420" i="14" s="1"/>
  <c r="T420" i="12"/>
  <c r="T420" i="14" s="1"/>
  <c r="S420" i="12"/>
  <c r="S420" i="14" s="1"/>
  <c r="R420" i="12"/>
  <c r="R420" i="14" s="1"/>
  <c r="Q420" i="12"/>
  <c r="Q420" i="14" s="1"/>
  <c r="P420" i="12"/>
  <c r="P420" i="14" s="1"/>
  <c r="O420" i="12"/>
  <c r="O420" i="14" s="1"/>
  <c r="N420" i="12"/>
  <c r="N420" i="14" s="1"/>
  <c r="M420" i="12"/>
  <c r="M420" i="14" s="1"/>
  <c r="L420" i="12"/>
  <c r="L420" i="14" s="1"/>
  <c r="K420" i="12"/>
  <c r="K420" i="14" s="1"/>
  <c r="J420" i="12"/>
  <c r="J420" i="14" s="1"/>
  <c r="I420" i="12"/>
  <c r="I420" i="14" s="1"/>
  <c r="H420" i="12"/>
  <c r="H420" i="14" s="1"/>
  <c r="G420" i="12"/>
  <c r="G420" i="14" s="1"/>
  <c r="F420" i="12"/>
  <c r="F420" i="14" s="1"/>
  <c r="E420" i="12"/>
  <c r="E420" i="14" s="1"/>
  <c r="D420" i="12"/>
  <c r="D420" i="14" s="1"/>
  <c r="AH419" i="12"/>
  <c r="AH419" i="14" s="1"/>
  <c r="AG419" i="12"/>
  <c r="AG419" i="14" s="1"/>
  <c r="AF419" i="12"/>
  <c r="AF419" i="14" s="1"/>
  <c r="AE419" i="12"/>
  <c r="AE419" i="14" s="1"/>
  <c r="AD419" i="12"/>
  <c r="AD419" i="14" s="1"/>
  <c r="AC419" i="12"/>
  <c r="AC419" i="14" s="1"/>
  <c r="AB419" i="12"/>
  <c r="AB419" i="14" s="1"/>
  <c r="AA419" i="12"/>
  <c r="AA419" i="14" s="1"/>
  <c r="Z419" i="12"/>
  <c r="Z419" i="14" s="1"/>
  <c r="Y419" i="12"/>
  <c r="Y419" i="14" s="1"/>
  <c r="X419" i="12"/>
  <c r="X419" i="14" s="1"/>
  <c r="W419" i="12"/>
  <c r="W419" i="14" s="1"/>
  <c r="V419" i="12"/>
  <c r="V419" i="14" s="1"/>
  <c r="U419" i="12"/>
  <c r="U419" i="14" s="1"/>
  <c r="T419" i="12"/>
  <c r="T419" i="14" s="1"/>
  <c r="S419" i="12"/>
  <c r="S419" i="14" s="1"/>
  <c r="R419" i="12"/>
  <c r="R419" i="14" s="1"/>
  <c r="Q419" i="12"/>
  <c r="Q419" i="14" s="1"/>
  <c r="P419" i="12"/>
  <c r="P419" i="14" s="1"/>
  <c r="O419" i="12"/>
  <c r="O419" i="14" s="1"/>
  <c r="N419" i="12"/>
  <c r="N419" i="14" s="1"/>
  <c r="M419" i="12"/>
  <c r="M419" i="14" s="1"/>
  <c r="L419" i="12"/>
  <c r="L419" i="14" s="1"/>
  <c r="K419" i="12"/>
  <c r="K419" i="14" s="1"/>
  <c r="J419" i="12"/>
  <c r="J419" i="14" s="1"/>
  <c r="I419" i="12"/>
  <c r="I419" i="14" s="1"/>
  <c r="H419" i="12"/>
  <c r="H419" i="14" s="1"/>
  <c r="G419" i="12"/>
  <c r="G419" i="14" s="1"/>
  <c r="F419" i="12"/>
  <c r="F419" i="14" s="1"/>
  <c r="E419" i="12"/>
  <c r="E419" i="14" s="1"/>
  <c r="D419" i="12"/>
  <c r="D419" i="14" s="1"/>
  <c r="AH418" i="12"/>
  <c r="AH418" i="14" s="1"/>
  <c r="AG418" i="12"/>
  <c r="AG418" i="14" s="1"/>
  <c r="AF418" i="12"/>
  <c r="AF418" i="14" s="1"/>
  <c r="AE418" i="12"/>
  <c r="AE418" i="14" s="1"/>
  <c r="AD418" i="12"/>
  <c r="AD418" i="14" s="1"/>
  <c r="AC418" i="12"/>
  <c r="AC418" i="14" s="1"/>
  <c r="AB418" i="12"/>
  <c r="AB418" i="14" s="1"/>
  <c r="AA418" i="12"/>
  <c r="AA418" i="14" s="1"/>
  <c r="Z418" i="12"/>
  <c r="Z418" i="14" s="1"/>
  <c r="Y418" i="12"/>
  <c r="Y418" i="14" s="1"/>
  <c r="X418" i="12"/>
  <c r="X418" i="14" s="1"/>
  <c r="W418" i="12"/>
  <c r="W418" i="14" s="1"/>
  <c r="V418" i="12"/>
  <c r="V418" i="14" s="1"/>
  <c r="U418" i="12"/>
  <c r="U418" i="14" s="1"/>
  <c r="T418" i="12"/>
  <c r="T418" i="14" s="1"/>
  <c r="S418" i="12"/>
  <c r="S418" i="14" s="1"/>
  <c r="R418" i="12"/>
  <c r="R418" i="14" s="1"/>
  <c r="Q418" i="12"/>
  <c r="Q418" i="14" s="1"/>
  <c r="P418" i="12"/>
  <c r="P418" i="14" s="1"/>
  <c r="O418" i="12"/>
  <c r="O418" i="14" s="1"/>
  <c r="N418" i="12"/>
  <c r="N418" i="14" s="1"/>
  <c r="M418" i="12"/>
  <c r="M418" i="14" s="1"/>
  <c r="L418" i="12"/>
  <c r="L418" i="14" s="1"/>
  <c r="K418" i="12"/>
  <c r="K418" i="14" s="1"/>
  <c r="J418" i="12"/>
  <c r="J418" i="14" s="1"/>
  <c r="I418" i="12"/>
  <c r="I418" i="14" s="1"/>
  <c r="H418" i="12"/>
  <c r="H418" i="14" s="1"/>
  <c r="G418" i="12"/>
  <c r="G418" i="14" s="1"/>
  <c r="F418" i="12"/>
  <c r="F418" i="14" s="1"/>
  <c r="E418" i="12"/>
  <c r="E418" i="14" s="1"/>
  <c r="D418" i="12"/>
  <c r="D418" i="14" s="1"/>
  <c r="AH417" i="12"/>
  <c r="AH417" i="14" s="1"/>
  <c r="AG417" i="12"/>
  <c r="AG417" i="14" s="1"/>
  <c r="AF417" i="12"/>
  <c r="AF417" i="14" s="1"/>
  <c r="AE417" i="12"/>
  <c r="AE417" i="14" s="1"/>
  <c r="AD417" i="12"/>
  <c r="AD417" i="14" s="1"/>
  <c r="AC417" i="12"/>
  <c r="AC417" i="14" s="1"/>
  <c r="AB417" i="12"/>
  <c r="AB417" i="14" s="1"/>
  <c r="AA417" i="12"/>
  <c r="AA417" i="14" s="1"/>
  <c r="Z417" i="12"/>
  <c r="Z417" i="14" s="1"/>
  <c r="Y417" i="12"/>
  <c r="Y417" i="14" s="1"/>
  <c r="X417" i="12"/>
  <c r="X417" i="14" s="1"/>
  <c r="W417" i="12"/>
  <c r="W417" i="14" s="1"/>
  <c r="V417" i="12"/>
  <c r="V417" i="14" s="1"/>
  <c r="U417" i="12"/>
  <c r="U417" i="14" s="1"/>
  <c r="T417" i="12"/>
  <c r="T417" i="14" s="1"/>
  <c r="S417" i="12"/>
  <c r="S417" i="14" s="1"/>
  <c r="R417" i="12"/>
  <c r="R417" i="14" s="1"/>
  <c r="Q417" i="12"/>
  <c r="Q417" i="14" s="1"/>
  <c r="P417" i="12"/>
  <c r="P417" i="14" s="1"/>
  <c r="O417" i="12"/>
  <c r="O417" i="14" s="1"/>
  <c r="N417" i="12"/>
  <c r="N417" i="14" s="1"/>
  <c r="M417" i="12"/>
  <c r="M417" i="14" s="1"/>
  <c r="L417" i="12"/>
  <c r="L417" i="14" s="1"/>
  <c r="K417" i="12"/>
  <c r="K417" i="14" s="1"/>
  <c r="J417" i="12"/>
  <c r="J417" i="14" s="1"/>
  <c r="I417" i="12"/>
  <c r="I417" i="14" s="1"/>
  <c r="H417" i="12"/>
  <c r="H417" i="14" s="1"/>
  <c r="G417" i="12"/>
  <c r="G417" i="14" s="1"/>
  <c r="F417" i="12"/>
  <c r="F417" i="14" s="1"/>
  <c r="E417" i="12"/>
  <c r="E417" i="14" s="1"/>
  <c r="D417" i="12"/>
  <c r="D417" i="14" s="1"/>
  <c r="AH416" i="12"/>
  <c r="AH416" i="14" s="1"/>
  <c r="AG416" i="12"/>
  <c r="AG416" i="14" s="1"/>
  <c r="AF416" i="12"/>
  <c r="AF416" i="14" s="1"/>
  <c r="AE416" i="12"/>
  <c r="AE416" i="14" s="1"/>
  <c r="AD416" i="12"/>
  <c r="AD416" i="14" s="1"/>
  <c r="AC416" i="12"/>
  <c r="AC416" i="14" s="1"/>
  <c r="AB416" i="12"/>
  <c r="AB416" i="14" s="1"/>
  <c r="AA416" i="12"/>
  <c r="AA416" i="14" s="1"/>
  <c r="Z416" i="12"/>
  <c r="Z416" i="14" s="1"/>
  <c r="Y416" i="12"/>
  <c r="Y416" i="14" s="1"/>
  <c r="X416" i="12"/>
  <c r="X416" i="14" s="1"/>
  <c r="W416" i="12"/>
  <c r="W416" i="14" s="1"/>
  <c r="V416" i="12"/>
  <c r="V416" i="14" s="1"/>
  <c r="U416" i="12"/>
  <c r="U416" i="14" s="1"/>
  <c r="T416" i="12"/>
  <c r="T416" i="14" s="1"/>
  <c r="S416" i="12"/>
  <c r="S416" i="14" s="1"/>
  <c r="R416" i="12"/>
  <c r="R416" i="14" s="1"/>
  <c r="Q416" i="12"/>
  <c r="Q416" i="14" s="1"/>
  <c r="P416" i="12"/>
  <c r="P416" i="14" s="1"/>
  <c r="O416" i="12"/>
  <c r="O416" i="14" s="1"/>
  <c r="N416" i="12"/>
  <c r="N416" i="14" s="1"/>
  <c r="M416" i="12"/>
  <c r="M416" i="14" s="1"/>
  <c r="L416" i="12"/>
  <c r="L416" i="14" s="1"/>
  <c r="K416" i="12"/>
  <c r="K416" i="14" s="1"/>
  <c r="J416" i="12"/>
  <c r="J416" i="14" s="1"/>
  <c r="I416" i="12"/>
  <c r="I416" i="14" s="1"/>
  <c r="H416" i="12"/>
  <c r="H416" i="14" s="1"/>
  <c r="G416" i="12"/>
  <c r="G416" i="14" s="1"/>
  <c r="F416" i="12"/>
  <c r="F416" i="14" s="1"/>
  <c r="E416" i="12"/>
  <c r="E416" i="14" s="1"/>
  <c r="D416" i="12"/>
  <c r="D416" i="14" s="1"/>
  <c r="AH415" i="12"/>
  <c r="AH415" i="14" s="1"/>
  <c r="AG415" i="12"/>
  <c r="AG415" i="14" s="1"/>
  <c r="AF415" i="12"/>
  <c r="AF415" i="14" s="1"/>
  <c r="AE415" i="12"/>
  <c r="AE415" i="14" s="1"/>
  <c r="AD415" i="12"/>
  <c r="AD415" i="14" s="1"/>
  <c r="AC415" i="12"/>
  <c r="AC415" i="14" s="1"/>
  <c r="AB415" i="12"/>
  <c r="AB415" i="14" s="1"/>
  <c r="AA415" i="12"/>
  <c r="AA415" i="14" s="1"/>
  <c r="Z415" i="12"/>
  <c r="Z415" i="14" s="1"/>
  <c r="Y415" i="12"/>
  <c r="Y415" i="14" s="1"/>
  <c r="X415" i="12"/>
  <c r="X415" i="14" s="1"/>
  <c r="W415" i="12"/>
  <c r="W415" i="14" s="1"/>
  <c r="V415" i="12"/>
  <c r="V415" i="14" s="1"/>
  <c r="U415" i="12"/>
  <c r="U415" i="14" s="1"/>
  <c r="T415" i="12"/>
  <c r="T415" i="14" s="1"/>
  <c r="S415" i="12"/>
  <c r="S415" i="14" s="1"/>
  <c r="R415" i="12"/>
  <c r="R415" i="14" s="1"/>
  <c r="Q415" i="12"/>
  <c r="Q415" i="14" s="1"/>
  <c r="P415" i="12"/>
  <c r="P415" i="14" s="1"/>
  <c r="O415" i="12"/>
  <c r="O415" i="14" s="1"/>
  <c r="N415" i="12"/>
  <c r="N415" i="14" s="1"/>
  <c r="M415" i="12"/>
  <c r="M415" i="14" s="1"/>
  <c r="L415" i="12"/>
  <c r="L415" i="14" s="1"/>
  <c r="K415" i="12"/>
  <c r="K415" i="14" s="1"/>
  <c r="J415" i="12"/>
  <c r="J415" i="14" s="1"/>
  <c r="I415" i="12"/>
  <c r="I415" i="14" s="1"/>
  <c r="H415" i="12"/>
  <c r="H415" i="14" s="1"/>
  <c r="G415" i="12"/>
  <c r="G415" i="14" s="1"/>
  <c r="F415" i="12"/>
  <c r="F415" i="14" s="1"/>
  <c r="E415" i="12"/>
  <c r="E415" i="14" s="1"/>
  <c r="D415" i="12"/>
  <c r="D415" i="14" s="1"/>
  <c r="AH414" i="12"/>
  <c r="AH414" i="14" s="1"/>
  <c r="AG414" i="12"/>
  <c r="AG414" i="14" s="1"/>
  <c r="AF414" i="12"/>
  <c r="AF414" i="14" s="1"/>
  <c r="AE414" i="12"/>
  <c r="AE414" i="14" s="1"/>
  <c r="AD414" i="12"/>
  <c r="AD414" i="14" s="1"/>
  <c r="AC414" i="12"/>
  <c r="AC414" i="14" s="1"/>
  <c r="AB414" i="12"/>
  <c r="AB414" i="14" s="1"/>
  <c r="AA414" i="12"/>
  <c r="AA414" i="14" s="1"/>
  <c r="Z414" i="12"/>
  <c r="Z414" i="14" s="1"/>
  <c r="Y414" i="12"/>
  <c r="Y414" i="14" s="1"/>
  <c r="X414" i="12"/>
  <c r="X414" i="14" s="1"/>
  <c r="W414" i="12"/>
  <c r="W414" i="14" s="1"/>
  <c r="V414" i="12"/>
  <c r="V414" i="14" s="1"/>
  <c r="U414" i="12"/>
  <c r="U414" i="14" s="1"/>
  <c r="T414" i="12"/>
  <c r="T414" i="14" s="1"/>
  <c r="S414" i="12"/>
  <c r="S414" i="14" s="1"/>
  <c r="R414" i="12"/>
  <c r="R414" i="14" s="1"/>
  <c r="Q414" i="12"/>
  <c r="Q414" i="14" s="1"/>
  <c r="P414" i="12"/>
  <c r="P414" i="14" s="1"/>
  <c r="O414" i="12"/>
  <c r="O414" i="14" s="1"/>
  <c r="N414" i="12"/>
  <c r="N414" i="14" s="1"/>
  <c r="M414" i="12"/>
  <c r="M414" i="14" s="1"/>
  <c r="L414" i="12"/>
  <c r="L414" i="14" s="1"/>
  <c r="K414" i="12"/>
  <c r="K414" i="14" s="1"/>
  <c r="J414" i="12"/>
  <c r="J414" i="14" s="1"/>
  <c r="I414" i="12"/>
  <c r="I414" i="14" s="1"/>
  <c r="H414" i="12"/>
  <c r="H414" i="14" s="1"/>
  <c r="G414" i="12"/>
  <c r="G414" i="14" s="1"/>
  <c r="F414" i="12"/>
  <c r="F414" i="14" s="1"/>
  <c r="E414" i="12"/>
  <c r="E414" i="14" s="1"/>
  <c r="D414" i="12"/>
  <c r="D414" i="14" s="1"/>
  <c r="AH413" i="12"/>
  <c r="AH413" i="14" s="1"/>
  <c r="AG413" i="12"/>
  <c r="AG413" i="14" s="1"/>
  <c r="AF413" i="12"/>
  <c r="AF413" i="14" s="1"/>
  <c r="AE413" i="12"/>
  <c r="AE413" i="14" s="1"/>
  <c r="AD413" i="12"/>
  <c r="AD413" i="14" s="1"/>
  <c r="AC413" i="12"/>
  <c r="AC413" i="14" s="1"/>
  <c r="AB413" i="12"/>
  <c r="AB413" i="14" s="1"/>
  <c r="AA413" i="12"/>
  <c r="AA413" i="14" s="1"/>
  <c r="Z413" i="12"/>
  <c r="Z413" i="14" s="1"/>
  <c r="Y413" i="12"/>
  <c r="Y413" i="14" s="1"/>
  <c r="X413" i="12"/>
  <c r="X413" i="14" s="1"/>
  <c r="W413" i="12"/>
  <c r="W413" i="14" s="1"/>
  <c r="V413" i="12"/>
  <c r="V413" i="14" s="1"/>
  <c r="U413" i="12"/>
  <c r="U413" i="14" s="1"/>
  <c r="T413" i="12"/>
  <c r="T413" i="14" s="1"/>
  <c r="S413" i="12"/>
  <c r="S413" i="14" s="1"/>
  <c r="R413" i="12"/>
  <c r="R413" i="14" s="1"/>
  <c r="Q413" i="12"/>
  <c r="Q413" i="14" s="1"/>
  <c r="P413" i="12"/>
  <c r="P413" i="14" s="1"/>
  <c r="O413" i="12"/>
  <c r="O413" i="14" s="1"/>
  <c r="N413" i="12"/>
  <c r="N413" i="14" s="1"/>
  <c r="M413" i="12"/>
  <c r="M413" i="14" s="1"/>
  <c r="L413" i="12"/>
  <c r="L413" i="14" s="1"/>
  <c r="K413" i="12"/>
  <c r="K413" i="14" s="1"/>
  <c r="J413" i="12"/>
  <c r="J413" i="14" s="1"/>
  <c r="I413" i="12"/>
  <c r="I413" i="14" s="1"/>
  <c r="H413" i="12"/>
  <c r="H413" i="14" s="1"/>
  <c r="G413" i="12"/>
  <c r="G413" i="14" s="1"/>
  <c r="F413" i="12"/>
  <c r="F413" i="14" s="1"/>
  <c r="E413" i="12"/>
  <c r="E413" i="14" s="1"/>
  <c r="D413" i="12"/>
  <c r="D413" i="14" s="1"/>
  <c r="AH412" i="12"/>
  <c r="AH412" i="14" s="1"/>
  <c r="AG412" i="12"/>
  <c r="AG412" i="14" s="1"/>
  <c r="AF412" i="12"/>
  <c r="AF412" i="14" s="1"/>
  <c r="AE412" i="12"/>
  <c r="AE412" i="14" s="1"/>
  <c r="AD412" i="12"/>
  <c r="AD412" i="14" s="1"/>
  <c r="AC412" i="12"/>
  <c r="AC412" i="14" s="1"/>
  <c r="AB412" i="12"/>
  <c r="AB412" i="14" s="1"/>
  <c r="AA412" i="12"/>
  <c r="AA412" i="14" s="1"/>
  <c r="Z412" i="12"/>
  <c r="Z412" i="14" s="1"/>
  <c r="Y412" i="12"/>
  <c r="Y412" i="14" s="1"/>
  <c r="X412" i="12"/>
  <c r="X412" i="14" s="1"/>
  <c r="W412" i="12"/>
  <c r="W412" i="14" s="1"/>
  <c r="V412" i="12"/>
  <c r="V412" i="14" s="1"/>
  <c r="U412" i="12"/>
  <c r="U412" i="14" s="1"/>
  <c r="T412" i="12"/>
  <c r="T412" i="14" s="1"/>
  <c r="S412" i="12"/>
  <c r="S412" i="14" s="1"/>
  <c r="R412" i="12"/>
  <c r="R412" i="14" s="1"/>
  <c r="Q412" i="12"/>
  <c r="Q412" i="14" s="1"/>
  <c r="P412" i="12"/>
  <c r="P412" i="14" s="1"/>
  <c r="O412" i="12"/>
  <c r="O412" i="14" s="1"/>
  <c r="N412" i="12"/>
  <c r="N412" i="14" s="1"/>
  <c r="M412" i="12"/>
  <c r="M412" i="14" s="1"/>
  <c r="L412" i="12"/>
  <c r="L412" i="14" s="1"/>
  <c r="K412" i="12"/>
  <c r="K412" i="14" s="1"/>
  <c r="J412" i="12"/>
  <c r="J412" i="14" s="1"/>
  <c r="I412" i="12"/>
  <c r="I412" i="14" s="1"/>
  <c r="H412" i="12"/>
  <c r="H412" i="14" s="1"/>
  <c r="G412" i="12"/>
  <c r="G412" i="14" s="1"/>
  <c r="F412" i="12"/>
  <c r="F412" i="14" s="1"/>
  <c r="E412" i="12"/>
  <c r="E412" i="14" s="1"/>
  <c r="D412" i="12"/>
  <c r="D412" i="14" s="1"/>
  <c r="AH411" i="12"/>
  <c r="AG411" i="12"/>
  <c r="AF411" i="12"/>
  <c r="AE411" i="12"/>
  <c r="AD411" i="12"/>
  <c r="AC411" i="12"/>
  <c r="AB411" i="12"/>
  <c r="AA411" i="12"/>
  <c r="Z411" i="12"/>
  <c r="Y411" i="12"/>
  <c r="X411" i="12"/>
  <c r="W411" i="12"/>
  <c r="V411" i="12"/>
  <c r="U411" i="12"/>
  <c r="T411" i="12"/>
  <c r="S411" i="12"/>
  <c r="R411" i="12"/>
  <c r="Q411" i="12"/>
  <c r="P411" i="12"/>
  <c r="O411" i="12"/>
  <c r="N411" i="12"/>
  <c r="M411" i="12"/>
  <c r="L411" i="12"/>
  <c r="K411" i="12"/>
  <c r="J411" i="12"/>
  <c r="I411" i="12"/>
  <c r="H411" i="12"/>
  <c r="G411" i="12"/>
  <c r="F411" i="12"/>
  <c r="E411" i="12"/>
  <c r="D411" i="12"/>
  <c r="AH410" i="12"/>
  <c r="AH410" i="14" s="1"/>
  <c r="AG410" i="12"/>
  <c r="AG410" i="14" s="1"/>
  <c r="AF410" i="12"/>
  <c r="AF410" i="14" s="1"/>
  <c r="AE410" i="12"/>
  <c r="AE410" i="14" s="1"/>
  <c r="AD410" i="12"/>
  <c r="AD410" i="14" s="1"/>
  <c r="AC410" i="12"/>
  <c r="AC410" i="14" s="1"/>
  <c r="AB410" i="12"/>
  <c r="AB410" i="14" s="1"/>
  <c r="AA410" i="12"/>
  <c r="AA410" i="14" s="1"/>
  <c r="Z410" i="12"/>
  <c r="Z410" i="14" s="1"/>
  <c r="Y410" i="12"/>
  <c r="Y410" i="14" s="1"/>
  <c r="X410" i="12"/>
  <c r="X410" i="14" s="1"/>
  <c r="W410" i="12"/>
  <c r="W410" i="14" s="1"/>
  <c r="V410" i="12"/>
  <c r="V410" i="14" s="1"/>
  <c r="U410" i="12"/>
  <c r="U410" i="14" s="1"/>
  <c r="T410" i="12"/>
  <c r="T410" i="14" s="1"/>
  <c r="S410" i="12"/>
  <c r="S410" i="14" s="1"/>
  <c r="R410" i="12"/>
  <c r="R410" i="14" s="1"/>
  <c r="Q410" i="12"/>
  <c r="Q410" i="14" s="1"/>
  <c r="P410" i="12"/>
  <c r="P410" i="14" s="1"/>
  <c r="O410" i="12"/>
  <c r="O410" i="14" s="1"/>
  <c r="N410" i="12"/>
  <c r="N410" i="14" s="1"/>
  <c r="M410" i="12"/>
  <c r="M410" i="14" s="1"/>
  <c r="L410" i="12"/>
  <c r="L410" i="14" s="1"/>
  <c r="K410" i="12"/>
  <c r="K410" i="14" s="1"/>
  <c r="J410" i="12"/>
  <c r="J410" i="14" s="1"/>
  <c r="I410" i="12"/>
  <c r="I410" i="14" s="1"/>
  <c r="H410" i="12"/>
  <c r="H410" i="14" s="1"/>
  <c r="G410" i="12"/>
  <c r="G410" i="14" s="1"/>
  <c r="F410" i="12"/>
  <c r="F410" i="14" s="1"/>
  <c r="E410" i="12"/>
  <c r="E410" i="14" s="1"/>
  <c r="D410" i="12"/>
  <c r="D410" i="14" s="1"/>
  <c r="AH409" i="12"/>
  <c r="AH409" i="14" s="1"/>
  <c r="AG409" i="12"/>
  <c r="AG409" i="14" s="1"/>
  <c r="AF409" i="12"/>
  <c r="AF409" i="14" s="1"/>
  <c r="AE409" i="12"/>
  <c r="AE409" i="14" s="1"/>
  <c r="AD409" i="12"/>
  <c r="AD409" i="14" s="1"/>
  <c r="AC409" i="12"/>
  <c r="AC409" i="14" s="1"/>
  <c r="AB409" i="12"/>
  <c r="AB409" i="14" s="1"/>
  <c r="AA409" i="12"/>
  <c r="AA409" i="14" s="1"/>
  <c r="Z409" i="12"/>
  <c r="Z409" i="14" s="1"/>
  <c r="Y409" i="12"/>
  <c r="Y409" i="14" s="1"/>
  <c r="X409" i="12"/>
  <c r="X409" i="14" s="1"/>
  <c r="W409" i="12"/>
  <c r="W409" i="14" s="1"/>
  <c r="V409" i="12"/>
  <c r="V409" i="14" s="1"/>
  <c r="U409" i="12"/>
  <c r="U409" i="14" s="1"/>
  <c r="T409" i="12"/>
  <c r="T409" i="14" s="1"/>
  <c r="S409" i="12"/>
  <c r="S409" i="14" s="1"/>
  <c r="R409" i="12"/>
  <c r="R409" i="14" s="1"/>
  <c r="Q409" i="12"/>
  <c r="Q409" i="14" s="1"/>
  <c r="P409" i="12"/>
  <c r="P409" i="14" s="1"/>
  <c r="O409" i="12"/>
  <c r="O409" i="14" s="1"/>
  <c r="N409" i="12"/>
  <c r="N409" i="14" s="1"/>
  <c r="M409" i="12"/>
  <c r="M409" i="14" s="1"/>
  <c r="L409" i="12"/>
  <c r="L409" i="14" s="1"/>
  <c r="K409" i="12"/>
  <c r="K409" i="14" s="1"/>
  <c r="J409" i="12"/>
  <c r="J409" i="14" s="1"/>
  <c r="I409" i="12"/>
  <c r="I409" i="14" s="1"/>
  <c r="H409" i="12"/>
  <c r="H409" i="14" s="1"/>
  <c r="G409" i="12"/>
  <c r="G409" i="14" s="1"/>
  <c r="F409" i="12"/>
  <c r="F409" i="14" s="1"/>
  <c r="E409" i="12"/>
  <c r="E409" i="14" s="1"/>
  <c r="D409" i="12"/>
  <c r="D409" i="14" s="1"/>
  <c r="AH408" i="12"/>
  <c r="AH408" i="14" s="1"/>
  <c r="AG408" i="12"/>
  <c r="AG408" i="14" s="1"/>
  <c r="AF408" i="12"/>
  <c r="AF408" i="14" s="1"/>
  <c r="AE408" i="12"/>
  <c r="AE408" i="14" s="1"/>
  <c r="AD408" i="12"/>
  <c r="AD408" i="14" s="1"/>
  <c r="AC408" i="12"/>
  <c r="AC408" i="14" s="1"/>
  <c r="AB408" i="12"/>
  <c r="AB408" i="14" s="1"/>
  <c r="AA408" i="12"/>
  <c r="AA408" i="14" s="1"/>
  <c r="Z408" i="12"/>
  <c r="Z408" i="14" s="1"/>
  <c r="Y408" i="12"/>
  <c r="Y408" i="14" s="1"/>
  <c r="X408" i="12"/>
  <c r="X408" i="14" s="1"/>
  <c r="W408" i="12"/>
  <c r="W408" i="14" s="1"/>
  <c r="V408" i="12"/>
  <c r="V408" i="14" s="1"/>
  <c r="U408" i="12"/>
  <c r="U408" i="14" s="1"/>
  <c r="T408" i="12"/>
  <c r="T408" i="14" s="1"/>
  <c r="S408" i="12"/>
  <c r="S408" i="14" s="1"/>
  <c r="R408" i="12"/>
  <c r="R408" i="14" s="1"/>
  <c r="Q408" i="12"/>
  <c r="Q408" i="14" s="1"/>
  <c r="P408" i="12"/>
  <c r="P408" i="14" s="1"/>
  <c r="O408" i="12"/>
  <c r="O408" i="14" s="1"/>
  <c r="N408" i="12"/>
  <c r="N408" i="14" s="1"/>
  <c r="M408" i="12"/>
  <c r="M408" i="14" s="1"/>
  <c r="L408" i="12"/>
  <c r="L408" i="14" s="1"/>
  <c r="K408" i="12"/>
  <c r="K408" i="14" s="1"/>
  <c r="J408" i="12"/>
  <c r="J408" i="14" s="1"/>
  <c r="I408" i="12"/>
  <c r="I408" i="14" s="1"/>
  <c r="H408" i="12"/>
  <c r="H408" i="14" s="1"/>
  <c r="G408" i="12"/>
  <c r="G408" i="14" s="1"/>
  <c r="F408" i="12"/>
  <c r="F408" i="14" s="1"/>
  <c r="E408" i="12"/>
  <c r="E408" i="14" s="1"/>
  <c r="D408" i="12"/>
  <c r="D408" i="14" s="1"/>
  <c r="AH407" i="12"/>
  <c r="AH407" i="14" s="1"/>
  <c r="AG407" i="12"/>
  <c r="AG407" i="14" s="1"/>
  <c r="AF407" i="12"/>
  <c r="AF407" i="14" s="1"/>
  <c r="AE407" i="12"/>
  <c r="AE407" i="14" s="1"/>
  <c r="AD407" i="12"/>
  <c r="AD407" i="14" s="1"/>
  <c r="AC407" i="12"/>
  <c r="AC407" i="14" s="1"/>
  <c r="AB407" i="12"/>
  <c r="AB407" i="14" s="1"/>
  <c r="AA407" i="12"/>
  <c r="AA407" i="14" s="1"/>
  <c r="Z407" i="12"/>
  <c r="Z407" i="14" s="1"/>
  <c r="Y407" i="12"/>
  <c r="Y407" i="14" s="1"/>
  <c r="X407" i="12"/>
  <c r="X407" i="14" s="1"/>
  <c r="W407" i="12"/>
  <c r="W407" i="14" s="1"/>
  <c r="V407" i="12"/>
  <c r="V407" i="14" s="1"/>
  <c r="U407" i="12"/>
  <c r="U407" i="14" s="1"/>
  <c r="T407" i="12"/>
  <c r="T407" i="14" s="1"/>
  <c r="S407" i="12"/>
  <c r="S407" i="14" s="1"/>
  <c r="R407" i="12"/>
  <c r="R407" i="14" s="1"/>
  <c r="Q407" i="12"/>
  <c r="Q407" i="14" s="1"/>
  <c r="P407" i="12"/>
  <c r="P407" i="14" s="1"/>
  <c r="O407" i="12"/>
  <c r="O407" i="14" s="1"/>
  <c r="N407" i="12"/>
  <c r="N407" i="14" s="1"/>
  <c r="M407" i="12"/>
  <c r="M407" i="14" s="1"/>
  <c r="L407" i="12"/>
  <c r="L407" i="14" s="1"/>
  <c r="K407" i="12"/>
  <c r="K407" i="14" s="1"/>
  <c r="J407" i="12"/>
  <c r="J407" i="14" s="1"/>
  <c r="I407" i="12"/>
  <c r="I407" i="14" s="1"/>
  <c r="H407" i="12"/>
  <c r="H407" i="14" s="1"/>
  <c r="G407" i="12"/>
  <c r="G407" i="14" s="1"/>
  <c r="F407" i="12"/>
  <c r="F407" i="14" s="1"/>
  <c r="E407" i="12"/>
  <c r="E407" i="14" s="1"/>
  <c r="D407" i="12"/>
  <c r="D407" i="14" s="1"/>
  <c r="AH406" i="12"/>
  <c r="AH406" i="14" s="1"/>
  <c r="AG406" i="12"/>
  <c r="AG406" i="14" s="1"/>
  <c r="AF406" i="12"/>
  <c r="AF406" i="14" s="1"/>
  <c r="AE406" i="12"/>
  <c r="AE406" i="14" s="1"/>
  <c r="AD406" i="12"/>
  <c r="AD406" i="14" s="1"/>
  <c r="AC406" i="12"/>
  <c r="AC406" i="14" s="1"/>
  <c r="AB406" i="12"/>
  <c r="AB406" i="14" s="1"/>
  <c r="AA406" i="12"/>
  <c r="AA406" i="14" s="1"/>
  <c r="Z406" i="12"/>
  <c r="Z406" i="14" s="1"/>
  <c r="Y406" i="12"/>
  <c r="Y406" i="14" s="1"/>
  <c r="X406" i="12"/>
  <c r="X406" i="14" s="1"/>
  <c r="W406" i="12"/>
  <c r="W406" i="14" s="1"/>
  <c r="V406" i="12"/>
  <c r="V406" i="14" s="1"/>
  <c r="U406" i="12"/>
  <c r="U406" i="14" s="1"/>
  <c r="T406" i="12"/>
  <c r="T406" i="14" s="1"/>
  <c r="S406" i="12"/>
  <c r="S406" i="14" s="1"/>
  <c r="R406" i="12"/>
  <c r="R406" i="14" s="1"/>
  <c r="Q406" i="12"/>
  <c r="Q406" i="14" s="1"/>
  <c r="P406" i="12"/>
  <c r="P406" i="14" s="1"/>
  <c r="O406" i="12"/>
  <c r="O406" i="14" s="1"/>
  <c r="N406" i="12"/>
  <c r="N406" i="14" s="1"/>
  <c r="M406" i="12"/>
  <c r="M406" i="14" s="1"/>
  <c r="L406" i="12"/>
  <c r="L406" i="14" s="1"/>
  <c r="K406" i="12"/>
  <c r="K406" i="14" s="1"/>
  <c r="J406" i="12"/>
  <c r="J406" i="14" s="1"/>
  <c r="I406" i="12"/>
  <c r="I406" i="14" s="1"/>
  <c r="H406" i="12"/>
  <c r="H406" i="14" s="1"/>
  <c r="G406" i="12"/>
  <c r="G406" i="14" s="1"/>
  <c r="F406" i="12"/>
  <c r="F406" i="14" s="1"/>
  <c r="E406" i="12"/>
  <c r="E406" i="14" s="1"/>
  <c r="D406" i="12"/>
  <c r="D406" i="14" s="1"/>
  <c r="AH405" i="12"/>
  <c r="AH405" i="14" s="1"/>
  <c r="AG405" i="12"/>
  <c r="AG405" i="14" s="1"/>
  <c r="AF405" i="12"/>
  <c r="AF405" i="14" s="1"/>
  <c r="AE405" i="12"/>
  <c r="AE405" i="14" s="1"/>
  <c r="AD405" i="12"/>
  <c r="AD405" i="14" s="1"/>
  <c r="AC405" i="12"/>
  <c r="AC405" i="14" s="1"/>
  <c r="AB405" i="12"/>
  <c r="AB405" i="14" s="1"/>
  <c r="AA405" i="12"/>
  <c r="AA405" i="14" s="1"/>
  <c r="Z405" i="12"/>
  <c r="Z405" i="14" s="1"/>
  <c r="Y405" i="12"/>
  <c r="Y405" i="14" s="1"/>
  <c r="X405" i="12"/>
  <c r="X405" i="14" s="1"/>
  <c r="W405" i="12"/>
  <c r="W405" i="14" s="1"/>
  <c r="V405" i="12"/>
  <c r="V405" i="14" s="1"/>
  <c r="U405" i="12"/>
  <c r="U405" i="14" s="1"/>
  <c r="T405" i="12"/>
  <c r="T405" i="14" s="1"/>
  <c r="S405" i="12"/>
  <c r="S405" i="14" s="1"/>
  <c r="R405" i="12"/>
  <c r="R405" i="14" s="1"/>
  <c r="Q405" i="12"/>
  <c r="Q405" i="14" s="1"/>
  <c r="P405" i="12"/>
  <c r="P405" i="14" s="1"/>
  <c r="O405" i="12"/>
  <c r="O405" i="14" s="1"/>
  <c r="N405" i="12"/>
  <c r="N405" i="14" s="1"/>
  <c r="M405" i="12"/>
  <c r="M405" i="14" s="1"/>
  <c r="L405" i="12"/>
  <c r="L405" i="14" s="1"/>
  <c r="K405" i="12"/>
  <c r="K405" i="14" s="1"/>
  <c r="J405" i="12"/>
  <c r="J405" i="14" s="1"/>
  <c r="I405" i="12"/>
  <c r="I405" i="14" s="1"/>
  <c r="H405" i="12"/>
  <c r="H405" i="14" s="1"/>
  <c r="G405" i="12"/>
  <c r="G405" i="14" s="1"/>
  <c r="F405" i="12"/>
  <c r="F405" i="14" s="1"/>
  <c r="E405" i="12"/>
  <c r="E405" i="14" s="1"/>
  <c r="D405" i="12"/>
  <c r="D405" i="14" s="1"/>
  <c r="AH404" i="12"/>
  <c r="AH404" i="14" s="1"/>
  <c r="AG404" i="12"/>
  <c r="AG404" i="14" s="1"/>
  <c r="AF404" i="12"/>
  <c r="AF404" i="14" s="1"/>
  <c r="AE404" i="12"/>
  <c r="AE404" i="14" s="1"/>
  <c r="AD404" i="12"/>
  <c r="AD404" i="14" s="1"/>
  <c r="AC404" i="12"/>
  <c r="AC404" i="14" s="1"/>
  <c r="AB404" i="12"/>
  <c r="AB404" i="14" s="1"/>
  <c r="AA404" i="12"/>
  <c r="AA404" i="14" s="1"/>
  <c r="Z404" i="12"/>
  <c r="Z404" i="14" s="1"/>
  <c r="Y404" i="12"/>
  <c r="Y404" i="14" s="1"/>
  <c r="X404" i="12"/>
  <c r="X404" i="14" s="1"/>
  <c r="W404" i="12"/>
  <c r="W404" i="14" s="1"/>
  <c r="V404" i="12"/>
  <c r="V404" i="14" s="1"/>
  <c r="U404" i="12"/>
  <c r="U404" i="14" s="1"/>
  <c r="T404" i="12"/>
  <c r="T404" i="14" s="1"/>
  <c r="S404" i="12"/>
  <c r="S404" i="14" s="1"/>
  <c r="R404" i="12"/>
  <c r="R404" i="14" s="1"/>
  <c r="Q404" i="12"/>
  <c r="Q404" i="14" s="1"/>
  <c r="P404" i="12"/>
  <c r="P404" i="14" s="1"/>
  <c r="O404" i="12"/>
  <c r="O404" i="14" s="1"/>
  <c r="N404" i="12"/>
  <c r="N404" i="14" s="1"/>
  <c r="M404" i="12"/>
  <c r="M404" i="14" s="1"/>
  <c r="L404" i="12"/>
  <c r="L404" i="14" s="1"/>
  <c r="K404" i="12"/>
  <c r="K404" i="14" s="1"/>
  <c r="J404" i="12"/>
  <c r="J404" i="14" s="1"/>
  <c r="I404" i="12"/>
  <c r="I404" i="14" s="1"/>
  <c r="H404" i="12"/>
  <c r="H404" i="14" s="1"/>
  <c r="G404" i="12"/>
  <c r="G404" i="14" s="1"/>
  <c r="F404" i="12"/>
  <c r="F404" i="14" s="1"/>
  <c r="E404" i="12"/>
  <c r="E404" i="14" s="1"/>
  <c r="D404" i="12"/>
  <c r="D404" i="14" s="1"/>
  <c r="AH403" i="12"/>
  <c r="AH403" i="14" s="1"/>
  <c r="AG403" i="12"/>
  <c r="AG403" i="14" s="1"/>
  <c r="AF403" i="12"/>
  <c r="AF403" i="14" s="1"/>
  <c r="AE403" i="12"/>
  <c r="AE403" i="14" s="1"/>
  <c r="AD403" i="12"/>
  <c r="AD403" i="14" s="1"/>
  <c r="AC403" i="12"/>
  <c r="AC403" i="14" s="1"/>
  <c r="AB403" i="12"/>
  <c r="AB403" i="14" s="1"/>
  <c r="AA403" i="12"/>
  <c r="AA403" i="14" s="1"/>
  <c r="Z403" i="12"/>
  <c r="Z403" i="14" s="1"/>
  <c r="Y403" i="12"/>
  <c r="Y403" i="14" s="1"/>
  <c r="X403" i="12"/>
  <c r="X403" i="14" s="1"/>
  <c r="W403" i="12"/>
  <c r="W403" i="14" s="1"/>
  <c r="V403" i="12"/>
  <c r="V403" i="14" s="1"/>
  <c r="U403" i="12"/>
  <c r="U403" i="14" s="1"/>
  <c r="T403" i="12"/>
  <c r="T403" i="14" s="1"/>
  <c r="S403" i="12"/>
  <c r="S403" i="14" s="1"/>
  <c r="R403" i="12"/>
  <c r="R403" i="14" s="1"/>
  <c r="Q403" i="12"/>
  <c r="Q403" i="14" s="1"/>
  <c r="P403" i="12"/>
  <c r="P403" i="14" s="1"/>
  <c r="O403" i="12"/>
  <c r="O403" i="14" s="1"/>
  <c r="N403" i="12"/>
  <c r="N403" i="14" s="1"/>
  <c r="M403" i="12"/>
  <c r="M403" i="14" s="1"/>
  <c r="L403" i="12"/>
  <c r="L403" i="14" s="1"/>
  <c r="K403" i="12"/>
  <c r="K403" i="14" s="1"/>
  <c r="J403" i="12"/>
  <c r="J403" i="14" s="1"/>
  <c r="I403" i="12"/>
  <c r="I403" i="14" s="1"/>
  <c r="H403" i="12"/>
  <c r="H403" i="14" s="1"/>
  <c r="G403" i="12"/>
  <c r="G403" i="14" s="1"/>
  <c r="F403" i="12"/>
  <c r="F403" i="14" s="1"/>
  <c r="E403" i="12"/>
  <c r="E403" i="14" s="1"/>
  <c r="D403" i="12"/>
  <c r="D403" i="14" s="1"/>
  <c r="AH402" i="12"/>
  <c r="AH402" i="14" s="1"/>
  <c r="AG402" i="12"/>
  <c r="AG402" i="14" s="1"/>
  <c r="AF402" i="12"/>
  <c r="AF402" i="14" s="1"/>
  <c r="AE402" i="12"/>
  <c r="AE402" i="14" s="1"/>
  <c r="AD402" i="12"/>
  <c r="AD402" i="14" s="1"/>
  <c r="AC402" i="12"/>
  <c r="AC402" i="14" s="1"/>
  <c r="AB402" i="12"/>
  <c r="AB402" i="14" s="1"/>
  <c r="AA402" i="12"/>
  <c r="AA402" i="14" s="1"/>
  <c r="Z402" i="12"/>
  <c r="Z402" i="14" s="1"/>
  <c r="Y402" i="12"/>
  <c r="Y402" i="14" s="1"/>
  <c r="X402" i="12"/>
  <c r="X402" i="14" s="1"/>
  <c r="W402" i="12"/>
  <c r="W402" i="14" s="1"/>
  <c r="V402" i="12"/>
  <c r="V402" i="14" s="1"/>
  <c r="U402" i="12"/>
  <c r="U402" i="14" s="1"/>
  <c r="T402" i="12"/>
  <c r="T402" i="14" s="1"/>
  <c r="S402" i="12"/>
  <c r="S402" i="14" s="1"/>
  <c r="R402" i="12"/>
  <c r="R402" i="14" s="1"/>
  <c r="Q402" i="12"/>
  <c r="Q402" i="14" s="1"/>
  <c r="P402" i="12"/>
  <c r="P402" i="14" s="1"/>
  <c r="O402" i="12"/>
  <c r="O402" i="14" s="1"/>
  <c r="N402" i="12"/>
  <c r="N402" i="14" s="1"/>
  <c r="M402" i="12"/>
  <c r="M402" i="14" s="1"/>
  <c r="L402" i="12"/>
  <c r="L402" i="14" s="1"/>
  <c r="K402" i="12"/>
  <c r="K402" i="14" s="1"/>
  <c r="J402" i="12"/>
  <c r="J402" i="14" s="1"/>
  <c r="I402" i="12"/>
  <c r="I402" i="14" s="1"/>
  <c r="H402" i="12"/>
  <c r="H402" i="14" s="1"/>
  <c r="G402" i="12"/>
  <c r="G402" i="14" s="1"/>
  <c r="F402" i="12"/>
  <c r="F402" i="14" s="1"/>
  <c r="E402" i="12"/>
  <c r="E402" i="14" s="1"/>
  <c r="D402" i="12"/>
  <c r="D402" i="14" s="1"/>
  <c r="AH401" i="12"/>
  <c r="AH401" i="14" s="1"/>
  <c r="AG401" i="12"/>
  <c r="AG401" i="14" s="1"/>
  <c r="AF401" i="12"/>
  <c r="AF401" i="14" s="1"/>
  <c r="AE401" i="12"/>
  <c r="AE401" i="14" s="1"/>
  <c r="AD401" i="12"/>
  <c r="AD401" i="14" s="1"/>
  <c r="AC401" i="12"/>
  <c r="AC401" i="14" s="1"/>
  <c r="AB401" i="12"/>
  <c r="AB401" i="14" s="1"/>
  <c r="AA401" i="12"/>
  <c r="AA401" i="14" s="1"/>
  <c r="Z401" i="12"/>
  <c r="Z401" i="14" s="1"/>
  <c r="Y401" i="12"/>
  <c r="Y401" i="14" s="1"/>
  <c r="X401" i="12"/>
  <c r="X401" i="14" s="1"/>
  <c r="W401" i="12"/>
  <c r="W401" i="14" s="1"/>
  <c r="V401" i="12"/>
  <c r="V401" i="14" s="1"/>
  <c r="U401" i="12"/>
  <c r="U401" i="14" s="1"/>
  <c r="T401" i="12"/>
  <c r="T401" i="14" s="1"/>
  <c r="S401" i="12"/>
  <c r="S401" i="14" s="1"/>
  <c r="R401" i="12"/>
  <c r="R401" i="14" s="1"/>
  <c r="Q401" i="12"/>
  <c r="Q401" i="14" s="1"/>
  <c r="P401" i="12"/>
  <c r="P401" i="14" s="1"/>
  <c r="O401" i="12"/>
  <c r="O401" i="14" s="1"/>
  <c r="N401" i="12"/>
  <c r="N401" i="14" s="1"/>
  <c r="M401" i="12"/>
  <c r="M401" i="14" s="1"/>
  <c r="L401" i="12"/>
  <c r="L401" i="14" s="1"/>
  <c r="K401" i="12"/>
  <c r="K401" i="14" s="1"/>
  <c r="J401" i="12"/>
  <c r="J401" i="14" s="1"/>
  <c r="I401" i="12"/>
  <c r="I401" i="14" s="1"/>
  <c r="H401" i="12"/>
  <c r="H401" i="14" s="1"/>
  <c r="G401" i="12"/>
  <c r="G401" i="14" s="1"/>
  <c r="F401" i="12"/>
  <c r="F401" i="14" s="1"/>
  <c r="E401" i="12"/>
  <c r="E401" i="14" s="1"/>
  <c r="D401" i="12"/>
  <c r="D401" i="14" s="1"/>
  <c r="AH400" i="12"/>
  <c r="AH400" i="14" s="1"/>
  <c r="AG400" i="12"/>
  <c r="AG400" i="14" s="1"/>
  <c r="AF400" i="12"/>
  <c r="AF400" i="14" s="1"/>
  <c r="AE400" i="12"/>
  <c r="AE400" i="14" s="1"/>
  <c r="AD400" i="12"/>
  <c r="AD400" i="14" s="1"/>
  <c r="AC400" i="12"/>
  <c r="AC400" i="14" s="1"/>
  <c r="AB400" i="12"/>
  <c r="AB400" i="14" s="1"/>
  <c r="AA400" i="12"/>
  <c r="AA400" i="14" s="1"/>
  <c r="Z400" i="12"/>
  <c r="Z400" i="14" s="1"/>
  <c r="Y400" i="12"/>
  <c r="Y400" i="14" s="1"/>
  <c r="X400" i="12"/>
  <c r="X400" i="14" s="1"/>
  <c r="W400" i="12"/>
  <c r="W400" i="14" s="1"/>
  <c r="V400" i="12"/>
  <c r="V400" i="14" s="1"/>
  <c r="U400" i="12"/>
  <c r="U400" i="14" s="1"/>
  <c r="T400" i="12"/>
  <c r="T400" i="14" s="1"/>
  <c r="S400" i="12"/>
  <c r="S400" i="14" s="1"/>
  <c r="R400" i="12"/>
  <c r="R400" i="14" s="1"/>
  <c r="Q400" i="12"/>
  <c r="Q400" i="14" s="1"/>
  <c r="P400" i="12"/>
  <c r="P400" i="14" s="1"/>
  <c r="O400" i="12"/>
  <c r="O400" i="14" s="1"/>
  <c r="N400" i="12"/>
  <c r="N400" i="14" s="1"/>
  <c r="M400" i="12"/>
  <c r="M400" i="14" s="1"/>
  <c r="L400" i="12"/>
  <c r="L400" i="14" s="1"/>
  <c r="K400" i="12"/>
  <c r="K400" i="14" s="1"/>
  <c r="J400" i="12"/>
  <c r="J400" i="14" s="1"/>
  <c r="I400" i="12"/>
  <c r="I400" i="14" s="1"/>
  <c r="H400" i="12"/>
  <c r="H400" i="14" s="1"/>
  <c r="G400" i="12"/>
  <c r="G400" i="14" s="1"/>
  <c r="F400" i="12"/>
  <c r="F400" i="14" s="1"/>
  <c r="E400" i="12"/>
  <c r="E400" i="14" s="1"/>
  <c r="D400" i="12"/>
  <c r="D400" i="14" s="1"/>
  <c r="AH399" i="12"/>
  <c r="AH399" i="14" s="1"/>
  <c r="AG399" i="12"/>
  <c r="AG399" i="14" s="1"/>
  <c r="AF399" i="12"/>
  <c r="AF399" i="14" s="1"/>
  <c r="AE399" i="12"/>
  <c r="AE399" i="14" s="1"/>
  <c r="AD399" i="12"/>
  <c r="AD399" i="14" s="1"/>
  <c r="AC399" i="12"/>
  <c r="AC399" i="14" s="1"/>
  <c r="AB399" i="12"/>
  <c r="AB399" i="14" s="1"/>
  <c r="AA399" i="12"/>
  <c r="AA399" i="14" s="1"/>
  <c r="Z399" i="12"/>
  <c r="Z399" i="14" s="1"/>
  <c r="Y399" i="12"/>
  <c r="Y399" i="14" s="1"/>
  <c r="X399" i="12"/>
  <c r="X399" i="14" s="1"/>
  <c r="W399" i="12"/>
  <c r="W399" i="14" s="1"/>
  <c r="V399" i="12"/>
  <c r="V399" i="14" s="1"/>
  <c r="U399" i="12"/>
  <c r="U399" i="14" s="1"/>
  <c r="T399" i="12"/>
  <c r="T399" i="14" s="1"/>
  <c r="S399" i="12"/>
  <c r="S399" i="14" s="1"/>
  <c r="R399" i="12"/>
  <c r="R399" i="14" s="1"/>
  <c r="Q399" i="12"/>
  <c r="Q399" i="14" s="1"/>
  <c r="P399" i="12"/>
  <c r="P399" i="14" s="1"/>
  <c r="O399" i="12"/>
  <c r="O399" i="14" s="1"/>
  <c r="N399" i="12"/>
  <c r="N399" i="14" s="1"/>
  <c r="M399" i="12"/>
  <c r="M399" i="14" s="1"/>
  <c r="L399" i="12"/>
  <c r="L399" i="14" s="1"/>
  <c r="K399" i="12"/>
  <c r="K399" i="14" s="1"/>
  <c r="J399" i="12"/>
  <c r="J399" i="14" s="1"/>
  <c r="I399" i="12"/>
  <c r="I399" i="14" s="1"/>
  <c r="H399" i="12"/>
  <c r="H399" i="14" s="1"/>
  <c r="G399" i="12"/>
  <c r="G399" i="14" s="1"/>
  <c r="F399" i="12"/>
  <c r="F399" i="14" s="1"/>
  <c r="E399" i="12"/>
  <c r="E399" i="14" s="1"/>
  <c r="D399" i="12"/>
  <c r="D399" i="14" s="1"/>
  <c r="AH398" i="12"/>
  <c r="AH398" i="14" s="1"/>
  <c r="AG398" i="12"/>
  <c r="AG398" i="14" s="1"/>
  <c r="AF398" i="12"/>
  <c r="AF398" i="14" s="1"/>
  <c r="AE398" i="12"/>
  <c r="AE398" i="14" s="1"/>
  <c r="AD398" i="12"/>
  <c r="AD398" i="14" s="1"/>
  <c r="AC398" i="12"/>
  <c r="AC398" i="14" s="1"/>
  <c r="AB398" i="12"/>
  <c r="AB398" i="14" s="1"/>
  <c r="AA398" i="12"/>
  <c r="AA398" i="14" s="1"/>
  <c r="Z398" i="12"/>
  <c r="Z398" i="14" s="1"/>
  <c r="Y398" i="12"/>
  <c r="Y398" i="14" s="1"/>
  <c r="X398" i="12"/>
  <c r="X398" i="14" s="1"/>
  <c r="W398" i="12"/>
  <c r="W398" i="14" s="1"/>
  <c r="V398" i="12"/>
  <c r="V398" i="14" s="1"/>
  <c r="U398" i="12"/>
  <c r="U398" i="14" s="1"/>
  <c r="T398" i="12"/>
  <c r="T398" i="14" s="1"/>
  <c r="S398" i="12"/>
  <c r="S398" i="14" s="1"/>
  <c r="R398" i="12"/>
  <c r="R398" i="14" s="1"/>
  <c r="Q398" i="12"/>
  <c r="Q398" i="14" s="1"/>
  <c r="P398" i="12"/>
  <c r="P398" i="14" s="1"/>
  <c r="O398" i="12"/>
  <c r="O398" i="14" s="1"/>
  <c r="N398" i="12"/>
  <c r="N398" i="14" s="1"/>
  <c r="M398" i="12"/>
  <c r="M398" i="14" s="1"/>
  <c r="L398" i="12"/>
  <c r="L398" i="14" s="1"/>
  <c r="K398" i="12"/>
  <c r="K398" i="14" s="1"/>
  <c r="J398" i="12"/>
  <c r="J398" i="14" s="1"/>
  <c r="I398" i="12"/>
  <c r="I398" i="14" s="1"/>
  <c r="H398" i="12"/>
  <c r="H398" i="14" s="1"/>
  <c r="G398" i="12"/>
  <c r="G398" i="14" s="1"/>
  <c r="F398" i="12"/>
  <c r="F398" i="14" s="1"/>
  <c r="E398" i="12"/>
  <c r="E398" i="14" s="1"/>
  <c r="D398" i="12"/>
  <c r="D398" i="14" s="1"/>
  <c r="AH397" i="12"/>
  <c r="AH397" i="14" s="1"/>
  <c r="AG397" i="12"/>
  <c r="AG397" i="14" s="1"/>
  <c r="AF397" i="12"/>
  <c r="AF397" i="14" s="1"/>
  <c r="AE397" i="12"/>
  <c r="AE397" i="14" s="1"/>
  <c r="AD397" i="12"/>
  <c r="AD397" i="14" s="1"/>
  <c r="AC397" i="12"/>
  <c r="AC397" i="14" s="1"/>
  <c r="AB397" i="12"/>
  <c r="AB397" i="14" s="1"/>
  <c r="AA397" i="12"/>
  <c r="AA397" i="14" s="1"/>
  <c r="Z397" i="12"/>
  <c r="Z397" i="14" s="1"/>
  <c r="Y397" i="12"/>
  <c r="Y397" i="14" s="1"/>
  <c r="X397" i="12"/>
  <c r="X397" i="14" s="1"/>
  <c r="W397" i="12"/>
  <c r="W397" i="14" s="1"/>
  <c r="V397" i="12"/>
  <c r="V397" i="14" s="1"/>
  <c r="U397" i="12"/>
  <c r="U397" i="14" s="1"/>
  <c r="T397" i="12"/>
  <c r="T397" i="14" s="1"/>
  <c r="S397" i="12"/>
  <c r="S397" i="14" s="1"/>
  <c r="R397" i="12"/>
  <c r="R397" i="14" s="1"/>
  <c r="Q397" i="12"/>
  <c r="Q397" i="14" s="1"/>
  <c r="P397" i="12"/>
  <c r="P397" i="14" s="1"/>
  <c r="O397" i="12"/>
  <c r="O397" i="14" s="1"/>
  <c r="N397" i="12"/>
  <c r="N397" i="14" s="1"/>
  <c r="M397" i="12"/>
  <c r="M397" i="14" s="1"/>
  <c r="L397" i="12"/>
  <c r="L397" i="14" s="1"/>
  <c r="K397" i="12"/>
  <c r="K397" i="14" s="1"/>
  <c r="J397" i="12"/>
  <c r="J397" i="14" s="1"/>
  <c r="I397" i="12"/>
  <c r="I397" i="14" s="1"/>
  <c r="H397" i="12"/>
  <c r="H397" i="14" s="1"/>
  <c r="G397" i="12"/>
  <c r="G397" i="14" s="1"/>
  <c r="F397" i="12"/>
  <c r="F397" i="14" s="1"/>
  <c r="E397" i="12"/>
  <c r="E397" i="14" s="1"/>
  <c r="D397" i="12"/>
  <c r="D397" i="14" s="1"/>
  <c r="AH396" i="12"/>
  <c r="AH396" i="14" s="1"/>
  <c r="AG396" i="12"/>
  <c r="AG396" i="14" s="1"/>
  <c r="AF396" i="12"/>
  <c r="AF396" i="14" s="1"/>
  <c r="AE396" i="12"/>
  <c r="AE396" i="14" s="1"/>
  <c r="AD396" i="12"/>
  <c r="AD396" i="14" s="1"/>
  <c r="AC396" i="12"/>
  <c r="AC396" i="14" s="1"/>
  <c r="AB396" i="12"/>
  <c r="AB396" i="14" s="1"/>
  <c r="AA396" i="12"/>
  <c r="AA396" i="14" s="1"/>
  <c r="Z396" i="12"/>
  <c r="Z396" i="14" s="1"/>
  <c r="Y396" i="12"/>
  <c r="Y396" i="14" s="1"/>
  <c r="X396" i="12"/>
  <c r="X396" i="14" s="1"/>
  <c r="W396" i="12"/>
  <c r="W396" i="14" s="1"/>
  <c r="V396" i="12"/>
  <c r="V396" i="14" s="1"/>
  <c r="U396" i="12"/>
  <c r="U396" i="14" s="1"/>
  <c r="T396" i="12"/>
  <c r="T396" i="14" s="1"/>
  <c r="S396" i="12"/>
  <c r="S396" i="14" s="1"/>
  <c r="R396" i="12"/>
  <c r="R396" i="14" s="1"/>
  <c r="Q396" i="12"/>
  <c r="Q396" i="14" s="1"/>
  <c r="P396" i="12"/>
  <c r="P396" i="14" s="1"/>
  <c r="O396" i="12"/>
  <c r="O396" i="14" s="1"/>
  <c r="N396" i="12"/>
  <c r="N396" i="14" s="1"/>
  <c r="M396" i="12"/>
  <c r="M396" i="14" s="1"/>
  <c r="L396" i="12"/>
  <c r="L396" i="14" s="1"/>
  <c r="K396" i="12"/>
  <c r="K396" i="14" s="1"/>
  <c r="J396" i="12"/>
  <c r="J396" i="14" s="1"/>
  <c r="I396" i="12"/>
  <c r="I396" i="14" s="1"/>
  <c r="H396" i="12"/>
  <c r="H396" i="14" s="1"/>
  <c r="G396" i="12"/>
  <c r="G396" i="14" s="1"/>
  <c r="F396" i="12"/>
  <c r="F396" i="14" s="1"/>
  <c r="E396" i="12"/>
  <c r="E396" i="14" s="1"/>
  <c r="D396" i="12"/>
  <c r="D396" i="14" s="1"/>
  <c r="AH395" i="12"/>
  <c r="AH395" i="14" s="1"/>
  <c r="AG395" i="12"/>
  <c r="AG395" i="14" s="1"/>
  <c r="AF395" i="12"/>
  <c r="AF395" i="14" s="1"/>
  <c r="AE395" i="12"/>
  <c r="AE395" i="14" s="1"/>
  <c r="AD395" i="12"/>
  <c r="AD395" i="14" s="1"/>
  <c r="AC395" i="12"/>
  <c r="AC395" i="14" s="1"/>
  <c r="AB395" i="12"/>
  <c r="AB395" i="14" s="1"/>
  <c r="AA395" i="12"/>
  <c r="AA395" i="14" s="1"/>
  <c r="Z395" i="12"/>
  <c r="Z395" i="14" s="1"/>
  <c r="Y395" i="12"/>
  <c r="Y395" i="14" s="1"/>
  <c r="X395" i="12"/>
  <c r="X395" i="14" s="1"/>
  <c r="W395" i="12"/>
  <c r="W395" i="14" s="1"/>
  <c r="V395" i="12"/>
  <c r="V395" i="14" s="1"/>
  <c r="U395" i="12"/>
  <c r="U395" i="14" s="1"/>
  <c r="T395" i="12"/>
  <c r="T395" i="14" s="1"/>
  <c r="S395" i="12"/>
  <c r="S395" i="14" s="1"/>
  <c r="R395" i="12"/>
  <c r="R395" i="14" s="1"/>
  <c r="Q395" i="12"/>
  <c r="Q395" i="14" s="1"/>
  <c r="P395" i="12"/>
  <c r="P395" i="14" s="1"/>
  <c r="O395" i="12"/>
  <c r="O395" i="14" s="1"/>
  <c r="N395" i="12"/>
  <c r="N395" i="14" s="1"/>
  <c r="M395" i="12"/>
  <c r="M395" i="14" s="1"/>
  <c r="L395" i="12"/>
  <c r="L395" i="14" s="1"/>
  <c r="K395" i="12"/>
  <c r="K395" i="14" s="1"/>
  <c r="J395" i="12"/>
  <c r="J395" i="14" s="1"/>
  <c r="I395" i="12"/>
  <c r="I395" i="14" s="1"/>
  <c r="H395" i="12"/>
  <c r="H395" i="14" s="1"/>
  <c r="G395" i="12"/>
  <c r="G395" i="14" s="1"/>
  <c r="F395" i="12"/>
  <c r="F395" i="14" s="1"/>
  <c r="E395" i="12"/>
  <c r="E395" i="14" s="1"/>
  <c r="D395" i="12"/>
  <c r="D395" i="14" s="1"/>
  <c r="AH394" i="12"/>
  <c r="AH394" i="14" s="1"/>
  <c r="AG394" i="12"/>
  <c r="AG394" i="14" s="1"/>
  <c r="AF394" i="12"/>
  <c r="AF394" i="14" s="1"/>
  <c r="AE394" i="12"/>
  <c r="AE394" i="14" s="1"/>
  <c r="AD394" i="12"/>
  <c r="AD394" i="14" s="1"/>
  <c r="AC394" i="12"/>
  <c r="AC394" i="14" s="1"/>
  <c r="AB394" i="12"/>
  <c r="AB394" i="14" s="1"/>
  <c r="AA394" i="12"/>
  <c r="AA394" i="14" s="1"/>
  <c r="Z394" i="12"/>
  <c r="Z394" i="14" s="1"/>
  <c r="Y394" i="12"/>
  <c r="Y394" i="14" s="1"/>
  <c r="X394" i="12"/>
  <c r="X394" i="14" s="1"/>
  <c r="W394" i="12"/>
  <c r="W394" i="14" s="1"/>
  <c r="V394" i="12"/>
  <c r="V394" i="14" s="1"/>
  <c r="U394" i="12"/>
  <c r="U394" i="14" s="1"/>
  <c r="T394" i="12"/>
  <c r="T394" i="14" s="1"/>
  <c r="S394" i="12"/>
  <c r="S394" i="14" s="1"/>
  <c r="R394" i="12"/>
  <c r="R394" i="14" s="1"/>
  <c r="Q394" i="12"/>
  <c r="Q394" i="14" s="1"/>
  <c r="P394" i="12"/>
  <c r="P394" i="14" s="1"/>
  <c r="O394" i="12"/>
  <c r="O394" i="14" s="1"/>
  <c r="N394" i="12"/>
  <c r="N394" i="14" s="1"/>
  <c r="M394" i="12"/>
  <c r="M394" i="14" s="1"/>
  <c r="L394" i="12"/>
  <c r="L394" i="14" s="1"/>
  <c r="K394" i="12"/>
  <c r="K394" i="14" s="1"/>
  <c r="J394" i="12"/>
  <c r="J394" i="14" s="1"/>
  <c r="I394" i="12"/>
  <c r="I394" i="14" s="1"/>
  <c r="H394" i="12"/>
  <c r="H394" i="14" s="1"/>
  <c r="G394" i="12"/>
  <c r="G394" i="14" s="1"/>
  <c r="F394" i="12"/>
  <c r="F394" i="14" s="1"/>
  <c r="E394" i="12"/>
  <c r="E394" i="14" s="1"/>
  <c r="D394" i="12"/>
  <c r="D394" i="14" s="1"/>
  <c r="AH393" i="12"/>
  <c r="AH393" i="14" s="1"/>
  <c r="AG393" i="12"/>
  <c r="AG393" i="14" s="1"/>
  <c r="AF393" i="12"/>
  <c r="AF393" i="14" s="1"/>
  <c r="AE393" i="12"/>
  <c r="AE393" i="14" s="1"/>
  <c r="AD393" i="12"/>
  <c r="AD393" i="14" s="1"/>
  <c r="AC393" i="12"/>
  <c r="AC393" i="14" s="1"/>
  <c r="AB393" i="12"/>
  <c r="AB393" i="14" s="1"/>
  <c r="AA393" i="12"/>
  <c r="AA393" i="14" s="1"/>
  <c r="Z393" i="12"/>
  <c r="Z393" i="14" s="1"/>
  <c r="Y393" i="12"/>
  <c r="Y393" i="14" s="1"/>
  <c r="X393" i="12"/>
  <c r="X393" i="14" s="1"/>
  <c r="W393" i="12"/>
  <c r="W393" i="14" s="1"/>
  <c r="V393" i="12"/>
  <c r="V393" i="14" s="1"/>
  <c r="U393" i="12"/>
  <c r="U393" i="14" s="1"/>
  <c r="T393" i="12"/>
  <c r="T393" i="14" s="1"/>
  <c r="S393" i="12"/>
  <c r="S393" i="14" s="1"/>
  <c r="R393" i="12"/>
  <c r="R393" i="14" s="1"/>
  <c r="Q393" i="12"/>
  <c r="Q393" i="14" s="1"/>
  <c r="P393" i="12"/>
  <c r="P393" i="14" s="1"/>
  <c r="O393" i="12"/>
  <c r="O393" i="14" s="1"/>
  <c r="N393" i="12"/>
  <c r="N393" i="14" s="1"/>
  <c r="M393" i="12"/>
  <c r="M393" i="14" s="1"/>
  <c r="L393" i="12"/>
  <c r="L393" i="14" s="1"/>
  <c r="K393" i="12"/>
  <c r="K393" i="14" s="1"/>
  <c r="J393" i="12"/>
  <c r="J393" i="14" s="1"/>
  <c r="I393" i="12"/>
  <c r="I393" i="14" s="1"/>
  <c r="H393" i="12"/>
  <c r="H393" i="14" s="1"/>
  <c r="G393" i="12"/>
  <c r="G393" i="14" s="1"/>
  <c r="F393" i="12"/>
  <c r="F393" i="14" s="1"/>
  <c r="E393" i="12"/>
  <c r="E393" i="14" s="1"/>
  <c r="D393" i="12"/>
  <c r="D393" i="14" s="1"/>
  <c r="AH392" i="12"/>
  <c r="AH392" i="14" s="1"/>
  <c r="AG392" i="12"/>
  <c r="AG392" i="14" s="1"/>
  <c r="AF392" i="12"/>
  <c r="AF392" i="14" s="1"/>
  <c r="AE392" i="12"/>
  <c r="AE392" i="14" s="1"/>
  <c r="AD392" i="12"/>
  <c r="AD392" i="14" s="1"/>
  <c r="AC392" i="12"/>
  <c r="AC392" i="14" s="1"/>
  <c r="AB392" i="12"/>
  <c r="AB392" i="14" s="1"/>
  <c r="AA392" i="12"/>
  <c r="AA392" i="14" s="1"/>
  <c r="Z392" i="12"/>
  <c r="Z392" i="14" s="1"/>
  <c r="Y392" i="12"/>
  <c r="Y392" i="14" s="1"/>
  <c r="X392" i="12"/>
  <c r="X392" i="14" s="1"/>
  <c r="W392" i="12"/>
  <c r="W392" i="14" s="1"/>
  <c r="V392" i="12"/>
  <c r="V392" i="14" s="1"/>
  <c r="U392" i="12"/>
  <c r="U392" i="14" s="1"/>
  <c r="T392" i="12"/>
  <c r="T392" i="14" s="1"/>
  <c r="S392" i="12"/>
  <c r="S392" i="14" s="1"/>
  <c r="R392" i="12"/>
  <c r="R392" i="14" s="1"/>
  <c r="Q392" i="12"/>
  <c r="Q392" i="14" s="1"/>
  <c r="P392" i="12"/>
  <c r="P392" i="14" s="1"/>
  <c r="O392" i="12"/>
  <c r="O392" i="14" s="1"/>
  <c r="N392" i="12"/>
  <c r="N392" i="14" s="1"/>
  <c r="M392" i="12"/>
  <c r="M392" i="14" s="1"/>
  <c r="L392" i="12"/>
  <c r="L392" i="14" s="1"/>
  <c r="K392" i="12"/>
  <c r="K392" i="14" s="1"/>
  <c r="J392" i="12"/>
  <c r="J392" i="14" s="1"/>
  <c r="I392" i="12"/>
  <c r="I392" i="14" s="1"/>
  <c r="H392" i="12"/>
  <c r="H392" i="14" s="1"/>
  <c r="G392" i="12"/>
  <c r="G392" i="14" s="1"/>
  <c r="F392" i="12"/>
  <c r="F392" i="14" s="1"/>
  <c r="E392" i="12"/>
  <c r="E392" i="14" s="1"/>
  <c r="D392" i="12"/>
  <c r="D392" i="14" s="1"/>
  <c r="AH391" i="12"/>
  <c r="AH391" i="14" s="1"/>
  <c r="AG391" i="12"/>
  <c r="AG391" i="14" s="1"/>
  <c r="AF391" i="12"/>
  <c r="AF391" i="14" s="1"/>
  <c r="AE391" i="12"/>
  <c r="AE391" i="14" s="1"/>
  <c r="AD391" i="12"/>
  <c r="AD391" i="14" s="1"/>
  <c r="AC391" i="12"/>
  <c r="AC391" i="14" s="1"/>
  <c r="AB391" i="12"/>
  <c r="AB391" i="14" s="1"/>
  <c r="AA391" i="12"/>
  <c r="AA391" i="14" s="1"/>
  <c r="Z391" i="12"/>
  <c r="Z391" i="14" s="1"/>
  <c r="Y391" i="12"/>
  <c r="Y391" i="14" s="1"/>
  <c r="X391" i="12"/>
  <c r="X391" i="14" s="1"/>
  <c r="W391" i="12"/>
  <c r="W391" i="14" s="1"/>
  <c r="V391" i="12"/>
  <c r="V391" i="14" s="1"/>
  <c r="U391" i="12"/>
  <c r="U391" i="14" s="1"/>
  <c r="T391" i="12"/>
  <c r="T391" i="14" s="1"/>
  <c r="S391" i="12"/>
  <c r="S391" i="14" s="1"/>
  <c r="R391" i="12"/>
  <c r="R391" i="14" s="1"/>
  <c r="Q391" i="12"/>
  <c r="Q391" i="14" s="1"/>
  <c r="P391" i="12"/>
  <c r="P391" i="14" s="1"/>
  <c r="O391" i="12"/>
  <c r="O391" i="14" s="1"/>
  <c r="N391" i="12"/>
  <c r="N391" i="14" s="1"/>
  <c r="M391" i="12"/>
  <c r="M391" i="14" s="1"/>
  <c r="L391" i="12"/>
  <c r="L391" i="14" s="1"/>
  <c r="K391" i="12"/>
  <c r="K391" i="14" s="1"/>
  <c r="J391" i="12"/>
  <c r="J391" i="14" s="1"/>
  <c r="I391" i="12"/>
  <c r="I391" i="14" s="1"/>
  <c r="H391" i="12"/>
  <c r="H391" i="14" s="1"/>
  <c r="G391" i="12"/>
  <c r="G391" i="14" s="1"/>
  <c r="F391" i="12"/>
  <c r="F391" i="14" s="1"/>
  <c r="E391" i="12"/>
  <c r="E391" i="14" s="1"/>
  <c r="D391" i="12"/>
  <c r="D391" i="14" s="1"/>
  <c r="AH390" i="12"/>
  <c r="AH390" i="14" s="1"/>
  <c r="AG390" i="12"/>
  <c r="AG390" i="14" s="1"/>
  <c r="AF390" i="12"/>
  <c r="AF390" i="14" s="1"/>
  <c r="AE390" i="12"/>
  <c r="AE390" i="14" s="1"/>
  <c r="AD390" i="12"/>
  <c r="AD390" i="14" s="1"/>
  <c r="AC390" i="12"/>
  <c r="AC390" i="14" s="1"/>
  <c r="AB390" i="12"/>
  <c r="AB390" i="14" s="1"/>
  <c r="AA390" i="12"/>
  <c r="AA390" i="14" s="1"/>
  <c r="Z390" i="12"/>
  <c r="Z390" i="14" s="1"/>
  <c r="Y390" i="12"/>
  <c r="Y390" i="14" s="1"/>
  <c r="X390" i="12"/>
  <c r="X390" i="14" s="1"/>
  <c r="W390" i="12"/>
  <c r="W390" i="14" s="1"/>
  <c r="V390" i="12"/>
  <c r="V390" i="14" s="1"/>
  <c r="U390" i="12"/>
  <c r="U390" i="14" s="1"/>
  <c r="T390" i="12"/>
  <c r="T390" i="14" s="1"/>
  <c r="S390" i="12"/>
  <c r="S390" i="14" s="1"/>
  <c r="R390" i="12"/>
  <c r="R390" i="14" s="1"/>
  <c r="Q390" i="12"/>
  <c r="Q390" i="14" s="1"/>
  <c r="P390" i="12"/>
  <c r="P390" i="14" s="1"/>
  <c r="O390" i="12"/>
  <c r="O390" i="14" s="1"/>
  <c r="N390" i="12"/>
  <c r="N390" i="14" s="1"/>
  <c r="M390" i="12"/>
  <c r="M390" i="14" s="1"/>
  <c r="L390" i="12"/>
  <c r="L390" i="14" s="1"/>
  <c r="K390" i="12"/>
  <c r="K390" i="14" s="1"/>
  <c r="J390" i="12"/>
  <c r="J390" i="14" s="1"/>
  <c r="I390" i="12"/>
  <c r="I390" i="14" s="1"/>
  <c r="H390" i="12"/>
  <c r="H390" i="14" s="1"/>
  <c r="G390" i="12"/>
  <c r="G390" i="14" s="1"/>
  <c r="F390" i="12"/>
  <c r="F390" i="14" s="1"/>
  <c r="E390" i="12"/>
  <c r="E390" i="14" s="1"/>
  <c r="D390" i="12"/>
  <c r="D390" i="14" s="1"/>
  <c r="AH389" i="12"/>
  <c r="AH389" i="14" s="1"/>
  <c r="AG389" i="12"/>
  <c r="AG389" i="14" s="1"/>
  <c r="AF389" i="12"/>
  <c r="AF389" i="14" s="1"/>
  <c r="AE389" i="12"/>
  <c r="AE389" i="14" s="1"/>
  <c r="AD389" i="12"/>
  <c r="AD389" i="14" s="1"/>
  <c r="AC389" i="12"/>
  <c r="AC389" i="14" s="1"/>
  <c r="AB389" i="12"/>
  <c r="AB389" i="14" s="1"/>
  <c r="AA389" i="12"/>
  <c r="AA389" i="14" s="1"/>
  <c r="Z389" i="12"/>
  <c r="Z389" i="14" s="1"/>
  <c r="Y389" i="12"/>
  <c r="Y389" i="14" s="1"/>
  <c r="X389" i="12"/>
  <c r="X389" i="14" s="1"/>
  <c r="W389" i="12"/>
  <c r="W389" i="14" s="1"/>
  <c r="V389" i="12"/>
  <c r="V389" i="14" s="1"/>
  <c r="U389" i="12"/>
  <c r="U389" i="14" s="1"/>
  <c r="T389" i="12"/>
  <c r="T389" i="14" s="1"/>
  <c r="S389" i="12"/>
  <c r="S389" i="14" s="1"/>
  <c r="R389" i="12"/>
  <c r="R389" i="14" s="1"/>
  <c r="Q389" i="12"/>
  <c r="Q389" i="14" s="1"/>
  <c r="P389" i="12"/>
  <c r="P389" i="14" s="1"/>
  <c r="O389" i="12"/>
  <c r="O389" i="14" s="1"/>
  <c r="N389" i="12"/>
  <c r="N389" i="14" s="1"/>
  <c r="M389" i="12"/>
  <c r="M389" i="14" s="1"/>
  <c r="L389" i="12"/>
  <c r="L389" i="14" s="1"/>
  <c r="K389" i="12"/>
  <c r="K389" i="14" s="1"/>
  <c r="J389" i="12"/>
  <c r="J389" i="14" s="1"/>
  <c r="I389" i="12"/>
  <c r="I389" i="14" s="1"/>
  <c r="H389" i="12"/>
  <c r="H389" i="14" s="1"/>
  <c r="G389" i="12"/>
  <c r="G389" i="14" s="1"/>
  <c r="F389" i="12"/>
  <c r="F389" i="14" s="1"/>
  <c r="E389" i="12"/>
  <c r="E389" i="14" s="1"/>
  <c r="D389" i="12"/>
  <c r="D389" i="14" s="1"/>
  <c r="AH388" i="12"/>
  <c r="AH388" i="14" s="1"/>
  <c r="AG388" i="12"/>
  <c r="AG388" i="14" s="1"/>
  <c r="AF388" i="12"/>
  <c r="AF388" i="14" s="1"/>
  <c r="AE388" i="12"/>
  <c r="AE388" i="14" s="1"/>
  <c r="AD388" i="12"/>
  <c r="AD388" i="14" s="1"/>
  <c r="AC388" i="12"/>
  <c r="AC388" i="14" s="1"/>
  <c r="AB388" i="12"/>
  <c r="AB388" i="14" s="1"/>
  <c r="AA388" i="12"/>
  <c r="AA388" i="14" s="1"/>
  <c r="Z388" i="12"/>
  <c r="Z388" i="14" s="1"/>
  <c r="Y388" i="12"/>
  <c r="Y388" i="14" s="1"/>
  <c r="X388" i="12"/>
  <c r="X388" i="14" s="1"/>
  <c r="W388" i="12"/>
  <c r="W388" i="14" s="1"/>
  <c r="V388" i="12"/>
  <c r="V388" i="14" s="1"/>
  <c r="U388" i="12"/>
  <c r="U388" i="14" s="1"/>
  <c r="T388" i="12"/>
  <c r="T388" i="14" s="1"/>
  <c r="S388" i="12"/>
  <c r="S388" i="14" s="1"/>
  <c r="R388" i="12"/>
  <c r="R388" i="14" s="1"/>
  <c r="Q388" i="12"/>
  <c r="Q388" i="14" s="1"/>
  <c r="P388" i="12"/>
  <c r="P388" i="14" s="1"/>
  <c r="O388" i="12"/>
  <c r="O388" i="14" s="1"/>
  <c r="N388" i="12"/>
  <c r="N388" i="14" s="1"/>
  <c r="M388" i="12"/>
  <c r="M388" i="14" s="1"/>
  <c r="L388" i="12"/>
  <c r="L388" i="14" s="1"/>
  <c r="K388" i="12"/>
  <c r="K388" i="14" s="1"/>
  <c r="J388" i="12"/>
  <c r="J388" i="14" s="1"/>
  <c r="I388" i="12"/>
  <c r="I388" i="14" s="1"/>
  <c r="H388" i="12"/>
  <c r="H388" i="14" s="1"/>
  <c r="G388" i="12"/>
  <c r="G388" i="14" s="1"/>
  <c r="F388" i="12"/>
  <c r="F388" i="14" s="1"/>
  <c r="E388" i="12"/>
  <c r="E388" i="14" s="1"/>
  <c r="D388" i="12"/>
  <c r="D388" i="14" s="1"/>
  <c r="AH387" i="12"/>
  <c r="AH387" i="14" s="1"/>
  <c r="AG387" i="12"/>
  <c r="AG387" i="14" s="1"/>
  <c r="AF387" i="12"/>
  <c r="AF387" i="14" s="1"/>
  <c r="AE387" i="12"/>
  <c r="AE387" i="14" s="1"/>
  <c r="AD387" i="12"/>
  <c r="AD387" i="14" s="1"/>
  <c r="AC387" i="12"/>
  <c r="AC387" i="14" s="1"/>
  <c r="AB387" i="12"/>
  <c r="AB387" i="14" s="1"/>
  <c r="AA387" i="12"/>
  <c r="AA387" i="14" s="1"/>
  <c r="Z387" i="12"/>
  <c r="Z387" i="14" s="1"/>
  <c r="Y387" i="12"/>
  <c r="Y387" i="14" s="1"/>
  <c r="X387" i="12"/>
  <c r="X387" i="14" s="1"/>
  <c r="W387" i="12"/>
  <c r="W387" i="14" s="1"/>
  <c r="V387" i="12"/>
  <c r="V387" i="14" s="1"/>
  <c r="U387" i="12"/>
  <c r="U387" i="14" s="1"/>
  <c r="T387" i="12"/>
  <c r="T387" i="14" s="1"/>
  <c r="S387" i="12"/>
  <c r="S387" i="14" s="1"/>
  <c r="R387" i="12"/>
  <c r="R387" i="14" s="1"/>
  <c r="Q387" i="12"/>
  <c r="Q387" i="14" s="1"/>
  <c r="P387" i="12"/>
  <c r="P387" i="14" s="1"/>
  <c r="O387" i="12"/>
  <c r="O387" i="14" s="1"/>
  <c r="N387" i="12"/>
  <c r="N387" i="14" s="1"/>
  <c r="M387" i="12"/>
  <c r="M387" i="14" s="1"/>
  <c r="L387" i="12"/>
  <c r="L387" i="14" s="1"/>
  <c r="K387" i="12"/>
  <c r="K387" i="14" s="1"/>
  <c r="J387" i="12"/>
  <c r="J387" i="14" s="1"/>
  <c r="I387" i="12"/>
  <c r="I387" i="14" s="1"/>
  <c r="H387" i="12"/>
  <c r="H387" i="14" s="1"/>
  <c r="G387" i="12"/>
  <c r="G387" i="14" s="1"/>
  <c r="F387" i="12"/>
  <c r="F387" i="14" s="1"/>
  <c r="E387" i="12"/>
  <c r="E387" i="14" s="1"/>
  <c r="D387" i="12"/>
  <c r="D387" i="14" s="1"/>
  <c r="C449" i="12"/>
  <c r="C449" i="14" s="1"/>
  <c r="C448" i="12"/>
  <c r="C448" i="14" s="1"/>
  <c r="C447" i="12"/>
  <c r="C447" i="14" s="1"/>
  <c r="C446" i="12"/>
  <c r="C446" i="14" s="1"/>
  <c r="C445" i="12"/>
  <c r="C445" i="14" s="1"/>
  <c r="C444" i="12"/>
  <c r="C444" i="14" s="1"/>
  <c r="C443" i="12"/>
  <c r="C443" i="14" s="1"/>
  <c r="C442" i="12"/>
  <c r="C442" i="14" s="1"/>
  <c r="C441" i="12"/>
  <c r="C441" i="14" s="1"/>
  <c r="C440" i="12"/>
  <c r="C440" i="14" s="1"/>
  <c r="C439" i="12"/>
  <c r="C439" i="14" s="1"/>
  <c r="C438" i="12"/>
  <c r="C438" i="14" s="1"/>
  <c r="C437" i="12"/>
  <c r="C437" i="14" s="1"/>
  <c r="C436" i="12"/>
  <c r="C436" i="14" s="1"/>
  <c r="C435" i="12"/>
  <c r="C435" i="14" s="1"/>
  <c r="C434" i="12"/>
  <c r="C434" i="14" s="1"/>
  <c r="C433" i="12"/>
  <c r="C433" i="14" s="1"/>
  <c r="C432" i="12"/>
  <c r="C432" i="14" s="1"/>
  <c r="C431" i="12"/>
  <c r="C431" i="14" s="1"/>
  <c r="C430" i="12"/>
  <c r="C430" i="14" s="1"/>
  <c r="C429" i="12"/>
  <c r="C429" i="14" s="1"/>
  <c r="C428" i="12"/>
  <c r="C428" i="14" s="1"/>
  <c r="C427" i="12"/>
  <c r="C427" i="14" s="1"/>
  <c r="C426" i="12"/>
  <c r="C426" i="14" s="1"/>
  <c r="C425" i="12"/>
  <c r="C425" i="14" s="1"/>
  <c r="C424" i="12"/>
  <c r="C424" i="14" s="1"/>
  <c r="C423" i="12"/>
  <c r="C423" i="14" s="1"/>
  <c r="C422" i="12"/>
  <c r="C422" i="14" s="1"/>
  <c r="C421" i="12"/>
  <c r="C421" i="14" s="1"/>
  <c r="C420" i="12"/>
  <c r="C420" i="14" s="1"/>
  <c r="C419" i="12"/>
  <c r="C419" i="14" s="1"/>
  <c r="C418" i="12"/>
  <c r="C418" i="14" s="1"/>
  <c r="C417" i="12"/>
  <c r="C417" i="14" s="1"/>
  <c r="C416" i="12"/>
  <c r="C416" i="14" s="1"/>
  <c r="C415" i="12"/>
  <c r="C415" i="14" s="1"/>
  <c r="C414" i="12"/>
  <c r="C414" i="14" s="1"/>
  <c r="C413" i="12"/>
  <c r="C413" i="14" s="1"/>
  <c r="C412" i="12"/>
  <c r="C412" i="14" s="1"/>
  <c r="C411" i="12"/>
  <c r="C410" i="12"/>
  <c r="C410" i="14" s="1"/>
  <c r="C409" i="12"/>
  <c r="C409" i="14" s="1"/>
  <c r="C408" i="12"/>
  <c r="C408" i="14" s="1"/>
  <c r="C407" i="12"/>
  <c r="C407" i="14" s="1"/>
  <c r="C406" i="12"/>
  <c r="C406" i="14" s="1"/>
  <c r="C405" i="12"/>
  <c r="C405" i="14" s="1"/>
  <c r="C404" i="12"/>
  <c r="C404" i="14" s="1"/>
  <c r="C403" i="12"/>
  <c r="C403" i="14" s="1"/>
  <c r="C401" i="12"/>
  <c r="C401" i="14" s="1"/>
  <c r="C400" i="12"/>
  <c r="C400" i="14" s="1"/>
  <c r="C399" i="12"/>
  <c r="C399" i="14" s="1"/>
  <c r="C398" i="12"/>
  <c r="C398" i="14" s="1"/>
  <c r="C397" i="12"/>
  <c r="C397" i="14" s="1"/>
  <c r="C396" i="12"/>
  <c r="C396" i="14" s="1"/>
  <c r="C395" i="12"/>
  <c r="C395" i="14" s="1"/>
  <c r="C394" i="12"/>
  <c r="C394" i="14" s="1"/>
  <c r="C393" i="12"/>
  <c r="C393" i="14" s="1"/>
  <c r="C392" i="12"/>
  <c r="C392" i="14" s="1"/>
  <c r="C391" i="12"/>
  <c r="C391" i="14" s="1"/>
  <c r="C390" i="12"/>
  <c r="C390" i="14" s="1"/>
  <c r="C389" i="12"/>
  <c r="C389" i="14" s="1"/>
  <c r="C388" i="12"/>
  <c r="C388" i="14" s="1"/>
  <c r="C387" i="12"/>
  <c r="C387" i="14" s="1"/>
  <c r="N85" i="22" l="1"/>
  <c r="N14" i="22"/>
  <c r="O411" i="14"/>
  <c r="E85" i="22"/>
  <c r="E14" i="22"/>
  <c r="F411" i="14"/>
  <c r="M85" i="22"/>
  <c r="M14" i="22"/>
  <c r="M29" i="22" s="1"/>
  <c r="M44" i="22" s="1"/>
  <c r="M57" i="22" s="1"/>
  <c r="N411" i="14"/>
  <c r="U85" i="22"/>
  <c r="U14" i="22"/>
  <c r="V411" i="14"/>
  <c r="AC14" i="22"/>
  <c r="AC85" i="22"/>
  <c r="AD411" i="14"/>
  <c r="G14" i="22"/>
  <c r="G85" i="22"/>
  <c r="H411" i="14"/>
  <c r="O85" i="22"/>
  <c r="O14" i="22"/>
  <c r="P411" i="14"/>
  <c r="W14" i="22"/>
  <c r="W29" i="22" s="1"/>
  <c r="W44" i="22" s="1"/>
  <c r="W57" i="22" s="1"/>
  <c r="W85" i="22"/>
  <c r="X411" i="14"/>
  <c r="AE85" i="22"/>
  <c r="AE14" i="22"/>
  <c r="AF411" i="14"/>
  <c r="AD85" i="22"/>
  <c r="AD14" i="22"/>
  <c r="AD29" i="22" s="1"/>
  <c r="AD44" i="22" s="1"/>
  <c r="AD57" i="22" s="1"/>
  <c r="AE411" i="14"/>
  <c r="H85" i="22"/>
  <c r="H14" i="22"/>
  <c r="I411" i="14"/>
  <c r="P85" i="22"/>
  <c r="P14" i="22"/>
  <c r="Q411" i="14"/>
  <c r="X85" i="22"/>
  <c r="X14" i="22"/>
  <c r="X29" i="22" s="1"/>
  <c r="X44" i="22" s="1"/>
  <c r="X57" i="22" s="1"/>
  <c r="Y411" i="14"/>
  <c r="AF85" i="22"/>
  <c r="AF14" i="22"/>
  <c r="AG411" i="14"/>
  <c r="F85" i="22"/>
  <c r="F14" i="22"/>
  <c r="F29" i="22" s="1"/>
  <c r="F44" i="22" s="1"/>
  <c r="F57" i="22" s="1"/>
  <c r="G411" i="14"/>
  <c r="I85" i="22"/>
  <c r="I14" i="22"/>
  <c r="J411" i="14"/>
  <c r="Q85" i="22"/>
  <c r="Q14" i="22"/>
  <c r="Q29" i="22" s="1"/>
  <c r="Q44" i="22" s="1"/>
  <c r="Q57" i="22" s="1"/>
  <c r="R411" i="14"/>
  <c r="Y85" i="22"/>
  <c r="Y14" i="22"/>
  <c r="Z411" i="14"/>
  <c r="AG85" i="22"/>
  <c r="AG14" i="22"/>
  <c r="AH411" i="14"/>
  <c r="V85" i="22"/>
  <c r="V14" i="22"/>
  <c r="W411" i="14"/>
  <c r="J14" i="22"/>
  <c r="J29" i="22" s="1"/>
  <c r="J44" i="22" s="1"/>
  <c r="J57" i="22" s="1"/>
  <c r="J85" i="22"/>
  <c r="K411" i="14"/>
  <c r="R14" i="22"/>
  <c r="R29" i="22" s="1"/>
  <c r="R44" i="22" s="1"/>
  <c r="R57" i="22" s="1"/>
  <c r="R85" i="22"/>
  <c r="S411" i="14"/>
  <c r="Z14" i="22"/>
  <c r="Z29" i="22" s="1"/>
  <c r="Z44" i="22" s="1"/>
  <c r="Z57" i="22" s="1"/>
  <c r="Z85" i="22"/>
  <c r="AA411" i="14"/>
  <c r="C14" i="22"/>
  <c r="C85" i="22"/>
  <c r="D14" i="17"/>
  <c r="D411" i="14"/>
  <c r="K14" i="22"/>
  <c r="K29" i="22" s="1"/>
  <c r="K44" i="22" s="1"/>
  <c r="K57" i="22" s="1"/>
  <c r="K85" i="22"/>
  <c r="L411" i="14"/>
  <c r="S14" i="22"/>
  <c r="S85" i="22"/>
  <c r="T411" i="14"/>
  <c r="AA14" i="22"/>
  <c r="AA85" i="22"/>
  <c r="AB411" i="14"/>
  <c r="B85" i="22"/>
  <c r="B86" i="22" s="1"/>
  <c r="C14" i="17"/>
  <c r="C411" i="14"/>
  <c r="D85" i="22"/>
  <c r="D14" i="22"/>
  <c r="D29" i="22" s="1"/>
  <c r="D44" i="22" s="1"/>
  <c r="D57" i="22" s="1"/>
  <c r="E411" i="14"/>
  <c r="L85" i="22"/>
  <c r="L14" i="22"/>
  <c r="M411" i="14"/>
  <c r="T85" i="22"/>
  <c r="T14" i="22"/>
  <c r="T29" i="22" s="1"/>
  <c r="T44" i="22" s="1"/>
  <c r="T57" i="22" s="1"/>
  <c r="U411" i="14"/>
  <c r="AB85" i="22"/>
  <c r="AB14" i="22"/>
  <c r="AC411" i="14"/>
  <c r="H239" i="11"/>
  <c r="G239" i="11"/>
  <c r="F239" i="11"/>
  <c r="E239" i="11"/>
  <c r="D239" i="11"/>
  <c r="C239" i="11"/>
  <c r="AH275" i="11"/>
  <c r="AG275" i="11"/>
  <c r="AF275" i="11"/>
  <c r="AE275" i="11"/>
  <c r="AD275" i="11"/>
  <c r="AC275" i="11"/>
  <c r="AB275" i="11"/>
  <c r="AA275" i="11"/>
  <c r="Z275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E275" i="11"/>
  <c r="D275" i="11"/>
  <c r="AH274" i="11"/>
  <c r="AG274" i="11"/>
  <c r="AF274" i="11"/>
  <c r="AE274" i="11"/>
  <c r="AD274" i="11"/>
  <c r="AC274" i="11"/>
  <c r="AB274" i="11"/>
  <c r="AA274" i="11"/>
  <c r="Z274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E274" i="11"/>
  <c r="D274" i="11"/>
  <c r="AH273" i="11"/>
  <c r="AG273" i="11"/>
  <c r="AF273" i="11"/>
  <c r="AE273" i="11"/>
  <c r="AD273" i="11"/>
  <c r="AC273" i="11"/>
  <c r="AB273" i="11"/>
  <c r="AA273" i="11"/>
  <c r="Z273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E273" i="11"/>
  <c r="D273" i="11"/>
  <c r="AH272" i="11"/>
  <c r="AG272" i="11"/>
  <c r="AF272" i="11"/>
  <c r="AE272" i="11"/>
  <c r="AD272" i="11"/>
  <c r="AC272" i="11"/>
  <c r="AB272" i="11"/>
  <c r="AA272" i="11"/>
  <c r="Z272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E272" i="11"/>
  <c r="D272" i="11"/>
  <c r="AH271" i="11"/>
  <c r="AG271" i="11"/>
  <c r="AF271" i="11"/>
  <c r="AE271" i="11"/>
  <c r="AD271" i="11"/>
  <c r="AC271" i="11"/>
  <c r="AB271" i="11"/>
  <c r="AA271" i="11"/>
  <c r="Z271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E271" i="11"/>
  <c r="D271" i="11"/>
  <c r="AH270" i="11"/>
  <c r="AG270" i="11"/>
  <c r="AF270" i="11"/>
  <c r="AE270" i="11"/>
  <c r="AD270" i="11"/>
  <c r="AC270" i="11"/>
  <c r="AB270" i="11"/>
  <c r="AA270" i="11"/>
  <c r="Z270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E270" i="11"/>
  <c r="D270" i="11"/>
  <c r="AH269" i="11"/>
  <c r="AG269" i="11"/>
  <c r="AF269" i="11"/>
  <c r="AE269" i="11"/>
  <c r="AD269" i="11"/>
  <c r="AC269" i="11"/>
  <c r="AB269" i="11"/>
  <c r="AA269" i="11"/>
  <c r="Z269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E269" i="11"/>
  <c r="D269" i="11"/>
  <c r="AH268" i="11"/>
  <c r="AG268" i="11"/>
  <c r="AF268" i="11"/>
  <c r="AE268" i="11"/>
  <c r="AD268" i="11"/>
  <c r="AC268" i="11"/>
  <c r="AB268" i="11"/>
  <c r="AA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E268" i="11"/>
  <c r="D268" i="11"/>
  <c r="AH267" i="11"/>
  <c r="AG267" i="11"/>
  <c r="AF267" i="11"/>
  <c r="AE267" i="11"/>
  <c r="AD267" i="11"/>
  <c r="AC267" i="11"/>
  <c r="AB267" i="11"/>
  <c r="AA267" i="11"/>
  <c r="Z267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E267" i="11"/>
  <c r="D267" i="11"/>
  <c r="AH266" i="11"/>
  <c r="AG266" i="11"/>
  <c r="AF266" i="11"/>
  <c r="AE266" i="11"/>
  <c r="AD266" i="11"/>
  <c r="AC266" i="11"/>
  <c r="AB266" i="11"/>
  <c r="AA266" i="11"/>
  <c r="Z266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E266" i="11"/>
  <c r="D266" i="11"/>
  <c r="AH265" i="11"/>
  <c r="AG265" i="11"/>
  <c r="AF265" i="11"/>
  <c r="AE265" i="11"/>
  <c r="AD265" i="11"/>
  <c r="AC265" i="11"/>
  <c r="AB265" i="11"/>
  <c r="AA265" i="11"/>
  <c r="Z265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E265" i="11"/>
  <c r="D265" i="11"/>
  <c r="AH264" i="11"/>
  <c r="AG264" i="11"/>
  <c r="AF264" i="11"/>
  <c r="AE264" i="11"/>
  <c r="AD264" i="11"/>
  <c r="AC264" i="11"/>
  <c r="AB264" i="11"/>
  <c r="AA264" i="11"/>
  <c r="Z264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E264" i="11"/>
  <c r="D264" i="11"/>
  <c r="AH263" i="11"/>
  <c r="AG263" i="11"/>
  <c r="AF263" i="11"/>
  <c r="AE263" i="11"/>
  <c r="AD263" i="11"/>
  <c r="AC263" i="11"/>
  <c r="AB263" i="11"/>
  <c r="AA263" i="11"/>
  <c r="Z263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E263" i="11"/>
  <c r="D263" i="11"/>
  <c r="AH262" i="11"/>
  <c r="AG262" i="11"/>
  <c r="AF262" i="11"/>
  <c r="AE262" i="11"/>
  <c r="AD262" i="11"/>
  <c r="AC262" i="11"/>
  <c r="AB262" i="11"/>
  <c r="AA262" i="11"/>
  <c r="Z262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E262" i="11"/>
  <c r="D262" i="11"/>
  <c r="AH261" i="11"/>
  <c r="AG261" i="11"/>
  <c r="AF261" i="11"/>
  <c r="AE261" i="11"/>
  <c r="AD261" i="11"/>
  <c r="AC261" i="11"/>
  <c r="AB261" i="11"/>
  <c r="AA261" i="11"/>
  <c r="Z261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E261" i="11"/>
  <c r="D261" i="11"/>
  <c r="AH260" i="11"/>
  <c r="AG260" i="11"/>
  <c r="AF260" i="11"/>
  <c r="AE260" i="11"/>
  <c r="AD260" i="11"/>
  <c r="AC260" i="11"/>
  <c r="AB260" i="11"/>
  <c r="AA260" i="11"/>
  <c r="Z260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E260" i="11"/>
  <c r="D260" i="11"/>
  <c r="AH259" i="11"/>
  <c r="AG259" i="11"/>
  <c r="AF259" i="11"/>
  <c r="AE259" i="11"/>
  <c r="AD259" i="11"/>
  <c r="AC259" i="11"/>
  <c r="AB259" i="11"/>
  <c r="AA259" i="11"/>
  <c r="Z259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E259" i="11"/>
  <c r="D259" i="11"/>
  <c r="AH258" i="11"/>
  <c r="AG258" i="11"/>
  <c r="AF258" i="11"/>
  <c r="AE258" i="11"/>
  <c r="AD258" i="11"/>
  <c r="AC258" i="11"/>
  <c r="AB258" i="11"/>
  <c r="AA258" i="11"/>
  <c r="Z258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E258" i="11"/>
  <c r="D258" i="11"/>
  <c r="AH257" i="11"/>
  <c r="AG257" i="11"/>
  <c r="AF257" i="11"/>
  <c r="AE257" i="11"/>
  <c r="AD257" i="11"/>
  <c r="AC257" i="11"/>
  <c r="AB257" i="11"/>
  <c r="AA257" i="11"/>
  <c r="Z257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E257" i="11"/>
  <c r="D257" i="11"/>
  <c r="AH256" i="11"/>
  <c r="AG256" i="11"/>
  <c r="AF256" i="11"/>
  <c r="AE256" i="11"/>
  <c r="AD256" i="11"/>
  <c r="AC256" i="11"/>
  <c r="AB256" i="11"/>
  <c r="AA256" i="11"/>
  <c r="Z256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E256" i="11"/>
  <c r="D256" i="11"/>
  <c r="AH255" i="11"/>
  <c r="AG255" i="11"/>
  <c r="AF255" i="11"/>
  <c r="AE255" i="11"/>
  <c r="AD255" i="11"/>
  <c r="AC255" i="11"/>
  <c r="AB255" i="11"/>
  <c r="AA255" i="11"/>
  <c r="Z255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E255" i="11"/>
  <c r="D255" i="11"/>
  <c r="AH254" i="11"/>
  <c r="AG254" i="11"/>
  <c r="AF254" i="11"/>
  <c r="AE254" i="11"/>
  <c r="AD254" i="11"/>
  <c r="AC254" i="11"/>
  <c r="AB254" i="11"/>
  <c r="AA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E254" i="11"/>
  <c r="D254" i="11"/>
  <c r="AH253" i="11"/>
  <c r="AG253" i="11"/>
  <c r="AF253" i="11"/>
  <c r="AE253" i="11"/>
  <c r="AD253" i="11"/>
  <c r="AC253" i="11"/>
  <c r="AB253" i="11"/>
  <c r="AA253" i="11"/>
  <c r="Z253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E253" i="11"/>
  <c r="D253" i="11"/>
  <c r="AH252" i="11"/>
  <c r="AG252" i="11"/>
  <c r="AF252" i="11"/>
  <c r="AE252" i="11"/>
  <c r="AD252" i="11"/>
  <c r="AC252" i="11"/>
  <c r="AB252" i="11"/>
  <c r="AA252" i="11"/>
  <c r="Z252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E252" i="11"/>
  <c r="D252" i="11"/>
  <c r="AH251" i="11"/>
  <c r="AG251" i="11"/>
  <c r="AF251" i="11"/>
  <c r="AE251" i="11"/>
  <c r="AD251" i="11"/>
  <c r="AC251" i="11"/>
  <c r="AB251" i="11"/>
  <c r="AA251" i="11"/>
  <c r="Z251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E251" i="11"/>
  <c r="D251" i="11"/>
  <c r="AH250" i="11"/>
  <c r="AG250" i="11"/>
  <c r="AF250" i="11"/>
  <c r="AE250" i="11"/>
  <c r="AD250" i="11"/>
  <c r="AC250" i="11"/>
  <c r="AB250" i="11"/>
  <c r="AA250" i="11"/>
  <c r="Z250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E250" i="11"/>
  <c r="D250" i="11"/>
  <c r="AH249" i="11"/>
  <c r="AG249" i="11"/>
  <c r="AF249" i="11"/>
  <c r="AE249" i="11"/>
  <c r="AD249" i="11"/>
  <c r="AC249" i="11"/>
  <c r="AB249" i="11"/>
  <c r="AA249" i="11"/>
  <c r="Z249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E249" i="11"/>
  <c r="D249" i="11"/>
  <c r="AH248" i="11"/>
  <c r="AG248" i="11"/>
  <c r="AF248" i="11"/>
  <c r="AE248" i="11"/>
  <c r="AD248" i="11"/>
  <c r="AC248" i="11"/>
  <c r="AB248" i="11"/>
  <c r="AA248" i="11"/>
  <c r="Z248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E248" i="11"/>
  <c r="D248" i="11"/>
  <c r="AH247" i="11"/>
  <c r="AG247" i="11"/>
  <c r="AF247" i="11"/>
  <c r="AE247" i="11"/>
  <c r="AD247" i="11"/>
  <c r="AC247" i="11"/>
  <c r="AB247" i="11"/>
  <c r="AA247" i="11"/>
  <c r="Z247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E247" i="11"/>
  <c r="D247" i="11"/>
  <c r="AH246" i="11"/>
  <c r="AG246" i="11"/>
  <c r="AF246" i="11"/>
  <c r="AE246" i="11"/>
  <c r="AD246" i="11"/>
  <c r="AC246" i="11"/>
  <c r="AB246" i="11"/>
  <c r="AA246" i="11"/>
  <c r="Z246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E246" i="11"/>
  <c r="D246" i="11"/>
  <c r="AH245" i="11"/>
  <c r="AG245" i="11"/>
  <c r="AF245" i="11"/>
  <c r="AE245" i="11"/>
  <c r="AD245" i="11"/>
  <c r="AC245" i="11"/>
  <c r="AB245" i="11"/>
  <c r="AA245" i="11"/>
  <c r="Z245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E245" i="11"/>
  <c r="D245" i="11"/>
  <c r="AH244" i="11"/>
  <c r="AG244" i="11"/>
  <c r="AF244" i="11"/>
  <c r="AE244" i="11"/>
  <c r="AD244" i="11"/>
  <c r="AC244" i="11"/>
  <c r="AB244" i="11"/>
  <c r="AA244" i="11"/>
  <c r="Z244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E244" i="11"/>
  <c r="D244" i="11"/>
  <c r="AH243" i="11"/>
  <c r="AG243" i="11"/>
  <c r="AF243" i="11"/>
  <c r="AE243" i="11"/>
  <c r="AD243" i="11"/>
  <c r="AC243" i="11"/>
  <c r="AB243" i="11"/>
  <c r="AA243" i="11"/>
  <c r="Z243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E243" i="11"/>
  <c r="D243" i="11"/>
  <c r="AH242" i="11"/>
  <c r="AG242" i="11"/>
  <c r="AF242" i="11"/>
  <c r="AE242" i="11"/>
  <c r="AD242" i="11"/>
  <c r="AC242" i="11"/>
  <c r="AB242" i="11"/>
  <c r="AA242" i="11"/>
  <c r="Z242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E242" i="11"/>
  <c r="D242" i="11"/>
  <c r="AH241" i="11"/>
  <c r="AG241" i="11"/>
  <c r="AF241" i="11"/>
  <c r="AE241" i="11"/>
  <c r="AD241" i="11"/>
  <c r="AC241" i="11"/>
  <c r="AB241" i="11"/>
  <c r="AA241" i="11"/>
  <c r="Z241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E241" i="11"/>
  <c r="D241" i="11"/>
  <c r="AH240" i="11"/>
  <c r="AG240" i="11"/>
  <c r="AF240" i="11"/>
  <c r="AE240" i="11"/>
  <c r="AD240" i="11"/>
  <c r="AC240" i="11"/>
  <c r="AB240" i="11"/>
  <c r="AA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E240" i="11"/>
  <c r="D240" i="11"/>
  <c r="AH239" i="11"/>
  <c r="AG239" i="11"/>
  <c r="AF239" i="11"/>
  <c r="AE239" i="11"/>
  <c r="AD239" i="11"/>
  <c r="AC239" i="11"/>
  <c r="AB239" i="11"/>
  <c r="AA239" i="11"/>
  <c r="Z239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AH238" i="11"/>
  <c r="AG238" i="11"/>
  <c r="AF238" i="11"/>
  <c r="AE238" i="11"/>
  <c r="AD238" i="11"/>
  <c r="AC238" i="11"/>
  <c r="AB238" i="11"/>
  <c r="AA238" i="11"/>
  <c r="Z238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E238" i="11"/>
  <c r="D238" i="11"/>
  <c r="AH237" i="11"/>
  <c r="AG237" i="11"/>
  <c r="AF237" i="11"/>
  <c r="AE237" i="11"/>
  <c r="AD237" i="11"/>
  <c r="AC237" i="11"/>
  <c r="AB237" i="11"/>
  <c r="AA237" i="11"/>
  <c r="Z237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E237" i="11"/>
  <c r="D237" i="11"/>
  <c r="AH236" i="11"/>
  <c r="AG236" i="11"/>
  <c r="AF236" i="11"/>
  <c r="AE236" i="11"/>
  <c r="AD236" i="11"/>
  <c r="AC236" i="11"/>
  <c r="AB236" i="11"/>
  <c r="AA236" i="11"/>
  <c r="Z236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E236" i="11"/>
  <c r="D236" i="11"/>
  <c r="AH235" i="11"/>
  <c r="AG235" i="11"/>
  <c r="AF235" i="11"/>
  <c r="AE235" i="11"/>
  <c r="AD235" i="11"/>
  <c r="AC235" i="11"/>
  <c r="AB235" i="11"/>
  <c r="AA235" i="11"/>
  <c r="Z235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E235" i="11"/>
  <c r="D235" i="11"/>
  <c r="AH234" i="11"/>
  <c r="AG234" i="11"/>
  <c r="AF234" i="11"/>
  <c r="AE234" i="11"/>
  <c r="AD234" i="11"/>
  <c r="AC234" i="11"/>
  <c r="AB234" i="11"/>
  <c r="AA234" i="11"/>
  <c r="Z234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E234" i="11"/>
  <c r="D234" i="11"/>
  <c r="AH233" i="11"/>
  <c r="AG233" i="11"/>
  <c r="AF233" i="11"/>
  <c r="AE233" i="11"/>
  <c r="AD233" i="11"/>
  <c r="AC233" i="11"/>
  <c r="AB233" i="11"/>
  <c r="AA233" i="11"/>
  <c r="Z233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E233" i="11"/>
  <c r="D233" i="11"/>
  <c r="AH232" i="11"/>
  <c r="AG232" i="11"/>
  <c r="AF232" i="11"/>
  <c r="AE232" i="11"/>
  <c r="AD232" i="11"/>
  <c r="AC232" i="11"/>
  <c r="AB232" i="11"/>
  <c r="AA232" i="11"/>
  <c r="Z232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E232" i="11"/>
  <c r="D232" i="11"/>
  <c r="AH231" i="11"/>
  <c r="AG231" i="11"/>
  <c r="AF231" i="11"/>
  <c r="AE231" i="11"/>
  <c r="AD231" i="11"/>
  <c r="AC231" i="11"/>
  <c r="AB231" i="11"/>
  <c r="AA231" i="11"/>
  <c r="Z231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E231" i="11"/>
  <c r="D231" i="11"/>
  <c r="AH230" i="11"/>
  <c r="AG230" i="11"/>
  <c r="AF230" i="11"/>
  <c r="AE230" i="11"/>
  <c r="AD230" i="11"/>
  <c r="AC230" i="11"/>
  <c r="AB230" i="11"/>
  <c r="AA230" i="11"/>
  <c r="Z230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E230" i="11"/>
  <c r="D230" i="11"/>
  <c r="AH229" i="11"/>
  <c r="AG229" i="11"/>
  <c r="AF229" i="11"/>
  <c r="AE229" i="11"/>
  <c r="AD229" i="11"/>
  <c r="AC229" i="11"/>
  <c r="AB229" i="11"/>
  <c r="AA229" i="11"/>
  <c r="Z229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E229" i="11"/>
  <c r="D229" i="11"/>
  <c r="AH228" i="11"/>
  <c r="AG228" i="11"/>
  <c r="AF228" i="11"/>
  <c r="AE228" i="11"/>
  <c r="AD228" i="11"/>
  <c r="AC228" i="11"/>
  <c r="AB228" i="11"/>
  <c r="AA228" i="11"/>
  <c r="Z228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D228" i="11"/>
  <c r="AH227" i="11"/>
  <c r="AG227" i="11"/>
  <c r="AF227" i="11"/>
  <c r="AE227" i="11"/>
  <c r="AD227" i="11"/>
  <c r="AC227" i="11"/>
  <c r="AB227" i="11"/>
  <c r="AA227" i="11"/>
  <c r="Z227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D227" i="11"/>
  <c r="AH226" i="11"/>
  <c r="AG226" i="11"/>
  <c r="AF226" i="11"/>
  <c r="AE226" i="11"/>
  <c r="AD226" i="11"/>
  <c r="AC226" i="11"/>
  <c r="AB226" i="11"/>
  <c r="AA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D226" i="11"/>
  <c r="AH225" i="11"/>
  <c r="AG225" i="11"/>
  <c r="AF225" i="11"/>
  <c r="AE225" i="11"/>
  <c r="AD225" i="11"/>
  <c r="AC225" i="11"/>
  <c r="AB225" i="11"/>
  <c r="AA225" i="11"/>
  <c r="Z225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D225" i="11"/>
  <c r="AH224" i="11"/>
  <c r="AG224" i="11"/>
  <c r="AF224" i="11"/>
  <c r="AE224" i="11"/>
  <c r="AD224" i="11"/>
  <c r="AC224" i="11"/>
  <c r="AB224" i="11"/>
  <c r="AA224" i="11"/>
  <c r="Z224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E224" i="11"/>
  <c r="D224" i="11"/>
  <c r="AH223" i="11"/>
  <c r="AG223" i="11"/>
  <c r="AF223" i="11"/>
  <c r="AE223" i="11"/>
  <c r="AD223" i="11"/>
  <c r="AC223" i="11"/>
  <c r="AB223" i="11"/>
  <c r="AA223" i="11"/>
  <c r="Z223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E223" i="11"/>
  <c r="D223" i="11"/>
  <c r="AH222" i="11"/>
  <c r="AG222" i="11"/>
  <c r="AF222" i="11"/>
  <c r="AE222" i="11"/>
  <c r="AD222" i="11"/>
  <c r="AC222" i="11"/>
  <c r="AB222" i="11"/>
  <c r="AA222" i="11"/>
  <c r="Z222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E222" i="11"/>
  <c r="D222" i="11"/>
  <c r="AH221" i="11"/>
  <c r="AG221" i="11"/>
  <c r="AF221" i="11"/>
  <c r="AE221" i="11"/>
  <c r="AD221" i="11"/>
  <c r="AC221" i="11"/>
  <c r="AB221" i="11"/>
  <c r="AA221" i="11"/>
  <c r="Z221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E221" i="11"/>
  <c r="D221" i="11"/>
  <c r="AH220" i="11"/>
  <c r="AG220" i="11"/>
  <c r="AF220" i="11"/>
  <c r="AE220" i="11"/>
  <c r="AD220" i="11"/>
  <c r="AC220" i="11"/>
  <c r="AB220" i="11"/>
  <c r="AA220" i="11"/>
  <c r="Z220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E220" i="11"/>
  <c r="D220" i="11"/>
  <c r="AH219" i="11"/>
  <c r="AG219" i="11"/>
  <c r="AF219" i="11"/>
  <c r="AE219" i="11"/>
  <c r="AD219" i="11"/>
  <c r="AC219" i="11"/>
  <c r="AB219" i="11"/>
  <c r="AA219" i="11"/>
  <c r="Z219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E219" i="11"/>
  <c r="D219" i="11"/>
  <c r="AH218" i="11"/>
  <c r="AG218" i="11"/>
  <c r="AF218" i="11"/>
  <c r="AE218" i="11"/>
  <c r="AD218" i="11"/>
  <c r="AC218" i="11"/>
  <c r="AB218" i="11"/>
  <c r="AA218" i="11"/>
  <c r="Z218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E218" i="11"/>
  <c r="D218" i="11"/>
  <c r="AH217" i="11"/>
  <c r="AG217" i="11"/>
  <c r="AF217" i="11"/>
  <c r="AE217" i="11"/>
  <c r="AD217" i="11"/>
  <c r="AC217" i="11"/>
  <c r="AB217" i="11"/>
  <c r="AA217" i="11"/>
  <c r="Z217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E217" i="11"/>
  <c r="D217" i="11"/>
  <c r="AH216" i="11"/>
  <c r="AG216" i="11"/>
  <c r="AF216" i="11"/>
  <c r="AE216" i="11"/>
  <c r="AD216" i="11"/>
  <c r="AC216" i="11"/>
  <c r="AB216" i="11"/>
  <c r="AA216" i="11"/>
  <c r="Z216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E216" i="11"/>
  <c r="D216" i="11"/>
  <c r="AH215" i="11"/>
  <c r="AG215" i="11"/>
  <c r="AF215" i="11"/>
  <c r="AE215" i="11"/>
  <c r="AD215" i="11"/>
  <c r="AC215" i="11"/>
  <c r="AB215" i="11"/>
  <c r="AA215" i="11"/>
  <c r="Z215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E215" i="11"/>
  <c r="D215" i="11"/>
  <c r="AH214" i="11"/>
  <c r="AG214" i="11"/>
  <c r="AF214" i="11"/>
  <c r="AE214" i="11"/>
  <c r="AD214" i="11"/>
  <c r="AC214" i="11"/>
  <c r="AB214" i="11"/>
  <c r="AA214" i="11"/>
  <c r="Z214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E214" i="11"/>
  <c r="D214" i="11"/>
  <c r="AH213" i="11"/>
  <c r="AG213" i="11"/>
  <c r="AF213" i="11"/>
  <c r="AE213" i="11"/>
  <c r="AD213" i="11"/>
  <c r="AC213" i="11"/>
  <c r="AB213" i="11"/>
  <c r="AA213" i="11"/>
  <c r="Z213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E213" i="11"/>
  <c r="D213" i="11"/>
  <c r="AH212" i="11"/>
  <c r="AG212" i="11"/>
  <c r="AF212" i="11"/>
  <c r="AE212" i="11"/>
  <c r="AD212" i="11"/>
  <c r="AC212" i="11"/>
  <c r="AB212" i="11"/>
  <c r="AA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E212" i="11"/>
  <c r="D212" i="11"/>
  <c r="AH211" i="11"/>
  <c r="AG211" i="11"/>
  <c r="AF211" i="11"/>
  <c r="AE211" i="11"/>
  <c r="AD211" i="11"/>
  <c r="AC211" i="11"/>
  <c r="AB211" i="11"/>
  <c r="AA211" i="11"/>
  <c r="Z211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E211" i="11"/>
  <c r="D211" i="11"/>
  <c r="AH210" i="11"/>
  <c r="AG210" i="11"/>
  <c r="AF210" i="11"/>
  <c r="AE210" i="11"/>
  <c r="AD210" i="11"/>
  <c r="AC210" i="11"/>
  <c r="AB210" i="11"/>
  <c r="AA210" i="11"/>
  <c r="Z210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E210" i="11"/>
  <c r="D210" i="11"/>
  <c r="AH209" i="11"/>
  <c r="AG209" i="11"/>
  <c r="AF209" i="11"/>
  <c r="AE209" i="11"/>
  <c r="AD209" i="11"/>
  <c r="AC209" i="11"/>
  <c r="AB209" i="11"/>
  <c r="AA209" i="11"/>
  <c r="Z209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E209" i="11"/>
  <c r="D209" i="11"/>
  <c r="AH208" i="11"/>
  <c r="AG208" i="11"/>
  <c r="AF208" i="11"/>
  <c r="AE208" i="11"/>
  <c r="AD208" i="11"/>
  <c r="AC208" i="11"/>
  <c r="AB208" i="11"/>
  <c r="AA208" i="11"/>
  <c r="Z208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E208" i="11"/>
  <c r="D208" i="11"/>
  <c r="AH207" i="11"/>
  <c r="AG207" i="11"/>
  <c r="AF207" i="11"/>
  <c r="AE207" i="11"/>
  <c r="AD207" i="11"/>
  <c r="AC207" i="11"/>
  <c r="AB207" i="11"/>
  <c r="AA207" i="11"/>
  <c r="Z207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E207" i="11"/>
  <c r="D207" i="11"/>
  <c r="AH206" i="11"/>
  <c r="AG206" i="11"/>
  <c r="AF206" i="11"/>
  <c r="AE206" i="11"/>
  <c r="AD206" i="11"/>
  <c r="AC206" i="11"/>
  <c r="AB206" i="11"/>
  <c r="AA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E206" i="11"/>
  <c r="D206" i="11"/>
  <c r="AH205" i="11"/>
  <c r="AG205" i="11"/>
  <c r="AF205" i="11"/>
  <c r="AE205" i="11"/>
  <c r="AD205" i="11"/>
  <c r="AC205" i="11"/>
  <c r="AB205" i="11"/>
  <c r="AA205" i="11"/>
  <c r="Z205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E205" i="11"/>
  <c r="D205" i="11"/>
  <c r="AH204" i="11"/>
  <c r="AG204" i="11"/>
  <c r="AF204" i="11"/>
  <c r="AE204" i="11"/>
  <c r="AD204" i="11"/>
  <c r="AC204" i="11"/>
  <c r="AB204" i="11"/>
  <c r="AA204" i="11"/>
  <c r="Z204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E204" i="11"/>
  <c r="D204" i="11"/>
  <c r="AH203" i="11"/>
  <c r="AG203" i="11"/>
  <c r="AF203" i="11"/>
  <c r="AE203" i="11"/>
  <c r="AD203" i="11"/>
  <c r="AC203" i="11"/>
  <c r="AB203" i="11"/>
  <c r="AA203" i="11"/>
  <c r="Z203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E203" i="11"/>
  <c r="D203" i="11"/>
  <c r="AH202" i="11"/>
  <c r="AG202" i="11"/>
  <c r="AF202" i="11"/>
  <c r="AE202" i="11"/>
  <c r="AD202" i="11"/>
  <c r="AC202" i="11"/>
  <c r="AB202" i="11"/>
  <c r="AA202" i="11"/>
  <c r="Z202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E202" i="11"/>
  <c r="D202" i="11"/>
  <c r="AH201" i="11"/>
  <c r="AG201" i="11"/>
  <c r="AF201" i="11"/>
  <c r="AE201" i="11"/>
  <c r="AD201" i="11"/>
  <c r="AC201" i="11"/>
  <c r="AB201" i="11"/>
  <c r="AA201" i="11"/>
  <c r="Z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E201" i="11"/>
  <c r="D201" i="11"/>
  <c r="AH200" i="11"/>
  <c r="AG200" i="11"/>
  <c r="AF200" i="11"/>
  <c r="AE200" i="11"/>
  <c r="AD200" i="11"/>
  <c r="AC200" i="11"/>
  <c r="AB200" i="11"/>
  <c r="AA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E200" i="11"/>
  <c r="D200" i="11"/>
  <c r="AH199" i="11"/>
  <c r="AG199" i="11"/>
  <c r="AF199" i="11"/>
  <c r="AE199" i="11"/>
  <c r="AD199" i="11"/>
  <c r="AC199" i="11"/>
  <c r="AB199" i="11"/>
  <c r="AA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E199" i="11"/>
  <c r="D199" i="11"/>
  <c r="AH198" i="11"/>
  <c r="AG198" i="11"/>
  <c r="AF198" i="11"/>
  <c r="AE198" i="11"/>
  <c r="AD198" i="11"/>
  <c r="AC198" i="11"/>
  <c r="AB198" i="11"/>
  <c r="AA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E198" i="11"/>
  <c r="D198" i="11"/>
  <c r="AH197" i="11"/>
  <c r="AG197" i="11"/>
  <c r="AF197" i="11"/>
  <c r="AE197" i="11"/>
  <c r="AD197" i="11"/>
  <c r="AC197" i="11"/>
  <c r="AB197" i="11"/>
  <c r="AA197" i="11"/>
  <c r="Z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E197" i="11"/>
  <c r="D197" i="11"/>
  <c r="AH196" i="11"/>
  <c r="AG196" i="11"/>
  <c r="AF196" i="11"/>
  <c r="AE196" i="11"/>
  <c r="AD196" i="11"/>
  <c r="AC196" i="11"/>
  <c r="AB196" i="11"/>
  <c r="AA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E196" i="11"/>
  <c r="D196" i="11"/>
  <c r="AH195" i="11"/>
  <c r="AG195" i="11"/>
  <c r="AF195" i="11"/>
  <c r="AE195" i="11"/>
  <c r="AD195" i="11"/>
  <c r="AC195" i="11"/>
  <c r="AB195" i="11"/>
  <c r="AA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E195" i="11"/>
  <c r="D195" i="11"/>
  <c r="AH194" i="11"/>
  <c r="AG194" i="11"/>
  <c r="AF194" i="11"/>
  <c r="AE194" i="11"/>
  <c r="AD194" i="11"/>
  <c r="AC194" i="11"/>
  <c r="AB194" i="11"/>
  <c r="AA194" i="11"/>
  <c r="Z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AH193" i="11"/>
  <c r="AG193" i="11"/>
  <c r="AF193" i="11"/>
  <c r="AE193" i="11"/>
  <c r="AD193" i="11"/>
  <c r="AC193" i="11"/>
  <c r="AB193" i="11"/>
  <c r="AA193" i="11"/>
  <c r="Z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E193" i="11"/>
  <c r="D193" i="11"/>
  <c r="AH192" i="11"/>
  <c r="AG192" i="11"/>
  <c r="AF192" i="11"/>
  <c r="AE192" i="11"/>
  <c r="AD192" i="11"/>
  <c r="AC192" i="11"/>
  <c r="AB192" i="11"/>
  <c r="AA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AH191" i="11"/>
  <c r="AG191" i="11"/>
  <c r="AF191" i="11"/>
  <c r="AE191" i="11"/>
  <c r="AD191" i="11"/>
  <c r="AC191" i="11"/>
  <c r="AB191" i="11"/>
  <c r="AA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AH190" i="11"/>
  <c r="AG190" i="11"/>
  <c r="AF190" i="11"/>
  <c r="AE190" i="11"/>
  <c r="AD190" i="11"/>
  <c r="AC190" i="11"/>
  <c r="AB190" i="11"/>
  <c r="AA190" i="11"/>
  <c r="Z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AH189" i="11"/>
  <c r="AG189" i="11"/>
  <c r="AF189" i="11"/>
  <c r="AE189" i="11"/>
  <c r="AD189" i="11"/>
  <c r="AC189" i="11"/>
  <c r="AB189" i="11"/>
  <c r="AA189" i="11"/>
  <c r="Z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C275" i="11"/>
  <c r="C274" i="11"/>
  <c r="C273" i="11"/>
  <c r="C272" i="11"/>
  <c r="C271" i="11"/>
  <c r="C270" i="11"/>
  <c r="C269" i="11"/>
  <c r="C268" i="11"/>
  <c r="C267" i="11"/>
  <c r="C266" i="11"/>
  <c r="C265" i="11"/>
  <c r="C264" i="11"/>
  <c r="C263" i="11"/>
  <c r="C262" i="11"/>
  <c r="C261" i="11"/>
  <c r="C260" i="11"/>
  <c r="C259" i="11"/>
  <c r="C258" i="11"/>
  <c r="C257" i="11"/>
  <c r="C256" i="11"/>
  <c r="C255" i="11"/>
  <c r="C254" i="11"/>
  <c r="C253" i="11"/>
  <c r="C252" i="11"/>
  <c r="C251" i="11"/>
  <c r="C250" i="11"/>
  <c r="C249" i="11"/>
  <c r="C245" i="11"/>
  <c r="C244" i="11"/>
  <c r="C243" i="11"/>
  <c r="C242" i="11"/>
  <c r="C241" i="11"/>
  <c r="C240" i="11"/>
  <c r="C238" i="11"/>
  <c r="C237" i="11"/>
  <c r="C236" i="11"/>
  <c r="C235" i="11"/>
  <c r="C234" i="11"/>
  <c r="C233" i="11"/>
  <c r="C232" i="11"/>
  <c r="C231" i="11"/>
  <c r="C230" i="11"/>
  <c r="C229" i="11"/>
  <c r="C228" i="11"/>
  <c r="C227" i="11"/>
  <c r="C226" i="11"/>
  <c r="C225" i="11"/>
  <c r="C224" i="1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89" i="11"/>
  <c r="AH273" i="10"/>
  <c r="AG273" i="10"/>
  <c r="AF273" i="10"/>
  <c r="AE273" i="10"/>
  <c r="AD273" i="10"/>
  <c r="AC273" i="10"/>
  <c r="AB273" i="10"/>
  <c r="AA273" i="10"/>
  <c r="Z273" i="10"/>
  <c r="Y273" i="10"/>
  <c r="X273" i="10"/>
  <c r="W273" i="10"/>
  <c r="V273" i="10"/>
  <c r="U273" i="10"/>
  <c r="T273" i="10"/>
  <c r="S273" i="10"/>
  <c r="R273" i="10"/>
  <c r="Q273" i="10"/>
  <c r="P273" i="10"/>
  <c r="O273" i="10"/>
  <c r="N273" i="10"/>
  <c r="M273" i="10"/>
  <c r="L273" i="10"/>
  <c r="K273" i="10"/>
  <c r="J273" i="10"/>
  <c r="I273" i="10"/>
  <c r="H273" i="10"/>
  <c r="G273" i="10"/>
  <c r="F273" i="10"/>
  <c r="E273" i="10"/>
  <c r="D273" i="10"/>
  <c r="AH270" i="10"/>
  <c r="AG270" i="10"/>
  <c r="AF270" i="10"/>
  <c r="AE270" i="10"/>
  <c r="AD270" i="10"/>
  <c r="AC270" i="10"/>
  <c r="AB270" i="10"/>
  <c r="AA270" i="10"/>
  <c r="Z270" i="10"/>
  <c r="Y270" i="10"/>
  <c r="X270" i="10"/>
  <c r="W270" i="10"/>
  <c r="V270" i="10"/>
  <c r="U270" i="10"/>
  <c r="T270" i="10"/>
  <c r="S270" i="10"/>
  <c r="R270" i="10"/>
  <c r="Q270" i="10"/>
  <c r="P270" i="10"/>
  <c r="O270" i="10"/>
  <c r="N270" i="10"/>
  <c r="M270" i="10"/>
  <c r="L270" i="10"/>
  <c r="K270" i="10"/>
  <c r="J270" i="10"/>
  <c r="I270" i="10"/>
  <c r="H270" i="10"/>
  <c r="G270" i="10"/>
  <c r="F270" i="10"/>
  <c r="E270" i="10"/>
  <c r="D270" i="10"/>
  <c r="AH269" i="10"/>
  <c r="AG269" i="10"/>
  <c r="AF269" i="10"/>
  <c r="AE269" i="10"/>
  <c r="AD269" i="10"/>
  <c r="AC269" i="10"/>
  <c r="AB269" i="10"/>
  <c r="AA269" i="10"/>
  <c r="Z269" i="10"/>
  <c r="Y269" i="10"/>
  <c r="X269" i="10"/>
  <c r="W269" i="10"/>
  <c r="V269" i="10"/>
  <c r="U269" i="10"/>
  <c r="T269" i="10"/>
  <c r="S269" i="10"/>
  <c r="R269" i="10"/>
  <c r="Q269" i="10"/>
  <c r="P269" i="10"/>
  <c r="O269" i="10"/>
  <c r="N269" i="10"/>
  <c r="M269" i="10"/>
  <c r="L269" i="10"/>
  <c r="K269" i="10"/>
  <c r="J269" i="10"/>
  <c r="I269" i="10"/>
  <c r="H269" i="10"/>
  <c r="G269" i="10"/>
  <c r="F269" i="10"/>
  <c r="E269" i="10"/>
  <c r="D269" i="10"/>
  <c r="AH268" i="10"/>
  <c r="AG268" i="10"/>
  <c r="AF268" i="10"/>
  <c r="AE268" i="10"/>
  <c r="AD268" i="10"/>
  <c r="AC268" i="10"/>
  <c r="AB268" i="10"/>
  <c r="AA268" i="10"/>
  <c r="Z268" i="10"/>
  <c r="Y268" i="10"/>
  <c r="X268" i="10"/>
  <c r="W268" i="10"/>
  <c r="V268" i="10"/>
  <c r="U268" i="10"/>
  <c r="T268" i="10"/>
  <c r="S268" i="10"/>
  <c r="R268" i="10"/>
  <c r="Q268" i="10"/>
  <c r="P268" i="10"/>
  <c r="O268" i="10"/>
  <c r="N268" i="10"/>
  <c r="M268" i="10"/>
  <c r="L268" i="10"/>
  <c r="K268" i="10"/>
  <c r="J268" i="10"/>
  <c r="I268" i="10"/>
  <c r="H268" i="10"/>
  <c r="G268" i="10"/>
  <c r="F268" i="10"/>
  <c r="E268" i="10"/>
  <c r="D268" i="10"/>
  <c r="AH267" i="10"/>
  <c r="AG267" i="10"/>
  <c r="AF267" i="10"/>
  <c r="AE267" i="10"/>
  <c r="AD267" i="10"/>
  <c r="AC267" i="10"/>
  <c r="AB267" i="10"/>
  <c r="AA267" i="10"/>
  <c r="Z267" i="10"/>
  <c r="Y267" i="10"/>
  <c r="X267" i="10"/>
  <c r="W267" i="10"/>
  <c r="V267" i="10"/>
  <c r="U267" i="10"/>
  <c r="T267" i="10"/>
  <c r="S267" i="10"/>
  <c r="R267" i="10"/>
  <c r="Q267" i="10"/>
  <c r="P267" i="10"/>
  <c r="O267" i="10"/>
  <c r="N267" i="10"/>
  <c r="M267" i="10"/>
  <c r="L267" i="10"/>
  <c r="K267" i="10"/>
  <c r="J267" i="10"/>
  <c r="I267" i="10"/>
  <c r="H267" i="10"/>
  <c r="G267" i="10"/>
  <c r="F267" i="10"/>
  <c r="E267" i="10"/>
  <c r="D267" i="10"/>
  <c r="AH266" i="10"/>
  <c r="AG266" i="10"/>
  <c r="AF266" i="10"/>
  <c r="AE266" i="10"/>
  <c r="AD266" i="10"/>
  <c r="AC266" i="10"/>
  <c r="AB266" i="10"/>
  <c r="AA266" i="10"/>
  <c r="Z266" i="10"/>
  <c r="Y266" i="10"/>
  <c r="X266" i="10"/>
  <c r="W266" i="10"/>
  <c r="V266" i="10"/>
  <c r="U266" i="10"/>
  <c r="T266" i="10"/>
  <c r="S266" i="10"/>
  <c r="R266" i="10"/>
  <c r="Q266" i="10"/>
  <c r="P266" i="10"/>
  <c r="O266" i="10"/>
  <c r="N266" i="10"/>
  <c r="M266" i="10"/>
  <c r="L266" i="10"/>
  <c r="K266" i="10"/>
  <c r="J266" i="10"/>
  <c r="I266" i="10"/>
  <c r="H266" i="10"/>
  <c r="G266" i="10"/>
  <c r="F266" i="10"/>
  <c r="E266" i="10"/>
  <c r="D266" i="10"/>
  <c r="AH265" i="10"/>
  <c r="AG265" i="10"/>
  <c r="AF265" i="10"/>
  <c r="AE265" i="10"/>
  <c r="AD265" i="10"/>
  <c r="AC265" i="10"/>
  <c r="AB265" i="10"/>
  <c r="AA265" i="10"/>
  <c r="Z265" i="10"/>
  <c r="Y265" i="10"/>
  <c r="X265" i="10"/>
  <c r="W265" i="10"/>
  <c r="V265" i="10"/>
  <c r="U265" i="10"/>
  <c r="T265" i="10"/>
  <c r="S265" i="10"/>
  <c r="R265" i="10"/>
  <c r="Q265" i="10"/>
  <c r="P265" i="10"/>
  <c r="O265" i="10"/>
  <c r="N265" i="10"/>
  <c r="M265" i="10"/>
  <c r="L265" i="10"/>
  <c r="K265" i="10"/>
  <c r="J265" i="10"/>
  <c r="I265" i="10"/>
  <c r="H265" i="10"/>
  <c r="G265" i="10"/>
  <c r="F265" i="10"/>
  <c r="E265" i="10"/>
  <c r="D265" i="10"/>
  <c r="AH264" i="10"/>
  <c r="AG264" i="10"/>
  <c r="AF264" i="10"/>
  <c r="AE264" i="10"/>
  <c r="AD264" i="10"/>
  <c r="AC264" i="10"/>
  <c r="AB264" i="10"/>
  <c r="AA264" i="10"/>
  <c r="Z264" i="10"/>
  <c r="Y264" i="10"/>
  <c r="X264" i="10"/>
  <c r="W264" i="10"/>
  <c r="V264" i="10"/>
  <c r="U264" i="10"/>
  <c r="T264" i="10"/>
  <c r="S264" i="10"/>
  <c r="R264" i="10"/>
  <c r="Q264" i="10"/>
  <c r="P264" i="10"/>
  <c r="O264" i="10"/>
  <c r="N264" i="10"/>
  <c r="M264" i="10"/>
  <c r="L264" i="10"/>
  <c r="K264" i="10"/>
  <c r="J264" i="10"/>
  <c r="I264" i="10"/>
  <c r="H264" i="10"/>
  <c r="G264" i="10"/>
  <c r="F264" i="10"/>
  <c r="E264" i="10"/>
  <c r="D264" i="10"/>
  <c r="AH263" i="10"/>
  <c r="AG263" i="10"/>
  <c r="AF263" i="10"/>
  <c r="AE263" i="10"/>
  <c r="AD263" i="10"/>
  <c r="AC263" i="10"/>
  <c r="AB263" i="10"/>
  <c r="AA263" i="10"/>
  <c r="Z263" i="10"/>
  <c r="Y263" i="10"/>
  <c r="X263" i="10"/>
  <c r="W263" i="10"/>
  <c r="V263" i="10"/>
  <c r="U263" i="10"/>
  <c r="T263" i="10"/>
  <c r="S263" i="10"/>
  <c r="R263" i="10"/>
  <c r="Q263" i="10"/>
  <c r="P263" i="10"/>
  <c r="O263" i="10"/>
  <c r="N263" i="10"/>
  <c r="M263" i="10"/>
  <c r="L263" i="10"/>
  <c r="K263" i="10"/>
  <c r="J263" i="10"/>
  <c r="I263" i="10"/>
  <c r="H263" i="10"/>
  <c r="G263" i="10"/>
  <c r="F263" i="10"/>
  <c r="E263" i="10"/>
  <c r="D263" i="10"/>
  <c r="AH262" i="10"/>
  <c r="AG262" i="10"/>
  <c r="AF262" i="10"/>
  <c r="AE262" i="10"/>
  <c r="AD262" i="10"/>
  <c r="AC262" i="10"/>
  <c r="AB262" i="10"/>
  <c r="AA262" i="10"/>
  <c r="Z262" i="10"/>
  <c r="Y262" i="10"/>
  <c r="X262" i="10"/>
  <c r="W262" i="10"/>
  <c r="V262" i="10"/>
  <c r="U262" i="10"/>
  <c r="T262" i="10"/>
  <c r="S262" i="10"/>
  <c r="R262" i="10"/>
  <c r="Q262" i="10"/>
  <c r="P262" i="10"/>
  <c r="O262" i="10"/>
  <c r="N262" i="10"/>
  <c r="M262" i="10"/>
  <c r="L262" i="10"/>
  <c r="K262" i="10"/>
  <c r="J262" i="10"/>
  <c r="I262" i="10"/>
  <c r="H262" i="10"/>
  <c r="G262" i="10"/>
  <c r="F262" i="10"/>
  <c r="E262" i="10"/>
  <c r="D262" i="10"/>
  <c r="AH260" i="10"/>
  <c r="AG260" i="10"/>
  <c r="AF260" i="10"/>
  <c r="AE260" i="10"/>
  <c r="AD260" i="10"/>
  <c r="AC260" i="10"/>
  <c r="AB260" i="10"/>
  <c r="AA260" i="10"/>
  <c r="Z260" i="10"/>
  <c r="Y260" i="10"/>
  <c r="X260" i="10"/>
  <c r="W260" i="10"/>
  <c r="V260" i="10"/>
  <c r="U260" i="10"/>
  <c r="T260" i="10"/>
  <c r="S260" i="10"/>
  <c r="R260" i="10"/>
  <c r="Q260" i="10"/>
  <c r="P260" i="10"/>
  <c r="O260" i="10"/>
  <c r="N260" i="10"/>
  <c r="M260" i="10"/>
  <c r="L260" i="10"/>
  <c r="K260" i="10"/>
  <c r="J260" i="10"/>
  <c r="I260" i="10"/>
  <c r="H260" i="10"/>
  <c r="G260" i="10"/>
  <c r="F260" i="10"/>
  <c r="E260" i="10"/>
  <c r="D260" i="10"/>
  <c r="AH259" i="10"/>
  <c r="AG259" i="10"/>
  <c r="AF259" i="10"/>
  <c r="AE259" i="10"/>
  <c r="AD259" i="10"/>
  <c r="AC259" i="10"/>
  <c r="AB259" i="10"/>
  <c r="AA259" i="10"/>
  <c r="Z259" i="10"/>
  <c r="Y259" i="10"/>
  <c r="X259" i="10"/>
  <c r="W259" i="10"/>
  <c r="V259" i="10"/>
  <c r="U259" i="10"/>
  <c r="T259" i="10"/>
  <c r="S259" i="10"/>
  <c r="R259" i="10"/>
  <c r="Q259" i="10"/>
  <c r="P259" i="10"/>
  <c r="O259" i="10"/>
  <c r="N259" i="10"/>
  <c r="M259" i="10"/>
  <c r="L259" i="10"/>
  <c r="K259" i="10"/>
  <c r="J259" i="10"/>
  <c r="I259" i="10"/>
  <c r="H259" i="10"/>
  <c r="G259" i="10"/>
  <c r="F259" i="10"/>
  <c r="E259" i="10"/>
  <c r="D259" i="10"/>
  <c r="AH258" i="10"/>
  <c r="AG258" i="10"/>
  <c r="AF258" i="10"/>
  <c r="AE258" i="10"/>
  <c r="AD258" i="10"/>
  <c r="AC258" i="10"/>
  <c r="AB258" i="10"/>
  <c r="AA258" i="10"/>
  <c r="Z258" i="10"/>
  <c r="Y258" i="10"/>
  <c r="X258" i="10"/>
  <c r="W258" i="10"/>
  <c r="V258" i="10"/>
  <c r="U258" i="10"/>
  <c r="T258" i="10"/>
  <c r="S258" i="10"/>
  <c r="R258" i="10"/>
  <c r="Q258" i="10"/>
  <c r="P258" i="10"/>
  <c r="O258" i="10"/>
  <c r="N258" i="10"/>
  <c r="M258" i="10"/>
  <c r="L258" i="10"/>
  <c r="K258" i="10"/>
  <c r="J258" i="10"/>
  <c r="I258" i="10"/>
  <c r="H258" i="10"/>
  <c r="G258" i="10"/>
  <c r="F258" i="10"/>
  <c r="E258" i="10"/>
  <c r="D258" i="10"/>
  <c r="AH257" i="10"/>
  <c r="AG257" i="10"/>
  <c r="AF257" i="10"/>
  <c r="AE257" i="10"/>
  <c r="AD257" i="10"/>
  <c r="AC257" i="10"/>
  <c r="AB257" i="10"/>
  <c r="AA257" i="10"/>
  <c r="Z257" i="10"/>
  <c r="Y257" i="10"/>
  <c r="X257" i="10"/>
  <c r="W257" i="10"/>
  <c r="V257" i="10"/>
  <c r="U257" i="10"/>
  <c r="T257" i="10"/>
  <c r="S257" i="10"/>
  <c r="R257" i="10"/>
  <c r="Q257" i="10"/>
  <c r="P257" i="10"/>
  <c r="O257" i="10"/>
  <c r="N257" i="10"/>
  <c r="M257" i="10"/>
  <c r="L257" i="10"/>
  <c r="K257" i="10"/>
  <c r="J257" i="10"/>
  <c r="I257" i="10"/>
  <c r="H257" i="10"/>
  <c r="G257" i="10"/>
  <c r="F257" i="10"/>
  <c r="E257" i="10"/>
  <c r="D257" i="10"/>
  <c r="AH256" i="10"/>
  <c r="AG256" i="10"/>
  <c r="AF256" i="10"/>
  <c r="AE256" i="10"/>
  <c r="AD256" i="10"/>
  <c r="AC256" i="10"/>
  <c r="AB256" i="10"/>
  <c r="AA256" i="10"/>
  <c r="Z256" i="10"/>
  <c r="Y256" i="10"/>
  <c r="X256" i="10"/>
  <c r="W256" i="10"/>
  <c r="V256" i="10"/>
  <c r="U256" i="10"/>
  <c r="T256" i="10"/>
  <c r="S256" i="10"/>
  <c r="R256" i="10"/>
  <c r="Q256" i="10"/>
  <c r="P256" i="10"/>
  <c r="O256" i="10"/>
  <c r="N256" i="10"/>
  <c r="M256" i="10"/>
  <c r="L256" i="10"/>
  <c r="K256" i="10"/>
  <c r="J256" i="10"/>
  <c r="I256" i="10"/>
  <c r="H256" i="10"/>
  <c r="G256" i="10"/>
  <c r="F256" i="10"/>
  <c r="E256" i="10"/>
  <c r="D256" i="10"/>
  <c r="AH254" i="10"/>
  <c r="AG254" i="10"/>
  <c r="AF254" i="10"/>
  <c r="AE254" i="10"/>
  <c r="AD254" i="10"/>
  <c r="AC254" i="10"/>
  <c r="AB254" i="10"/>
  <c r="AA254" i="10"/>
  <c r="Z254" i="10"/>
  <c r="Y254" i="10"/>
  <c r="X254" i="10"/>
  <c r="W254" i="10"/>
  <c r="V254" i="10"/>
  <c r="U254" i="10"/>
  <c r="T254" i="10"/>
  <c r="S254" i="10"/>
  <c r="R254" i="10"/>
  <c r="Q254" i="10"/>
  <c r="P254" i="10"/>
  <c r="O254" i="10"/>
  <c r="N254" i="10"/>
  <c r="M254" i="10"/>
  <c r="L254" i="10"/>
  <c r="K254" i="10"/>
  <c r="J254" i="10"/>
  <c r="I254" i="10"/>
  <c r="H254" i="10"/>
  <c r="G254" i="10"/>
  <c r="F254" i="10"/>
  <c r="E254" i="10"/>
  <c r="D254" i="10"/>
  <c r="AH253" i="10"/>
  <c r="AG253" i="10"/>
  <c r="AF253" i="10"/>
  <c r="AE253" i="10"/>
  <c r="AD253" i="10"/>
  <c r="AC253" i="10"/>
  <c r="AB253" i="10"/>
  <c r="AA253" i="10"/>
  <c r="Z253" i="10"/>
  <c r="Y253" i="10"/>
  <c r="X253" i="10"/>
  <c r="W253" i="10"/>
  <c r="V253" i="10"/>
  <c r="U253" i="10"/>
  <c r="T253" i="10"/>
  <c r="S253" i="10"/>
  <c r="R253" i="10"/>
  <c r="Q253" i="10"/>
  <c r="P253" i="10"/>
  <c r="O253" i="10"/>
  <c r="N253" i="10"/>
  <c r="M253" i="10"/>
  <c r="L253" i="10"/>
  <c r="K253" i="10"/>
  <c r="J253" i="10"/>
  <c r="I253" i="10"/>
  <c r="H253" i="10"/>
  <c r="G253" i="10"/>
  <c r="F253" i="10"/>
  <c r="E253" i="10"/>
  <c r="D253" i="10"/>
  <c r="AH252" i="10"/>
  <c r="AG252" i="10"/>
  <c r="AF252" i="10"/>
  <c r="AE252" i="10"/>
  <c r="AD252" i="10"/>
  <c r="AC252" i="10"/>
  <c r="AB252" i="10"/>
  <c r="AA252" i="10"/>
  <c r="Z252" i="10"/>
  <c r="Y252" i="10"/>
  <c r="X252" i="10"/>
  <c r="W252" i="10"/>
  <c r="V252" i="10"/>
  <c r="U252" i="10"/>
  <c r="T252" i="10"/>
  <c r="S252" i="10"/>
  <c r="R252" i="10"/>
  <c r="Q252" i="10"/>
  <c r="P252" i="10"/>
  <c r="O252" i="10"/>
  <c r="N252" i="10"/>
  <c r="M252" i="10"/>
  <c r="L252" i="10"/>
  <c r="K252" i="10"/>
  <c r="J252" i="10"/>
  <c r="I252" i="10"/>
  <c r="H252" i="10"/>
  <c r="G252" i="10"/>
  <c r="F252" i="10"/>
  <c r="E252" i="10"/>
  <c r="D252" i="10"/>
  <c r="AH251" i="10"/>
  <c r="AG251" i="10"/>
  <c r="AF251" i="10"/>
  <c r="AE251" i="10"/>
  <c r="AD251" i="10"/>
  <c r="AC251" i="10"/>
  <c r="AB251" i="10"/>
  <c r="AA251" i="10"/>
  <c r="Z251" i="10"/>
  <c r="Y251" i="10"/>
  <c r="X251" i="10"/>
  <c r="W251" i="10"/>
  <c r="V251" i="10"/>
  <c r="U251" i="10"/>
  <c r="T251" i="10"/>
  <c r="S251" i="10"/>
  <c r="R251" i="10"/>
  <c r="Q251" i="10"/>
  <c r="P251" i="10"/>
  <c r="O251" i="10"/>
  <c r="N251" i="10"/>
  <c r="M251" i="10"/>
  <c r="L251" i="10"/>
  <c r="K251" i="10"/>
  <c r="J251" i="10"/>
  <c r="I251" i="10"/>
  <c r="H251" i="10"/>
  <c r="G251" i="10"/>
  <c r="F251" i="10"/>
  <c r="E251" i="10"/>
  <c r="D251" i="10"/>
  <c r="AH250" i="10"/>
  <c r="AG250" i="10"/>
  <c r="AF250" i="10"/>
  <c r="AE250" i="10"/>
  <c r="AD250" i="10"/>
  <c r="AC250" i="10"/>
  <c r="AB250" i="10"/>
  <c r="AA250" i="10"/>
  <c r="Z250" i="10"/>
  <c r="Y250" i="10"/>
  <c r="X250" i="10"/>
  <c r="W250" i="10"/>
  <c r="V250" i="10"/>
  <c r="U250" i="10"/>
  <c r="T250" i="10"/>
  <c r="S250" i="10"/>
  <c r="R250" i="10"/>
  <c r="Q250" i="10"/>
  <c r="P250" i="10"/>
  <c r="O250" i="10"/>
  <c r="N250" i="10"/>
  <c r="M250" i="10"/>
  <c r="L250" i="10"/>
  <c r="K250" i="10"/>
  <c r="J250" i="10"/>
  <c r="I250" i="10"/>
  <c r="H250" i="10"/>
  <c r="G250" i="10"/>
  <c r="F250" i="10"/>
  <c r="E250" i="10"/>
  <c r="D250" i="10"/>
  <c r="AH249" i="10"/>
  <c r="AG249" i="10"/>
  <c r="AF249" i="10"/>
  <c r="AE249" i="10"/>
  <c r="AD249" i="10"/>
  <c r="AC249" i="10"/>
  <c r="AB249" i="10"/>
  <c r="AA249" i="10"/>
  <c r="Z249" i="10"/>
  <c r="Y249" i="10"/>
  <c r="X249" i="10"/>
  <c r="W249" i="10"/>
  <c r="V249" i="10"/>
  <c r="U249" i="10"/>
  <c r="T249" i="10"/>
  <c r="S249" i="10"/>
  <c r="R249" i="10"/>
  <c r="Q249" i="10"/>
  <c r="P249" i="10"/>
  <c r="O249" i="10"/>
  <c r="N249" i="10"/>
  <c r="M249" i="10"/>
  <c r="L249" i="10"/>
  <c r="K249" i="10"/>
  <c r="J249" i="10"/>
  <c r="I249" i="10"/>
  <c r="H249" i="10"/>
  <c r="G249" i="10"/>
  <c r="F249" i="10"/>
  <c r="E249" i="10"/>
  <c r="D249" i="10"/>
  <c r="AH248" i="10"/>
  <c r="AG248" i="10"/>
  <c r="AF248" i="10"/>
  <c r="AE248" i="10"/>
  <c r="AD248" i="10"/>
  <c r="AC248" i="10"/>
  <c r="AB248" i="10"/>
  <c r="AA248" i="10"/>
  <c r="Z248" i="10"/>
  <c r="Y248" i="10"/>
  <c r="X248" i="10"/>
  <c r="W248" i="10"/>
  <c r="V248" i="10"/>
  <c r="U248" i="10"/>
  <c r="T248" i="10"/>
  <c r="S248" i="10"/>
  <c r="R248" i="10"/>
  <c r="Q248" i="10"/>
  <c r="P248" i="10"/>
  <c r="O248" i="10"/>
  <c r="N248" i="10"/>
  <c r="M248" i="10"/>
  <c r="L248" i="10"/>
  <c r="K248" i="10"/>
  <c r="J248" i="10"/>
  <c r="I248" i="10"/>
  <c r="H248" i="10"/>
  <c r="G248" i="10"/>
  <c r="F248" i="10"/>
  <c r="E248" i="10"/>
  <c r="D248" i="10"/>
  <c r="AH247" i="10"/>
  <c r="AG247" i="10"/>
  <c r="AF247" i="10"/>
  <c r="AE247" i="10"/>
  <c r="AD247" i="10"/>
  <c r="AC247" i="10"/>
  <c r="AB247" i="10"/>
  <c r="AA247" i="10"/>
  <c r="Z247" i="10"/>
  <c r="Y247" i="10"/>
  <c r="X247" i="10"/>
  <c r="W247" i="10"/>
  <c r="V247" i="10"/>
  <c r="U247" i="10"/>
  <c r="T247" i="10"/>
  <c r="S247" i="10"/>
  <c r="R247" i="10"/>
  <c r="Q247" i="10"/>
  <c r="P247" i="10"/>
  <c r="O247" i="10"/>
  <c r="N247" i="10"/>
  <c r="M247" i="10"/>
  <c r="L247" i="10"/>
  <c r="K247" i="10"/>
  <c r="J247" i="10"/>
  <c r="I247" i="10"/>
  <c r="H247" i="10"/>
  <c r="G247" i="10"/>
  <c r="F247" i="10"/>
  <c r="E247" i="10"/>
  <c r="D247" i="10"/>
  <c r="AH245" i="10"/>
  <c r="AG245" i="10"/>
  <c r="AF245" i="10"/>
  <c r="AE245" i="10"/>
  <c r="AD245" i="10"/>
  <c r="AC245" i="10"/>
  <c r="AB245" i="10"/>
  <c r="AA245" i="10"/>
  <c r="Z245" i="10"/>
  <c r="Y245" i="10"/>
  <c r="X245" i="10"/>
  <c r="W245" i="10"/>
  <c r="V245" i="10"/>
  <c r="U245" i="10"/>
  <c r="T245" i="10"/>
  <c r="S245" i="10"/>
  <c r="R245" i="10"/>
  <c r="Q245" i="10"/>
  <c r="P245" i="10"/>
  <c r="O245" i="10"/>
  <c r="N245" i="10"/>
  <c r="M245" i="10"/>
  <c r="L245" i="10"/>
  <c r="K245" i="10"/>
  <c r="J245" i="10"/>
  <c r="I245" i="10"/>
  <c r="H245" i="10"/>
  <c r="G245" i="10"/>
  <c r="F245" i="10"/>
  <c r="E245" i="10"/>
  <c r="D245" i="10"/>
  <c r="AH244" i="10"/>
  <c r="AG244" i="10"/>
  <c r="AF244" i="10"/>
  <c r="AE244" i="10"/>
  <c r="AD244" i="10"/>
  <c r="AC244" i="10"/>
  <c r="AB244" i="10"/>
  <c r="AA244" i="10"/>
  <c r="Z244" i="10"/>
  <c r="Y244" i="10"/>
  <c r="X244" i="10"/>
  <c r="W244" i="10"/>
  <c r="V244" i="10"/>
  <c r="U244" i="10"/>
  <c r="T244" i="10"/>
  <c r="S244" i="10"/>
  <c r="R244" i="10"/>
  <c r="Q244" i="10"/>
  <c r="P244" i="10"/>
  <c r="O244" i="10"/>
  <c r="N244" i="10"/>
  <c r="M244" i="10"/>
  <c r="L244" i="10"/>
  <c r="K244" i="10"/>
  <c r="J244" i="10"/>
  <c r="I244" i="10"/>
  <c r="H244" i="10"/>
  <c r="G244" i="10"/>
  <c r="F244" i="10"/>
  <c r="E244" i="10"/>
  <c r="D244" i="10"/>
  <c r="AH243" i="10"/>
  <c r="AG243" i="10"/>
  <c r="AF243" i="10"/>
  <c r="AE243" i="10"/>
  <c r="AD243" i="10"/>
  <c r="AC243" i="10"/>
  <c r="AB243" i="10"/>
  <c r="AA243" i="10"/>
  <c r="Z243" i="10"/>
  <c r="Y243" i="10"/>
  <c r="X243" i="10"/>
  <c r="W243" i="10"/>
  <c r="V243" i="10"/>
  <c r="U243" i="10"/>
  <c r="T243" i="10"/>
  <c r="S243" i="10"/>
  <c r="R243" i="10"/>
  <c r="Q243" i="10"/>
  <c r="P243" i="10"/>
  <c r="O243" i="10"/>
  <c r="N243" i="10"/>
  <c r="M243" i="10"/>
  <c r="L243" i="10"/>
  <c r="K243" i="10"/>
  <c r="J243" i="10"/>
  <c r="I243" i="10"/>
  <c r="H243" i="10"/>
  <c r="G243" i="10"/>
  <c r="F243" i="10"/>
  <c r="E243" i="10"/>
  <c r="D243" i="10"/>
  <c r="AH242" i="10"/>
  <c r="AG242" i="10"/>
  <c r="AF242" i="10"/>
  <c r="AE242" i="10"/>
  <c r="AD242" i="10"/>
  <c r="AC242" i="10"/>
  <c r="AB242" i="10"/>
  <c r="AA242" i="10"/>
  <c r="Z242" i="10"/>
  <c r="Y242" i="10"/>
  <c r="X242" i="10"/>
  <c r="W242" i="10"/>
  <c r="V242" i="10"/>
  <c r="U242" i="10"/>
  <c r="T242" i="10"/>
  <c r="S242" i="10"/>
  <c r="R242" i="10"/>
  <c r="Q242" i="10"/>
  <c r="P242" i="10"/>
  <c r="O242" i="10"/>
  <c r="N242" i="10"/>
  <c r="M242" i="10"/>
  <c r="L242" i="10"/>
  <c r="K242" i="10"/>
  <c r="J242" i="10"/>
  <c r="I242" i="10"/>
  <c r="H242" i="10"/>
  <c r="G242" i="10"/>
  <c r="F242" i="10"/>
  <c r="E242" i="10"/>
  <c r="D242" i="10"/>
  <c r="AH241" i="10"/>
  <c r="AG241" i="10"/>
  <c r="AF241" i="10"/>
  <c r="AE241" i="10"/>
  <c r="AD241" i="10"/>
  <c r="AC241" i="10"/>
  <c r="AB241" i="10"/>
  <c r="AA241" i="10"/>
  <c r="Z241" i="10"/>
  <c r="Y241" i="10"/>
  <c r="X241" i="10"/>
  <c r="W241" i="10"/>
  <c r="V241" i="10"/>
  <c r="U241" i="10"/>
  <c r="T241" i="10"/>
  <c r="S241" i="10"/>
  <c r="R241" i="10"/>
  <c r="Q241" i="10"/>
  <c r="P241" i="10"/>
  <c r="O241" i="10"/>
  <c r="N241" i="10"/>
  <c r="M241" i="10"/>
  <c r="L241" i="10"/>
  <c r="K241" i="10"/>
  <c r="J241" i="10"/>
  <c r="I241" i="10"/>
  <c r="H241" i="10"/>
  <c r="G241" i="10"/>
  <c r="F241" i="10"/>
  <c r="E241" i="10"/>
  <c r="D241" i="10"/>
  <c r="AH240" i="10"/>
  <c r="AG240" i="10"/>
  <c r="AF240" i="10"/>
  <c r="AE240" i="10"/>
  <c r="AD240" i="10"/>
  <c r="AC240" i="10"/>
  <c r="AB240" i="10"/>
  <c r="AA240" i="10"/>
  <c r="Z240" i="10"/>
  <c r="Y240" i="10"/>
  <c r="X240" i="10"/>
  <c r="W240" i="10"/>
  <c r="V240" i="10"/>
  <c r="U240" i="10"/>
  <c r="T240" i="10"/>
  <c r="S240" i="10"/>
  <c r="R240" i="10"/>
  <c r="Q240" i="10"/>
  <c r="P240" i="10"/>
  <c r="O240" i="10"/>
  <c r="N240" i="10"/>
  <c r="M240" i="10"/>
  <c r="L240" i="10"/>
  <c r="K240" i="10"/>
  <c r="J240" i="10"/>
  <c r="I240" i="10"/>
  <c r="H240" i="10"/>
  <c r="G240" i="10"/>
  <c r="F240" i="10"/>
  <c r="E240" i="10"/>
  <c r="D240" i="10"/>
  <c r="AH239" i="10"/>
  <c r="AG239" i="10"/>
  <c r="AF239" i="10"/>
  <c r="AE239" i="10"/>
  <c r="AD239" i="10"/>
  <c r="AC239" i="10"/>
  <c r="AB239" i="10"/>
  <c r="AA239" i="10"/>
  <c r="Z239" i="10"/>
  <c r="Y239" i="10"/>
  <c r="X239" i="10"/>
  <c r="W239" i="10"/>
  <c r="V239" i="10"/>
  <c r="U239" i="10"/>
  <c r="T239" i="10"/>
  <c r="S239" i="10"/>
  <c r="R239" i="10"/>
  <c r="Q239" i="10"/>
  <c r="P239" i="10"/>
  <c r="O239" i="10"/>
  <c r="N239" i="10"/>
  <c r="M239" i="10"/>
  <c r="L239" i="10"/>
  <c r="K239" i="10"/>
  <c r="J239" i="10"/>
  <c r="I239" i="10"/>
  <c r="H239" i="10"/>
  <c r="G239" i="10"/>
  <c r="F239" i="10"/>
  <c r="E239" i="10"/>
  <c r="D239" i="10"/>
  <c r="AH238" i="10"/>
  <c r="AG238" i="10"/>
  <c r="AF238" i="10"/>
  <c r="AE238" i="10"/>
  <c r="AD238" i="10"/>
  <c r="AC238" i="10"/>
  <c r="AB238" i="10"/>
  <c r="AA238" i="10"/>
  <c r="Z238" i="10"/>
  <c r="Y238" i="10"/>
  <c r="X238" i="10"/>
  <c r="W238" i="10"/>
  <c r="V238" i="10"/>
  <c r="U238" i="10"/>
  <c r="T238" i="10"/>
  <c r="S238" i="10"/>
  <c r="R238" i="10"/>
  <c r="Q238" i="10"/>
  <c r="P238" i="10"/>
  <c r="O238" i="10"/>
  <c r="N238" i="10"/>
  <c r="M238" i="10"/>
  <c r="L238" i="10"/>
  <c r="K238" i="10"/>
  <c r="J238" i="10"/>
  <c r="I238" i="10"/>
  <c r="H238" i="10"/>
  <c r="G238" i="10"/>
  <c r="F238" i="10"/>
  <c r="E238" i="10"/>
  <c r="D238" i="10"/>
  <c r="AH236" i="10"/>
  <c r="AG236" i="10"/>
  <c r="AF236" i="10"/>
  <c r="AE236" i="10"/>
  <c r="AD236" i="10"/>
  <c r="AC236" i="10"/>
  <c r="AB236" i="10"/>
  <c r="AA236" i="10"/>
  <c r="Z236" i="10"/>
  <c r="Y236" i="10"/>
  <c r="X236" i="10"/>
  <c r="W236" i="10"/>
  <c r="V236" i="10"/>
  <c r="U236" i="10"/>
  <c r="T236" i="10"/>
  <c r="S236" i="10"/>
  <c r="R236" i="10"/>
  <c r="Q236" i="10"/>
  <c r="P236" i="10"/>
  <c r="O236" i="10"/>
  <c r="N236" i="10"/>
  <c r="M236" i="10"/>
  <c r="L236" i="10"/>
  <c r="K236" i="10"/>
  <c r="J236" i="10"/>
  <c r="I236" i="10"/>
  <c r="H236" i="10"/>
  <c r="G236" i="10"/>
  <c r="F236" i="10"/>
  <c r="E236" i="10"/>
  <c r="D236" i="10"/>
  <c r="AH235" i="10"/>
  <c r="AG235" i="10"/>
  <c r="AF235" i="10"/>
  <c r="AE235" i="10"/>
  <c r="AD235" i="10"/>
  <c r="AC235" i="10"/>
  <c r="AB235" i="10"/>
  <c r="AA235" i="10"/>
  <c r="Z235" i="10"/>
  <c r="Y235" i="10"/>
  <c r="X235" i="10"/>
  <c r="W235" i="10"/>
  <c r="V235" i="10"/>
  <c r="U235" i="10"/>
  <c r="T235" i="10"/>
  <c r="S235" i="10"/>
  <c r="R235" i="10"/>
  <c r="Q235" i="10"/>
  <c r="P235" i="10"/>
  <c r="O235" i="10"/>
  <c r="N235" i="10"/>
  <c r="M235" i="10"/>
  <c r="L235" i="10"/>
  <c r="K235" i="10"/>
  <c r="J235" i="10"/>
  <c r="I235" i="10"/>
  <c r="H235" i="10"/>
  <c r="G235" i="10"/>
  <c r="F235" i="10"/>
  <c r="E235" i="10"/>
  <c r="D235" i="10"/>
  <c r="AH234" i="10"/>
  <c r="AG234" i="10"/>
  <c r="AF234" i="10"/>
  <c r="AE234" i="10"/>
  <c r="AD234" i="10"/>
  <c r="AC234" i="10"/>
  <c r="AB234" i="10"/>
  <c r="AA234" i="10"/>
  <c r="Z234" i="10"/>
  <c r="Y234" i="10"/>
  <c r="X234" i="10"/>
  <c r="W234" i="10"/>
  <c r="V234" i="10"/>
  <c r="U234" i="10"/>
  <c r="T234" i="10"/>
  <c r="S234" i="10"/>
  <c r="R234" i="10"/>
  <c r="Q234" i="10"/>
  <c r="P234" i="10"/>
  <c r="O234" i="10"/>
  <c r="N234" i="10"/>
  <c r="M234" i="10"/>
  <c r="L234" i="10"/>
  <c r="K234" i="10"/>
  <c r="J234" i="10"/>
  <c r="I234" i="10"/>
  <c r="H234" i="10"/>
  <c r="G234" i="10"/>
  <c r="F234" i="10"/>
  <c r="E234" i="10"/>
  <c r="D234" i="10"/>
  <c r="AH233" i="10"/>
  <c r="AG233" i="10"/>
  <c r="AF233" i="10"/>
  <c r="AE233" i="10"/>
  <c r="AD233" i="10"/>
  <c r="AC233" i="10"/>
  <c r="AB233" i="10"/>
  <c r="AA233" i="10"/>
  <c r="Z233" i="10"/>
  <c r="Y233" i="10"/>
  <c r="X233" i="10"/>
  <c r="W233" i="10"/>
  <c r="V233" i="10"/>
  <c r="U233" i="10"/>
  <c r="T233" i="10"/>
  <c r="S233" i="10"/>
  <c r="R233" i="10"/>
  <c r="Q233" i="10"/>
  <c r="P233" i="10"/>
  <c r="O233" i="10"/>
  <c r="N233" i="10"/>
  <c r="M233" i="10"/>
  <c r="L233" i="10"/>
  <c r="K233" i="10"/>
  <c r="J233" i="10"/>
  <c r="I233" i="10"/>
  <c r="H233" i="10"/>
  <c r="G233" i="10"/>
  <c r="F233" i="10"/>
  <c r="E233" i="10"/>
  <c r="D233" i="10"/>
  <c r="AH232" i="10"/>
  <c r="AG232" i="10"/>
  <c r="AF232" i="10"/>
  <c r="AE232" i="10"/>
  <c r="AD232" i="10"/>
  <c r="AC232" i="10"/>
  <c r="AB232" i="10"/>
  <c r="AA232" i="10"/>
  <c r="Z232" i="10"/>
  <c r="Y232" i="10"/>
  <c r="X232" i="10"/>
  <c r="W232" i="10"/>
  <c r="V232" i="10"/>
  <c r="U232" i="10"/>
  <c r="T232" i="10"/>
  <c r="S232" i="10"/>
  <c r="R232" i="10"/>
  <c r="Q232" i="10"/>
  <c r="P232" i="10"/>
  <c r="O232" i="10"/>
  <c r="N232" i="10"/>
  <c r="M232" i="10"/>
  <c r="L232" i="10"/>
  <c r="K232" i="10"/>
  <c r="J232" i="10"/>
  <c r="I232" i="10"/>
  <c r="H232" i="10"/>
  <c r="G232" i="10"/>
  <c r="F232" i="10"/>
  <c r="E232" i="10"/>
  <c r="D232" i="10"/>
  <c r="AH231" i="10"/>
  <c r="AG231" i="10"/>
  <c r="AF231" i="10"/>
  <c r="AE231" i="10"/>
  <c r="AD231" i="10"/>
  <c r="AC231" i="10"/>
  <c r="AB231" i="10"/>
  <c r="AA231" i="10"/>
  <c r="Z231" i="10"/>
  <c r="Y231" i="10"/>
  <c r="X231" i="10"/>
  <c r="W231" i="10"/>
  <c r="V231" i="10"/>
  <c r="U231" i="10"/>
  <c r="T231" i="10"/>
  <c r="S231" i="10"/>
  <c r="R231" i="10"/>
  <c r="Q231" i="10"/>
  <c r="P231" i="10"/>
  <c r="O231" i="10"/>
  <c r="N231" i="10"/>
  <c r="M231" i="10"/>
  <c r="L231" i="10"/>
  <c r="K231" i="10"/>
  <c r="J231" i="10"/>
  <c r="I231" i="10"/>
  <c r="H231" i="10"/>
  <c r="G231" i="10"/>
  <c r="F231" i="10"/>
  <c r="E231" i="10"/>
  <c r="D231" i="10"/>
  <c r="AH230" i="10"/>
  <c r="AG230" i="10"/>
  <c r="AF230" i="10"/>
  <c r="AE230" i="10"/>
  <c r="AD230" i="10"/>
  <c r="AC230" i="10"/>
  <c r="AB230" i="10"/>
  <c r="AA230" i="10"/>
  <c r="Z230" i="10"/>
  <c r="Y230" i="10"/>
  <c r="X230" i="10"/>
  <c r="W230" i="10"/>
  <c r="V230" i="10"/>
  <c r="U230" i="10"/>
  <c r="T230" i="10"/>
  <c r="S230" i="10"/>
  <c r="R230" i="10"/>
  <c r="Q230" i="10"/>
  <c r="P230" i="10"/>
  <c r="O230" i="10"/>
  <c r="N230" i="10"/>
  <c r="M230" i="10"/>
  <c r="L230" i="10"/>
  <c r="K230" i="10"/>
  <c r="J230" i="10"/>
  <c r="I230" i="10"/>
  <c r="H230" i="10"/>
  <c r="G230" i="10"/>
  <c r="F230" i="10"/>
  <c r="E230" i="10"/>
  <c r="D230" i="10"/>
  <c r="AH229" i="10"/>
  <c r="AG229" i="10"/>
  <c r="AF229" i="10"/>
  <c r="AE229" i="10"/>
  <c r="AD229" i="10"/>
  <c r="AC229" i="10"/>
  <c r="AB229" i="10"/>
  <c r="AA229" i="10"/>
  <c r="Z229" i="10"/>
  <c r="Y229" i="10"/>
  <c r="X229" i="10"/>
  <c r="W229" i="10"/>
  <c r="V229" i="10"/>
  <c r="U229" i="10"/>
  <c r="T229" i="10"/>
  <c r="S229" i="10"/>
  <c r="R229" i="10"/>
  <c r="Q229" i="10"/>
  <c r="P229" i="10"/>
  <c r="O229" i="10"/>
  <c r="N229" i="10"/>
  <c r="M229" i="10"/>
  <c r="L229" i="10"/>
  <c r="K229" i="10"/>
  <c r="J229" i="10"/>
  <c r="I229" i="10"/>
  <c r="H229" i="10"/>
  <c r="G229" i="10"/>
  <c r="F229" i="10"/>
  <c r="E229" i="10"/>
  <c r="D229" i="10"/>
  <c r="AH228" i="10"/>
  <c r="AG228" i="10"/>
  <c r="AF228" i="10"/>
  <c r="AE228" i="10"/>
  <c r="AD228" i="10"/>
  <c r="AC228" i="10"/>
  <c r="AB228" i="10"/>
  <c r="AA228" i="10"/>
  <c r="Z228" i="10"/>
  <c r="Y228" i="10"/>
  <c r="X228" i="10"/>
  <c r="W228" i="10"/>
  <c r="V228" i="10"/>
  <c r="U228" i="10"/>
  <c r="T228" i="10"/>
  <c r="S228" i="10"/>
  <c r="R228" i="10"/>
  <c r="Q228" i="10"/>
  <c r="P228" i="10"/>
  <c r="O228" i="10"/>
  <c r="N228" i="10"/>
  <c r="M228" i="10"/>
  <c r="L228" i="10"/>
  <c r="K228" i="10"/>
  <c r="J228" i="10"/>
  <c r="I228" i="10"/>
  <c r="H228" i="10"/>
  <c r="G228" i="10"/>
  <c r="F228" i="10"/>
  <c r="E228" i="10"/>
  <c r="D228" i="10"/>
  <c r="AH227" i="10"/>
  <c r="AG227" i="10"/>
  <c r="AF227" i="10"/>
  <c r="AE227" i="10"/>
  <c r="AD227" i="10"/>
  <c r="AC227" i="10"/>
  <c r="AB227" i="10"/>
  <c r="AA227" i="10"/>
  <c r="Z227" i="10"/>
  <c r="Y227" i="10"/>
  <c r="X227" i="10"/>
  <c r="W227" i="10"/>
  <c r="V227" i="10"/>
  <c r="U227" i="10"/>
  <c r="T227" i="10"/>
  <c r="S227" i="10"/>
  <c r="R227" i="10"/>
  <c r="Q227" i="10"/>
  <c r="P227" i="10"/>
  <c r="O227" i="10"/>
  <c r="N227" i="10"/>
  <c r="M227" i="10"/>
  <c r="L227" i="10"/>
  <c r="K227" i="10"/>
  <c r="J227" i="10"/>
  <c r="I227" i="10"/>
  <c r="H227" i="10"/>
  <c r="G227" i="10"/>
  <c r="F227" i="10"/>
  <c r="E227" i="10"/>
  <c r="D227" i="10"/>
  <c r="AH226" i="10"/>
  <c r="AG226" i="10"/>
  <c r="AF226" i="10"/>
  <c r="AE226" i="10"/>
  <c r="AD226" i="10"/>
  <c r="AC226" i="10"/>
  <c r="AB226" i="10"/>
  <c r="AA226" i="10"/>
  <c r="Z226" i="10"/>
  <c r="Y226" i="10"/>
  <c r="X226" i="10"/>
  <c r="W226" i="10"/>
  <c r="V226" i="10"/>
  <c r="U226" i="10"/>
  <c r="T226" i="10"/>
  <c r="S226" i="10"/>
  <c r="R226" i="10"/>
  <c r="Q226" i="10"/>
  <c r="P226" i="10"/>
  <c r="O226" i="10"/>
  <c r="N226" i="10"/>
  <c r="M226" i="10"/>
  <c r="L226" i="10"/>
  <c r="K226" i="10"/>
  <c r="J226" i="10"/>
  <c r="I226" i="10"/>
  <c r="H226" i="10"/>
  <c r="G226" i="10"/>
  <c r="F226" i="10"/>
  <c r="E226" i="10"/>
  <c r="D226" i="10"/>
  <c r="AH225" i="10"/>
  <c r="AG225" i="10"/>
  <c r="AF225" i="10"/>
  <c r="AE225" i="10"/>
  <c r="AD225" i="10"/>
  <c r="AC225" i="10"/>
  <c r="AB225" i="10"/>
  <c r="AA225" i="10"/>
  <c r="Z225" i="10"/>
  <c r="Y225" i="10"/>
  <c r="X225" i="10"/>
  <c r="W225" i="10"/>
  <c r="V225" i="10"/>
  <c r="U225" i="10"/>
  <c r="T225" i="10"/>
  <c r="S225" i="10"/>
  <c r="R225" i="10"/>
  <c r="Q225" i="10"/>
  <c r="P225" i="10"/>
  <c r="O225" i="10"/>
  <c r="N225" i="10"/>
  <c r="M225" i="10"/>
  <c r="L225" i="10"/>
  <c r="K225" i="10"/>
  <c r="J225" i="10"/>
  <c r="I225" i="10"/>
  <c r="H225" i="10"/>
  <c r="G225" i="10"/>
  <c r="F225" i="10"/>
  <c r="E225" i="10"/>
  <c r="D225" i="10"/>
  <c r="AH224" i="10"/>
  <c r="AG224" i="10"/>
  <c r="AF224" i="10"/>
  <c r="AE224" i="10"/>
  <c r="AD224" i="10"/>
  <c r="AC224" i="10"/>
  <c r="AB224" i="10"/>
  <c r="AA224" i="10"/>
  <c r="Z224" i="10"/>
  <c r="Y224" i="10"/>
  <c r="X224" i="10"/>
  <c r="W224" i="10"/>
  <c r="V224" i="10"/>
  <c r="U224" i="10"/>
  <c r="T224" i="10"/>
  <c r="S224" i="10"/>
  <c r="R224" i="10"/>
  <c r="Q224" i="10"/>
  <c r="P224" i="10"/>
  <c r="O224" i="10"/>
  <c r="N224" i="10"/>
  <c r="M224" i="10"/>
  <c r="L224" i="10"/>
  <c r="K224" i="10"/>
  <c r="J224" i="10"/>
  <c r="I224" i="10"/>
  <c r="H224" i="10"/>
  <c r="G224" i="10"/>
  <c r="F224" i="10"/>
  <c r="E224" i="10"/>
  <c r="D224" i="10"/>
  <c r="AH223" i="10"/>
  <c r="AG223" i="10"/>
  <c r="AF223" i="10"/>
  <c r="AE223" i="10"/>
  <c r="AD223" i="10"/>
  <c r="AC223" i="10"/>
  <c r="AB223" i="10"/>
  <c r="AA223" i="10"/>
  <c r="Z223" i="10"/>
  <c r="Y223" i="10"/>
  <c r="X223" i="10"/>
  <c r="W223" i="10"/>
  <c r="V223" i="10"/>
  <c r="U223" i="10"/>
  <c r="T223" i="10"/>
  <c r="S223" i="10"/>
  <c r="R223" i="10"/>
  <c r="Q223" i="10"/>
  <c r="P223" i="10"/>
  <c r="O223" i="10"/>
  <c r="N223" i="10"/>
  <c r="M223" i="10"/>
  <c r="L223" i="10"/>
  <c r="K223" i="10"/>
  <c r="J223" i="10"/>
  <c r="I223" i="10"/>
  <c r="H223" i="10"/>
  <c r="G223" i="10"/>
  <c r="F223" i="10"/>
  <c r="E223" i="10"/>
  <c r="D223" i="10"/>
  <c r="AH222" i="10"/>
  <c r="AG222" i="10"/>
  <c r="AF222" i="10"/>
  <c r="AE222" i="10"/>
  <c r="AD222" i="10"/>
  <c r="AC222" i="10"/>
  <c r="AB222" i="10"/>
  <c r="AA222" i="10"/>
  <c r="Z222" i="10"/>
  <c r="Y222" i="10"/>
  <c r="X222" i="10"/>
  <c r="W222" i="10"/>
  <c r="V222" i="10"/>
  <c r="U222" i="10"/>
  <c r="T222" i="10"/>
  <c r="S222" i="10"/>
  <c r="R222" i="10"/>
  <c r="Q222" i="10"/>
  <c r="P222" i="10"/>
  <c r="O222" i="10"/>
  <c r="N222" i="10"/>
  <c r="M222" i="10"/>
  <c r="L222" i="10"/>
  <c r="K222" i="10"/>
  <c r="J222" i="10"/>
  <c r="I222" i="10"/>
  <c r="H222" i="10"/>
  <c r="G222" i="10"/>
  <c r="F222" i="10"/>
  <c r="E222" i="10"/>
  <c r="D222" i="10"/>
  <c r="AH221" i="10"/>
  <c r="AG221" i="10"/>
  <c r="AF221" i="10"/>
  <c r="AE221" i="10"/>
  <c r="AD221" i="10"/>
  <c r="AC221" i="10"/>
  <c r="AB221" i="10"/>
  <c r="AA221" i="10"/>
  <c r="Z221" i="10"/>
  <c r="Y221" i="10"/>
  <c r="X221" i="10"/>
  <c r="W221" i="10"/>
  <c r="V221" i="10"/>
  <c r="U221" i="10"/>
  <c r="T221" i="10"/>
  <c r="S221" i="10"/>
  <c r="R221" i="10"/>
  <c r="Q221" i="10"/>
  <c r="P221" i="10"/>
  <c r="O221" i="10"/>
  <c r="N221" i="10"/>
  <c r="M221" i="10"/>
  <c r="L221" i="10"/>
  <c r="K221" i="10"/>
  <c r="J221" i="10"/>
  <c r="I221" i="10"/>
  <c r="H221" i="10"/>
  <c r="G221" i="10"/>
  <c r="F221" i="10"/>
  <c r="E221" i="10"/>
  <c r="D221" i="10"/>
  <c r="AH220" i="10"/>
  <c r="AG220" i="10"/>
  <c r="AF220" i="10"/>
  <c r="AE220" i="10"/>
  <c r="AD220" i="10"/>
  <c r="AC220" i="10"/>
  <c r="AB220" i="10"/>
  <c r="AA220" i="10"/>
  <c r="Z220" i="10"/>
  <c r="Y220" i="10"/>
  <c r="X220" i="10"/>
  <c r="W220" i="10"/>
  <c r="V220" i="10"/>
  <c r="U220" i="10"/>
  <c r="T220" i="10"/>
  <c r="S220" i="10"/>
  <c r="R220" i="10"/>
  <c r="Q220" i="10"/>
  <c r="P220" i="10"/>
  <c r="O220" i="10"/>
  <c r="N220" i="10"/>
  <c r="M220" i="10"/>
  <c r="L220" i="10"/>
  <c r="K220" i="10"/>
  <c r="J220" i="10"/>
  <c r="I220" i="10"/>
  <c r="H220" i="10"/>
  <c r="G220" i="10"/>
  <c r="F220" i="10"/>
  <c r="E220" i="10"/>
  <c r="D220" i="10"/>
  <c r="AH219" i="10"/>
  <c r="AG219" i="10"/>
  <c r="AF219" i="10"/>
  <c r="AE219" i="10"/>
  <c r="AD219" i="10"/>
  <c r="AC219" i="10"/>
  <c r="AB219" i="10"/>
  <c r="AA219" i="10"/>
  <c r="Z219" i="10"/>
  <c r="Y219" i="10"/>
  <c r="X219" i="10"/>
  <c r="W219" i="10"/>
  <c r="V219" i="10"/>
  <c r="U219" i="10"/>
  <c r="T219" i="10"/>
  <c r="S219" i="10"/>
  <c r="R219" i="10"/>
  <c r="Q219" i="10"/>
  <c r="P219" i="10"/>
  <c r="O219" i="10"/>
  <c r="N219" i="10"/>
  <c r="M219" i="10"/>
  <c r="L219" i="10"/>
  <c r="K219" i="10"/>
  <c r="J219" i="10"/>
  <c r="I219" i="10"/>
  <c r="H219" i="10"/>
  <c r="G219" i="10"/>
  <c r="F219" i="10"/>
  <c r="E219" i="10"/>
  <c r="D219" i="10"/>
  <c r="AH218" i="10"/>
  <c r="AG218" i="10"/>
  <c r="AF218" i="10"/>
  <c r="AE218" i="10"/>
  <c r="AD218" i="10"/>
  <c r="AC218" i="10"/>
  <c r="AB218" i="10"/>
  <c r="AA218" i="10"/>
  <c r="Z218" i="10"/>
  <c r="Y218" i="10"/>
  <c r="X218" i="10"/>
  <c r="W218" i="10"/>
  <c r="V218" i="10"/>
  <c r="U218" i="10"/>
  <c r="T218" i="10"/>
  <c r="S218" i="10"/>
  <c r="R218" i="10"/>
  <c r="Q218" i="10"/>
  <c r="P218" i="10"/>
  <c r="O218" i="10"/>
  <c r="N218" i="10"/>
  <c r="M218" i="10"/>
  <c r="L218" i="10"/>
  <c r="K218" i="10"/>
  <c r="J218" i="10"/>
  <c r="I218" i="10"/>
  <c r="H218" i="10"/>
  <c r="G218" i="10"/>
  <c r="F218" i="10"/>
  <c r="E218" i="10"/>
  <c r="D218" i="10"/>
  <c r="AH217" i="10"/>
  <c r="AG217" i="10"/>
  <c r="AF217" i="10"/>
  <c r="AE217" i="10"/>
  <c r="AD217" i="10"/>
  <c r="AC217" i="10"/>
  <c r="AB217" i="10"/>
  <c r="AA217" i="10"/>
  <c r="Z217" i="10"/>
  <c r="Y217" i="10"/>
  <c r="X217" i="10"/>
  <c r="W217" i="10"/>
  <c r="V217" i="10"/>
  <c r="U217" i="10"/>
  <c r="T217" i="10"/>
  <c r="S217" i="10"/>
  <c r="R217" i="10"/>
  <c r="Q217" i="10"/>
  <c r="P217" i="10"/>
  <c r="O217" i="10"/>
  <c r="N217" i="10"/>
  <c r="M217" i="10"/>
  <c r="L217" i="10"/>
  <c r="K217" i="10"/>
  <c r="J217" i="10"/>
  <c r="I217" i="10"/>
  <c r="H217" i="10"/>
  <c r="G217" i="10"/>
  <c r="F217" i="10"/>
  <c r="E217" i="10"/>
  <c r="D217" i="10"/>
  <c r="AH216" i="10"/>
  <c r="AG216" i="10"/>
  <c r="AF216" i="10"/>
  <c r="AE216" i="10"/>
  <c r="AD216" i="10"/>
  <c r="AC216" i="10"/>
  <c r="AB216" i="10"/>
  <c r="AA216" i="10"/>
  <c r="Z216" i="10"/>
  <c r="Y216" i="10"/>
  <c r="X216" i="10"/>
  <c r="W216" i="10"/>
  <c r="V216" i="10"/>
  <c r="U216" i="10"/>
  <c r="T216" i="10"/>
  <c r="S216" i="10"/>
  <c r="R216" i="10"/>
  <c r="Q216" i="10"/>
  <c r="P216" i="10"/>
  <c r="O216" i="10"/>
  <c r="N216" i="10"/>
  <c r="M216" i="10"/>
  <c r="L216" i="10"/>
  <c r="K216" i="10"/>
  <c r="J216" i="10"/>
  <c r="I216" i="10"/>
  <c r="H216" i="10"/>
  <c r="G216" i="10"/>
  <c r="F216" i="10"/>
  <c r="E216" i="10"/>
  <c r="D216" i="10"/>
  <c r="AH215" i="10"/>
  <c r="AG215" i="10"/>
  <c r="AF215" i="10"/>
  <c r="AE215" i="10"/>
  <c r="AD215" i="10"/>
  <c r="AC215" i="10"/>
  <c r="AB215" i="10"/>
  <c r="AA215" i="10"/>
  <c r="Z215" i="10"/>
  <c r="Y215" i="10"/>
  <c r="X215" i="10"/>
  <c r="W215" i="10"/>
  <c r="V215" i="10"/>
  <c r="U215" i="10"/>
  <c r="T215" i="10"/>
  <c r="S215" i="10"/>
  <c r="R215" i="10"/>
  <c r="Q215" i="10"/>
  <c r="P215" i="10"/>
  <c r="O215" i="10"/>
  <c r="N215" i="10"/>
  <c r="M215" i="10"/>
  <c r="L215" i="10"/>
  <c r="K215" i="10"/>
  <c r="J215" i="10"/>
  <c r="I215" i="10"/>
  <c r="H215" i="10"/>
  <c r="G215" i="10"/>
  <c r="F215" i="10"/>
  <c r="E215" i="10"/>
  <c r="D215" i="10"/>
  <c r="AH214" i="10"/>
  <c r="AG214" i="10"/>
  <c r="AF214" i="10"/>
  <c r="AE214" i="10"/>
  <c r="AD214" i="10"/>
  <c r="AC214" i="10"/>
  <c r="AB214" i="10"/>
  <c r="AA214" i="10"/>
  <c r="Z214" i="10"/>
  <c r="Y214" i="10"/>
  <c r="X214" i="10"/>
  <c r="W214" i="10"/>
  <c r="V214" i="10"/>
  <c r="U214" i="10"/>
  <c r="T214" i="10"/>
  <c r="S214" i="10"/>
  <c r="R214" i="10"/>
  <c r="Q214" i="10"/>
  <c r="P214" i="10"/>
  <c r="O214" i="10"/>
  <c r="N214" i="10"/>
  <c r="M214" i="10"/>
  <c r="L214" i="10"/>
  <c r="K214" i="10"/>
  <c r="J214" i="10"/>
  <c r="I214" i="10"/>
  <c r="H214" i="10"/>
  <c r="G214" i="10"/>
  <c r="F214" i="10"/>
  <c r="E214" i="10"/>
  <c r="D214" i="10"/>
  <c r="AH213" i="10"/>
  <c r="AG213" i="10"/>
  <c r="AF213" i="10"/>
  <c r="AE213" i="10"/>
  <c r="AD213" i="10"/>
  <c r="AC213" i="10"/>
  <c r="AB213" i="10"/>
  <c r="AA213" i="10"/>
  <c r="Z213" i="10"/>
  <c r="Y213" i="10"/>
  <c r="X213" i="10"/>
  <c r="W213" i="10"/>
  <c r="V213" i="10"/>
  <c r="U213" i="10"/>
  <c r="T213" i="10"/>
  <c r="S213" i="10"/>
  <c r="R213" i="10"/>
  <c r="Q213" i="10"/>
  <c r="P213" i="10"/>
  <c r="O213" i="10"/>
  <c r="N213" i="10"/>
  <c r="M213" i="10"/>
  <c r="L213" i="10"/>
  <c r="K213" i="10"/>
  <c r="J213" i="10"/>
  <c r="I213" i="10"/>
  <c r="H213" i="10"/>
  <c r="G213" i="10"/>
  <c r="F213" i="10"/>
  <c r="E213" i="10"/>
  <c r="D213" i="10"/>
  <c r="AH212" i="10"/>
  <c r="AG212" i="10"/>
  <c r="AF212" i="10"/>
  <c r="AE212" i="10"/>
  <c r="AD212" i="10"/>
  <c r="AC212" i="10"/>
  <c r="AB212" i="10"/>
  <c r="AA212" i="10"/>
  <c r="Z212" i="10"/>
  <c r="Y212" i="10"/>
  <c r="X212" i="10"/>
  <c r="W212" i="10"/>
  <c r="V212" i="10"/>
  <c r="U212" i="10"/>
  <c r="T212" i="10"/>
  <c r="S212" i="10"/>
  <c r="R212" i="10"/>
  <c r="Q212" i="10"/>
  <c r="P212" i="10"/>
  <c r="O212" i="10"/>
  <c r="N212" i="10"/>
  <c r="M212" i="10"/>
  <c r="L212" i="10"/>
  <c r="K212" i="10"/>
  <c r="J212" i="10"/>
  <c r="I212" i="10"/>
  <c r="H212" i="10"/>
  <c r="G212" i="10"/>
  <c r="F212" i="10"/>
  <c r="E212" i="10"/>
  <c r="D212" i="10"/>
  <c r="AH211" i="10"/>
  <c r="AG211" i="10"/>
  <c r="AF211" i="10"/>
  <c r="AE211" i="10"/>
  <c r="AD211" i="10"/>
  <c r="AC211" i="10"/>
  <c r="AB211" i="10"/>
  <c r="AA211" i="10"/>
  <c r="Z211" i="10"/>
  <c r="Y211" i="10"/>
  <c r="X211" i="10"/>
  <c r="W211" i="10"/>
  <c r="V211" i="10"/>
  <c r="U211" i="10"/>
  <c r="T211" i="10"/>
  <c r="S211" i="10"/>
  <c r="R211" i="10"/>
  <c r="Q211" i="10"/>
  <c r="P211" i="10"/>
  <c r="O211" i="10"/>
  <c r="N211" i="10"/>
  <c r="M211" i="10"/>
  <c r="L211" i="10"/>
  <c r="K211" i="10"/>
  <c r="J211" i="10"/>
  <c r="I211" i="10"/>
  <c r="H211" i="10"/>
  <c r="G211" i="10"/>
  <c r="F211" i="10"/>
  <c r="E211" i="10"/>
  <c r="D211" i="10"/>
  <c r="AH210" i="10"/>
  <c r="AG210" i="10"/>
  <c r="AF210" i="10"/>
  <c r="AE210" i="10"/>
  <c r="AD210" i="10"/>
  <c r="AC210" i="10"/>
  <c r="AB210" i="10"/>
  <c r="AA210" i="10"/>
  <c r="Z210" i="10"/>
  <c r="Y210" i="10"/>
  <c r="X210" i="10"/>
  <c r="W210" i="10"/>
  <c r="V210" i="10"/>
  <c r="U210" i="10"/>
  <c r="T210" i="10"/>
  <c r="S210" i="10"/>
  <c r="R210" i="10"/>
  <c r="Q210" i="10"/>
  <c r="P210" i="10"/>
  <c r="O210" i="10"/>
  <c r="N210" i="10"/>
  <c r="M210" i="10"/>
  <c r="L210" i="10"/>
  <c r="K210" i="10"/>
  <c r="J210" i="10"/>
  <c r="I210" i="10"/>
  <c r="H210" i="10"/>
  <c r="G210" i="10"/>
  <c r="F210" i="10"/>
  <c r="E210" i="10"/>
  <c r="D210" i="10"/>
  <c r="AH209" i="10"/>
  <c r="AG209" i="10"/>
  <c r="AF209" i="10"/>
  <c r="AE209" i="10"/>
  <c r="AD209" i="10"/>
  <c r="AC209" i="10"/>
  <c r="AB209" i="10"/>
  <c r="AA209" i="10"/>
  <c r="Z209" i="10"/>
  <c r="Y209" i="10"/>
  <c r="X209" i="10"/>
  <c r="W209" i="10"/>
  <c r="V209" i="10"/>
  <c r="U209" i="10"/>
  <c r="T209" i="10"/>
  <c r="S209" i="10"/>
  <c r="R209" i="10"/>
  <c r="Q209" i="10"/>
  <c r="P209" i="10"/>
  <c r="O209" i="10"/>
  <c r="N209" i="10"/>
  <c r="M209" i="10"/>
  <c r="L209" i="10"/>
  <c r="K209" i="10"/>
  <c r="J209" i="10"/>
  <c r="I209" i="10"/>
  <c r="H209" i="10"/>
  <c r="G209" i="10"/>
  <c r="F209" i="10"/>
  <c r="E209" i="10"/>
  <c r="D209" i="10"/>
  <c r="AH208" i="10"/>
  <c r="AG208" i="10"/>
  <c r="AF208" i="10"/>
  <c r="AE208" i="10"/>
  <c r="AD208" i="10"/>
  <c r="AC208" i="10"/>
  <c r="AB208" i="10"/>
  <c r="AA208" i="10"/>
  <c r="Z208" i="10"/>
  <c r="Y208" i="10"/>
  <c r="X208" i="10"/>
  <c r="W208" i="10"/>
  <c r="V208" i="10"/>
  <c r="U208" i="10"/>
  <c r="T208" i="10"/>
  <c r="S208" i="10"/>
  <c r="R208" i="10"/>
  <c r="Q208" i="10"/>
  <c r="P208" i="10"/>
  <c r="O208" i="10"/>
  <c r="N208" i="10"/>
  <c r="M208" i="10"/>
  <c r="L208" i="10"/>
  <c r="K208" i="10"/>
  <c r="J208" i="10"/>
  <c r="I208" i="10"/>
  <c r="H208" i="10"/>
  <c r="G208" i="10"/>
  <c r="F208" i="10"/>
  <c r="E208" i="10"/>
  <c r="D208" i="10"/>
  <c r="AH207" i="10"/>
  <c r="AG207" i="10"/>
  <c r="AF207" i="10"/>
  <c r="AE207" i="10"/>
  <c r="AD207" i="10"/>
  <c r="AC207" i="10"/>
  <c r="AB207" i="10"/>
  <c r="AA207" i="10"/>
  <c r="Z207" i="10"/>
  <c r="Y207" i="10"/>
  <c r="X207" i="10"/>
  <c r="W207" i="10"/>
  <c r="V207" i="10"/>
  <c r="U207" i="10"/>
  <c r="T207" i="10"/>
  <c r="S207" i="10"/>
  <c r="R207" i="10"/>
  <c r="Q207" i="10"/>
  <c r="P207" i="10"/>
  <c r="O207" i="10"/>
  <c r="N207" i="10"/>
  <c r="M207" i="10"/>
  <c r="L207" i="10"/>
  <c r="K207" i="10"/>
  <c r="J207" i="10"/>
  <c r="I207" i="10"/>
  <c r="H207" i="10"/>
  <c r="G207" i="10"/>
  <c r="F207" i="10"/>
  <c r="E207" i="10"/>
  <c r="D207" i="10"/>
  <c r="AH206" i="10"/>
  <c r="AG206" i="10"/>
  <c r="AF206" i="10"/>
  <c r="AE206" i="10"/>
  <c r="AD206" i="10"/>
  <c r="AC206" i="10"/>
  <c r="AB206" i="10"/>
  <c r="AA206" i="10"/>
  <c r="Z206" i="10"/>
  <c r="Y206" i="10"/>
  <c r="X206" i="10"/>
  <c r="W206" i="10"/>
  <c r="V206" i="10"/>
  <c r="U206" i="10"/>
  <c r="T206" i="10"/>
  <c r="S206" i="10"/>
  <c r="R206" i="10"/>
  <c r="Q206" i="10"/>
  <c r="P206" i="10"/>
  <c r="O206" i="10"/>
  <c r="N206" i="10"/>
  <c r="M206" i="10"/>
  <c r="L206" i="10"/>
  <c r="K206" i="10"/>
  <c r="J206" i="10"/>
  <c r="I206" i="10"/>
  <c r="H206" i="10"/>
  <c r="G206" i="10"/>
  <c r="F206" i="10"/>
  <c r="E206" i="10"/>
  <c r="D206" i="10"/>
  <c r="AH205" i="10"/>
  <c r="AG205" i="10"/>
  <c r="AF205" i="10"/>
  <c r="AE205" i="10"/>
  <c r="AD205" i="10"/>
  <c r="AC205" i="10"/>
  <c r="AB205" i="10"/>
  <c r="AA205" i="10"/>
  <c r="Z205" i="10"/>
  <c r="Y205" i="10"/>
  <c r="X205" i="10"/>
  <c r="W205" i="10"/>
  <c r="V205" i="10"/>
  <c r="U205" i="10"/>
  <c r="T205" i="10"/>
  <c r="S205" i="10"/>
  <c r="R205" i="10"/>
  <c r="Q205" i="10"/>
  <c r="P205" i="10"/>
  <c r="O205" i="10"/>
  <c r="N205" i="10"/>
  <c r="M205" i="10"/>
  <c r="L205" i="10"/>
  <c r="K205" i="10"/>
  <c r="J205" i="10"/>
  <c r="I205" i="10"/>
  <c r="H205" i="10"/>
  <c r="G205" i="10"/>
  <c r="F205" i="10"/>
  <c r="E205" i="10"/>
  <c r="D205" i="10"/>
  <c r="AH204" i="10"/>
  <c r="AG204" i="10"/>
  <c r="AF204" i="10"/>
  <c r="AE204" i="10"/>
  <c r="AD204" i="10"/>
  <c r="AC204" i="10"/>
  <c r="AB204" i="10"/>
  <c r="AA204" i="10"/>
  <c r="Z204" i="10"/>
  <c r="Y204" i="10"/>
  <c r="X204" i="10"/>
  <c r="W204" i="10"/>
  <c r="V204" i="10"/>
  <c r="U204" i="10"/>
  <c r="T204" i="10"/>
  <c r="S204" i="10"/>
  <c r="R204" i="10"/>
  <c r="Q204" i="10"/>
  <c r="P204" i="10"/>
  <c r="O204" i="10"/>
  <c r="N204" i="10"/>
  <c r="M204" i="10"/>
  <c r="L204" i="10"/>
  <c r="K204" i="10"/>
  <c r="J204" i="10"/>
  <c r="I204" i="10"/>
  <c r="H204" i="10"/>
  <c r="G204" i="10"/>
  <c r="F204" i="10"/>
  <c r="E204" i="10"/>
  <c r="D204" i="10"/>
  <c r="AH203" i="10"/>
  <c r="AG203" i="10"/>
  <c r="AF203" i="10"/>
  <c r="AE203" i="10"/>
  <c r="AD203" i="10"/>
  <c r="AC203" i="10"/>
  <c r="AB203" i="10"/>
  <c r="AA203" i="10"/>
  <c r="Z203" i="10"/>
  <c r="Y203" i="10"/>
  <c r="X203" i="10"/>
  <c r="W203" i="10"/>
  <c r="V203" i="10"/>
  <c r="U203" i="10"/>
  <c r="T203" i="10"/>
  <c r="S203" i="10"/>
  <c r="R203" i="10"/>
  <c r="Q203" i="10"/>
  <c r="P203" i="10"/>
  <c r="O203" i="10"/>
  <c r="N203" i="10"/>
  <c r="M203" i="10"/>
  <c r="L203" i="10"/>
  <c r="K203" i="10"/>
  <c r="J203" i="10"/>
  <c r="I203" i="10"/>
  <c r="H203" i="10"/>
  <c r="G203" i="10"/>
  <c r="F203" i="10"/>
  <c r="E203" i="10"/>
  <c r="D203" i="10"/>
  <c r="AH202" i="10"/>
  <c r="AG202" i="10"/>
  <c r="AF202" i="10"/>
  <c r="AE202" i="10"/>
  <c r="AD202" i="10"/>
  <c r="AC202" i="10"/>
  <c r="AB202" i="10"/>
  <c r="AA202" i="10"/>
  <c r="Z202" i="10"/>
  <c r="Y202" i="10"/>
  <c r="X202" i="10"/>
  <c r="W202" i="10"/>
  <c r="V202" i="10"/>
  <c r="U202" i="10"/>
  <c r="T202" i="10"/>
  <c r="S202" i="10"/>
  <c r="R202" i="10"/>
  <c r="Q202" i="10"/>
  <c r="P202" i="10"/>
  <c r="O202" i="10"/>
  <c r="N202" i="10"/>
  <c r="M202" i="10"/>
  <c r="L202" i="10"/>
  <c r="K202" i="10"/>
  <c r="J202" i="10"/>
  <c r="I202" i="10"/>
  <c r="H202" i="10"/>
  <c r="G202" i="10"/>
  <c r="F202" i="10"/>
  <c r="E202" i="10"/>
  <c r="D202" i="10"/>
  <c r="AH201" i="10"/>
  <c r="AG201" i="10"/>
  <c r="AF201" i="10"/>
  <c r="AE201" i="10"/>
  <c r="AD201" i="10"/>
  <c r="AC201" i="10"/>
  <c r="AB201" i="10"/>
  <c r="AA201" i="10"/>
  <c r="Z201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G201" i="10"/>
  <c r="F201" i="10"/>
  <c r="E201" i="10"/>
  <c r="D201" i="10"/>
  <c r="AH200" i="10"/>
  <c r="AG200" i="10"/>
  <c r="AF200" i="10"/>
  <c r="AE200" i="10"/>
  <c r="AD200" i="10"/>
  <c r="AC200" i="10"/>
  <c r="AB200" i="10"/>
  <c r="AA200" i="10"/>
  <c r="Z200" i="10"/>
  <c r="Y200" i="10"/>
  <c r="X200" i="10"/>
  <c r="W200" i="10"/>
  <c r="V200" i="10"/>
  <c r="U200" i="10"/>
  <c r="T200" i="10"/>
  <c r="S200" i="10"/>
  <c r="R200" i="10"/>
  <c r="Q200" i="10"/>
  <c r="P200" i="10"/>
  <c r="O200" i="10"/>
  <c r="N200" i="10"/>
  <c r="M200" i="10"/>
  <c r="L200" i="10"/>
  <c r="K200" i="10"/>
  <c r="J200" i="10"/>
  <c r="I200" i="10"/>
  <c r="H200" i="10"/>
  <c r="G200" i="10"/>
  <c r="F200" i="10"/>
  <c r="E200" i="10"/>
  <c r="D200" i="10"/>
  <c r="AH199" i="10"/>
  <c r="AG199" i="10"/>
  <c r="AF199" i="10"/>
  <c r="AE199" i="10"/>
  <c r="AD199" i="10"/>
  <c r="AC199" i="10"/>
  <c r="AB199" i="10"/>
  <c r="AA199" i="10"/>
  <c r="Z199" i="10"/>
  <c r="Y199" i="10"/>
  <c r="X199" i="10"/>
  <c r="W199" i="10"/>
  <c r="V199" i="10"/>
  <c r="U199" i="10"/>
  <c r="T199" i="10"/>
  <c r="S199" i="10"/>
  <c r="R199" i="10"/>
  <c r="Q199" i="10"/>
  <c r="P199" i="10"/>
  <c r="O199" i="10"/>
  <c r="N199" i="10"/>
  <c r="M199" i="10"/>
  <c r="L199" i="10"/>
  <c r="K199" i="10"/>
  <c r="J199" i="10"/>
  <c r="I199" i="10"/>
  <c r="H199" i="10"/>
  <c r="G199" i="10"/>
  <c r="F199" i="10"/>
  <c r="E199" i="10"/>
  <c r="D199" i="10"/>
  <c r="AH198" i="10"/>
  <c r="AG198" i="10"/>
  <c r="AF198" i="10"/>
  <c r="AE198" i="10"/>
  <c r="AD198" i="10"/>
  <c r="AC198" i="10"/>
  <c r="AB198" i="10"/>
  <c r="AA198" i="10"/>
  <c r="Z198" i="10"/>
  <c r="Y198" i="10"/>
  <c r="X198" i="10"/>
  <c r="W198" i="10"/>
  <c r="V198" i="10"/>
  <c r="U198" i="10"/>
  <c r="T198" i="10"/>
  <c r="S198" i="10"/>
  <c r="R198" i="10"/>
  <c r="Q198" i="10"/>
  <c r="P198" i="10"/>
  <c r="O198" i="10"/>
  <c r="N198" i="10"/>
  <c r="M198" i="10"/>
  <c r="L198" i="10"/>
  <c r="K198" i="10"/>
  <c r="J198" i="10"/>
  <c r="I198" i="10"/>
  <c r="H198" i="10"/>
  <c r="G198" i="10"/>
  <c r="F198" i="10"/>
  <c r="E198" i="10"/>
  <c r="D198" i="10"/>
  <c r="AH197" i="10"/>
  <c r="AG197" i="10"/>
  <c r="AF197" i="10"/>
  <c r="AE197" i="10"/>
  <c r="AD197" i="10"/>
  <c r="AC197" i="10"/>
  <c r="AB197" i="10"/>
  <c r="AA197" i="10"/>
  <c r="Z197" i="10"/>
  <c r="Y197" i="10"/>
  <c r="X197" i="10"/>
  <c r="W197" i="10"/>
  <c r="V197" i="10"/>
  <c r="U197" i="10"/>
  <c r="T197" i="10"/>
  <c r="S197" i="10"/>
  <c r="R197" i="10"/>
  <c r="Q197" i="10"/>
  <c r="P197" i="10"/>
  <c r="O197" i="10"/>
  <c r="N197" i="10"/>
  <c r="M197" i="10"/>
  <c r="L197" i="10"/>
  <c r="K197" i="10"/>
  <c r="J197" i="10"/>
  <c r="I197" i="10"/>
  <c r="H197" i="10"/>
  <c r="G197" i="10"/>
  <c r="F197" i="10"/>
  <c r="E197" i="10"/>
  <c r="D197" i="10"/>
  <c r="AH196" i="10"/>
  <c r="AG196" i="10"/>
  <c r="AF196" i="10"/>
  <c r="AE196" i="10"/>
  <c r="AD196" i="10"/>
  <c r="AC196" i="10"/>
  <c r="AB196" i="10"/>
  <c r="AA196" i="10"/>
  <c r="Z196" i="10"/>
  <c r="Y196" i="10"/>
  <c r="X196" i="10"/>
  <c r="W196" i="10"/>
  <c r="V196" i="10"/>
  <c r="U196" i="10"/>
  <c r="T196" i="10"/>
  <c r="S196" i="10"/>
  <c r="R196" i="10"/>
  <c r="Q196" i="10"/>
  <c r="P196" i="10"/>
  <c r="O196" i="10"/>
  <c r="N196" i="10"/>
  <c r="M196" i="10"/>
  <c r="L196" i="10"/>
  <c r="K196" i="10"/>
  <c r="J196" i="10"/>
  <c r="I196" i="10"/>
  <c r="H196" i="10"/>
  <c r="G196" i="10"/>
  <c r="F196" i="10"/>
  <c r="E196" i="10"/>
  <c r="D196" i="10"/>
  <c r="AH195" i="10"/>
  <c r="AG195" i="10"/>
  <c r="AF195" i="10"/>
  <c r="AE195" i="10"/>
  <c r="AD195" i="10"/>
  <c r="AC195" i="10"/>
  <c r="AB195" i="10"/>
  <c r="AA195" i="10"/>
  <c r="Z195" i="10"/>
  <c r="Y195" i="10"/>
  <c r="X195" i="10"/>
  <c r="W195" i="10"/>
  <c r="V195" i="10"/>
  <c r="U195" i="10"/>
  <c r="T195" i="10"/>
  <c r="S195" i="10"/>
  <c r="R195" i="10"/>
  <c r="Q195" i="10"/>
  <c r="P195" i="10"/>
  <c r="O195" i="10"/>
  <c r="N195" i="10"/>
  <c r="M195" i="10"/>
  <c r="L195" i="10"/>
  <c r="K195" i="10"/>
  <c r="J195" i="10"/>
  <c r="I195" i="10"/>
  <c r="H195" i="10"/>
  <c r="G195" i="10"/>
  <c r="F195" i="10"/>
  <c r="E195" i="10"/>
  <c r="D195" i="10"/>
  <c r="AH194" i="10"/>
  <c r="AG194" i="10"/>
  <c r="AF194" i="10"/>
  <c r="AE194" i="10"/>
  <c r="AD194" i="10"/>
  <c r="AC194" i="10"/>
  <c r="AB194" i="10"/>
  <c r="AA194" i="10"/>
  <c r="Z194" i="10"/>
  <c r="Y194" i="10"/>
  <c r="X194" i="10"/>
  <c r="W194" i="10"/>
  <c r="V194" i="10"/>
  <c r="U194" i="10"/>
  <c r="T194" i="10"/>
  <c r="S194" i="10"/>
  <c r="R194" i="10"/>
  <c r="Q194" i="10"/>
  <c r="P194" i="10"/>
  <c r="O194" i="10"/>
  <c r="N194" i="10"/>
  <c r="M194" i="10"/>
  <c r="L194" i="10"/>
  <c r="K194" i="10"/>
  <c r="J194" i="10"/>
  <c r="I194" i="10"/>
  <c r="H194" i="10"/>
  <c r="G194" i="10"/>
  <c r="F194" i="10"/>
  <c r="E194" i="10"/>
  <c r="D194" i="10"/>
  <c r="AH193" i="10"/>
  <c r="AG193" i="10"/>
  <c r="AF193" i="10"/>
  <c r="AE193" i="10"/>
  <c r="AD193" i="10"/>
  <c r="AC193" i="10"/>
  <c r="AB193" i="10"/>
  <c r="AA193" i="10"/>
  <c r="Z193" i="10"/>
  <c r="Y193" i="10"/>
  <c r="X193" i="10"/>
  <c r="W193" i="10"/>
  <c r="V193" i="10"/>
  <c r="U193" i="10"/>
  <c r="T193" i="10"/>
  <c r="S193" i="10"/>
  <c r="R193" i="10"/>
  <c r="Q193" i="10"/>
  <c r="P193" i="10"/>
  <c r="O193" i="10"/>
  <c r="N193" i="10"/>
  <c r="M193" i="10"/>
  <c r="L193" i="10"/>
  <c r="K193" i="10"/>
  <c r="J193" i="10"/>
  <c r="I193" i="10"/>
  <c r="H193" i="10"/>
  <c r="G193" i="10"/>
  <c r="F193" i="10"/>
  <c r="E193" i="10"/>
  <c r="D193" i="10"/>
  <c r="AH192" i="10"/>
  <c r="AG192" i="10"/>
  <c r="AF192" i="10"/>
  <c r="AE192" i="10"/>
  <c r="AD192" i="10"/>
  <c r="AC192" i="10"/>
  <c r="AB192" i="10"/>
  <c r="AA192" i="10"/>
  <c r="Z192" i="10"/>
  <c r="Y192" i="10"/>
  <c r="X192" i="10"/>
  <c r="W192" i="10"/>
  <c r="V192" i="10"/>
  <c r="U192" i="10"/>
  <c r="T192" i="10"/>
  <c r="S192" i="10"/>
  <c r="R192" i="10"/>
  <c r="Q192" i="10"/>
  <c r="P192" i="10"/>
  <c r="O192" i="10"/>
  <c r="N192" i="10"/>
  <c r="M192" i="10"/>
  <c r="L192" i="10"/>
  <c r="K192" i="10"/>
  <c r="J192" i="10"/>
  <c r="I192" i="10"/>
  <c r="H192" i="10"/>
  <c r="G192" i="10"/>
  <c r="F192" i="10"/>
  <c r="E192" i="10"/>
  <c r="D192" i="10"/>
  <c r="AH191" i="10"/>
  <c r="AG191" i="10"/>
  <c r="AF191" i="10"/>
  <c r="AE191" i="10"/>
  <c r="AD191" i="10"/>
  <c r="AC191" i="10"/>
  <c r="AB191" i="10"/>
  <c r="AA191" i="10"/>
  <c r="Z191" i="10"/>
  <c r="Y191" i="10"/>
  <c r="X191" i="10"/>
  <c r="W191" i="10"/>
  <c r="V191" i="10"/>
  <c r="U191" i="10"/>
  <c r="T191" i="10"/>
  <c r="S191" i="10"/>
  <c r="R191" i="10"/>
  <c r="Q191" i="10"/>
  <c r="P191" i="10"/>
  <c r="O191" i="10"/>
  <c r="N191" i="10"/>
  <c r="M191" i="10"/>
  <c r="L191" i="10"/>
  <c r="K191" i="10"/>
  <c r="J191" i="10"/>
  <c r="I191" i="10"/>
  <c r="H191" i="10"/>
  <c r="G191" i="10"/>
  <c r="F191" i="10"/>
  <c r="E191" i="10"/>
  <c r="D191" i="10"/>
  <c r="AH190" i="10"/>
  <c r="AG190" i="10"/>
  <c r="AF190" i="10"/>
  <c r="AE190" i="10"/>
  <c r="AD190" i="10"/>
  <c r="AC190" i="10"/>
  <c r="AB190" i="10"/>
  <c r="AA190" i="10"/>
  <c r="Z190" i="10"/>
  <c r="Y190" i="10"/>
  <c r="X190" i="10"/>
  <c r="W190" i="10"/>
  <c r="V190" i="10"/>
  <c r="U190" i="10"/>
  <c r="T190" i="10"/>
  <c r="S190" i="10"/>
  <c r="R190" i="10"/>
  <c r="Q190" i="10"/>
  <c r="P190" i="10"/>
  <c r="O190" i="10"/>
  <c r="N190" i="10"/>
  <c r="M190" i="10"/>
  <c r="L190" i="10"/>
  <c r="K190" i="10"/>
  <c r="J190" i="10"/>
  <c r="I190" i="10"/>
  <c r="H190" i="10"/>
  <c r="G190" i="10"/>
  <c r="F190" i="10"/>
  <c r="E190" i="10"/>
  <c r="D190" i="10"/>
  <c r="AH189" i="10"/>
  <c r="AG189" i="10"/>
  <c r="AF189" i="10"/>
  <c r="AE189" i="10"/>
  <c r="AD189" i="10"/>
  <c r="AC189" i="10"/>
  <c r="AB189" i="10"/>
  <c r="AA189" i="10"/>
  <c r="Z189" i="10"/>
  <c r="Y189" i="10"/>
  <c r="X189" i="10"/>
  <c r="W189" i="10"/>
  <c r="V189" i="10"/>
  <c r="U189" i="10"/>
  <c r="T189" i="10"/>
  <c r="S189" i="10"/>
  <c r="R189" i="10"/>
  <c r="Q189" i="10"/>
  <c r="P189" i="10"/>
  <c r="O189" i="10"/>
  <c r="N189" i="10"/>
  <c r="M189" i="10"/>
  <c r="L189" i="10"/>
  <c r="K189" i="10"/>
  <c r="J189" i="10"/>
  <c r="I189" i="10"/>
  <c r="H189" i="10"/>
  <c r="G189" i="10"/>
  <c r="F189" i="10"/>
  <c r="E189" i="10"/>
  <c r="D189" i="10"/>
  <c r="C273" i="10"/>
  <c r="C270" i="10"/>
  <c r="C269" i="10"/>
  <c r="C268" i="10"/>
  <c r="C267" i="10"/>
  <c r="C266" i="10"/>
  <c r="C265" i="10"/>
  <c r="C264" i="10"/>
  <c r="C263" i="10"/>
  <c r="C262" i="10"/>
  <c r="C260" i="10"/>
  <c r="C259" i="10"/>
  <c r="C258" i="10"/>
  <c r="C257" i="10"/>
  <c r="C256" i="10"/>
  <c r="C254" i="10"/>
  <c r="C253" i="10"/>
  <c r="C252" i="10"/>
  <c r="C251" i="10"/>
  <c r="C250" i="10"/>
  <c r="C249" i="10"/>
  <c r="C248" i="10"/>
  <c r="C247" i="10"/>
  <c r="C245" i="10"/>
  <c r="C244" i="10"/>
  <c r="C243" i="10"/>
  <c r="C242" i="10"/>
  <c r="C241" i="10"/>
  <c r="C240" i="10"/>
  <c r="C239" i="10"/>
  <c r="C238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I14" i="17" l="1"/>
  <c r="M14" i="17" s="1"/>
  <c r="C86" i="22"/>
  <c r="C90" i="22" s="1"/>
  <c r="C89" i="22"/>
  <c r="C91" i="22" s="1"/>
  <c r="C92" i="22" s="1"/>
  <c r="C93" i="22" s="1"/>
  <c r="AB29" i="22"/>
  <c r="D76" i="22"/>
  <c r="E75" i="22"/>
  <c r="D99" i="22"/>
  <c r="E6" i="22"/>
  <c r="D13" i="22"/>
  <c r="D21" i="22"/>
  <c r="D23" i="22" s="1"/>
  <c r="D28" i="22"/>
  <c r="D30" i="22" s="1"/>
  <c r="D31" i="22" s="1"/>
  <c r="AA29" i="22"/>
  <c r="AA44" i="22"/>
  <c r="AA57" i="22" s="1"/>
  <c r="AG29" i="22"/>
  <c r="AG44" i="22"/>
  <c r="AG57" i="22" s="1"/>
  <c r="J75" i="22"/>
  <c r="I76" i="22"/>
  <c r="I13" i="22"/>
  <c r="I28" i="22"/>
  <c r="I99" i="22"/>
  <c r="J6" i="22"/>
  <c r="I21" i="22"/>
  <c r="I23" i="22" s="1"/>
  <c r="AF89" i="22"/>
  <c r="AF86" i="22"/>
  <c r="H29" i="22"/>
  <c r="H44" i="22"/>
  <c r="H57" i="22" s="1"/>
  <c r="X75" i="22"/>
  <c r="W76" i="22"/>
  <c r="W21" i="22"/>
  <c r="W23" i="22" s="1"/>
  <c r="W28" i="22"/>
  <c r="W30" i="22" s="1"/>
  <c r="W31" i="22" s="1"/>
  <c r="X6" i="22"/>
  <c r="W13" i="22"/>
  <c r="W99" i="22"/>
  <c r="G29" i="22"/>
  <c r="G44" i="22"/>
  <c r="G57" i="22" s="1"/>
  <c r="AB86" i="22"/>
  <c r="AB89" i="22"/>
  <c r="S76" i="22"/>
  <c r="T75" i="22"/>
  <c r="S28" i="22"/>
  <c r="S99" i="22"/>
  <c r="S21" i="22"/>
  <c r="S23" i="22" s="1"/>
  <c r="T6" i="22"/>
  <c r="S13" i="22"/>
  <c r="K75" i="22"/>
  <c r="J76" i="22"/>
  <c r="J13" i="22"/>
  <c r="J28" i="22"/>
  <c r="J30" i="22" s="1"/>
  <c r="J99" i="22"/>
  <c r="K6" i="22"/>
  <c r="J21" i="22"/>
  <c r="J23" i="22" s="1"/>
  <c r="M89" i="22"/>
  <c r="M86" i="22"/>
  <c r="H86" i="22"/>
  <c r="H89" i="22"/>
  <c r="T76" i="22"/>
  <c r="U75" i="22"/>
  <c r="T99" i="22"/>
  <c r="U6" i="22"/>
  <c r="T21" i="22"/>
  <c r="T23" i="22" s="1"/>
  <c r="T13" i="22"/>
  <c r="T28" i="22"/>
  <c r="T30" i="22" s="1"/>
  <c r="T31" i="22" s="1"/>
  <c r="D89" i="22"/>
  <c r="D86" i="22"/>
  <c r="D90" i="22" s="1"/>
  <c r="S89" i="22"/>
  <c r="S86" i="22"/>
  <c r="C29" i="22"/>
  <c r="C44" i="22" s="1"/>
  <c r="J86" i="22"/>
  <c r="J89" i="22"/>
  <c r="Z75" i="22"/>
  <c r="Y76" i="22"/>
  <c r="Y13" i="22"/>
  <c r="Y28" i="22"/>
  <c r="Y99" i="22"/>
  <c r="Z6" i="22"/>
  <c r="Y21" i="22"/>
  <c r="Y23" i="22" s="1"/>
  <c r="I86" i="22"/>
  <c r="I90" i="22" s="1"/>
  <c r="I89" i="22"/>
  <c r="I91" i="22" s="1"/>
  <c r="I92" i="22" s="1"/>
  <c r="AD76" i="22"/>
  <c r="AE75" i="22"/>
  <c r="AD21" i="22"/>
  <c r="AD23" i="22" s="1"/>
  <c r="AD13" i="22"/>
  <c r="AD28" i="22"/>
  <c r="AD30" i="22" s="1"/>
  <c r="AD99" i="22"/>
  <c r="AE6" i="22"/>
  <c r="AC89" i="22"/>
  <c r="AC86" i="22"/>
  <c r="AC90" i="22" s="1"/>
  <c r="E76" i="22"/>
  <c r="F75" i="22"/>
  <c r="F6" i="22"/>
  <c r="E99" i="22"/>
  <c r="E21" i="22"/>
  <c r="E23" i="22" s="1"/>
  <c r="E13" i="22"/>
  <c r="E28" i="22"/>
  <c r="W86" i="22"/>
  <c r="W89" i="22"/>
  <c r="C75" i="22"/>
  <c r="C6" i="22"/>
  <c r="G5" i="17"/>
  <c r="K5" i="17" s="1"/>
  <c r="M5" i="17" s="1"/>
  <c r="M7" i="17" s="1"/>
  <c r="C13" i="17"/>
  <c r="S29" i="22"/>
  <c r="S44" i="22"/>
  <c r="S57" i="22" s="1"/>
  <c r="AA75" i="22"/>
  <c r="Z76" i="22"/>
  <c r="Z13" i="22"/>
  <c r="Z28" i="22"/>
  <c r="Z30" i="22" s="1"/>
  <c r="Z99" i="22"/>
  <c r="AA6" i="22"/>
  <c r="Z21" i="22"/>
  <c r="Z23" i="22" s="1"/>
  <c r="Y29" i="22"/>
  <c r="Y30" i="22" s="1"/>
  <c r="G75" i="22"/>
  <c r="F76" i="22"/>
  <c r="F21" i="22"/>
  <c r="F23" i="22" s="1"/>
  <c r="F13" i="22"/>
  <c r="F28" i="22"/>
  <c r="F30" i="22" s="1"/>
  <c r="F99" i="22"/>
  <c r="G6" i="22"/>
  <c r="X89" i="22"/>
  <c r="X86" i="22"/>
  <c r="X90" i="22" s="1"/>
  <c r="P75" i="22"/>
  <c r="O76" i="22"/>
  <c r="O21" i="22"/>
  <c r="O23" i="22" s="1"/>
  <c r="O13" i="22"/>
  <c r="O28" i="22"/>
  <c r="O99" i="22"/>
  <c r="P6" i="22"/>
  <c r="AC29" i="22"/>
  <c r="AC44" i="22" s="1"/>
  <c r="AC57" i="22" s="1"/>
  <c r="E29" i="22"/>
  <c r="E30" i="22" s="1"/>
  <c r="AC76" i="22"/>
  <c r="AD75" i="22"/>
  <c r="AD77" i="22" s="1"/>
  <c r="AD78" i="22" s="1"/>
  <c r="AD6" i="22"/>
  <c r="AC99" i="22"/>
  <c r="AC21" i="22"/>
  <c r="AC23" i="22" s="1"/>
  <c r="AC13" i="22"/>
  <c r="AC28" i="22"/>
  <c r="T86" i="22"/>
  <c r="T90" i="22" s="1"/>
  <c r="T89" i="22"/>
  <c r="T91" i="22" s="1"/>
  <c r="T92" i="22" s="1"/>
  <c r="K76" i="22"/>
  <c r="L75" i="22"/>
  <c r="K28" i="22"/>
  <c r="K30" i="22" s="1"/>
  <c r="K99" i="22"/>
  <c r="L6" i="22"/>
  <c r="K21" i="22"/>
  <c r="K23" i="22" s="1"/>
  <c r="K13" i="22"/>
  <c r="Z86" i="22"/>
  <c r="Z89" i="22"/>
  <c r="V76" i="22"/>
  <c r="W75" i="22"/>
  <c r="W77" i="22" s="1"/>
  <c r="W78" i="22" s="1"/>
  <c r="V21" i="22"/>
  <c r="V23" i="22" s="1"/>
  <c r="V13" i="22"/>
  <c r="V28" i="22"/>
  <c r="V99" i="22"/>
  <c r="W6" i="22"/>
  <c r="Y86" i="22"/>
  <c r="Y90" i="22" s="1"/>
  <c r="Y89" i="22"/>
  <c r="Y91" i="22" s="1"/>
  <c r="Y92" i="22" s="1"/>
  <c r="Q75" i="22"/>
  <c r="P76" i="22"/>
  <c r="P13" i="22"/>
  <c r="P28" i="22"/>
  <c r="P99" i="22"/>
  <c r="Q6" i="22"/>
  <c r="P21" i="22"/>
  <c r="P23" i="22" s="1"/>
  <c r="AD89" i="22"/>
  <c r="AD86" i="22"/>
  <c r="AD90" i="22" s="1"/>
  <c r="O29" i="22"/>
  <c r="O44" i="22" s="1"/>
  <c r="O57" i="22" s="1"/>
  <c r="U76" i="22"/>
  <c r="V75" i="22"/>
  <c r="V6" i="22"/>
  <c r="U21" i="22"/>
  <c r="U23" i="22" s="1"/>
  <c r="U13" i="22"/>
  <c r="U28" i="22"/>
  <c r="U99" i="22"/>
  <c r="E89" i="22"/>
  <c r="E86" i="22"/>
  <c r="E90" i="22" s="1"/>
  <c r="Y75" i="22"/>
  <c r="Y77" i="22" s="1"/>
  <c r="Y78" i="22" s="1"/>
  <c r="X76" i="22"/>
  <c r="X13" i="22"/>
  <c r="X28" i="22"/>
  <c r="X30" i="22" s="1"/>
  <c r="X99" i="22"/>
  <c r="Y6" i="22"/>
  <c r="X21" i="22"/>
  <c r="X23" i="22" s="1"/>
  <c r="L76" i="22"/>
  <c r="M75" i="22"/>
  <c r="L99" i="22"/>
  <c r="M6" i="22"/>
  <c r="L21" i="22"/>
  <c r="L23" i="22" s="1"/>
  <c r="L13" i="22"/>
  <c r="L28" i="22"/>
  <c r="K86" i="22"/>
  <c r="K90" i="22" s="1"/>
  <c r="K89" i="22"/>
  <c r="K91" i="22" s="1"/>
  <c r="K92" i="22" s="1"/>
  <c r="V29" i="22"/>
  <c r="V44" i="22" s="1"/>
  <c r="V57" i="22" s="1"/>
  <c r="R75" i="22"/>
  <c r="Q76" i="22"/>
  <c r="Q13" i="22"/>
  <c r="R6" i="22"/>
  <c r="Q28" i="22"/>
  <c r="Q30" i="22" s="1"/>
  <c r="Q99" i="22"/>
  <c r="Q21" i="22"/>
  <c r="Q23" i="22" s="1"/>
  <c r="F86" i="22"/>
  <c r="F89" i="22"/>
  <c r="P29" i="22"/>
  <c r="P30" i="22" s="1"/>
  <c r="AE76" i="22"/>
  <c r="AF75" i="22"/>
  <c r="AE21" i="22"/>
  <c r="AE23" i="22" s="1"/>
  <c r="AF6" i="22"/>
  <c r="AE13" i="22"/>
  <c r="AE28" i="22"/>
  <c r="AE99" i="22"/>
  <c r="O86" i="22"/>
  <c r="O89" i="22"/>
  <c r="U29" i="22"/>
  <c r="U44" i="22"/>
  <c r="U57" i="22" s="1"/>
  <c r="N76" i="22"/>
  <c r="O75" i="22"/>
  <c r="N21" i="22"/>
  <c r="N23" i="22" s="1"/>
  <c r="N13" i="22"/>
  <c r="N28" i="22"/>
  <c r="N99" i="22"/>
  <c r="O6" i="22"/>
  <c r="AG89" i="22"/>
  <c r="AG86" i="22"/>
  <c r="AG90" i="22" s="1"/>
  <c r="L29" i="22"/>
  <c r="L30" i="22" s="1"/>
  <c r="L44" i="22"/>
  <c r="L57" i="22" s="1"/>
  <c r="AB75" i="22"/>
  <c r="AA76" i="22"/>
  <c r="AA28" i="22"/>
  <c r="AA30" i="22" s="1"/>
  <c r="AA99" i="22"/>
  <c r="AA21" i="22"/>
  <c r="AA23" i="22" s="1"/>
  <c r="AA31" i="22" s="1"/>
  <c r="AB6" i="22"/>
  <c r="AA13" i="22"/>
  <c r="S75" i="22"/>
  <c r="S77" i="22" s="1"/>
  <c r="S78" i="22" s="1"/>
  <c r="R76" i="22"/>
  <c r="R13" i="22"/>
  <c r="R28" i="22"/>
  <c r="R30" i="22" s="1"/>
  <c r="R99" i="22"/>
  <c r="S6" i="22"/>
  <c r="R21" i="22"/>
  <c r="R23" i="22" s="1"/>
  <c r="V89" i="22"/>
  <c r="V86" i="22"/>
  <c r="AG75" i="22"/>
  <c r="AF76" i="22"/>
  <c r="AF99" i="22"/>
  <c r="AF13" i="22"/>
  <c r="AF28" i="22"/>
  <c r="AG6" i="22"/>
  <c r="AF21" i="22"/>
  <c r="AF23" i="22" s="1"/>
  <c r="P86" i="22"/>
  <c r="P90" i="22" s="1"/>
  <c r="P89" i="22"/>
  <c r="P91" i="22" s="1"/>
  <c r="P92" i="22" s="1"/>
  <c r="AE29" i="22"/>
  <c r="AE30" i="22" s="1"/>
  <c r="AE44" i="22"/>
  <c r="AE57" i="22" s="1"/>
  <c r="H75" i="22"/>
  <c r="G76" i="22"/>
  <c r="G21" i="22"/>
  <c r="G23" i="22" s="1"/>
  <c r="G28" i="22"/>
  <c r="G30" i="22" s="1"/>
  <c r="G13" i="22"/>
  <c r="H6" i="22"/>
  <c r="G99" i="22"/>
  <c r="U86" i="22"/>
  <c r="U89" i="22"/>
  <c r="N29" i="22"/>
  <c r="N44" i="22" s="1"/>
  <c r="N57" i="22" s="1"/>
  <c r="I29" i="22"/>
  <c r="I44" i="22"/>
  <c r="I57" i="22" s="1"/>
  <c r="AB76" i="22"/>
  <c r="AC75" i="22"/>
  <c r="AC77" i="22" s="1"/>
  <c r="AC78" i="22" s="1"/>
  <c r="AB99" i="22"/>
  <c r="AC6" i="22"/>
  <c r="AB21" i="22"/>
  <c r="AB23" i="22" s="1"/>
  <c r="AB13" i="22"/>
  <c r="AB28" i="22"/>
  <c r="L86" i="22"/>
  <c r="L90" i="22" s="1"/>
  <c r="L89" i="22"/>
  <c r="L91" i="22" s="1"/>
  <c r="L92" i="22" s="1"/>
  <c r="AA89" i="22"/>
  <c r="AA86" i="22"/>
  <c r="AA90" i="22" s="1"/>
  <c r="C76" i="22"/>
  <c r="D75" i="22"/>
  <c r="D77" i="22" s="1"/>
  <c r="D78" i="22" s="1"/>
  <c r="C28" i="22"/>
  <c r="C21" i="22"/>
  <c r="C23" i="22" s="1"/>
  <c r="D6" i="22"/>
  <c r="C99" i="22"/>
  <c r="C13" i="22"/>
  <c r="D13" i="17"/>
  <c r="I13" i="17" s="1"/>
  <c r="M13" i="17" s="1"/>
  <c r="M15" i="17" s="1"/>
  <c r="R86" i="22"/>
  <c r="R89" i="22"/>
  <c r="AG76" i="22"/>
  <c r="AG13" i="22"/>
  <c r="AG28" i="22"/>
  <c r="AG99" i="22"/>
  <c r="AG21" i="22"/>
  <c r="AG23" i="22" s="1"/>
  <c r="Q86" i="22"/>
  <c r="Q90" i="22" s="1"/>
  <c r="Q89" i="22"/>
  <c r="AF29" i="22"/>
  <c r="AF30" i="22" s="1"/>
  <c r="I75" i="22"/>
  <c r="I77" i="22" s="1"/>
  <c r="I78" i="22" s="1"/>
  <c r="H76" i="22"/>
  <c r="H13" i="22"/>
  <c r="H28" i="22"/>
  <c r="H99" i="22"/>
  <c r="I6" i="22"/>
  <c r="H21" i="22"/>
  <c r="H23" i="22" s="1"/>
  <c r="AE89" i="22"/>
  <c r="AE86" i="22"/>
  <c r="AE90" i="22" s="1"/>
  <c r="G89" i="22"/>
  <c r="G86" i="22"/>
  <c r="G90" i="22" s="1"/>
  <c r="M76" i="22"/>
  <c r="N75" i="22"/>
  <c r="N77" i="22" s="1"/>
  <c r="N78" i="22" s="1"/>
  <c r="N6" i="22"/>
  <c r="M21" i="22"/>
  <c r="M23" i="22" s="1"/>
  <c r="M99" i="22"/>
  <c r="M13" i="22"/>
  <c r="M28" i="22"/>
  <c r="M30" i="22" s="1"/>
  <c r="N89" i="22"/>
  <c r="N86" i="22"/>
  <c r="N90" i="22" s="1"/>
  <c r="AH256" i="9"/>
  <c r="AG256" i="9"/>
  <c r="AF256" i="9"/>
  <c r="AE256" i="9"/>
  <c r="AD256" i="9"/>
  <c r="AC256" i="9"/>
  <c r="AB256" i="9"/>
  <c r="AA256" i="9"/>
  <c r="Z256" i="9"/>
  <c r="Y256" i="9"/>
  <c r="X256" i="9"/>
  <c r="W256" i="9"/>
  <c r="V256" i="9"/>
  <c r="U256" i="9"/>
  <c r="T256" i="9"/>
  <c r="S256" i="9"/>
  <c r="R256" i="9"/>
  <c r="Q256" i="9"/>
  <c r="P256" i="9"/>
  <c r="O256" i="9"/>
  <c r="N256" i="9"/>
  <c r="M256" i="9"/>
  <c r="L256" i="9"/>
  <c r="K256" i="9"/>
  <c r="J256" i="9"/>
  <c r="I256" i="9"/>
  <c r="H256" i="9"/>
  <c r="G256" i="9"/>
  <c r="F256" i="9"/>
  <c r="E256" i="9"/>
  <c r="D256" i="9"/>
  <c r="C256" i="9"/>
  <c r="AH273" i="9"/>
  <c r="AG273" i="9"/>
  <c r="AF273" i="9"/>
  <c r="AE273" i="9"/>
  <c r="AD273" i="9"/>
  <c r="AC273" i="9"/>
  <c r="AB273" i="9"/>
  <c r="AA273" i="9"/>
  <c r="Z273" i="9"/>
  <c r="Y273" i="9"/>
  <c r="X273" i="9"/>
  <c r="W273" i="9"/>
  <c r="V273" i="9"/>
  <c r="U273" i="9"/>
  <c r="T273" i="9"/>
  <c r="S273" i="9"/>
  <c r="R273" i="9"/>
  <c r="Q273" i="9"/>
  <c r="P273" i="9"/>
  <c r="O273" i="9"/>
  <c r="N273" i="9"/>
  <c r="M273" i="9"/>
  <c r="L273" i="9"/>
  <c r="K273" i="9"/>
  <c r="J273" i="9"/>
  <c r="I273" i="9"/>
  <c r="H273" i="9"/>
  <c r="G273" i="9"/>
  <c r="F273" i="9"/>
  <c r="E273" i="9"/>
  <c r="D273" i="9"/>
  <c r="C273" i="9"/>
  <c r="AH270" i="9"/>
  <c r="AG270" i="9"/>
  <c r="AF270" i="9"/>
  <c r="AE270" i="9"/>
  <c r="AD270" i="9"/>
  <c r="AC270" i="9"/>
  <c r="AB270" i="9"/>
  <c r="AA270" i="9"/>
  <c r="Z270" i="9"/>
  <c r="Y270" i="9"/>
  <c r="X270" i="9"/>
  <c r="W270" i="9"/>
  <c r="V270" i="9"/>
  <c r="U270" i="9"/>
  <c r="T270" i="9"/>
  <c r="S270" i="9"/>
  <c r="R270" i="9"/>
  <c r="Q270" i="9"/>
  <c r="P270" i="9"/>
  <c r="O270" i="9"/>
  <c r="N270" i="9"/>
  <c r="M270" i="9"/>
  <c r="L270" i="9"/>
  <c r="K270" i="9"/>
  <c r="J270" i="9"/>
  <c r="I270" i="9"/>
  <c r="H270" i="9"/>
  <c r="G270" i="9"/>
  <c r="F270" i="9"/>
  <c r="E270" i="9"/>
  <c r="D270" i="9"/>
  <c r="C270" i="9"/>
  <c r="AH269" i="9"/>
  <c r="AG269" i="9"/>
  <c r="AF269" i="9"/>
  <c r="AE269" i="9"/>
  <c r="AD269" i="9"/>
  <c r="AC269" i="9"/>
  <c r="AB269" i="9"/>
  <c r="AA269" i="9"/>
  <c r="Z269" i="9"/>
  <c r="Y269" i="9"/>
  <c r="X269" i="9"/>
  <c r="W269" i="9"/>
  <c r="V269" i="9"/>
  <c r="U269" i="9"/>
  <c r="T269" i="9"/>
  <c r="S269" i="9"/>
  <c r="R269" i="9"/>
  <c r="Q269" i="9"/>
  <c r="P269" i="9"/>
  <c r="O269" i="9"/>
  <c r="N269" i="9"/>
  <c r="M269" i="9"/>
  <c r="L269" i="9"/>
  <c r="K269" i="9"/>
  <c r="J269" i="9"/>
  <c r="I269" i="9"/>
  <c r="H269" i="9"/>
  <c r="G269" i="9"/>
  <c r="F269" i="9"/>
  <c r="E269" i="9"/>
  <c r="D269" i="9"/>
  <c r="C269" i="9"/>
  <c r="AH268" i="9"/>
  <c r="AG268" i="9"/>
  <c r="AF268" i="9"/>
  <c r="AE268" i="9"/>
  <c r="AD268" i="9"/>
  <c r="AC268" i="9"/>
  <c r="AB268" i="9"/>
  <c r="AA268" i="9"/>
  <c r="Z268" i="9"/>
  <c r="Y268" i="9"/>
  <c r="X268" i="9"/>
  <c r="W268" i="9"/>
  <c r="V268" i="9"/>
  <c r="U268" i="9"/>
  <c r="T268" i="9"/>
  <c r="S268" i="9"/>
  <c r="R268" i="9"/>
  <c r="Q268" i="9"/>
  <c r="P268" i="9"/>
  <c r="O268" i="9"/>
  <c r="N268" i="9"/>
  <c r="M268" i="9"/>
  <c r="L268" i="9"/>
  <c r="K268" i="9"/>
  <c r="J268" i="9"/>
  <c r="I268" i="9"/>
  <c r="H268" i="9"/>
  <c r="G268" i="9"/>
  <c r="F268" i="9"/>
  <c r="E268" i="9"/>
  <c r="D268" i="9"/>
  <c r="C268" i="9"/>
  <c r="AH267" i="9"/>
  <c r="AG267" i="9"/>
  <c r="AF267" i="9"/>
  <c r="AE267" i="9"/>
  <c r="AD267" i="9"/>
  <c r="AC267" i="9"/>
  <c r="AB267" i="9"/>
  <c r="AA267" i="9"/>
  <c r="Z267" i="9"/>
  <c r="Y267" i="9"/>
  <c r="X267" i="9"/>
  <c r="W267" i="9"/>
  <c r="V267" i="9"/>
  <c r="U267" i="9"/>
  <c r="T267" i="9"/>
  <c r="S267" i="9"/>
  <c r="R267" i="9"/>
  <c r="Q267" i="9"/>
  <c r="P267" i="9"/>
  <c r="O267" i="9"/>
  <c r="N267" i="9"/>
  <c r="M267" i="9"/>
  <c r="L267" i="9"/>
  <c r="K267" i="9"/>
  <c r="J267" i="9"/>
  <c r="I267" i="9"/>
  <c r="H267" i="9"/>
  <c r="G267" i="9"/>
  <c r="F267" i="9"/>
  <c r="E267" i="9"/>
  <c r="D267" i="9"/>
  <c r="C267" i="9"/>
  <c r="AH266" i="9"/>
  <c r="AG266" i="9"/>
  <c r="AF266" i="9"/>
  <c r="AE266" i="9"/>
  <c r="AD266" i="9"/>
  <c r="AC266" i="9"/>
  <c r="AB266" i="9"/>
  <c r="AA266" i="9"/>
  <c r="Z266" i="9"/>
  <c r="Y266" i="9"/>
  <c r="X266" i="9"/>
  <c r="W266" i="9"/>
  <c r="V266" i="9"/>
  <c r="U266" i="9"/>
  <c r="T266" i="9"/>
  <c r="S266" i="9"/>
  <c r="R266" i="9"/>
  <c r="Q266" i="9"/>
  <c r="P266" i="9"/>
  <c r="O266" i="9"/>
  <c r="N266" i="9"/>
  <c r="M266" i="9"/>
  <c r="L266" i="9"/>
  <c r="K266" i="9"/>
  <c r="J266" i="9"/>
  <c r="I266" i="9"/>
  <c r="H266" i="9"/>
  <c r="G266" i="9"/>
  <c r="F266" i="9"/>
  <c r="E266" i="9"/>
  <c r="D266" i="9"/>
  <c r="C266" i="9"/>
  <c r="AH265" i="9"/>
  <c r="AG265" i="9"/>
  <c r="AF265" i="9"/>
  <c r="AE265" i="9"/>
  <c r="AD265" i="9"/>
  <c r="AC265" i="9"/>
  <c r="AB265" i="9"/>
  <c r="AA265" i="9"/>
  <c r="Z265" i="9"/>
  <c r="Y265" i="9"/>
  <c r="X265" i="9"/>
  <c r="W265" i="9"/>
  <c r="V265" i="9"/>
  <c r="U265" i="9"/>
  <c r="T265" i="9"/>
  <c r="S265" i="9"/>
  <c r="R265" i="9"/>
  <c r="Q265" i="9"/>
  <c r="P265" i="9"/>
  <c r="O265" i="9"/>
  <c r="N265" i="9"/>
  <c r="M265" i="9"/>
  <c r="L265" i="9"/>
  <c r="K265" i="9"/>
  <c r="J265" i="9"/>
  <c r="I265" i="9"/>
  <c r="H265" i="9"/>
  <c r="G265" i="9"/>
  <c r="F265" i="9"/>
  <c r="E265" i="9"/>
  <c r="D265" i="9"/>
  <c r="C265" i="9"/>
  <c r="AH264" i="9"/>
  <c r="AG264" i="9"/>
  <c r="AF264" i="9"/>
  <c r="AE264" i="9"/>
  <c r="AD264" i="9"/>
  <c r="AC264" i="9"/>
  <c r="AB264" i="9"/>
  <c r="AA264" i="9"/>
  <c r="Z264" i="9"/>
  <c r="Y264" i="9"/>
  <c r="X264" i="9"/>
  <c r="W264" i="9"/>
  <c r="V264" i="9"/>
  <c r="U264" i="9"/>
  <c r="T264" i="9"/>
  <c r="S264" i="9"/>
  <c r="R264" i="9"/>
  <c r="Q264" i="9"/>
  <c r="P264" i="9"/>
  <c r="O264" i="9"/>
  <c r="N264" i="9"/>
  <c r="M264" i="9"/>
  <c r="L264" i="9"/>
  <c r="K264" i="9"/>
  <c r="J264" i="9"/>
  <c r="I264" i="9"/>
  <c r="H264" i="9"/>
  <c r="G264" i="9"/>
  <c r="F264" i="9"/>
  <c r="E264" i="9"/>
  <c r="D264" i="9"/>
  <c r="C264" i="9"/>
  <c r="AH263" i="9"/>
  <c r="AG263" i="9"/>
  <c r="AF263" i="9"/>
  <c r="AE263" i="9"/>
  <c r="AD263" i="9"/>
  <c r="AC263" i="9"/>
  <c r="AB263" i="9"/>
  <c r="AA263" i="9"/>
  <c r="Z263" i="9"/>
  <c r="Y263" i="9"/>
  <c r="X263" i="9"/>
  <c r="W263" i="9"/>
  <c r="V263" i="9"/>
  <c r="U263" i="9"/>
  <c r="T263" i="9"/>
  <c r="S263" i="9"/>
  <c r="R263" i="9"/>
  <c r="Q263" i="9"/>
  <c r="P263" i="9"/>
  <c r="O263" i="9"/>
  <c r="N263" i="9"/>
  <c r="M263" i="9"/>
  <c r="L263" i="9"/>
  <c r="K263" i="9"/>
  <c r="J263" i="9"/>
  <c r="I263" i="9"/>
  <c r="H263" i="9"/>
  <c r="G263" i="9"/>
  <c r="F263" i="9"/>
  <c r="E263" i="9"/>
  <c r="D263" i="9"/>
  <c r="C263" i="9"/>
  <c r="AH262" i="9"/>
  <c r="AG262" i="9"/>
  <c r="AF262" i="9"/>
  <c r="AE262" i="9"/>
  <c r="AD262" i="9"/>
  <c r="AC262" i="9"/>
  <c r="AB262" i="9"/>
  <c r="AA262" i="9"/>
  <c r="Z262" i="9"/>
  <c r="Y262" i="9"/>
  <c r="X262" i="9"/>
  <c r="W262" i="9"/>
  <c r="V262" i="9"/>
  <c r="U262" i="9"/>
  <c r="T262" i="9"/>
  <c r="S262" i="9"/>
  <c r="R262" i="9"/>
  <c r="Q262" i="9"/>
  <c r="P262" i="9"/>
  <c r="O262" i="9"/>
  <c r="N262" i="9"/>
  <c r="M262" i="9"/>
  <c r="L262" i="9"/>
  <c r="K262" i="9"/>
  <c r="J262" i="9"/>
  <c r="I262" i="9"/>
  <c r="H262" i="9"/>
  <c r="G262" i="9"/>
  <c r="F262" i="9"/>
  <c r="E262" i="9"/>
  <c r="D262" i="9"/>
  <c r="C262" i="9"/>
  <c r="AH260" i="9"/>
  <c r="AG260" i="9"/>
  <c r="AF260" i="9"/>
  <c r="AE260" i="9"/>
  <c r="AD260" i="9"/>
  <c r="AC260" i="9"/>
  <c r="AB260" i="9"/>
  <c r="AA260" i="9"/>
  <c r="Z260" i="9"/>
  <c r="Y260" i="9"/>
  <c r="X260" i="9"/>
  <c r="W260" i="9"/>
  <c r="V260" i="9"/>
  <c r="U260" i="9"/>
  <c r="T260" i="9"/>
  <c r="S260" i="9"/>
  <c r="R260" i="9"/>
  <c r="Q260" i="9"/>
  <c r="P260" i="9"/>
  <c r="O260" i="9"/>
  <c r="N260" i="9"/>
  <c r="M260" i="9"/>
  <c r="L260" i="9"/>
  <c r="K260" i="9"/>
  <c r="J260" i="9"/>
  <c r="I260" i="9"/>
  <c r="H260" i="9"/>
  <c r="G260" i="9"/>
  <c r="F260" i="9"/>
  <c r="E260" i="9"/>
  <c r="D260" i="9"/>
  <c r="C260" i="9"/>
  <c r="AH259" i="9"/>
  <c r="AG259" i="9"/>
  <c r="AF259" i="9"/>
  <c r="AE259" i="9"/>
  <c r="AD259" i="9"/>
  <c r="AC259" i="9"/>
  <c r="AB259" i="9"/>
  <c r="AA259" i="9"/>
  <c r="Z259" i="9"/>
  <c r="Y259" i="9"/>
  <c r="X259" i="9"/>
  <c r="W259" i="9"/>
  <c r="V259" i="9"/>
  <c r="U259" i="9"/>
  <c r="T259" i="9"/>
  <c r="S259" i="9"/>
  <c r="R259" i="9"/>
  <c r="Q259" i="9"/>
  <c r="P259" i="9"/>
  <c r="O259" i="9"/>
  <c r="N259" i="9"/>
  <c r="M259" i="9"/>
  <c r="L259" i="9"/>
  <c r="K259" i="9"/>
  <c r="J259" i="9"/>
  <c r="I259" i="9"/>
  <c r="H259" i="9"/>
  <c r="G259" i="9"/>
  <c r="F259" i="9"/>
  <c r="E259" i="9"/>
  <c r="D259" i="9"/>
  <c r="C259" i="9"/>
  <c r="AH258" i="9"/>
  <c r="AG258" i="9"/>
  <c r="AF258" i="9"/>
  <c r="AE258" i="9"/>
  <c r="AD258" i="9"/>
  <c r="AC258" i="9"/>
  <c r="AB258" i="9"/>
  <c r="AA258" i="9"/>
  <c r="Z258" i="9"/>
  <c r="Y258" i="9"/>
  <c r="X258" i="9"/>
  <c r="W258" i="9"/>
  <c r="V258" i="9"/>
  <c r="U258" i="9"/>
  <c r="T258" i="9"/>
  <c r="S258" i="9"/>
  <c r="R258" i="9"/>
  <c r="Q258" i="9"/>
  <c r="P258" i="9"/>
  <c r="O258" i="9"/>
  <c r="N258" i="9"/>
  <c r="M258" i="9"/>
  <c r="L258" i="9"/>
  <c r="K258" i="9"/>
  <c r="J258" i="9"/>
  <c r="I258" i="9"/>
  <c r="H258" i="9"/>
  <c r="G258" i="9"/>
  <c r="F258" i="9"/>
  <c r="E258" i="9"/>
  <c r="D258" i="9"/>
  <c r="C258" i="9"/>
  <c r="AH257" i="9"/>
  <c r="AG257" i="9"/>
  <c r="AF257" i="9"/>
  <c r="AE257" i="9"/>
  <c r="AD257" i="9"/>
  <c r="AC257" i="9"/>
  <c r="AB257" i="9"/>
  <c r="AA257" i="9"/>
  <c r="Z257" i="9"/>
  <c r="Y257" i="9"/>
  <c r="X257" i="9"/>
  <c r="W257" i="9"/>
  <c r="V257" i="9"/>
  <c r="U257" i="9"/>
  <c r="T257" i="9"/>
  <c r="S257" i="9"/>
  <c r="R257" i="9"/>
  <c r="Q257" i="9"/>
  <c r="P257" i="9"/>
  <c r="O257" i="9"/>
  <c r="N257" i="9"/>
  <c r="M257" i="9"/>
  <c r="L257" i="9"/>
  <c r="K257" i="9"/>
  <c r="J257" i="9"/>
  <c r="I257" i="9"/>
  <c r="H257" i="9"/>
  <c r="G257" i="9"/>
  <c r="F257" i="9"/>
  <c r="E257" i="9"/>
  <c r="D257" i="9"/>
  <c r="C257" i="9"/>
  <c r="AH254" i="9"/>
  <c r="AG254" i="9"/>
  <c r="AF254" i="9"/>
  <c r="AE254" i="9"/>
  <c r="AD254" i="9"/>
  <c r="AC254" i="9"/>
  <c r="AB254" i="9"/>
  <c r="AA254" i="9"/>
  <c r="Z254" i="9"/>
  <c r="Y254" i="9"/>
  <c r="X254" i="9"/>
  <c r="W254" i="9"/>
  <c r="V254" i="9"/>
  <c r="U254" i="9"/>
  <c r="T254" i="9"/>
  <c r="S254" i="9"/>
  <c r="R254" i="9"/>
  <c r="Q254" i="9"/>
  <c r="P254" i="9"/>
  <c r="O254" i="9"/>
  <c r="N254" i="9"/>
  <c r="M254" i="9"/>
  <c r="L254" i="9"/>
  <c r="K254" i="9"/>
  <c r="J254" i="9"/>
  <c r="I254" i="9"/>
  <c r="H254" i="9"/>
  <c r="G254" i="9"/>
  <c r="F254" i="9"/>
  <c r="E254" i="9"/>
  <c r="D254" i="9"/>
  <c r="C254" i="9"/>
  <c r="AH253" i="9"/>
  <c r="AG253" i="9"/>
  <c r="AF253" i="9"/>
  <c r="AE253" i="9"/>
  <c r="AD253" i="9"/>
  <c r="AC253" i="9"/>
  <c r="AB253" i="9"/>
  <c r="AA253" i="9"/>
  <c r="Z253" i="9"/>
  <c r="Y253" i="9"/>
  <c r="X253" i="9"/>
  <c r="W253" i="9"/>
  <c r="V253" i="9"/>
  <c r="U253" i="9"/>
  <c r="T253" i="9"/>
  <c r="S253" i="9"/>
  <c r="R253" i="9"/>
  <c r="Q253" i="9"/>
  <c r="P253" i="9"/>
  <c r="O253" i="9"/>
  <c r="N253" i="9"/>
  <c r="M253" i="9"/>
  <c r="L253" i="9"/>
  <c r="K253" i="9"/>
  <c r="J253" i="9"/>
  <c r="I253" i="9"/>
  <c r="H253" i="9"/>
  <c r="G253" i="9"/>
  <c r="F253" i="9"/>
  <c r="E253" i="9"/>
  <c r="D253" i="9"/>
  <c r="C253" i="9"/>
  <c r="AH252" i="9"/>
  <c r="AG252" i="9"/>
  <c r="AF252" i="9"/>
  <c r="AE252" i="9"/>
  <c r="AD252" i="9"/>
  <c r="AC252" i="9"/>
  <c r="AB252" i="9"/>
  <c r="AA252" i="9"/>
  <c r="Z252" i="9"/>
  <c r="Y252" i="9"/>
  <c r="X252" i="9"/>
  <c r="W252" i="9"/>
  <c r="V252" i="9"/>
  <c r="U252" i="9"/>
  <c r="T252" i="9"/>
  <c r="S252" i="9"/>
  <c r="R252" i="9"/>
  <c r="Q252" i="9"/>
  <c r="P252" i="9"/>
  <c r="O252" i="9"/>
  <c r="N252" i="9"/>
  <c r="M252" i="9"/>
  <c r="L252" i="9"/>
  <c r="K252" i="9"/>
  <c r="J252" i="9"/>
  <c r="I252" i="9"/>
  <c r="H252" i="9"/>
  <c r="G252" i="9"/>
  <c r="F252" i="9"/>
  <c r="E252" i="9"/>
  <c r="D252" i="9"/>
  <c r="C252" i="9"/>
  <c r="AH251" i="9"/>
  <c r="AG251" i="9"/>
  <c r="AF251" i="9"/>
  <c r="AE251" i="9"/>
  <c r="AD251" i="9"/>
  <c r="AC251" i="9"/>
  <c r="AB251" i="9"/>
  <c r="AA251" i="9"/>
  <c r="Z251" i="9"/>
  <c r="Y251" i="9"/>
  <c r="X251" i="9"/>
  <c r="W251" i="9"/>
  <c r="V251" i="9"/>
  <c r="U251" i="9"/>
  <c r="T251" i="9"/>
  <c r="S251" i="9"/>
  <c r="R251" i="9"/>
  <c r="Q251" i="9"/>
  <c r="P251" i="9"/>
  <c r="O251" i="9"/>
  <c r="N251" i="9"/>
  <c r="M251" i="9"/>
  <c r="L251" i="9"/>
  <c r="K251" i="9"/>
  <c r="J251" i="9"/>
  <c r="I251" i="9"/>
  <c r="H251" i="9"/>
  <c r="G251" i="9"/>
  <c r="F251" i="9"/>
  <c r="E251" i="9"/>
  <c r="D251" i="9"/>
  <c r="C251" i="9"/>
  <c r="AH250" i="9"/>
  <c r="AG250" i="9"/>
  <c r="AF250" i="9"/>
  <c r="AE250" i="9"/>
  <c r="AD250" i="9"/>
  <c r="AC250" i="9"/>
  <c r="AB250" i="9"/>
  <c r="AA250" i="9"/>
  <c r="Z250" i="9"/>
  <c r="Y250" i="9"/>
  <c r="X250" i="9"/>
  <c r="W250" i="9"/>
  <c r="V250" i="9"/>
  <c r="U250" i="9"/>
  <c r="T250" i="9"/>
  <c r="S250" i="9"/>
  <c r="R250" i="9"/>
  <c r="Q250" i="9"/>
  <c r="P250" i="9"/>
  <c r="O250" i="9"/>
  <c r="N250" i="9"/>
  <c r="M250" i="9"/>
  <c r="L250" i="9"/>
  <c r="K250" i="9"/>
  <c r="J250" i="9"/>
  <c r="I250" i="9"/>
  <c r="H250" i="9"/>
  <c r="G250" i="9"/>
  <c r="F250" i="9"/>
  <c r="E250" i="9"/>
  <c r="D250" i="9"/>
  <c r="C250" i="9"/>
  <c r="AH249" i="9"/>
  <c r="AG249" i="9"/>
  <c r="AF249" i="9"/>
  <c r="AE249" i="9"/>
  <c r="AD249" i="9"/>
  <c r="AC249" i="9"/>
  <c r="AB249" i="9"/>
  <c r="AA249" i="9"/>
  <c r="Z249" i="9"/>
  <c r="Y249" i="9"/>
  <c r="X249" i="9"/>
  <c r="W249" i="9"/>
  <c r="V249" i="9"/>
  <c r="U249" i="9"/>
  <c r="T249" i="9"/>
  <c r="S249" i="9"/>
  <c r="R249" i="9"/>
  <c r="Q249" i="9"/>
  <c r="P249" i="9"/>
  <c r="O249" i="9"/>
  <c r="N249" i="9"/>
  <c r="M249" i="9"/>
  <c r="L249" i="9"/>
  <c r="K249" i="9"/>
  <c r="J249" i="9"/>
  <c r="I249" i="9"/>
  <c r="H249" i="9"/>
  <c r="G249" i="9"/>
  <c r="F249" i="9"/>
  <c r="E249" i="9"/>
  <c r="D249" i="9"/>
  <c r="C249" i="9"/>
  <c r="AH248" i="9"/>
  <c r="AG248" i="9"/>
  <c r="AF248" i="9"/>
  <c r="AE248" i="9"/>
  <c r="AD248" i="9"/>
  <c r="AC248" i="9"/>
  <c r="AB248" i="9"/>
  <c r="AA248" i="9"/>
  <c r="Z248" i="9"/>
  <c r="Y248" i="9"/>
  <c r="X248" i="9"/>
  <c r="W248" i="9"/>
  <c r="V248" i="9"/>
  <c r="U248" i="9"/>
  <c r="T248" i="9"/>
  <c r="S248" i="9"/>
  <c r="R248" i="9"/>
  <c r="Q248" i="9"/>
  <c r="P248" i="9"/>
  <c r="O248" i="9"/>
  <c r="N248" i="9"/>
  <c r="M248" i="9"/>
  <c r="L248" i="9"/>
  <c r="K248" i="9"/>
  <c r="J248" i="9"/>
  <c r="I248" i="9"/>
  <c r="H248" i="9"/>
  <c r="G248" i="9"/>
  <c r="F248" i="9"/>
  <c r="E248" i="9"/>
  <c r="D248" i="9"/>
  <c r="C248" i="9"/>
  <c r="AH247" i="9"/>
  <c r="AG247" i="9"/>
  <c r="AF247" i="9"/>
  <c r="AE247" i="9"/>
  <c r="AD247" i="9"/>
  <c r="AC247" i="9"/>
  <c r="AB247" i="9"/>
  <c r="AA247" i="9"/>
  <c r="Z247" i="9"/>
  <c r="Y247" i="9"/>
  <c r="X247" i="9"/>
  <c r="W247" i="9"/>
  <c r="V247" i="9"/>
  <c r="U247" i="9"/>
  <c r="T247" i="9"/>
  <c r="S247" i="9"/>
  <c r="R247" i="9"/>
  <c r="Q247" i="9"/>
  <c r="P247" i="9"/>
  <c r="O247" i="9"/>
  <c r="N247" i="9"/>
  <c r="M247" i="9"/>
  <c r="L247" i="9"/>
  <c r="K247" i="9"/>
  <c r="J247" i="9"/>
  <c r="I247" i="9"/>
  <c r="H247" i="9"/>
  <c r="G247" i="9"/>
  <c r="F247" i="9"/>
  <c r="E247" i="9"/>
  <c r="D247" i="9"/>
  <c r="C247" i="9"/>
  <c r="AH245" i="9"/>
  <c r="AG245" i="9"/>
  <c r="AF245" i="9"/>
  <c r="AE245" i="9"/>
  <c r="AD245" i="9"/>
  <c r="AC245" i="9"/>
  <c r="AB245" i="9"/>
  <c r="AA245" i="9"/>
  <c r="Z245" i="9"/>
  <c r="Y245" i="9"/>
  <c r="X245" i="9"/>
  <c r="W245" i="9"/>
  <c r="V245" i="9"/>
  <c r="U245" i="9"/>
  <c r="T245" i="9"/>
  <c r="S245" i="9"/>
  <c r="R245" i="9"/>
  <c r="Q245" i="9"/>
  <c r="P245" i="9"/>
  <c r="O245" i="9"/>
  <c r="N245" i="9"/>
  <c r="M245" i="9"/>
  <c r="L245" i="9"/>
  <c r="K245" i="9"/>
  <c r="J245" i="9"/>
  <c r="I245" i="9"/>
  <c r="H245" i="9"/>
  <c r="G245" i="9"/>
  <c r="F245" i="9"/>
  <c r="E245" i="9"/>
  <c r="D245" i="9"/>
  <c r="C245" i="9"/>
  <c r="AH244" i="9"/>
  <c r="AG244" i="9"/>
  <c r="AF244" i="9"/>
  <c r="AE244" i="9"/>
  <c r="AD244" i="9"/>
  <c r="AC244" i="9"/>
  <c r="AB244" i="9"/>
  <c r="AA244" i="9"/>
  <c r="Z244" i="9"/>
  <c r="Y244" i="9"/>
  <c r="X244" i="9"/>
  <c r="W244" i="9"/>
  <c r="V244" i="9"/>
  <c r="U244" i="9"/>
  <c r="T244" i="9"/>
  <c r="S244" i="9"/>
  <c r="R244" i="9"/>
  <c r="Q244" i="9"/>
  <c r="P244" i="9"/>
  <c r="O244" i="9"/>
  <c r="N244" i="9"/>
  <c r="M244" i="9"/>
  <c r="L244" i="9"/>
  <c r="K244" i="9"/>
  <c r="J244" i="9"/>
  <c r="I244" i="9"/>
  <c r="H244" i="9"/>
  <c r="G244" i="9"/>
  <c r="F244" i="9"/>
  <c r="E244" i="9"/>
  <c r="D244" i="9"/>
  <c r="C244" i="9"/>
  <c r="AH243" i="9"/>
  <c r="AG243" i="9"/>
  <c r="AF243" i="9"/>
  <c r="AE243" i="9"/>
  <c r="AD243" i="9"/>
  <c r="AC243" i="9"/>
  <c r="AB243" i="9"/>
  <c r="AA243" i="9"/>
  <c r="Z243" i="9"/>
  <c r="Y243" i="9"/>
  <c r="X243" i="9"/>
  <c r="W243" i="9"/>
  <c r="V243" i="9"/>
  <c r="U243" i="9"/>
  <c r="T243" i="9"/>
  <c r="S243" i="9"/>
  <c r="R243" i="9"/>
  <c r="Q243" i="9"/>
  <c r="P243" i="9"/>
  <c r="O243" i="9"/>
  <c r="N243" i="9"/>
  <c r="M243" i="9"/>
  <c r="L243" i="9"/>
  <c r="K243" i="9"/>
  <c r="J243" i="9"/>
  <c r="I243" i="9"/>
  <c r="H243" i="9"/>
  <c r="G243" i="9"/>
  <c r="F243" i="9"/>
  <c r="E243" i="9"/>
  <c r="D243" i="9"/>
  <c r="C243" i="9"/>
  <c r="AH242" i="9"/>
  <c r="AG242" i="9"/>
  <c r="AF242" i="9"/>
  <c r="AE242" i="9"/>
  <c r="AD242" i="9"/>
  <c r="AC242" i="9"/>
  <c r="AB242" i="9"/>
  <c r="AA242" i="9"/>
  <c r="Z242" i="9"/>
  <c r="Y242" i="9"/>
  <c r="X242" i="9"/>
  <c r="W242" i="9"/>
  <c r="V242" i="9"/>
  <c r="U242" i="9"/>
  <c r="T242" i="9"/>
  <c r="S242" i="9"/>
  <c r="R242" i="9"/>
  <c r="Q242" i="9"/>
  <c r="P242" i="9"/>
  <c r="O242" i="9"/>
  <c r="N242" i="9"/>
  <c r="M242" i="9"/>
  <c r="L242" i="9"/>
  <c r="K242" i="9"/>
  <c r="J242" i="9"/>
  <c r="I242" i="9"/>
  <c r="H242" i="9"/>
  <c r="G242" i="9"/>
  <c r="F242" i="9"/>
  <c r="E242" i="9"/>
  <c r="D242" i="9"/>
  <c r="C242" i="9"/>
  <c r="AH241" i="9"/>
  <c r="AG241" i="9"/>
  <c r="AF241" i="9"/>
  <c r="AE241" i="9"/>
  <c r="AD241" i="9"/>
  <c r="AC241" i="9"/>
  <c r="AB241" i="9"/>
  <c r="AA241" i="9"/>
  <c r="Z241" i="9"/>
  <c r="Y241" i="9"/>
  <c r="X241" i="9"/>
  <c r="W241" i="9"/>
  <c r="V241" i="9"/>
  <c r="U241" i="9"/>
  <c r="T241" i="9"/>
  <c r="S241" i="9"/>
  <c r="R241" i="9"/>
  <c r="Q241" i="9"/>
  <c r="P241" i="9"/>
  <c r="O241" i="9"/>
  <c r="N241" i="9"/>
  <c r="M241" i="9"/>
  <c r="L241" i="9"/>
  <c r="K241" i="9"/>
  <c r="J241" i="9"/>
  <c r="I241" i="9"/>
  <c r="H241" i="9"/>
  <c r="G241" i="9"/>
  <c r="F241" i="9"/>
  <c r="E241" i="9"/>
  <c r="D241" i="9"/>
  <c r="C241" i="9"/>
  <c r="AH240" i="9"/>
  <c r="AG240" i="9"/>
  <c r="AF240" i="9"/>
  <c r="AE240" i="9"/>
  <c r="AD240" i="9"/>
  <c r="AC240" i="9"/>
  <c r="AB240" i="9"/>
  <c r="AA240" i="9"/>
  <c r="Z240" i="9"/>
  <c r="Y240" i="9"/>
  <c r="X240" i="9"/>
  <c r="W240" i="9"/>
  <c r="V240" i="9"/>
  <c r="U240" i="9"/>
  <c r="T240" i="9"/>
  <c r="S240" i="9"/>
  <c r="R240" i="9"/>
  <c r="Q240" i="9"/>
  <c r="P240" i="9"/>
  <c r="O240" i="9"/>
  <c r="N240" i="9"/>
  <c r="M240" i="9"/>
  <c r="L240" i="9"/>
  <c r="K240" i="9"/>
  <c r="J240" i="9"/>
  <c r="I240" i="9"/>
  <c r="H240" i="9"/>
  <c r="G240" i="9"/>
  <c r="F240" i="9"/>
  <c r="E240" i="9"/>
  <c r="D240" i="9"/>
  <c r="C240" i="9"/>
  <c r="AH239" i="9"/>
  <c r="AG239" i="9"/>
  <c r="AF239" i="9"/>
  <c r="AE239" i="9"/>
  <c r="AD239" i="9"/>
  <c r="AC239" i="9"/>
  <c r="AB239" i="9"/>
  <c r="AA239" i="9"/>
  <c r="Z239" i="9"/>
  <c r="Y239" i="9"/>
  <c r="X239" i="9"/>
  <c r="W239" i="9"/>
  <c r="V239" i="9"/>
  <c r="U239" i="9"/>
  <c r="T239" i="9"/>
  <c r="S239" i="9"/>
  <c r="R239" i="9"/>
  <c r="Q239" i="9"/>
  <c r="P239" i="9"/>
  <c r="O239" i="9"/>
  <c r="N239" i="9"/>
  <c r="M239" i="9"/>
  <c r="L239" i="9"/>
  <c r="K239" i="9"/>
  <c r="J239" i="9"/>
  <c r="I239" i="9"/>
  <c r="H239" i="9"/>
  <c r="G239" i="9"/>
  <c r="F239" i="9"/>
  <c r="E239" i="9"/>
  <c r="D239" i="9"/>
  <c r="C239" i="9"/>
  <c r="AH238" i="9"/>
  <c r="AG238" i="9"/>
  <c r="AF238" i="9"/>
  <c r="AE238" i="9"/>
  <c r="AD238" i="9"/>
  <c r="AC238" i="9"/>
  <c r="AB238" i="9"/>
  <c r="AA238" i="9"/>
  <c r="Z238" i="9"/>
  <c r="Y238" i="9"/>
  <c r="X238" i="9"/>
  <c r="W238" i="9"/>
  <c r="V238" i="9"/>
  <c r="U238" i="9"/>
  <c r="T238" i="9"/>
  <c r="S238" i="9"/>
  <c r="R238" i="9"/>
  <c r="Q238" i="9"/>
  <c r="P238" i="9"/>
  <c r="O238" i="9"/>
  <c r="N238" i="9"/>
  <c r="M238" i="9"/>
  <c r="L238" i="9"/>
  <c r="K238" i="9"/>
  <c r="J238" i="9"/>
  <c r="I238" i="9"/>
  <c r="H238" i="9"/>
  <c r="G238" i="9"/>
  <c r="F238" i="9"/>
  <c r="E238" i="9"/>
  <c r="D238" i="9"/>
  <c r="C238" i="9"/>
  <c r="AH236" i="9"/>
  <c r="AG236" i="9"/>
  <c r="AF236" i="9"/>
  <c r="AE236" i="9"/>
  <c r="AD236" i="9"/>
  <c r="AC236" i="9"/>
  <c r="AB236" i="9"/>
  <c r="AA236" i="9"/>
  <c r="Z236" i="9"/>
  <c r="Y236" i="9"/>
  <c r="X236" i="9"/>
  <c r="W236" i="9"/>
  <c r="V236" i="9"/>
  <c r="U236" i="9"/>
  <c r="T236" i="9"/>
  <c r="S236" i="9"/>
  <c r="R236" i="9"/>
  <c r="Q236" i="9"/>
  <c r="P236" i="9"/>
  <c r="O236" i="9"/>
  <c r="N236" i="9"/>
  <c r="M236" i="9"/>
  <c r="L236" i="9"/>
  <c r="K236" i="9"/>
  <c r="J236" i="9"/>
  <c r="I236" i="9"/>
  <c r="H236" i="9"/>
  <c r="G236" i="9"/>
  <c r="F236" i="9"/>
  <c r="E236" i="9"/>
  <c r="D236" i="9"/>
  <c r="C236" i="9"/>
  <c r="AH235" i="9"/>
  <c r="AG235" i="9"/>
  <c r="AF235" i="9"/>
  <c r="AE235" i="9"/>
  <c r="AD235" i="9"/>
  <c r="AC235" i="9"/>
  <c r="AB235" i="9"/>
  <c r="AA235" i="9"/>
  <c r="Z235" i="9"/>
  <c r="Y235" i="9"/>
  <c r="X235" i="9"/>
  <c r="W235" i="9"/>
  <c r="V235" i="9"/>
  <c r="U235" i="9"/>
  <c r="T235" i="9"/>
  <c r="S235" i="9"/>
  <c r="R235" i="9"/>
  <c r="Q235" i="9"/>
  <c r="P235" i="9"/>
  <c r="O235" i="9"/>
  <c r="N235" i="9"/>
  <c r="M235" i="9"/>
  <c r="L235" i="9"/>
  <c r="K235" i="9"/>
  <c r="J235" i="9"/>
  <c r="I235" i="9"/>
  <c r="H235" i="9"/>
  <c r="G235" i="9"/>
  <c r="F235" i="9"/>
  <c r="E235" i="9"/>
  <c r="D235" i="9"/>
  <c r="C235" i="9"/>
  <c r="AH234" i="9"/>
  <c r="AG234" i="9"/>
  <c r="AF234" i="9"/>
  <c r="AE234" i="9"/>
  <c r="AD234" i="9"/>
  <c r="AC234" i="9"/>
  <c r="AB234" i="9"/>
  <c r="AA234" i="9"/>
  <c r="Z234" i="9"/>
  <c r="Y234" i="9"/>
  <c r="X234" i="9"/>
  <c r="W234" i="9"/>
  <c r="V234" i="9"/>
  <c r="U234" i="9"/>
  <c r="T234" i="9"/>
  <c r="S234" i="9"/>
  <c r="R234" i="9"/>
  <c r="Q234" i="9"/>
  <c r="P234" i="9"/>
  <c r="O234" i="9"/>
  <c r="N234" i="9"/>
  <c r="M234" i="9"/>
  <c r="L234" i="9"/>
  <c r="K234" i="9"/>
  <c r="J234" i="9"/>
  <c r="I234" i="9"/>
  <c r="H234" i="9"/>
  <c r="G234" i="9"/>
  <c r="F234" i="9"/>
  <c r="E234" i="9"/>
  <c r="D234" i="9"/>
  <c r="C234" i="9"/>
  <c r="AH233" i="9"/>
  <c r="AG233" i="9"/>
  <c r="AF233" i="9"/>
  <c r="AE233" i="9"/>
  <c r="AD233" i="9"/>
  <c r="AC233" i="9"/>
  <c r="AB233" i="9"/>
  <c r="AA233" i="9"/>
  <c r="Z233" i="9"/>
  <c r="Y233" i="9"/>
  <c r="X233" i="9"/>
  <c r="W233" i="9"/>
  <c r="V233" i="9"/>
  <c r="U233" i="9"/>
  <c r="T233" i="9"/>
  <c r="S233" i="9"/>
  <c r="R233" i="9"/>
  <c r="Q233" i="9"/>
  <c r="P233" i="9"/>
  <c r="O233" i="9"/>
  <c r="N233" i="9"/>
  <c r="M233" i="9"/>
  <c r="L233" i="9"/>
  <c r="K233" i="9"/>
  <c r="J233" i="9"/>
  <c r="I233" i="9"/>
  <c r="H233" i="9"/>
  <c r="G233" i="9"/>
  <c r="F233" i="9"/>
  <c r="E233" i="9"/>
  <c r="D233" i="9"/>
  <c r="C233" i="9"/>
  <c r="AH232" i="9"/>
  <c r="AG232" i="9"/>
  <c r="AF232" i="9"/>
  <c r="AE232" i="9"/>
  <c r="AD232" i="9"/>
  <c r="AC232" i="9"/>
  <c r="AB232" i="9"/>
  <c r="AA232" i="9"/>
  <c r="Z232" i="9"/>
  <c r="Y232" i="9"/>
  <c r="X232" i="9"/>
  <c r="W232" i="9"/>
  <c r="V232" i="9"/>
  <c r="U232" i="9"/>
  <c r="T232" i="9"/>
  <c r="S232" i="9"/>
  <c r="R232" i="9"/>
  <c r="Q232" i="9"/>
  <c r="P232" i="9"/>
  <c r="O232" i="9"/>
  <c r="N232" i="9"/>
  <c r="M232" i="9"/>
  <c r="L232" i="9"/>
  <c r="K232" i="9"/>
  <c r="J232" i="9"/>
  <c r="I232" i="9"/>
  <c r="H232" i="9"/>
  <c r="G232" i="9"/>
  <c r="F232" i="9"/>
  <c r="E232" i="9"/>
  <c r="D232" i="9"/>
  <c r="C232" i="9"/>
  <c r="AH231" i="9"/>
  <c r="AG231" i="9"/>
  <c r="AF231" i="9"/>
  <c r="AE231" i="9"/>
  <c r="AD231" i="9"/>
  <c r="AC231" i="9"/>
  <c r="AB231" i="9"/>
  <c r="AA231" i="9"/>
  <c r="Z231" i="9"/>
  <c r="Y231" i="9"/>
  <c r="X231" i="9"/>
  <c r="W231" i="9"/>
  <c r="V231" i="9"/>
  <c r="U231" i="9"/>
  <c r="T231" i="9"/>
  <c r="S231" i="9"/>
  <c r="R231" i="9"/>
  <c r="Q231" i="9"/>
  <c r="P231" i="9"/>
  <c r="O231" i="9"/>
  <c r="N231" i="9"/>
  <c r="M231" i="9"/>
  <c r="L231" i="9"/>
  <c r="K231" i="9"/>
  <c r="J231" i="9"/>
  <c r="I231" i="9"/>
  <c r="H231" i="9"/>
  <c r="G231" i="9"/>
  <c r="F231" i="9"/>
  <c r="E231" i="9"/>
  <c r="D231" i="9"/>
  <c r="C231" i="9"/>
  <c r="AH230" i="9"/>
  <c r="AG230" i="9"/>
  <c r="AF230" i="9"/>
  <c r="AE230" i="9"/>
  <c r="AD230" i="9"/>
  <c r="AC230" i="9"/>
  <c r="AB230" i="9"/>
  <c r="AA230" i="9"/>
  <c r="Z230" i="9"/>
  <c r="Y230" i="9"/>
  <c r="X230" i="9"/>
  <c r="W230" i="9"/>
  <c r="V230" i="9"/>
  <c r="U230" i="9"/>
  <c r="T230" i="9"/>
  <c r="S230" i="9"/>
  <c r="R230" i="9"/>
  <c r="Q230" i="9"/>
  <c r="P230" i="9"/>
  <c r="O230" i="9"/>
  <c r="N230" i="9"/>
  <c r="M230" i="9"/>
  <c r="L230" i="9"/>
  <c r="K230" i="9"/>
  <c r="J230" i="9"/>
  <c r="I230" i="9"/>
  <c r="H230" i="9"/>
  <c r="G230" i="9"/>
  <c r="F230" i="9"/>
  <c r="E230" i="9"/>
  <c r="D230" i="9"/>
  <c r="C230" i="9"/>
  <c r="AH229" i="9"/>
  <c r="AG229" i="9"/>
  <c r="AF229" i="9"/>
  <c r="AE229" i="9"/>
  <c r="AD229" i="9"/>
  <c r="AC229" i="9"/>
  <c r="AB229" i="9"/>
  <c r="AA229" i="9"/>
  <c r="Z229" i="9"/>
  <c r="Y229" i="9"/>
  <c r="X229" i="9"/>
  <c r="W229" i="9"/>
  <c r="V229" i="9"/>
  <c r="U229" i="9"/>
  <c r="T229" i="9"/>
  <c r="S229" i="9"/>
  <c r="R229" i="9"/>
  <c r="Q229" i="9"/>
  <c r="P229" i="9"/>
  <c r="O229" i="9"/>
  <c r="N229" i="9"/>
  <c r="M229" i="9"/>
  <c r="L229" i="9"/>
  <c r="K229" i="9"/>
  <c r="J229" i="9"/>
  <c r="I229" i="9"/>
  <c r="H229" i="9"/>
  <c r="G229" i="9"/>
  <c r="F229" i="9"/>
  <c r="E229" i="9"/>
  <c r="D229" i="9"/>
  <c r="C229" i="9"/>
  <c r="AH228" i="9"/>
  <c r="AG228" i="9"/>
  <c r="AF228" i="9"/>
  <c r="AE228" i="9"/>
  <c r="AD228" i="9"/>
  <c r="AC228" i="9"/>
  <c r="AB228" i="9"/>
  <c r="AA228" i="9"/>
  <c r="Z228" i="9"/>
  <c r="Y228" i="9"/>
  <c r="X228" i="9"/>
  <c r="W228" i="9"/>
  <c r="V228" i="9"/>
  <c r="U228" i="9"/>
  <c r="T228" i="9"/>
  <c r="S228" i="9"/>
  <c r="R228" i="9"/>
  <c r="Q228" i="9"/>
  <c r="P228" i="9"/>
  <c r="O228" i="9"/>
  <c r="N228" i="9"/>
  <c r="M228" i="9"/>
  <c r="L228" i="9"/>
  <c r="K228" i="9"/>
  <c r="J228" i="9"/>
  <c r="I228" i="9"/>
  <c r="H228" i="9"/>
  <c r="G228" i="9"/>
  <c r="F228" i="9"/>
  <c r="E228" i="9"/>
  <c r="D228" i="9"/>
  <c r="C228" i="9"/>
  <c r="AH227" i="9"/>
  <c r="AG227" i="9"/>
  <c r="AF227" i="9"/>
  <c r="AE227" i="9"/>
  <c r="AD227" i="9"/>
  <c r="AC227" i="9"/>
  <c r="AB227" i="9"/>
  <c r="AA227" i="9"/>
  <c r="Z227" i="9"/>
  <c r="Y227" i="9"/>
  <c r="X227" i="9"/>
  <c r="W227" i="9"/>
  <c r="V227" i="9"/>
  <c r="U227" i="9"/>
  <c r="T227" i="9"/>
  <c r="S227" i="9"/>
  <c r="R227" i="9"/>
  <c r="Q227" i="9"/>
  <c r="P227" i="9"/>
  <c r="O227" i="9"/>
  <c r="N227" i="9"/>
  <c r="M227" i="9"/>
  <c r="L227" i="9"/>
  <c r="K227" i="9"/>
  <c r="J227" i="9"/>
  <c r="I227" i="9"/>
  <c r="H227" i="9"/>
  <c r="G227" i="9"/>
  <c r="F227" i="9"/>
  <c r="E227" i="9"/>
  <c r="D227" i="9"/>
  <c r="C227" i="9"/>
  <c r="AH226" i="9"/>
  <c r="AG226" i="9"/>
  <c r="AF226" i="9"/>
  <c r="AE226" i="9"/>
  <c r="AD226" i="9"/>
  <c r="AC226" i="9"/>
  <c r="AB226" i="9"/>
  <c r="AA226" i="9"/>
  <c r="Z226" i="9"/>
  <c r="Y226" i="9"/>
  <c r="X226" i="9"/>
  <c r="W226" i="9"/>
  <c r="V226" i="9"/>
  <c r="U226" i="9"/>
  <c r="T226" i="9"/>
  <c r="S226" i="9"/>
  <c r="R226" i="9"/>
  <c r="Q226" i="9"/>
  <c r="P226" i="9"/>
  <c r="O226" i="9"/>
  <c r="N226" i="9"/>
  <c r="M226" i="9"/>
  <c r="L226" i="9"/>
  <c r="K226" i="9"/>
  <c r="J226" i="9"/>
  <c r="I226" i="9"/>
  <c r="H226" i="9"/>
  <c r="G226" i="9"/>
  <c r="F226" i="9"/>
  <c r="E226" i="9"/>
  <c r="D226" i="9"/>
  <c r="C226" i="9"/>
  <c r="AH225" i="9"/>
  <c r="AG225" i="9"/>
  <c r="AF225" i="9"/>
  <c r="AE225" i="9"/>
  <c r="AD225" i="9"/>
  <c r="AC225" i="9"/>
  <c r="AB225" i="9"/>
  <c r="AA225" i="9"/>
  <c r="Z225" i="9"/>
  <c r="Y225" i="9"/>
  <c r="X225" i="9"/>
  <c r="W225" i="9"/>
  <c r="V225" i="9"/>
  <c r="U225" i="9"/>
  <c r="T225" i="9"/>
  <c r="S225" i="9"/>
  <c r="R225" i="9"/>
  <c r="Q225" i="9"/>
  <c r="P225" i="9"/>
  <c r="O225" i="9"/>
  <c r="N225" i="9"/>
  <c r="M225" i="9"/>
  <c r="L225" i="9"/>
  <c r="K225" i="9"/>
  <c r="J225" i="9"/>
  <c r="I225" i="9"/>
  <c r="H225" i="9"/>
  <c r="G225" i="9"/>
  <c r="F225" i="9"/>
  <c r="E225" i="9"/>
  <c r="D225" i="9"/>
  <c r="C225" i="9"/>
  <c r="AH224" i="9"/>
  <c r="AG224" i="9"/>
  <c r="AF224" i="9"/>
  <c r="AE224" i="9"/>
  <c r="AD224" i="9"/>
  <c r="AC224" i="9"/>
  <c r="AB224" i="9"/>
  <c r="AA224" i="9"/>
  <c r="Z224" i="9"/>
  <c r="Y224" i="9"/>
  <c r="X224" i="9"/>
  <c r="W224" i="9"/>
  <c r="V224" i="9"/>
  <c r="U224" i="9"/>
  <c r="T224" i="9"/>
  <c r="S224" i="9"/>
  <c r="R224" i="9"/>
  <c r="Q224" i="9"/>
  <c r="P224" i="9"/>
  <c r="O224" i="9"/>
  <c r="N224" i="9"/>
  <c r="M224" i="9"/>
  <c r="L224" i="9"/>
  <c r="K224" i="9"/>
  <c r="J224" i="9"/>
  <c r="I224" i="9"/>
  <c r="H224" i="9"/>
  <c r="G224" i="9"/>
  <c r="F224" i="9"/>
  <c r="E224" i="9"/>
  <c r="D224" i="9"/>
  <c r="C224" i="9"/>
  <c r="AH223" i="9"/>
  <c r="AG223" i="9"/>
  <c r="AF223" i="9"/>
  <c r="AE223" i="9"/>
  <c r="AD223" i="9"/>
  <c r="AC223" i="9"/>
  <c r="AB223" i="9"/>
  <c r="AA223" i="9"/>
  <c r="Z223" i="9"/>
  <c r="Y223" i="9"/>
  <c r="X223" i="9"/>
  <c r="W223" i="9"/>
  <c r="V223" i="9"/>
  <c r="U223" i="9"/>
  <c r="T223" i="9"/>
  <c r="S223" i="9"/>
  <c r="R223" i="9"/>
  <c r="Q223" i="9"/>
  <c r="P223" i="9"/>
  <c r="O223" i="9"/>
  <c r="N223" i="9"/>
  <c r="M223" i="9"/>
  <c r="L223" i="9"/>
  <c r="K223" i="9"/>
  <c r="J223" i="9"/>
  <c r="I223" i="9"/>
  <c r="H223" i="9"/>
  <c r="G223" i="9"/>
  <c r="F223" i="9"/>
  <c r="E223" i="9"/>
  <c r="D223" i="9"/>
  <c r="C223" i="9"/>
  <c r="AH222" i="9"/>
  <c r="AG222" i="9"/>
  <c r="AF222" i="9"/>
  <c r="AE222" i="9"/>
  <c r="AD222" i="9"/>
  <c r="AC222" i="9"/>
  <c r="AB222" i="9"/>
  <c r="AA222" i="9"/>
  <c r="Z222" i="9"/>
  <c r="Y222" i="9"/>
  <c r="X222" i="9"/>
  <c r="W222" i="9"/>
  <c r="V222" i="9"/>
  <c r="U222" i="9"/>
  <c r="T222" i="9"/>
  <c r="S222" i="9"/>
  <c r="R222" i="9"/>
  <c r="Q222" i="9"/>
  <c r="P222" i="9"/>
  <c r="O222" i="9"/>
  <c r="N222" i="9"/>
  <c r="M222" i="9"/>
  <c r="L222" i="9"/>
  <c r="K222" i="9"/>
  <c r="J222" i="9"/>
  <c r="I222" i="9"/>
  <c r="H222" i="9"/>
  <c r="G222" i="9"/>
  <c r="F222" i="9"/>
  <c r="E222" i="9"/>
  <c r="D222" i="9"/>
  <c r="C222" i="9"/>
  <c r="AH221" i="9"/>
  <c r="AG221" i="9"/>
  <c r="AF221" i="9"/>
  <c r="AE221" i="9"/>
  <c r="AD221" i="9"/>
  <c r="AC221" i="9"/>
  <c r="AB221" i="9"/>
  <c r="AA221" i="9"/>
  <c r="Z221" i="9"/>
  <c r="Y221" i="9"/>
  <c r="X221" i="9"/>
  <c r="W221" i="9"/>
  <c r="V221" i="9"/>
  <c r="U221" i="9"/>
  <c r="T221" i="9"/>
  <c r="S221" i="9"/>
  <c r="R221" i="9"/>
  <c r="Q221" i="9"/>
  <c r="P221" i="9"/>
  <c r="O221" i="9"/>
  <c r="N221" i="9"/>
  <c r="M221" i="9"/>
  <c r="L221" i="9"/>
  <c r="K221" i="9"/>
  <c r="J221" i="9"/>
  <c r="I221" i="9"/>
  <c r="H221" i="9"/>
  <c r="G221" i="9"/>
  <c r="F221" i="9"/>
  <c r="E221" i="9"/>
  <c r="D221" i="9"/>
  <c r="C221" i="9"/>
  <c r="AH220" i="9"/>
  <c r="AG220" i="9"/>
  <c r="AF220" i="9"/>
  <c r="AE220" i="9"/>
  <c r="AD220" i="9"/>
  <c r="AC220" i="9"/>
  <c r="AB220" i="9"/>
  <c r="AA220" i="9"/>
  <c r="Z220" i="9"/>
  <c r="Y220" i="9"/>
  <c r="X220" i="9"/>
  <c r="W220" i="9"/>
  <c r="V220" i="9"/>
  <c r="U220" i="9"/>
  <c r="T220" i="9"/>
  <c r="S220" i="9"/>
  <c r="R220" i="9"/>
  <c r="Q220" i="9"/>
  <c r="P220" i="9"/>
  <c r="O220" i="9"/>
  <c r="N220" i="9"/>
  <c r="M220" i="9"/>
  <c r="L220" i="9"/>
  <c r="K220" i="9"/>
  <c r="J220" i="9"/>
  <c r="I220" i="9"/>
  <c r="H220" i="9"/>
  <c r="G220" i="9"/>
  <c r="F220" i="9"/>
  <c r="E220" i="9"/>
  <c r="D220" i="9"/>
  <c r="C220" i="9"/>
  <c r="AH219" i="9"/>
  <c r="AG219" i="9"/>
  <c r="AF219" i="9"/>
  <c r="AE219" i="9"/>
  <c r="AD219" i="9"/>
  <c r="AC219" i="9"/>
  <c r="AB219" i="9"/>
  <c r="AA219" i="9"/>
  <c r="Z219" i="9"/>
  <c r="Y219" i="9"/>
  <c r="X219" i="9"/>
  <c r="W219" i="9"/>
  <c r="V219" i="9"/>
  <c r="U219" i="9"/>
  <c r="T219" i="9"/>
  <c r="S219" i="9"/>
  <c r="R219" i="9"/>
  <c r="Q219" i="9"/>
  <c r="P219" i="9"/>
  <c r="O219" i="9"/>
  <c r="N219" i="9"/>
  <c r="M219" i="9"/>
  <c r="L219" i="9"/>
  <c r="K219" i="9"/>
  <c r="J219" i="9"/>
  <c r="I219" i="9"/>
  <c r="H219" i="9"/>
  <c r="G219" i="9"/>
  <c r="F219" i="9"/>
  <c r="E219" i="9"/>
  <c r="D219" i="9"/>
  <c r="C219" i="9"/>
  <c r="AH218" i="9"/>
  <c r="AG218" i="9"/>
  <c r="AF218" i="9"/>
  <c r="AE218" i="9"/>
  <c r="AD218" i="9"/>
  <c r="AC218" i="9"/>
  <c r="AB218" i="9"/>
  <c r="AA218" i="9"/>
  <c r="Z218" i="9"/>
  <c r="Y218" i="9"/>
  <c r="X218" i="9"/>
  <c r="W218" i="9"/>
  <c r="V218" i="9"/>
  <c r="U218" i="9"/>
  <c r="T218" i="9"/>
  <c r="S218" i="9"/>
  <c r="R218" i="9"/>
  <c r="Q218" i="9"/>
  <c r="P218" i="9"/>
  <c r="O218" i="9"/>
  <c r="N218" i="9"/>
  <c r="M218" i="9"/>
  <c r="L218" i="9"/>
  <c r="K218" i="9"/>
  <c r="J218" i="9"/>
  <c r="I218" i="9"/>
  <c r="H218" i="9"/>
  <c r="G218" i="9"/>
  <c r="F218" i="9"/>
  <c r="E218" i="9"/>
  <c r="D218" i="9"/>
  <c r="C218" i="9"/>
  <c r="AH217" i="9"/>
  <c r="AG217" i="9"/>
  <c r="AF217" i="9"/>
  <c r="AE217" i="9"/>
  <c r="AD217" i="9"/>
  <c r="AC217" i="9"/>
  <c r="AB217" i="9"/>
  <c r="AA217" i="9"/>
  <c r="Z217" i="9"/>
  <c r="Y217" i="9"/>
  <c r="X217" i="9"/>
  <c r="W217" i="9"/>
  <c r="V217" i="9"/>
  <c r="U217" i="9"/>
  <c r="T217" i="9"/>
  <c r="S217" i="9"/>
  <c r="R217" i="9"/>
  <c r="Q217" i="9"/>
  <c r="P217" i="9"/>
  <c r="O217" i="9"/>
  <c r="N217" i="9"/>
  <c r="M217" i="9"/>
  <c r="L217" i="9"/>
  <c r="K217" i="9"/>
  <c r="J217" i="9"/>
  <c r="I217" i="9"/>
  <c r="H217" i="9"/>
  <c r="G217" i="9"/>
  <c r="F217" i="9"/>
  <c r="E217" i="9"/>
  <c r="D217" i="9"/>
  <c r="C217" i="9"/>
  <c r="AH216" i="9"/>
  <c r="AG216" i="9"/>
  <c r="AF216" i="9"/>
  <c r="AE216" i="9"/>
  <c r="AD216" i="9"/>
  <c r="AC216" i="9"/>
  <c r="AB216" i="9"/>
  <c r="AA216" i="9"/>
  <c r="Z216" i="9"/>
  <c r="Y216" i="9"/>
  <c r="X216" i="9"/>
  <c r="W216" i="9"/>
  <c r="V216" i="9"/>
  <c r="U216" i="9"/>
  <c r="T216" i="9"/>
  <c r="S216" i="9"/>
  <c r="R216" i="9"/>
  <c r="Q216" i="9"/>
  <c r="P216" i="9"/>
  <c r="O216" i="9"/>
  <c r="N216" i="9"/>
  <c r="M216" i="9"/>
  <c r="L216" i="9"/>
  <c r="K216" i="9"/>
  <c r="J216" i="9"/>
  <c r="I216" i="9"/>
  <c r="H216" i="9"/>
  <c r="G216" i="9"/>
  <c r="F216" i="9"/>
  <c r="E216" i="9"/>
  <c r="D216" i="9"/>
  <c r="C216" i="9"/>
  <c r="AH215" i="9"/>
  <c r="AG215" i="9"/>
  <c r="AF215" i="9"/>
  <c r="AE215" i="9"/>
  <c r="AD215" i="9"/>
  <c r="AC215" i="9"/>
  <c r="AB215" i="9"/>
  <c r="AA215" i="9"/>
  <c r="Z215" i="9"/>
  <c r="Y215" i="9"/>
  <c r="X215" i="9"/>
  <c r="W215" i="9"/>
  <c r="V215" i="9"/>
  <c r="U215" i="9"/>
  <c r="T215" i="9"/>
  <c r="S215" i="9"/>
  <c r="R215" i="9"/>
  <c r="Q215" i="9"/>
  <c r="P215" i="9"/>
  <c r="O215" i="9"/>
  <c r="N215" i="9"/>
  <c r="M215" i="9"/>
  <c r="L215" i="9"/>
  <c r="K215" i="9"/>
  <c r="J215" i="9"/>
  <c r="I215" i="9"/>
  <c r="H215" i="9"/>
  <c r="G215" i="9"/>
  <c r="F215" i="9"/>
  <c r="E215" i="9"/>
  <c r="D215" i="9"/>
  <c r="C215" i="9"/>
  <c r="AH214" i="9"/>
  <c r="AG214" i="9"/>
  <c r="AF214" i="9"/>
  <c r="AE214" i="9"/>
  <c r="AD214" i="9"/>
  <c r="AC214" i="9"/>
  <c r="AB214" i="9"/>
  <c r="AA214" i="9"/>
  <c r="Z214" i="9"/>
  <c r="Y214" i="9"/>
  <c r="X214" i="9"/>
  <c r="W214" i="9"/>
  <c r="V214" i="9"/>
  <c r="U214" i="9"/>
  <c r="T214" i="9"/>
  <c r="S214" i="9"/>
  <c r="R214" i="9"/>
  <c r="Q214" i="9"/>
  <c r="P214" i="9"/>
  <c r="O214" i="9"/>
  <c r="N214" i="9"/>
  <c r="M214" i="9"/>
  <c r="L214" i="9"/>
  <c r="K214" i="9"/>
  <c r="J214" i="9"/>
  <c r="I214" i="9"/>
  <c r="H214" i="9"/>
  <c r="G214" i="9"/>
  <c r="F214" i="9"/>
  <c r="E214" i="9"/>
  <c r="D214" i="9"/>
  <c r="C214" i="9"/>
  <c r="AH213" i="9"/>
  <c r="AG213" i="9"/>
  <c r="AF213" i="9"/>
  <c r="AE213" i="9"/>
  <c r="AD213" i="9"/>
  <c r="AC213" i="9"/>
  <c r="AB213" i="9"/>
  <c r="AA213" i="9"/>
  <c r="Z213" i="9"/>
  <c r="Y213" i="9"/>
  <c r="X213" i="9"/>
  <c r="W213" i="9"/>
  <c r="V213" i="9"/>
  <c r="U213" i="9"/>
  <c r="T213" i="9"/>
  <c r="S213" i="9"/>
  <c r="R213" i="9"/>
  <c r="Q213" i="9"/>
  <c r="P213" i="9"/>
  <c r="O213" i="9"/>
  <c r="N213" i="9"/>
  <c r="M213" i="9"/>
  <c r="L213" i="9"/>
  <c r="K213" i="9"/>
  <c r="J213" i="9"/>
  <c r="I213" i="9"/>
  <c r="H213" i="9"/>
  <c r="G213" i="9"/>
  <c r="F213" i="9"/>
  <c r="E213" i="9"/>
  <c r="D213" i="9"/>
  <c r="C213" i="9"/>
  <c r="AH212" i="9"/>
  <c r="AG212" i="9"/>
  <c r="AF212" i="9"/>
  <c r="AE212" i="9"/>
  <c r="AD212" i="9"/>
  <c r="AC212" i="9"/>
  <c r="AB212" i="9"/>
  <c r="AA212" i="9"/>
  <c r="Z212" i="9"/>
  <c r="Y212" i="9"/>
  <c r="X212" i="9"/>
  <c r="W212" i="9"/>
  <c r="V212" i="9"/>
  <c r="U212" i="9"/>
  <c r="T212" i="9"/>
  <c r="S212" i="9"/>
  <c r="R212" i="9"/>
  <c r="Q212" i="9"/>
  <c r="P212" i="9"/>
  <c r="O212" i="9"/>
  <c r="N212" i="9"/>
  <c r="M212" i="9"/>
  <c r="L212" i="9"/>
  <c r="K212" i="9"/>
  <c r="J212" i="9"/>
  <c r="I212" i="9"/>
  <c r="H212" i="9"/>
  <c r="G212" i="9"/>
  <c r="F212" i="9"/>
  <c r="E212" i="9"/>
  <c r="D212" i="9"/>
  <c r="C212" i="9"/>
  <c r="AH211" i="9"/>
  <c r="AG211" i="9"/>
  <c r="AF211" i="9"/>
  <c r="AE211" i="9"/>
  <c r="AD211" i="9"/>
  <c r="AC211" i="9"/>
  <c r="AB211" i="9"/>
  <c r="AA211" i="9"/>
  <c r="Z211" i="9"/>
  <c r="Y211" i="9"/>
  <c r="X211" i="9"/>
  <c r="W211" i="9"/>
  <c r="V211" i="9"/>
  <c r="U211" i="9"/>
  <c r="T211" i="9"/>
  <c r="S211" i="9"/>
  <c r="R211" i="9"/>
  <c r="Q211" i="9"/>
  <c r="P211" i="9"/>
  <c r="O211" i="9"/>
  <c r="N211" i="9"/>
  <c r="M211" i="9"/>
  <c r="L211" i="9"/>
  <c r="K211" i="9"/>
  <c r="J211" i="9"/>
  <c r="I211" i="9"/>
  <c r="H211" i="9"/>
  <c r="G211" i="9"/>
  <c r="F211" i="9"/>
  <c r="E211" i="9"/>
  <c r="D211" i="9"/>
  <c r="C211" i="9"/>
  <c r="AH210" i="9"/>
  <c r="AG210" i="9"/>
  <c r="AF210" i="9"/>
  <c r="AE210" i="9"/>
  <c r="AD210" i="9"/>
  <c r="AC210" i="9"/>
  <c r="AB210" i="9"/>
  <c r="AA210" i="9"/>
  <c r="Z210" i="9"/>
  <c r="Y210" i="9"/>
  <c r="X210" i="9"/>
  <c r="W210" i="9"/>
  <c r="V210" i="9"/>
  <c r="U210" i="9"/>
  <c r="T210" i="9"/>
  <c r="S210" i="9"/>
  <c r="R210" i="9"/>
  <c r="Q210" i="9"/>
  <c r="P210" i="9"/>
  <c r="O210" i="9"/>
  <c r="N210" i="9"/>
  <c r="M210" i="9"/>
  <c r="L210" i="9"/>
  <c r="K210" i="9"/>
  <c r="J210" i="9"/>
  <c r="I210" i="9"/>
  <c r="H210" i="9"/>
  <c r="G210" i="9"/>
  <c r="F210" i="9"/>
  <c r="E210" i="9"/>
  <c r="D210" i="9"/>
  <c r="C210" i="9"/>
  <c r="AH209" i="9"/>
  <c r="AG209" i="9"/>
  <c r="AF209" i="9"/>
  <c r="AE209" i="9"/>
  <c r="AD209" i="9"/>
  <c r="AC209" i="9"/>
  <c r="AB209" i="9"/>
  <c r="AA209" i="9"/>
  <c r="Z209" i="9"/>
  <c r="Y209" i="9"/>
  <c r="X209" i="9"/>
  <c r="W209" i="9"/>
  <c r="V209" i="9"/>
  <c r="U209" i="9"/>
  <c r="T209" i="9"/>
  <c r="S209" i="9"/>
  <c r="R209" i="9"/>
  <c r="Q209" i="9"/>
  <c r="P209" i="9"/>
  <c r="O209" i="9"/>
  <c r="N209" i="9"/>
  <c r="M209" i="9"/>
  <c r="L209" i="9"/>
  <c r="K209" i="9"/>
  <c r="J209" i="9"/>
  <c r="I209" i="9"/>
  <c r="H209" i="9"/>
  <c r="G209" i="9"/>
  <c r="F209" i="9"/>
  <c r="E209" i="9"/>
  <c r="D209" i="9"/>
  <c r="C209" i="9"/>
  <c r="AH208" i="9"/>
  <c r="AG208" i="9"/>
  <c r="AF208" i="9"/>
  <c r="AE208" i="9"/>
  <c r="AD208" i="9"/>
  <c r="AC208" i="9"/>
  <c r="AB208" i="9"/>
  <c r="AA208" i="9"/>
  <c r="Z208" i="9"/>
  <c r="Y208" i="9"/>
  <c r="X208" i="9"/>
  <c r="W208" i="9"/>
  <c r="V208" i="9"/>
  <c r="U208" i="9"/>
  <c r="T208" i="9"/>
  <c r="S208" i="9"/>
  <c r="R208" i="9"/>
  <c r="Q208" i="9"/>
  <c r="P208" i="9"/>
  <c r="O208" i="9"/>
  <c r="N208" i="9"/>
  <c r="M208" i="9"/>
  <c r="L208" i="9"/>
  <c r="K208" i="9"/>
  <c r="J208" i="9"/>
  <c r="I208" i="9"/>
  <c r="H208" i="9"/>
  <c r="G208" i="9"/>
  <c r="F208" i="9"/>
  <c r="E208" i="9"/>
  <c r="D208" i="9"/>
  <c r="C208" i="9"/>
  <c r="AH207" i="9"/>
  <c r="AG207" i="9"/>
  <c r="AF207" i="9"/>
  <c r="AE207" i="9"/>
  <c r="AD207" i="9"/>
  <c r="AC207" i="9"/>
  <c r="AB207" i="9"/>
  <c r="AA207" i="9"/>
  <c r="Z207" i="9"/>
  <c r="Y207" i="9"/>
  <c r="X207" i="9"/>
  <c r="W207" i="9"/>
  <c r="V207" i="9"/>
  <c r="U207" i="9"/>
  <c r="T207" i="9"/>
  <c r="S207" i="9"/>
  <c r="R207" i="9"/>
  <c r="Q207" i="9"/>
  <c r="P207" i="9"/>
  <c r="O207" i="9"/>
  <c r="N207" i="9"/>
  <c r="M207" i="9"/>
  <c r="L207" i="9"/>
  <c r="K207" i="9"/>
  <c r="J207" i="9"/>
  <c r="I207" i="9"/>
  <c r="H207" i="9"/>
  <c r="G207" i="9"/>
  <c r="F207" i="9"/>
  <c r="E207" i="9"/>
  <c r="D207" i="9"/>
  <c r="C207" i="9"/>
  <c r="AH206" i="9"/>
  <c r="AG206" i="9"/>
  <c r="AF206" i="9"/>
  <c r="AE206" i="9"/>
  <c r="AD206" i="9"/>
  <c r="AC206" i="9"/>
  <c r="AB206" i="9"/>
  <c r="AA206" i="9"/>
  <c r="Z206" i="9"/>
  <c r="Y206" i="9"/>
  <c r="X206" i="9"/>
  <c r="W206" i="9"/>
  <c r="V206" i="9"/>
  <c r="U206" i="9"/>
  <c r="T206" i="9"/>
  <c r="S206" i="9"/>
  <c r="R206" i="9"/>
  <c r="Q206" i="9"/>
  <c r="P206" i="9"/>
  <c r="O206" i="9"/>
  <c r="N206" i="9"/>
  <c r="M206" i="9"/>
  <c r="L206" i="9"/>
  <c r="K206" i="9"/>
  <c r="J206" i="9"/>
  <c r="I206" i="9"/>
  <c r="H206" i="9"/>
  <c r="G206" i="9"/>
  <c r="F206" i="9"/>
  <c r="E206" i="9"/>
  <c r="D206" i="9"/>
  <c r="C206" i="9"/>
  <c r="AH205" i="9"/>
  <c r="AG205" i="9"/>
  <c r="AF205" i="9"/>
  <c r="AE205" i="9"/>
  <c r="AD205" i="9"/>
  <c r="AC205" i="9"/>
  <c r="AB205" i="9"/>
  <c r="AA205" i="9"/>
  <c r="Z205" i="9"/>
  <c r="Y205" i="9"/>
  <c r="X205" i="9"/>
  <c r="W205" i="9"/>
  <c r="V205" i="9"/>
  <c r="U205" i="9"/>
  <c r="T205" i="9"/>
  <c r="S205" i="9"/>
  <c r="R205" i="9"/>
  <c r="Q205" i="9"/>
  <c r="P205" i="9"/>
  <c r="O205" i="9"/>
  <c r="N205" i="9"/>
  <c r="M205" i="9"/>
  <c r="L205" i="9"/>
  <c r="K205" i="9"/>
  <c r="J205" i="9"/>
  <c r="I205" i="9"/>
  <c r="H205" i="9"/>
  <c r="G205" i="9"/>
  <c r="F205" i="9"/>
  <c r="E205" i="9"/>
  <c r="D205" i="9"/>
  <c r="C205" i="9"/>
  <c r="AH204" i="9"/>
  <c r="AG204" i="9"/>
  <c r="AF204" i="9"/>
  <c r="AE204" i="9"/>
  <c r="AD204" i="9"/>
  <c r="AC204" i="9"/>
  <c r="AB204" i="9"/>
  <c r="AA204" i="9"/>
  <c r="Z204" i="9"/>
  <c r="Y204" i="9"/>
  <c r="X204" i="9"/>
  <c r="W204" i="9"/>
  <c r="V204" i="9"/>
  <c r="U204" i="9"/>
  <c r="T204" i="9"/>
  <c r="S204" i="9"/>
  <c r="R204" i="9"/>
  <c r="Q204" i="9"/>
  <c r="P204" i="9"/>
  <c r="O204" i="9"/>
  <c r="N204" i="9"/>
  <c r="M204" i="9"/>
  <c r="L204" i="9"/>
  <c r="K204" i="9"/>
  <c r="J204" i="9"/>
  <c r="I204" i="9"/>
  <c r="H204" i="9"/>
  <c r="G204" i="9"/>
  <c r="F204" i="9"/>
  <c r="E204" i="9"/>
  <c r="D204" i="9"/>
  <c r="C204" i="9"/>
  <c r="AH203" i="9"/>
  <c r="AG203" i="9"/>
  <c r="AF203" i="9"/>
  <c r="AE203" i="9"/>
  <c r="AD203" i="9"/>
  <c r="AC203" i="9"/>
  <c r="AB203" i="9"/>
  <c r="AA203" i="9"/>
  <c r="Z203" i="9"/>
  <c r="Y203" i="9"/>
  <c r="X203" i="9"/>
  <c r="W203" i="9"/>
  <c r="V203" i="9"/>
  <c r="U203" i="9"/>
  <c r="T203" i="9"/>
  <c r="S203" i="9"/>
  <c r="R203" i="9"/>
  <c r="Q203" i="9"/>
  <c r="P203" i="9"/>
  <c r="O203" i="9"/>
  <c r="N203" i="9"/>
  <c r="M203" i="9"/>
  <c r="L203" i="9"/>
  <c r="K203" i="9"/>
  <c r="J203" i="9"/>
  <c r="I203" i="9"/>
  <c r="H203" i="9"/>
  <c r="G203" i="9"/>
  <c r="F203" i="9"/>
  <c r="E203" i="9"/>
  <c r="D203" i="9"/>
  <c r="C203" i="9"/>
  <c r="AH202" i="9"/>
  <c r="AG202" i="9"/>
  <c r="AF202" i="9"/>
  <c r="AE202" i="9"/>
  <c r="AD202" i="9"/>
  <c r="AC202" i="9"/>
  <c r="AB202" i="9"/>
  <c r="AA202" i="9"/>
  <c r="Z202" i="9"/>
  <c r="Y202" i="9"/>
  <c r="X202" i="9"/>
  <c r="W202" i="9"/>
  <c r="V202" i="9"/>
  <c r="U202" i="9"/>
  <c r="T202" i="9"/>
  <c r="S202" i="9"/>
  <c r="R202" i="9"/>
  <c r="Q202" i="9"/>
  <c r="P202" i="9"/>
  <c r="O202" i="9"/>
  <c r="N202" i="9"/>
  <c r="M202" i="9"/>
  <c r="L202" i="9"/>
  <c r="K202" i="9"/>
  <c r="J202" i="9"/>
  <c r="I202" i="9"/>
  <c r="H202" i="9"/>
  <c r="G202" i="9"/>
  <c r="F202" i="9"/>
  <c r="E202" i="9"/>
  <c r="D202" i="9"/>
  <c r="C202" i="9"/>
  <c r="AH201" i="9"/>
  <c r="AG201" i="9"/>
  <c r="AF201" i="9"/>
  <c r="AE201" i="9"/>
  <c r="AD201" i="9"/>
  <c r="AC201" i="9"/>
  <c r="AB201" i="9"/>
  <c r="AA201" i="9"/>
  <c r="Z201" i="9"/>
  <c r="Y201" i="9"/>
  <c r="X201" i="9"/>
  <c r="W201" i="9"/>
  <c r="V201" i="9"/>
  <c r="U201" i="9"/>
  <c r="T201" i="9"/>
  <c r="S201" i="9"/>
  <c r="R201" i="9"/>
  <c r="Q201" i="9"/>
  <c r="P201" i="9"/>
  <c r="O201" i="9"/>
  <c r="N201" i="9"/>
  <c r="M201" i="9"/>
  <c r="L201" i="9"/>
  <c r="K201" i="9"/>
  <c r="J201" i="9"/>
  <c r="I201" i="9"/>
  <c r="H201" i="9"/>
  <c r="G201" i="9"/>
  <c r="F201" i="9"/>
  <c r="E201" i="9"/>
  <c r="D201" i="9"/>
  <c r="C201" i="9"/>
  <c r="AH200" i="9"/>
  <c r="AG200" i="9"/>
  <c r="AF200" i="9"/>
  <c r="AE200" i="9"/>
  <c r="AD200" i="9"/>
  <c r="AC200" i="9"/>
  <c r="AB200" i="9"/>
  <c r="AA200" i="9"/>
  <c r="Z200" i="9"/>
  <c r="Y200" i="9"/>
  <c r="X200" i="9"/>
  <c r="W200" i="9"/>
  <c r="V200" i="9"/>
  <c r="U200" i="9"/>
  <c r="T200" i="9"/>
  <c r="S200" i="9"/>
  <c r="R200" i="9"/>
  <c r="Q200" i="9"/>
  <c r="P200" i="9"/>
  <c r="O200" i="9"/>
  <c r="N200" i="9"/>
  <c r="M200" i="9"/>
  <c r="L200" i="9"/>
  <c r="K200" i="9"/>
  <c r="J200" i="9"/>
  <c r="I200" i="9"/>
  <c r="H200" i="9"/>
  <c r="G200" i="9"/>
  <c r="F200" i="9"/>
  <c r="E200" i="9"/>
  <c r="D200" i="9"/>
  <c r="C200" i="9"/>
  <c r="AH199" i="9"/>
  <c r="AG199" i="9"/>
  <c r="AF199" i="9"/>
  <c r="AE199" i="9"/>
  <c r="AD199" i="9"/>
  <c r="AC199" i="9"/>
  <c r="AB199" i="9"/>
  <c r="AA199" i="9"/>
  <c r="Z199" i="9"/>
  <c r="Y199" i="9"/>
  <c r="X199" i="9"/>
  <c r="W199" i="9"/>
  <c r="V199" i="9"/>
  <c r="U199" i="9"/>
  <c r="T199" i="9"/>
  <c r="S199" i="9"/>
  <c r="R199" i="9"/>
  <c r="Q199" i="9"/>
  <c r="P199" i="9"/>
  <c r="O199" i="9"/>
  <c r="N199" i="9"/>
  <c r="M199" i="9"/>
  <c r="L199" i="9"/>
  <c r="K199" i="9"/>
  <c r="J199" i="9"/>
  <c r="I199" i="9"/>
  <c r="H199" i="9"/>
  <c r="G199" i="9"/>
  <c r="F199" i="9"/>
  <c r="E199" i="9"/>
  <c r="D199" i="9"/>
  <c r="C199" i="9"/>
  <c r="AH198" i="9"/>
  <c r="AG198" i="9"/>
  <c r="AF198" i="9"/>
  <c r="AE198" i="9"/>
  <c r="AD198" i="9"/>
  <c r="AC198" i="9"/>
  <c r="AB198" i="9"/>
  <c r="AA198" i="9"/>
  <c r="Z198" i="9"/>
  <c r="Y198" i="9"/>
  <c r="X198" i="9"/>
  <c r="W198" i="9"/>
  <c r="V198" i="9"/>
  <c r="U198" i="9"/>
  <c r="T198" i="9"/>
  <c r="S198" i="9"/>
  <c r="R198" i="9"/>
  <c r="Q198" i="9"/>
  <c r="P198" i="9"/>
  <c r="O198" i="9"/>
  <c r="N198" i="9"/>
  <c r="M198" i="9"/>
  <c r="L198" i="9"/>
  <c r="K198" i="9"/>
  <c r="J198" i="9"/>
  <c r="I198" i="9"/>
  <c r="H198" i="9"/>
  <c r="G198" i="9"/>
  <c r="F198" i="9"/>
  <c r="E198" i="9"/>
  <c r="D198" i="9"/>
  <c r="C198" i="9"/>
  <c r="AH197" i="9"/>
  <c r="AG197" i="9"/>
  <c r="AF197" i="9"/>
  <c r="AE197" i="9"/>
  <c r="AD197" i="9"/>
  <c r="AC197" i="9"/>
  <c r="AB197" i="9"/>
  <c r="AA197" i="9"/>
  <c r="Z197" i="9"/>
  <c r="Y197" i="9"/>
  <c r="X197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E197" i="9"/>
  <c r="D197" i="9"/>
  <c r="C197" i="9"/>
  <c r="AH196" i="9"/>
  <c r="AG196" i="9"/>
  <c r="AF196" i="9"/>
  <c r="AE196" i="9"/>
  <c r="AD196" i="9"/>
  <c r="AC196" i="9"/>
  <c r="AB196" i="9"/>
  <c r="AA196" i="9"/>
  <c r="Z196" i="9"/>
  <c r="Y196" i="9"/>
  <c r="X196" i="9"/>
  <c r="W196" i="9"/>
  <c r="V196" i="9"/>
  <c r="U196" i="9"/>
  <c r="T196" i="9"/>
  <c r="S196" i="9"/>
  <c r="R196" i="9"/>
  <c r="Q196" i="9"/>
  <c r="P196" i="9"/>
  <c r="O196" i="9"/>
  <c r="N196" i="9"/>
  <c r="M196" i="9"/>
  <c r="L196" i="9"/>
  <c r="K196" i="9"/>
  <c r="J196" i="9"/>
  <c r="I196" i="9"/>
  <c r="H196" i="9"/>
  <c r="G196" i="9"/>
  <c r="F196" i="9"/>
  <c r="E196" i="9"/>
  <c r="D196" i="9"/>
  <c r="C196" i="9"/>
  <c r="AH195" i="9"/>
  <c r="AG195" i="9"/>
  <c r="AF195" i="9"/>
  <c r="AE195" i="9"/>
  <c r="AD195" i="9"/>
  <c r="AC195" i="9"/>
  <c r="AB195" i="9"/>
  <c r="AA195" i="9"/>
  <c r="Z195" i="9"/>
  <c r="Y195" i="9"/>
  <c r="X195" i="9"/>
  <c r="W195" i="9"/>
  <c r="V195" i="9"/>
  <c r="U195" i="9"/>
  <c r="T195" i="9"/>
  <c r="S195" i="9"/>
  <c r="R195" i="9"/>
  <c r="Q195" i="9"/>
  <c r="P195" i="9"/>
  <c r="O195" i="9"/>
  <c r="N195" i="9"/>
  <c r="M195" i="9"/>
  <c r="L195" i="9"/>
  <c r="K195" i="9"/>
  <c r="J195" i="9"/>
  <c r="I195" i="9"/>
  <c r="H195" i="9"/>
  <c r="G195" i="9"/>
  <c r="F195" i="9"/>
  <c r="E195" i="9"/>
  <c r="D195" i="9"/>
  <c r="C195" i="9"/>
  <c r="AH194" i="9"/>
  <c r="AG194" i="9"/>
  <c r="AF194" i="9"/>
  <c r="AE194" i="9"/>
  <c r="AD194" i="9"/>
  <c r="AC194" i="9"/>
  <c r="AB194" i="9"/>
  <c r="AA194" i="9"/>
  <c r="Z194" i="9"/>
  <c r="Y194" i="9"/>
  <c r="X194" i="9"/>
  <c r="W194" i="9"/>
  <c r="V194" i="9"/>
  <c r="U194" i="9"/>
  <c r="T194" i="9"/>
  <c r="S194" i="9"/>
  <c r="R194" i="9"/>
  <c r="Q194" i="9"/>
  <c r="P194" i="9"/>
  <c r="O194" i="9"/>
  <c r="N194" i="9"/>
  <c r="M194" i="9"/>
  <c r="L194" i="9"/>
  <c r="K194" i="9"/>
  <c r="J194" i="9"/>
  <c r="I194" i="9"/>
  <c r="H194" i="9"/>
  <c r="G194" i="9"/>
  <c r="F194" i="9"/>
  <c r="E194" i="9"/>
  <c r="D194" i="9"/>
  <c r="C194" i="9"/>
  <c r="AH193" i="9"/>
  <c r="AG193" i="9"/>
  <c r="AF193" i="9"/>
  <c r="AE193" i="9"/>
  <c r="AD193" i="9"/>
  <c r="AC193" i="9"/>
  <c r="AB193" i="9"/>
  <c r="AA193" i="9"/>
  <c r="Z193" i="9"/>
  <c r="Y193" i="9"/>
  <c r="X193" i="9"/>
  <c r="W193" i="9"/>
  <c r="V193" i="9"/>
  <c r="U193" i="9"/>
  <c r="T193" i="9"/>
  <c r="S193" i="9"/>
  <c r="R193" i="9"/>
  <c r="Q193" i="9"/>
  <c r="P193" i="9"/>
  <c r="O193" i="9"/>
  <c r="N193" i="9"/>
  <c r="M193" i="9"/>
  <c r="L193" i="9"/>
  <c r="K193" i="9"/>
  <c r="J193" i="9"/>
  <c r="I193" i="9"/>
  <c r="H193" i="9"/>
  <c r="G193" i="9"/>
  <c r="F193" i="9"/>
  <c r="E193" i="9"/>
  <c r="D193" i="9"/>
  <c r="C193" i="9"/>
  <c r="AH192" i="9"/>
  <c r="AG192" i="9"/>
  <c r="AF192" i="9"/>
  <c r="AE192" i="9"/>
  <c r="AD192" i="9"/>
  <c r="AC192" i="9"/>
  <c r="AB192" i="9"/>
  <c r="AA192" i="9"/>
  <c r="Z192" i="9"/>
  <c r="Y192" i="9"/>
  <c r="X192" i="9"/>
  <c r="W192" i="9"/>
  <c r="V192" i="9"/>
  <c r="U192" i="9"/>
  <c r="T192" i="9"/>
  <c r="S192" i="9"/>
  <c r="R192" i="9"/>
  <c r="Q192" i="9"/>
  <c r="P192" i="9"/>
  <c r="O192" i="9"/>
  <c r="N192" i="9"/>
  <c r="M192" i="9"/>
  <c r="L192" i="9"/>
  <c r="K192" i="9"/>
  <c r="J192" i="9"/>
  <c r="I192" i="9"/>
  <c r="H192" i="9"/>
  <c r="G192" i="9"/>
  <c r="F192" i="9"/>
  <c r="E192" i="9"/>
  <c r="D192" i="9"/>
  <c r="C192" i="9"/>
  <c r="AH191" i="9"/>
  <c r="AG191" i="9"/>
  <c r="AF191" i="9"/>
  <c r="AE191" i="9"/>
  <c r="AD191" i="9"/>
  <c r="AC191" i="9"/>
  <c r="AB191" i="9"/>
  <c r="AA191" i="9"/>
  <c r="Z191" i="9"/>
  <c r="Y191" i="9"/>
  <c r="X191" i="9"/>
  <c r="W191" i="9"/>
  <c r="V191" i="9"/>
  <c r="U191" i="9"/>
  <c r="T191" i="9"/>
  <c r="S191" i="9"/>
  <c r="R191" i="9"/>
  <c r="Q191" i="9"/>
  <c r="P191" i="9"/>
  <c r="O191" i="9"/>
  <c r="N191" i="9"/>
  <c r="M191" i="9"/>
  <c r="L191" i="9"/>
  <c r="K191" i="9"/>
  <c r="J191" i="9"/>
  <c r="I191" i="9"/>
  <c r="H191" i="9"/>
  <c r="G191" i="9"/>
  <c r="F191" i="9"/>
  <c r="E191" i="9"/>
  <c r="D191" i="9"/>
  <c r="C191" i="9"/>
  <c r="AH190" i="9"/>
  <c r="AG190" i="9"/>
  <c r="AF190" i="9"/>
  <c r="AE190" i="9"/>
  <c r="AD190" i="9"/>
  <c r="AC190" i="9"/>
  <c r="AB190" i="9"/>
  <c r="AA190" i="9"/>
  <c r="Z190" i="9"/>
  <c r="Y190" i="9"/>
  <c r="X190" i="9"/>
  <c r="W190" i="9"/>
  <c r="V190" i="9"/>
  <c r="U190" i="9"/>
  <c r="T190" i="9"/>
  <c r="S190" i="9"/>
  <c r="R190" i="9"/>
  <c r="Q190" i="9"/>
  <c r="P190" i="9"/>
  <c r="O190" i="9"/>
  <c r="N190" i="9"/>
  <c r="M190" i="9"/>
  <c r="L190" i="9"/>
  <c r="K190" i="9"/>
  <c r="J190" i="9"/>
  <c r="I190" i="9"/>
  <c r="H190" i="9"/>
  <c r="G190" i="9"/>
  <c r="F190" i="9"/>
  <c r="E190" i="9"/>
  <c r="D190" i="9"/>
  <c r="C190" i="9"/>
  <c r="AH189" i="9"/>
  <c r="AG189" i="9"/>
  <c r="AF189" i="9"/>
  <c r="AE189" i="9"/>
  <c r="AD189" i="9"/>
  <c r="AC189" i="9"/>
  <c r="AB189" i="9"/>
  <c r="AA189" i="9"/>
  <c r="Z189" i="9"/>
  <c r="Y189" i="9"/>
  <c r="X189" i="9"/>
  <c r="W189" i="9"/>
  <c r="V189" i="9"/>
  <c r="U189" i="9"/>
  <c r="T189" i="9"/>
  <c r="S189" i="9"/>
  <c r="R189" i="9"/>
  <c r="Q189" i="9"/>
  <c r="P189" i="9"/>
  <c r="O189" i="9"/>
  <c r="N189" i="9"/>
  <c r="M189" i="9"/>
  <c r="L189" i="9"/>
  <c r="K189" i="9"/>
  <c r="J189" i="9"/>
  <c r="I189" i="9"/>
  <c r="H189" i="9"/>
  <c r="G189" i="9"/>
  <c r="F189" i="9"/>
  <c r="E189" i="9"/>
  <c r="D189" i="9"/>
  <c r="C189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77" i="9"/>
  <c r="AH71" i="9"/>
  <c r="AG71" i="9"/>
  <c r="AF71" i="9"/>
  <c r="AE71" i="9"/>
  <c r="AD71" i="9"/>
  <c r="AC71" i="9"/>
  <c r="AB71" i="9"/>
  <c r="AA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AH62" i="9"/>
  <c r="AG62" i="9"/>
  <c r="AF62" i="9"/>
  <c r="AE62" i="9"/>
  <c r="AD62" i="9"/>
  <c r="AC62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AH53" i="9"/>
  <c r="AG53" i="9"/>
  <c r="AF53" i="9"/>
  <c r="AE53" i="9"/>
  <c r="AD53" i="9"/>
  <c r="AC53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53" i="9"/>
  <c r="N91" i="22" l="1"/>
  <c r="N92" i="22" s="1"/>
  <c r="AE91" i="22"/>
  <c r="AE92" i="22" s="1"/>
  <c r="AA91" i="22"/>
  <c r="AA92" i="22" s="1"/>
  <c r="G31" i="22"/>
  <c r="AG77" i="22"/>
  <c r="AG78" i="22" s="1"/>
  <c r="R31" i="22"/>
  <c r="AG91" i="22"/>
  <c r="AG92" i="22" s="1"/>
  <c r="AE31" i="22"/>
  <c r="L31" i="22"/>
  <c r="X31" i="22"/>
  <c r="AD91" i="22"/>
  <c r="AD92" i="22" s="1"/>
  <c r="V30" i="22"/>
  <c r="F31" i="22"/>
  <c r="Z31" i="22"/>
  <c r="AC91" i="22"/>
  <c r="AC92" i="22" s="1"/>
  <c r="Z77" i="22"/>
  <c r="Z78" i="22" s="1"/>
  <c r="D91" i="22"/>
  <c r="D92" i="22" s="1"/>
  <c r="T77" i="22"/>
  <c r="T78" i="22" s="1"/>
  <c r="X77" i="22"/>
  <c r="X78" i="22" s="1"/>
  <c r="AB30" i="22"/>
  <c r="AB31" i="22" s="1"/>
  <c r="C57" i="22"/>
  <c r="C64" i="22" s="1"/>
  <c r="C43" i="22"/>
  <c r="C15" i="22"/>
  <c r="C9" i="22" s="1"/>
  <c r="G103" i="22"/>
  <c r="G100" i="22"/>
  <c r="G104" i="22" s="1"/>
  <c r="G109" i="22" s="1"/>
  <c r="R15" i="22"/>
  <c r="R9" i="22" s="1"/>
  <c r="R43" i="22"/>
  <c r="N30" i="22"/>
  <c r="O90" i="22"/>
  <c r="P44" i="22"/>
  <c r="P57" i="22" s="1"/>
  <c r="Q43" i="22"/>
  <c r="Q15" i="22"/>
  <c r="Q9" i="22" s="1"/>
  <c r="L15" i="22"/>
  <c r="L9" i="22" s="1"/>
  <c r="L43" i="22"/>
  <c r="X103" i="22"/>
  <c r="X100" i="22"/>
  <c r="X104" i="22" s="1"/>
  <c r="X109" i="22" s="1"/>
  <c r="Q77" i="22"/>
  <c r="Q78" i="22" s="1"/>
  <c r="K31" i="22"/>
  <c r="AC103" i="22"/>
  <c r="AC100" i="22"/>
  <c r="AC104" i="22" s="1"/>
  <c r="AC109" i="22" s="1"/>
  <c r="P36" i="22"/>
  <c r="P38" i="22" s="1"/>
  <c r="P48" i="22" s="1"/>
  <c r="P8" i="22"/>
  <c r="X91" i="22"/>
  <c r="X92" i="22" s="1"/>
  <c r="Y44" i="22"/>
  <c r="Y57" i="22" s="1"/>
  <c r="AA77" i="22"/>
  <c r="AA78" i="22" s="1"/>
  <c r="W90" i="22"/>
  <c r="J31" i="22"/>
  <c r="S30" i="22"/>
  <c r="W43" i="22"/>
  <c r="W15" i="22"/>
  <c r="W9" i="22" s="1"/>
  <c r="AF90" i="22"/>
  <c r="J77" i="22"/>
  <c r="J78" i="22" s="1"/>
  <c r="E36" i="22"/>
  <c r="E38" i="22" s="1"/>
  <c r="E48" i="22" s="1"/>
  <c r="E8" i="22"/>
  <c r="H15" i="22"/>
  <c r="H9" i="22" s="1"/>
  <c r="H43" i="22"/>
  <c r="AG103" i="22"/>
  <c r="AG100" i="22"/>
  <c r="AG104" i="22" s="1"/>
  <c r="AG109" i="22" s="1"/>
  <c r="C103" i="22"/>
  <c r="C100" i="22"/>
  <c r="C104" i="22" s="1"/>
  <c r="C109" i="22" s="1"/>
  <c r="H8" i="22"/>
  <c r="H36" i="22"/>
  <c r="H38" i="22" s="1"/>
  <c r="H48" i="22" s="1"/>
  <c r="AB77" i="22"/>
  <c r="AB78" i="22" s="1"/>
  <c r="N15" i="22"/>
  <c r="N9" i="22" s="1"/>
  <c r="N43" i="22"/>
  <c r="AE103" i="22"/>
  <c r="AE100" i="22"/>
  <c r="AE104" i="22" s="1"/>
  <c r="AE109" i="22" s="1"/>
  <c r="U43" i="22"/>
  <c r="U15" i="22"/>
  <c r="U9" i="22" s="1"/>
  <c r="L77" i="22"/>
  <c r="L78" i="22" s="1"/>
  <c r="AD8" i="22"/>
  <c r="AD36" i="22"/>
  <c r="AD38" i="22" s="1"/>
  <c r="O103" i="22"/>
  <c r="O100" i="22"/>
  <c r="O104" i="22" s="1"/>
  <c r="O109" i="22" s="1"/>
  <c r="G36" i="22"/>
  <c r="G38" i="22" s="1"/>
  <c r="G8" i="22"/>
  <c r="J43" i="22"/>
  <c r="J15" i="22"/>
  <c r="J9" i="22" s="1"/>
  <c r="X8" i="22"/>
  <c r="X36" i="22"/>
  <c r="X38" i="22" s="1"/>
  <c r="AF91" i="22"/>
  <c r="AF92" i="22" s="1"/>
  <c r="D103" i="22"/>
  <c r="D100" i="22"/>
  <c r="D104" i="22" s="1"/>
  <c r="D109" i="22" s="1"/>
  <c r="M31" i="22"/>
  <c r="G91" i="22"/>
  <c r="G92" i="22" s="1"/>
  <c r="D36" i="22"/>
  <c r="D38" i="22" s="1"/>
  <c r="D8" i="22"/>
  <c r="G15" i="22"/>
  <c r="G9" i="22" s="1"/>
  <c r="G43" i="22"/>
  <c r="N31" i="22"/>
  <c r="R77" i="22"/>
  <c r="R78" i="22" s="1"/>
  <c r="M8" i="22"/>
  <c r="M36" i="22"/>
  <c r="M38" i="22" s="1"/>
  <c r="X43" i="22"/>
  <c r="X15" i="22"/>
  <c r="X9" i="22" s="1"/>
  <c r="P31" i="22"/>
  <c r="O30" i="22"/>
  <c r="F103" i="22"/>
  <c r="F100" i="22"/>
  <c r="F104" i="22" s="1"/>
  <c r="F109" i="22" s="1"/>
  <c r="E15" i="22"/>
  <c r="E9" i="22" s="1"/>
  <c r="E43" i="22"/>
  <c r="AE8" i="22"/>
  <c r="AE36" i="22"/>
  <c r="AE38" i="22" s="1"/>
  <c r="AE48" i="22" s="1"/>
  <c r="H90" i="22"/>
  <c r="H91" i="22" s="1"/>
  <c r="H92" i="22" s="1"/>
  <c r="AG30" i="22"/>
  <c r="AG31" i="22" s="1"/>
  <c r="E77" i="22"/>
  <c r="E78" i="22" s="1"/>
  <c r="M15" i="22"/>
  <c r="M9" i="22" s="1"/>
  <c r="M43" i="22"/>
  <c r="AG15" i="22"/>
  <c r="AG9" i="22" s="1"/>
  <c r="AG43" i="22"/>
  <c r="I30" i="22"/>
  <c r="I31" i="22" s="1"/>
  <c r="AF31" i="22"/>
  <c r="AA15" i="22"/>
  <c r="AA9" i="22" s="1"/>
  <c r="AA43" i="22"/>
  <c r="O77" i="22"/>
  <c r="O78" i="22" s="1"/>
  <c r="AE43" i="22"/>
  <c r="AE15" i="22"/>
  <c r="AE9" i="22" s="1"/>
  <c r="F90" i="22"/>
  <c r="F91" i="22" s="1"/>
  <c r="F92" i="22" s="1"/>
  <c r="L103" i="22"/>
  <c r="L100" i="22"/>
  <c r="L104" i="22" s="1"/>
  <c r="L109" i="22" s="1"/>
  <c r="V36" i="22"/>
  <c r="V38" i="22" s="1"/>
  <c r="V8" i="22"/>
  <c r="Q8" i="22"/>
  <c r="Q36" i="22"/>
  <c r="Q38" i="22" s="1"/>
  <c r="W8" i="22"/>
  <c r="W36" i="22"/>
  <c r="W38" i="22" s="1"/>
  <c r="Z90" i="22"/>
  <c r="Z91" i="22" s="1"/>
  <c r="Z92" i="22" s="1"/>
  <c r="O15" i="22"/>
  <c r="O9" i="22" s="1"/>
  <c r="O43" i="22"/>
  <c r="AA36" i="22"/>
  <c r="AA38" i="22" s="1"/>
  <c r="AA8" i="22"/>
  <c r="E31" i="22"/>
  <c r="AD103" i="22"/>
  <c r="AD100" i="22"/>
  <c r="AD104" i="22" s="1"/>
  <c r="AD109" i="22" s="1"/>
  <c r="Y31" i="22"/>
  <c r="J90" i="22"/>
  <c r="J91" i="22" s="1"/>
  <c r="J92" i="22" s="1"/>
  <c r="T43" i="22"/>
  <c r="T15" i="22"/>
  <c r="T9" i="22" s="1"/>
  <c r="M90" i="22"/>
  <c r="K77" i="22"/>
  <c r="K78" i="22" s="1"/>
  <c r="J36" i="22"/>
  <c r="J38" i="22" s="1"/>
  <c r="J8" i="22"/>
  <c r="M103" i="22"/>
  <c r="M100" i="22"/>
  <c r="M104" i="22" s="1"/>
  <c r="M109" i="22" s="1"/>
  <c r="AF44" i="22"/>
  <c r="AF57" i="22" s="1"/>
  <c r="C30" i="22"/>
  <c r="C31" i="22" s="1"/>
  <c r="AB43" i="22"/>
  <c r="AB15" i="22"/>
  <c r="AB9" i="22" s="1"/>
  <c r="AG8" i="22"/>
  <c r="AG36" i="22"/>
  <c r="AG38" i="22" s="1"/>
  <c r="AG48" i="22" s="1"/>
  <c r="AB8" i="22"/>
  <c r="AB36" i="22"/>
  <c r="AB38" i="22" s="1"/>
  <c r="AB48" i="22" s="1"/>
  <c r="AF36" i="22"/>
  <c r="AF38" i="22" s="1"/>
  <c r="AF48" i="22" s="1"/>
  <c r="AF8" i="22"/>
  <c r="M77" i="22"/>
  <c r="M78" i="22" s="1"/>
  <c r="V77" i="22"/>
  <c r="V78" i="22" s="1"/>
  <c r="P103" i="22"/>
  <c r="P100" i="22"/>
  <c r="P104" i="22" s="1"/>
  <c r="P109" i="22" s="1"/>
  <c r="V103" i="22"/>
  <c r="V100" i="22"/>
  <c r="V104" i="22" s="1"/>
  <c r="V109" i="22" s="1"/>
  <c r="K15" i="22"/>
  <c r="K9" i="22" s="1"/>
  <c r="K43" i="22"/>
  <c r="E44" i="22"/>
  <c r="E57" i="22" s="1"/>
  <c r="O31" i="22"/>
  <c r="F15" i="22"/>
  <c r="F9" i="22" s="1"/>
  <c r="F43" i="22"/>
  <c r="Z103" i="22"/>
  <c r="Z100" i="22"/>
  <c r="Z104" i="22" s="1"/>
  <c r="Z109" i="22" s="1"/>
  <c r="M17" i="17"/>
  <c r="E103" i="22"/>
  <c r="E100" i="22"/>
  <c r="E104" i="22" s="1"/>
  <c r="E109" i="22" s="1"/>
  <c r="AD31" i="22"/>
  <c r="Z36" i="22"/>
  <c r="Z38" i="22" s="1"/>
  <c r="Z8" i="22"/>
  <c r="M91" i="22"/>
  <c r="M92" i="22" s="1"/>
  <c r="S43" i="22"/>
  <c r="S15" i="22"/>
  <c r="S9" i="22" s="1"/>
  <c r="AB90" i="22"/>
  <c r="AB91" i="22" s="1"/>
  <c r="AB92" i="22" s="1"/>
  <c r="I103" i="22"/>
  <c r="I100" i="22"/>
  <c r="I104" i="22" s="1"/>
  <c r="I109" i="22" s="1"/>
  <c r="AB44" i="22"/>
  <c r="AB57" i="22" s="1"/>
  <c r="S36" i="22"/>
  <c r="S38" i="22" s="1"/>
  <c r="S8" i="22"/>
  <c r="Q103" i="22"/>
  <c r="Q100" i="22"/>
  <c r="Q104" i="22" s="1"/>
  <c r="Q109" i="22" s="1"/>
  <c r="C36" i="22"/>
  <c r="C8" i="22"/>
  <c r="C2" i="22" s="1"/>
  <c r="F8" i="22"/>
  <c r="F36" i="22"/>
  <c r="F38" i="22" s="1"/>
  <c r="AD15" i="22"/>
  <c r="AD9" i="22" s="1"/>
  <c r="AD43" i="22"/>
  <c r="Y103" i="22"/>
  <c r="Y100" i="22"/>
  <c r="Y104" i="22" s="1"/>
  <c r="Y109" i="22" s="1"/>
  <c r="U36" i="22"/>
  <c r="U38" i="22" s="1"/>
  <c r="U48" i="22" s="1"/>
  <c r="U8" i="22"/>
  <c r="T8" i="22"/>
  <c r="T36" i="22"/>
  <c r="T38" i="22" s="1"/>
  <c r="N8" i="22"/>
  <c r="N36" i="22"/>
  <c r="N38" i="22" s="1"/>
  <c r="I8" i="22"/>
  <c r="I36" i="22"/>
  <c r="I38" i="22" s="1"/>
  <c r="I48" i="22" s="1"/>
  <c r="Q91" i="22"/>
  <c r="Q92" i="22" s="1"/>
  <c r="R90" i="22"/>
  <c r="R91" i="22" s="1"/>
  <c r="R92" i="22" s="1"/>
  <c r="AC36" i="22"/>
  <c r="AC38" i="22" s="1"/>
  <c r="AC48" i="22" s="1"/>
  <c r="AC8" i="22"/>
  <c r="H77" i="22"/>
  <c r="H78" i="22" s="1"/>
  <c r="AF43" i="22"/>
  <c r="AF15" i="22"/>
  <c r="AF9" i="22" s="1"/>
  <c r="R103" i="22"/>
  <c r="R100" i="22"/>
  <c r="R104" i="22" s="1"/>
  <c r="R109" i="22" s="1"/>
  <c r="AA103" i="22"/>
  <c r="AA100" i="22"/>
  <c r="AA104" i="22" s="1"/>
  <c r="AA109" i="22" s="1"/>
  <c r="O36" i="22"/>
  <c r="O38" i="22" s="1"/>
  <c r="O8" i="22"/>
  <c r="U30" i="22"/>
  <c r="U31" i="22" s="1"/>
  <c r="AF77" i="22"/>
  <c r="AF78" i="22" s="1"/>
  <c r="Q31" i="22"/>
  <c r="E91" i="22"/>
  <c r="E92" i="22" s="1"/>
  <c r="P15" i="22"/>
  <c r="P9" i="22" s="1"/>
  <c r="P43" i="22"/>
  <c r="V43" i="22"/>
  <c r="V15" i="22"/>
  <c r="V9" i="22" s="1"/>
  <c r="L36" i="22"/>
  <c r="L38" i="22" s="1"/>
  <c r="L48" i="22" s="1"/>
  <c r="L8" i="22"/>
  <c r="AC15" i="22"/>
  <c r="AC9" i="22" s="1"/>
  <c r="AC43" i="22"/>
  <c r="P77" i="22"/>
  <c r="P78" i="22" s="1"/>
  <c r="Z43" i="22"/>
  <c r="Z15" i="22"/>
  <c r="Z9" i="22" s="1"/>
  <c r="C77" i="22"/>
  <c r="C78" i="22" s="1"/>
  <c r="C79" i="22" s="1"/>
  <c r="C80" i="22" s="1"/>
  <c r="F77" i="22"/>
  <c r="F78" i="22" s="1"/>
  <c r="S90" i="22"/>
  <c r="T103" i="22"/>
  <c r="T100" i="22"/>
  <c r="T104" i="22" s="1"/>
  <c r="T109" i="22" s="1"/>
  <c r="K36" i="22"/>
  <c r="K38" i="22" s="1"/>
  <c r="K8" i="22"/>
  <c r="S31" i="22"/>
  <c r="I15" i="22"/>
  <c r="I9" i="22" s="1"/>
  <c r="I43" i="22"/>
  <c r="C94" i="22"/>
  <c r="D93" i="22"/>
  <c r="H103" i="22"/>
  <c r="H100" i="22"/>
  <c r="H104" i="22" s="1"/>
  <c r="H109" i="22" s="1"/>
  <c r="AB103" i="22"/>
  <c r="AB100" i="22"/>
  <c r="AB104" i="22" s="1"/>
  <c r="AB109" i="22" s="1"/>
  <c r="V90" i="22"/>
  <c r="V91" i="22" s="1"/>
  <c r="V92" i="22" s="1"/>
  <c r="U90" i="22"/>
  <c r="U91" i="22" s="1"/>
  <c r="U92" i="22" s="1"/>
  <c r="AF103" i="22"/>
  <c r="AF100" i="22"/>
  <c r="AF104" i="22" s="1"/>
  <c r="AF109" i="22" s="1"/>
  <c r="N103" i="22"/>
  <c r="N100" i="22"/>
  <c r="N104" i="22" s="1"/>
  <c r="N109" i="22" s="1"/>
  <c r="O91" i="22"/>
  <c r="O92" i="22" s="1"/>
  <c r="R8" i="22"/>
  <c r="R36" i="22"/>
  <c r="R38" i="22" s="1"/>
  <c r="Y8" i="22"/>
  <c r="Y36" i="22"/>
  <c r="Y38" i="22" s="1"/>
  <c r="Y48" i="22" s="1"/>
  <c r="U103" i="22"/>
  <c r="U100" i="22"/>
  <c r="U104" i="22" s="1"/>
  <c r="U109" i="22" s="1"/>
  <c r="V31" i="22"/>
  <c r="K103" i="22"/>
  <c r="K100" i="22"/>
  <c r="K104" i="22" s="1"/>
  <c r="K109" i="22" s="1"/>
  <c r="AC30" i="22"/>
  <c r="AC31" i="22" s="1"/>
  <c r="G77" i="22"/>
  <c r="G78" i="22" s="1"/>
  <c r="W91" i="22"/>
  <c r="W92" i="22" s="1"/>
  <c r="AE77" i="22"/>
  <c r="AE78" i="22" s="1"/>
  <c r="Y43" i="22"/>
  <c r="Y15" i="22"/>
  <c r="Y9" i="22" s="1"/>
  <c r="S91" i="22"/>
  <c r="S92" i="22" s="1"/>
  <c r="U77" i="22"/>
  <c r="U78" i="22" s="1"/>
  <c r="J103" i="22"/>
  <c r="J100" i="22"/>
  <c r="J104" i="22" s="1"/>
  <c r="J109" i="22" s="1"/>
  <c r="S103" i="22"/>
  <c r="S100" i="22"/>
  <c r="S104" i="22" s="1"/>
  <c r="S109" i="22" s="1"/>
  <c r="W103" i="22"/>
  <c r="W100" i="22"/>
  <c r="W104" i="22" s="1"/>
  <c r="W109" i="22" s="1"/>
  <c r="H30" i="22"/>
  <c r="H31" i="22" s="1"/>
  <c r="D15" i="22"/>
  <c r="D9" i="22" s="1"/>
  <c r="D43" i="22"/>
  <c r="AH183" i="8"/>
  <c r="AG183" i="8"/>
  <c r="AF183" i="8"/>
  <c r="AE183" i="8"/>
  <c r="AD183" i="8"/>
  <c r="AC183" i="8"/>
  <c r="AB183" i="8"/>
  <c r="AA183" i="8"/>
  <c r="Z183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AH182" i="8"/>
  <c r="AG182" i="8"/>
  <c r="AF182" i="8"/>
  <c r="AE182" i="8"/>
  <c r="AD182" i="8"/>
  <c r="AC182" i="8"/>
  <c r="AB182" i="8"/>
  <c r="AA182" i="8"/>
  <c r="Z182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H181" i="8"/>
  <c r="AG181" i="8"/>
  <c r="AF181" i="8"/>
  <c r="AE181" i="8"/>
  <c r="AD181" i="8"/>
  <c r="AC181" i="8"/>
  <c r="AB181" i="8"/>
  <c r="AA181" i="8"/>
  <c r="Z181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AH180" i="8"/>
  <c r="AG180" i="8"/>
  <c r="AF180" i="8"/>
  <c r="AE180" i="8"/>
  <c r="AD180" i="8"/>
  <c r="AC180" i="8"/>
  <c r="AB180" i="8"/>
  <c r="AA180" i="8"/>
  <c r="Z180" i="8"/>
  <c r="Y180" i="8"/>
  <c r="X180" i="8"/>
  <c r="W180" i="8"/>
  <c r="V180" i="8"/>
  <c r="U180" i="8"/>
  <c r="T180" i="8"/>
  <c r="S180" i="8"/>
  <c r="R180" i="8"/>
  <c r="Q180" i="8"/>
  <c r="P180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AH179" i="8"/>
  <c r="AG179" i="8"/>
  <c r="AF179" i="8"/>
  <c r="AE179" i="8"/>
  <c r="AD179" i="8"/>
  <c r="AC179" i="8"/>
  <c r="AB179" i="8"/>
  <c r="AA179" i="8"/>
  <c r="Z179" i="8"/>
  <c r="Y179" i="8"/>
  <c r="X179" i="8"/>
  <c r="W179" i="8"/>
  <c r="V179" i="8"/>
  <c r="U179" i="8"/>
  <c r="T179" i="8"/>
  <c r="S179" i="8"/>
  <c r="R179" i="8"/>
  <c r="Q179" i="8"/>
  <c r="P179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AH178" i="8"/>
  <c r="AG178" i="8"/>
  <c r="AF178" i="8"/>
  <c r="AE178" i="8"/>
  <c r="AD178" i="8"/>
  <c r="AC178" i="8"/>
  <c r="AB178" i="8"/>
  <c r="AA178" i="8"/>
  <c r="Z178" i="8"/>
  <c r="Y178" i="8"/>
  <c r="X178" i="8"/>
  <c r="W178" i="8"/>
  <c r="V178" i="8"/>
  <c r="U178" i="8"/>
  <c r="T178" i="8"/>
  <c r="S178" i="8"/>
  <c r="R178" i="8"/>
  <c r="Q178" i="8"/>
  <c r="P178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AH177" i="8"/>
  <c r="AG177" i="8"/>
  <c r="AF177" i="8"/>
  <c r="AE177" i="8"/>
  <c r="AD177" i="8"/>
  <c r="AC177" i="8"/>
  <c r="AB177" i="8"/>
  <c r="AA177" i="8"/>
  <c r="Z177" i="8"/>
  <c r="Y177" i="8"/>
  <c r="X177" i="8"/>
  <c r="W177" i="8"/>
  <c r="V177" i="8"/>
  <c r="U177" i="8"/>
  <c r="T177" i="8"/>
  <c r="S177" i="8"/>
  <c r="R177" i="8"/>
  <c r="Q177" i="8"/>
  <c r="P177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AH176" i="8"/>
  <c r="AG176" i="8"/>
  <c r="AF176" i="8"/>
  <c r="AE176" i="8"/>
  <c r="AD176" i="8"/>
  <c r="AC176" i="8"/>
  <c r="AB176" i="8"/>
  <c r="AA176" i="8"/>
  <c r="Z176" i="8"/>
  <c r="Y176" i="8"/>
  <c r="X176" i="8"/>
  <c r="W176" i="8"/>
  <c r="V176" i="8"/>
  <c r="U176" i="8"/>
  <c r="T176" i="8"/>
  <c r="S176" i="8"/>
  <c r="R176" i="8"/>
  <c r="Q176" i="8"/>
  <c r="P176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AH175" i="8"/>
  <c r="AG175" i="8"/>
  <c r="AF175" i="8"/>
  <c r="AE175" i="8"/>
  <c r="AD175" i="8"/>
  <c r="AC175" i="8"/>
  <c r="AB175" i="8"/>
  <c r="AA175" i="8"/>
  <c r="Z175" i="8"/>
  <c r="Y175" i="8"/>
  <c r="X175" i="8"/>
  <c r="W175" i="8"/>
  <c r="V175" i="8"/>
  <c r="U175" i="8"/>
  <c r="T175" i="8"/>
  <c r="S175" i="8"/>
  <c r="R175" i="8"/>
  <c r="Q175" i="8"/>
  <c r="P175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AH174" i="8"/>
  <c r="AG174" i="8"/>
  <c r="AF174" i="8"/>
  <c r="AE174" i="8"/>
  <c r="AD174" i="8"/>
  <c r="AC174" i="8"/>
  <c r="AB174" i="8"/>
  <c r="AA174" i="8"/>
  <c r="Z174" i="8"/>
  <c r="Y174" i="8"/>
  <c r="X174" i="8"/>
  <c r="W174" i="8"/>
  <c r="V174" i="8"/>
  <c r="U174" i="8"/>
  <c r="T174" i="8"/>
  <c r="S174" i="8"/>
  <c r="R174" i="8"/>
  <c r="Q174" i="8"/>
  <c r="P174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AH173" i="8"/>
  <c r="AG173" i="8"/>
  <c r="AF173" i="8"/>
  <c r="AE173" i="8"/>
  <c r="AD173" i="8"/>
  <c r="AC173" i="8"/>
  <c r="AB173" i="8"/>
  <c r="AA173" i="8"/>
  <c r="Z173" i="8"/>
  <c r="Y173" i="8"/>
  <c r="X173" i="8"/>
  <c r="W173" i="8"/>
  <c r="V173" i="8"/>
  <c r="U173" i="8"/>
  <c r="T173" i="8"/>
  <c r="S173" i="8"/>
  <c r="R173" i="8"/>
  <c r="Q173" i="8"/>
  <c r="P173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AH172" i="8"/>
  <c r="AG172" i="8"/>
  <c r="AF172" i="8"/>
  <c r="AE172" i="8"/>
  <c r="AD172" i="8"/>
  <c r="AC172" i="8"/>
  <c r="AB172" i="8"/>
  <c r="AA172" i="8"/>
  <c r="Z172" i="8"/>
  <c r="Y172" i="8"/>
  <c r="X172" i="8"/>
  <c r="W172" i="8"/>
  <c r="V172" i="8"/>
  <c r="U172" i="8"/>
  <c r="T172" i="8"/>
  <c r="S172" i="8"/>
  <c r="R172" i="8"/>
  <c r="Q172" i="8"/>
  <c r="P172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AH171" i="8"/>
  <c r="AG171" i="8"/>
  <c r="AF171" i="8"/>
  <c r="AE171" i="8"/>
  <c r="AD171" i="8"/>
  <c r="AC171" i="8"/>
  <c r="AB171" i="8"/>
  <c r="AA171" i="8"/>
  <c r="Z171" i="8"/>
  <c r="Y171" i="8"/>
  <c r="X171" i="8"/>
  <c r="W171" i="8"/>
  <c r="V171" i="8"/>
  <c r="U171" i="8"/>
  <c r="T171" i="8"/>
  <c r="S171" i="8"/>
  <c r="R171" i="8"/>
  <c r="Q171" i="8"/>
  <c r="P171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AH170" i="8"/>
  <c r="AG170" i="8"/>
  <c r="AF170" i="8"/>
  <c r="AE170" i="8"/>
  <c r="AD170" i="8"/>
  <c r="AC170" i="8"/>
  <c r="AB170" i="8"/>
  <c r="AA170" i="8"/>
  <c r="Z170" i="8"/>
  <c r="Y170" i="8"/>
  <c r="X170" i="8"/>
  <c r="W170" i="8"/>
  <c r="V170" i="8"/>
  <c r="U170" i="8"/>
  <c r="T170" i="8"/>
  <c r="S170" i="8"/>
  <c r="R170" i="8"/>
  <c r="Q170" i="8"/>
  <c r="P170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AH168" i="8"/>
  <c r="AG168" i="8"/>
  <c r="AF168" i="8"/>
  <c r="AE168" i="8"/>
  <c r="AD168" i="8"/>
  <c r="AC168" i="8"/>
  <c r="AB168" i="8"/>
  <c r="AA168" i="8"/>
  <c r="Z168" i="8"/>
  <c r="Y168" i="8"/>
  <c r="X168" i="8"/>
  <c r="W168" i="8"/>
  <c r="V168" i="8"/>
  <c r="U168" i="8"/>
  <c r="T168" i="8"/>
  <c r="S168" i="8"/>
  <c r="R168" i="8"/>
  <c r="Q168" i="8"/>
  <c r="P168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AH167" i="8"/>
  <c r="AG167" i="8"/>
  <c r="AF167" i="8"/>
  <c r="AE167" i="8"/>
  <c r="AD167" i="8"/>
  <c r="AC167" i="8"/>
  <c r="AB167" i="8"/>
  <c r="AA167" i="8"/>
  <c r="Z167" i="8"/>
  <c r="Y167" i="8"/>
  <c r="X167" i="8"/>
  <c r="W167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AH166" i="8"/>
  <c r="AG166" i="8"/>
  <c r="AF166" i="8"/>
  <c r="AE166" i="8"/>
  <c r="AD166" i="8"/>
  <c r="AC166" i="8"/>
  <c r="AB166" i="8"/>
  <c r="AA166" i="8"/>
  <c r="Z166" i="8"/>
  <c r="Y166" i="8"/>
  <c r="X166" i="8"/>
  <c r="W166" i="8"/>
  <c r="V166" i="8"/>
  <c r="U166" i="8"/>
  <c r="T166" i="8"/>
  <c r="S166" i="8"/>
  <c r="R166" i="8"/>
  <c r="Q166" i="8"/>
  <c r="P166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AH165" i="8"/>
  <c r="AG165" i="8"/>
  <c r="AF165" i="8"/>
  <c r="AE165" i="8"/>
  <c r="AD165" i="8"/>
  <c r="AC165" i="8"/>
  <c r="AB165" i="8"/>
  <c r="AA165" i="8"/>
  <c r="Z165" i="8"/>
  <c r="Y165" i="8"/>
  <c r="X165" i="8"/>
  <c r="W165" i="8"/>
  <c r="V165" i="8"/>
  <c r="U165" i="8"/>
  <c r="T165" i="8"/>
  <c r="S165" i="8"/>
  <c r="R165" i="8"/>
  <c r="Q165" i="8"/>
  <c r="P165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AH164" i="8"/>
  <c r="AG164" i="8"/>
  <c r="AF164" i="8"/>
  <c r="AE164" i="8"/>
  <c r="AD164" i="8"/>
  <c r="AC164" i="8"/>
  <c r="AB164" i="8"/>
  <c r="AA164" i="8"/>
  <c r="Z164" i="8"/>
  <c r="Y164" i="8"/>
  <c r="X164" i="8"/>
  <c r="W164" i="8"/>
  <c r="V164" i="8"/>
  <c r="U164" i="8"/>
  <c r="T164" i="8"/>
  <c r="S164" i="8"/>
  <c r="R164" i="8"/>
  <c r="Q164" i="8"/>
  <c r="P164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AH162" i="8"/>
  <c r="AG162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AH161" i="8"/>
  <c r="AG161" i="8"/>
  <c r="AF161" i="8"/>
  <c r="AE161" i="8"/>
  <c r="AD161" i="8"/>
  <c r="AC161" i="8"/>
  <c r="AB161" i="8"/>
  <c r="AA161" i="8"/>
  <c r="Z161" i="8"/>
  <c r="Y161" i="8"/>
  <c r="X161" i="8"/>
  <c r="W161" i="8"/>
  <c r="V161" i="8"/>
  <c r="U161" i="8"/>
  <c r="T161" i="8"/>
  <c r="S161" i="8"/>
  <c r="R161" i="8"/>
  <c r="Q161" i="8"/>
  <c r="P161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AH160" i="8"/>
  <c r="AG160" i="8"/>
  <c r="AF160" i="8"/>
  <c r="AE160" i="8"/>
  <c r="AD160" i="8"/>
  <c r="AC160" i="8"/>
  <c r="AB160" i="8"/>
  <c r="AA160" i="8"/>
  <c r="Z160" i="8"/>
  <c r="Y160" i="8"/>
  <c r="X160" i="8"/>
  <c r="W160" i="8"/>
  <c r="V160" i="8"/>
  <c r="U160" i="8"/>
  <c r="T160" i="8"/>
  <c r="S160" i="8"/>
  <c r="R160" i="8"/>
  <c r="Q160" i="8"/>
  <c r="P160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AH159" i="8"/>
  <c r="AG159" i="8"/>
  <c r="AF159" i="8"/>
  <c r="AE159" i="8"/>
  <c r="AD159" i="8"/>
  <c r="AC159" i="8"/>
  <c r="AB159" i="8"/>
  <c r="AA159" i="8"/>
  <c r="Z159" i="8"/>
  <c r="Y159" i="8"/>
  <c r="X159" i="8"/>
  <c r="W159" i="8"/>
  <c r="V159" i="8"/>
  <c r="U159" i="8"/>
  <c r="T159" i="8"/>
  <c r="S159" i="8"/>
  <c r="R159" i="8"/>
  <c r="Q159" i="8"/>
  <c r="P159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AH158" i="8"/>
  <c r="AG158" i="8"/>
  <c r="AF158" i="8"/>
  <c r="AE158" i="8"/>
  <c r="AD158" i="8"/>
  <c r="AC158" i="8"/>
  <c r="AB158" i="8"/>
  <c r="AA158" i="8"/>
  <c r="Z158" i="8"/>
  <c r="Y158" i="8"/>
  <c r="X158" i="8"/>
  <c r="W158" i="8"/>
  <c r="V158" i="8"/>
  <c r="U158" i="8"/>
  <c r="T158" i="8"/>
  <c r="S158" i="8"/>
  <c r="R158" i="8"/>
  <c r="Q158" i="8"/>
  <c r="P158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AH157" i="8"/>
  <c r="AG157" i="8"/>
  <c r="AF157" i="8"/>
  <c r="AE157" i="8"/>
  <c r="AD157" i="8"/>
  <c r="AC157" i="8"/>
  <c r="AB157" i="8"/>
  <c r="AA157" i="8"/>
  <c r="Z157" i="8"/>
  <c r="Y157" i="8"/>
  <c r="X157" i="8"/>
  <c r="W157" i="8"/>
  <c r="V157" i="8"/>
  <c r="U157" i="8"/>
  <c r="T157" i="8"/>
  <c r="S157" i="8"/>
  <c r="R157" i="8"/>
  <c r="Q157" i="8"/>
  <c r="P157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AH156" i="8"/>
  <c r="AG156" i="8"/>
  <c r="AF156" i="8"/>
  <c r="AE156" i="8"/>
  <c r="AD156" i="8"/>
  <c r="AC156" i="8"/>
  <c r="AB156" i="8"/>
  <c r="AA156" i="8"/>
  <c r="Z156" i="8"/>
  <c r="Y156" i="8"/>
  <c r="X156" i="8"/>
  <c r="W156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AH155" i="8"/>
  <c r="AG155" i="8"/>
  <c r="AF155" i="8"/>
  <c r="AE155" i="8"/>
  <c r="AD155" i="8"/>
  <c r="AC155" i="8"/>
  <c r="AB155" i="8"/>
  <c r="AA155" i="8"/>
  <c r="Z155" i="8"/>
  <c r="Y155" i="8"/>
  <c r="X155" i="8"/>
  <c r="W155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AH153" i="8"/>
  <c r="AG153" i="8"/>
  <c r="AF153" i="8"/>
  <c r="AE153" i="8"/>
  <c r="AD153" i="8"/>
  <c r="AC153" i="8"/>
  <c r="AB153" i="8"/>
  <c r="AA153" i="8"/>
  <c r="Z153" i="8"/>
  <c r="Y153" i="8"/>
  <c r="X153" i="8"/>
  <c r="W153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AH152" i="8"/>
  <c r="AG152" i="8"/>
  <c r="AF152" i="8"/>
  <c r="AE152" i="8"/>
  <c r="AD152" i="8"/>
  <c r="AC152" i="8"/>
  <c r="AB152" i="8"/>
  <c r="AA152" i="8"/>
  <c r="Z152" i="8"/>
  <c r="Y152" i="8"/>
  <c r="X152" i="8"/>
  <c r="W152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AH151" i="8"/>
  <c r="AG151" i="8"/>
  <c r="AF151" i="8"/>
  <c r="AE151" i="8"/>
  <c r="AD151" i="8"/>
  <c r="AC151" i="8"/>
  <c r="AB151" i="8"/>
  <c r="AA151" i="8"/>
  <c r="Z151" i="8"/>
  <c r="Y151" i="8"/>
  <c r="X151" i="8"/>
  <c r="W151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AH150" i="8"/>
  <c r="AG150" i="8"/>
  <c r="AF150" i="8"/>
  <c r="AE150" i="8"/>
  <c r="AD150" i="8"/>
  <c r="AC150" i="8"/>
  <c r="AB150" i="8"/>
  <c r="AA150" i="8"/>
  <c r="Z150" i="8"/>
  <c r="Y150" i="8"/>
  <c r="X150" i="8"/>
  <c r="W150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AH149" i="8"/>
  <c r="AG149" i="8"/>
  <c r="AF149" i="8"/>
  <c r="AE149" i="8"/>
  <c r="AD149" i="8"/>
  <c r="AC149" i="8"/>
  <c r="AB149" i="8"/>
  <c r="AA149" i="8"/>
  <c r="Z149" i="8"/>
  <c r="Y149" i="8"/>
  <c r="X149" i="8"/>
  <c r="W149" i="8"/>
  <c r="V149" i="8"/>
  <c r="U149" i="8"/>
  <c r="T149" i="8"/>
  <c r="S149" i="8"/>
  <c r="R149" i="8"/>
  <c r="Q149" i="8"/>
  <c r="P149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AH148" i="8"/>
  <c r="AG148" i="8"/>
  <c r="AF148" i="8"/>
  <c r="AE148" i="8"/>
  <c r="AD148" i="8"/>
  <c r="AC148" i="8"/>
  <c r="AB148" i="8"/>
  <c r="AA148" i="8"/>
  <c r="Z148" i="8"/>
  <c r="Y148" i="8"/>
  <c r="X148" i="8"/>
  <c r="W148" i="8"/>
  <c r="V148" i="8"/>
  <c r="U148" i="8"/>
  <c r="T148" i="8"/>
  <c r="S148" i="8"/>
  <c r="R148" i="8"/>
  <c r="Q148" i="8"/>
  <c r="P148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AH147" i="8"/>
  <c r="AG147" i="8"/>
  <c r="AF147" i="8"/>
  <c r="AE147" i="8"/>
  <c r="AD147" i="8"/>
  <c r="AC147" i="8"/>
  <c r="AB147" i="8"/>
  <c r="AA147" i="8"/>
  <c r="Z147" i="8"/>
  <c r="Y147" i="8"/>
  <c r="X147" i="8"/>
  <c r="W147" i="8"/>
  <c r="V147" i="8"/>
  <c r="U147" i="8"/>
  <c r="T147" i="8"/>
  <c r="S147" i="8"/>
  <c r="R147" i="8"/>
  <c r="Q147" i="8"/>
  <c r="P147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AH146" i="8"/>
  <c r="AG146" i="8"/>
  <c r="AF146" i="8"/>
  <c r="AE146" i="8"/>
  <c r="AD146" i="8"/>
  <c r="AC146" i="8"/>
  <c r="AB146" i="8"/>
  <c r="AA146" i="8"/>
  <c r="Z146" i="8"/>
  <c r="Y146" i="8"/>
  <c r="X146" i="8"/>
  <c r="W146" i="8"/>
  <c r="V146" i="8"/>
  <c r="U146" i="8"/>
  <c r="T146" i="8"/>
  <c r="S146" i="8"/>
  <c r="R146" i="8"/>
  <c r="Q146" i="8"/>
  <c r="P146" i="8"/>
  <c r="O146" i="8"/>
  <c r="N146" i="8"/>
  <c r="AH144" i="8"/>
  <c r="AG144" i="8"/>
  <c r="AF144" i="8"/>
  <c r="AE144" i="8"/>
  <c r="AD144" i="8"/>
  <c r="AC144" i="8"/>
  <c r="AB144" i="8"/>
  <c r="AA144" i="8"/>
  <c r="Z144" i="8"/>
  <c r="Y144" i="8"/>
  <c r="X144" i="8"/>
  <c r="W144" i="8"/>
  <c r="V144" i="8"/>
  <c r="U144" i="8"/>
  <c r="T144" i="8"/>
  <c r="S144" i="8"/>
  <c r="R144" i="8"/>
  <c r="Q144" i="8"/>
  <c r="P144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AH143" i="8"/>
  <c r="AG143" i="8"/>
  <c r="AF143" i="8"/>
  <c r="AE143" i="8"/>
  <c r="AD143" i="8"/>
  <c r="AC143" i="8"/>
  <c r="AB143" i="8"/>
  <c r="AA143" i="8"/>
  <c r="Z143" i="8"/>
  <c r="Y143" i="8"/>
  <c r="X143" i="8"/>
  <c r="W143" i="8"/>
  <c r="V143" i="8"/>
  <c r="U143" i="8"/>
  <c r="T143" i="8"/>
  <c r="S143" i="8"/>
  <c r="R143" i="8"/>
  <c r="Q143" i="8"/>
  <c r="P143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AH142" i="8"/>
  <c r="AG142" i="8"/>
  <c r="AF142" i="8"/>
  <c r="AE142" i="8"/>
  <c r="AD142" i="8"/>
  <c r="AC142" i="8"/>
  <c r="AB142" i="8"/>
  <c r="AA142" i="8"/>
  <c r="Z142" i="8"/>
  <c r="Y142" i="8"/>
  <c r="X142" i="8"/>
  <c r="W142" i="8"/>
  <c r="V142" i="8"/>
  <c r="U142" i="8"/>
  <c r="T142" i="8"/>
  <c r="S142" i="8"/>
  <c r="R142" i="8"/>
  <c r="Q142" i="8"/>
  <c r="P142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AH141" i="8"/>
  <c r="AG141" i="8"/>
  <c r="AF141" i="8"/>
  <c r="AE141" i="8"/>
  <c r="AD141" i="8"/>
  <c r="AC141" i="8"/>
  <c r="AB141" i="8"/>
  <c r="AA141" i="8"/>
  <c r="Z141" i="8"/>
  <c r="Y141" i="8"/>
  <c r="X141" i="8"/>
  <c r="W141" i="8"/>
  <c r="V141" i="8"/>
  <c r="U141" i="8"/>
  <c r="T141" i="8"/>
  <c r="S141" i="8"/>
  <c r="R141" i="8"/>
  <c r="Q141" i="8"/>
  <c r="P141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AH140" i="8"/>
  <c r="AG140" i="8"/>
  <c r="AF140" i="8"/>
  <c r="AE140" i="8"/>
  <c r="AD140" i="8"/>
  <c r="AC140" i="8"/>
  <c r="AB140" i="8"/>
  <c r="AA140" i="8"/>
  <c r="Z140" i="8"/>
  <c r="Y140" i="8"/>
  <c r="X140" i="8"/>
  <c r="W140" i="8"/>
  <c r="V140" i="8"/>
  <c r="U140" i="8"/>
  <c r="T140" i="8"/>
  <c r="S140" i="8"/>
  <c r="R140" i="8"/>
  <c r="Q140" i="8"/>
  <c r="P140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AH139" i="8"/>
  <c r="AG139" i="8"/>
  <c r="AF139" i="8"/>
  <c r="AE139" i="8"/>
  <c r="AD139" i="8"/>
  <c r="AC139" i="8"/>
  <c r="AB139" i="8"/>
  <c r="AA139" i="8"/>
  <c r="Z139" i="8"/>
  <c r="Y139" i="8"/>
  <c r="X139" i="8"/>
  <c r="W139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AH138" i="8"/>
  <c r="AG138" i="8"/>
  <c r="AF138" i="8"/>
  <c r="AE138" i="8"/>
  <c r="AD138" i="8"/>
  <c r="AC138" i="8"/>
  <c r="AB138" i="8"/>
  <c r="AA138" i="8"/>
  <c r="Z138" i="8"/>
  <c r="Y138" i="8"/>
  <c r="X138" i="8"/>
  <c r="W138" i="8"/>
  <c r="V138" i="8"/>
  <c r="U138" i="8"/>
  <c r="T138" i="8"/>
  <c r="S138" i="8"/>
  <c r="R138" i="8"/>
  <c r="Q138" i="8"/>
  <c r="P138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AH137" i="8"/>
  <c r="AG137" i="8"/>
  <c r="AF137" i="8"/>
  <c r="AE137" i="8"/>
  <c r="AD137" i="8"/>
  <c r="AC137" i="8"/>
  <c r="AB137" i="8"/>
  <c r="AA137" i="8"/>
  <c r="Z137" i="8"/>
  <c r="Y137" i="8"/>
  <c r="X137" i="8"/>
  <c r="W137" i="8"/>
  <c r="V137" i="8"/>
  <c r="U137" i="8"/>
  <c r="T137" i="8"/>
  <c r="S137" i="8"/>
  <c r="R137" i="8"/>
  <c r="Q137" i="8"/>
  <c r="P137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AH136" i="8"/>
  <c r="AG136" i="8"/>
  <c r="AF136" i="8"/>
  <c r="AE136" i="8"/>
  <c r="AD136" i="8"/>
  <c r="AC136" i="8"/>
  <c r="AB136" i="8"/>
  <c r="AA136" i="8"/>
  <c r="Z136" i="8"/>
  <c r="Y136" i="8"/>
  <c r="X136" i="8"/>
  <c r="W136" i="8"/>
  <c r="V136" i="8"/>
  <c r="U136" i="8"/>
  <c r="T136" i="8"/>
  <c r="S136" i="8"/>
  <c r="R136" i="8"/>
  <c r="Q136" i="8"/>
  <c r="P136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AH135" i="8"/>
  <c r="AG135" i="8"/>
  <c r="AF135" i="8"/>
  <c r="AE135" i="8"/>
  <c r="AD135" i="8"/>
  <c r="AC135" i="8"/>
  <c r="AB135" i="8"/>
  <c r="AA135" i="8"/>
  <c r="Z135" i="8"/>
  <c r="Y135" i="8"/>
  <c r="X135" i="8"/>
  <c r="W135" i="8"/>
  <c r="V135" i="8"/>
  <c r="U135" i="8"/>
  <c r="T135" i="8"/>
  <c r="S135" i="8"/>
  <c r="R135" i="8"/>
  <c r="Q135" i="8"/>
  <c r="P135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AH134" i="8"/>
  <c r="AG134" i="8"/>
  <c r="AF134" i="8"/>
  <c r="AE134" i="8"/>
  <c r="AD134" i="8"/>
  <c r="AC134" i="8"/>
  <c r="AB134" i="8"/>
  <c r="AA134" i="8"/>
  <c r="Z134" i="8"/>
  <c r="Y134" i="8"/>
  <c r="X134" i="8"/>
  <c r="W134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AH133" i="8"/>
  <c r="AG133" i="8"/>
  <c r="AF133" i="8"/>
  <c r="AE133" i="8"/>
  <c r="AD133" i="8"/>
  <c r="AC133" i="8"/>
  <c r="AB133" i="8"/>
  <c r="AA133" i="8"/>
  <c r="Z133" i="8"/>
  <c r="Y133" i="8"/>
  <c r="X133" i="8"/>
  <c r="W133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AH132" i="8"/>
  <c r="AG132" i="8"/>
  <c r="AF132" i="8"/>
  <c r="AE132" i="8"/>
  <c r="AD132" i="8"/>
  <c r="AC132" i="8"/>
  <c r="AB132" i="8"/>
  <c r="AA132" i="8"/>
  <c r="Z132" i="8"/>
  <c r="Y132" i="8"/>
  <c r="X132" i="8"/>
  <c r="W132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AH131" i="8"/>
  <c r="AG131" i="8"/>
  <c r="AF131" i="8"/>
  <c r="AE131" i="8"/>
  <c r="AD131" i="8"/>
  <c r="AC131" i="8"/>
  <c r="AB131" i="8"/>
  <c r="AA131" i="8"/>
  <c r="Z131" i="8"/>
  <c r="Y131" i="8"/>
  <c r="X131" i="8"/>
  <c r="W131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AH130" i="8"/>
  <c r="AG130" i="8"/>
  <c r="AF130" i="8"/>
  <c r="AE130" i="8"/>
  <c r="AD130" i="8"/>
  <c r="AC130" i="8"/>
  <c r="AB130" i="8"/>
  <c r="AA130" i="8"/>
  <c r="Z130" i="8"/>
  <c r="Y130" i="8"/>
  <c r="X130" i="8"/>
  <c r="W130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AH129" i="8"/>
  <c r="AG129" i="8"/>
  <c r="AF129" i="8"/>
  <c r="AE129" i="8"/>
  <c r="AD129" i="8"/>
  <c r="AC129" i="8"/>
  <c r="AB129" i="8"/>
  <c r="AA129" i="8"/>
  <c r="Z129" i="8"/>
  <c r="Y129" i="8"/>
  <c r="X129" i="8"/>
  <c r="W129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AH128" i="8"/>
  <c r="AG128" i="8"/>
  <c r="AF128" i="8"/>
  <c r="AE128" i="8"/>
  <c r="AD128" i="8"/>
  <c r="AC128" i="8"/>
  <c r="AB128" i="8"/>
  <c r="AA128" i="8"/>
  <c r="Z128" i="8"/>
  <c r="Y128" i="8"/>
  <c r="X128" i="8"/>
  <c r="W128" i="8"/>
  <c r="V128" i="8"/>
  <c r="U128" i="8"/>
  <c r="T128" i="8"/>
  <c r="S128" i="8"/>
  <c r="R128" i="8"/>
  <c r="Q128" i="8"/>
  <c r="P128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AH127" i="8"/>
  <c r="AG127" i="8"/>
  <c r="AF127" i="8"/>
  <c r="AE127" i="8"/>
  <c r="AD127" i="8"/>
  <c r="AC127" i="8"/>
  <c r="AB127" i="8"/>
  <c r="AA127" i="8"/>
  <c r="Z127" i="8"/>
  <c r="Y127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AH126" i="8"/>
  <c r="AG126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AH125" i="8"/>
  <c r="AG125" i="8"/>
  <c r="AF125" i="8"/>
  <c r="AE125" i="8"/>
  <c r="AD125" i="8"/>
  <c r="AC125" i="8"/>
  <c r="AB125" i="8"/>
  <c r="AA125" i="8"/>
  <c r="Z125" i="8"/>
  <c r="Y125" i="8"/>
  <c r="X125" i="8"/>
  <c r="W125" i="8"/>
  <c r="V125" i="8"/>
  <c r="U125" i="8"/>
  <c r="T125" i="8"/>
  <c r="S125" i="8"/>
  <c r="R125" i="8"/>
  <c r="Q125" i="8"/>
  <c r="P125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AH124" i="8"/>
  <c r="AG124" i="8"/>
  <c r="AF124" i="8"/>
  <c r="AE124" i="8"/>
  <c r="AD124" i="8"/>
  <c r="AC124" i="8"/>
  <c r="AB124" i="8"/>
  <c r="AA124" i="8"/>
  <c r="Z124" i="8"/>
  <c r="Y124" i="8"/>
  <c r="X124" i="8"/>
  <c r="W124" i="8"/>
  <c r="V124" i="8"/>
  <c r="U124" i="8"/>
  <c r="T124" i="8"/>
  <c r="S124" i="8"/>
  <c r="R124" i="8"/>
  <c r="Q124" i="8"/>
  <c r="P124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AH123" i="8"/>
  <c r="AG123" i="8"/>
  <c r="AF123" i="8"/>
  <c r="AE123" i="8"/>
  <c r="AD123" i="8"/>
  <c r="AC123" i="8"/>
  <c r="AB123" i="8"/>
  <c r="AA123" i="8"/>
  <c r="Z123" i="8"/>
  <c r="Y123" i="8"/>
  <c r="X123" i="8"/>
  <c r="W123" i="8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AH122" i="8"/>
  <c r="AG122" i="8"/>
  <c r="AF122" i="8"/>
  <c r="AE122" i="8"/>
  <c r="AD122" i="8"/>
  <c r="AC122" i="8"/>
  <c r="AB122" i="8"/>
  <c r="AA122" i="8"/>
  <c r="Z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AH121" i="8"/>
  <c r="AG121" i="8"/>
  <c r="AF121" i="8"/>
  <c r="AE121" i="8"/>
  <c r="AD121" i="8"/>
  <c r="AC121" i="8"/>
  <c r="AB121" i="8"/>
  <c r="AA121" i="8"/>
  <c r="Z121" i="8"/>
  <c r="Y121" i="8"/>
  <c r="X121" i="8"/>
  <c r="W121" i="8"/>
  <c r="V121" i="8"/>
  <c r="U121" i="8"/>
  <c r="T121" i="8"/>
  <c r="S121" i="8"/>
  <c r="R121" i="8"/>
  <c r="Q121" i="8"/>
  <c r="P121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AH120" i="8"/>
  <c r="AG120" i="8"/>
  <c r="AF120" i="8"/>
  <c r="AE120" i="8"/>
  <c r="AD120" i="8"/>
  <c r="AC120" i="8"/>
  <c r="AB120" i="8"/>
  <c r="AA120" i="8"/>
  <c r="Z120" i="8"/>
  <c r="Y120" i="8"/>
  <c r="X120" i="8"/>
  <c r="W120" i="8"/>
  <c r="V120" i="8"/>
  <c r="U120" i="8"/>
  <c r="T120" i="8"/>
  <c r="S120" i="8"/>
  <c r="R120" i="8"/>
  <c r="Q120" i="8"/>
  <c r="P120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AH119" i="8"/>
  <c r="AG119" i="8"/>
  <c r="AF119" i="8"/>
  <c r="AE119" i="8"/>
  <c r="AD119" i="8"/>
  <c r="AC119" i="8"/>
  <c r="AB119" i="8"/>
  <c r="AA119" i="8"/>
  <c r="Z119" i="8"/>
  <c r="Y119" i="8"/>
  <c r="X119" i="8"/>
  <c r="W119" i="8"/>
  <c r="V119" i="8"/>
  <c r="U119" i="8"/>
  <c r="T119" i="8"/>
  <c r="S119" i="8"/>
  <c r="R119" i="8"/>
  <c r="Q119" i="8"/>
  <c r="P119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AH118" i="8"/>
  <c r="AG118" i="8"/>
  <c r="AF118" i="8"/>
  <c r="AE118" i="8"/>
  <c r="AD118" i="8"/>
  <c r="AC118" i="8"/>
  <c r="AB118" i="8"/>
  <c r="AA118" i="8"/>
  <c r="Z118" i="8"/>
  <c r="Y118" i="8"/>
  <c r="X118" i="8"/>
  <c r="W118" i="8"/>
  <c r="V118" i="8"/>
  <c r="U118" i="8"/>
  <c r="T118" i="8"/>
  <c r="S118" i="8"/>
  <c r="R118" i="8"/>
  <c r="Q118" i="8"/>
  <c r="P118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AH117" i="8"/>
  <c r="AG117" i="8"/>
  <c r="AF117" i="8"/>
  <c r="AE117" i="8"/>
  <c r="AD117" i="8"/>
  <c r="AC117" i="8"/>
  <c r="AB117" i="8"/>
  <c r="AA117" i="8"/>
  <c r="Z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AH116" i="8"/>
  <c r="AG116" i="8"/>
  <c r="AF116" i="8"/>
  <c r="AE116" i="8"/>
  <c r="AD116" i="8"/>
  <c r="AC116" i="8"/>
  <c r="AB116" i="8"/>
  <c r="AA116" i="8"/>
  <c r="Z116" i="8"/>
  <c r="Y116" i="8"/>
  <c r="X116" i="8"/>
  <c r="W116" i="8"/>
  <c r="V116" i="8"/>
  <c r="U116" i="8"/>
  <c r="T116" i="8"/>
  <c r="S116" i="8"/>
  <c r="R116" i="8"/>
  <c r="Q116" i="8"/>
  <c r="P116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AH115" i="8"/>
  <c r="AG115" i="8"/>
  <c r="AF115" i="8"/>
  <c r="AE115" i="8"/>
  <c r="AD115" i="8"/>
  <c r="AC115" i="8"/>
  <c r="AB115" i="8"/>
  <c r="AA115" i="8"/>
  <c r="Z115" i="8"/>
  <c r="Y115" i="8"/>
  <c r="X115" i="8"/>
  <c r="W115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AH114" i="8"/>
  <c r="AG114" i="8"/>
  <c r="AF114" i="8"/>
  <c r="AE114" i="8"/>
  <c r="AD114" i="8"/>
  <c r="AC114" i="8"/>
  <c r="AB114" i="8"/>
  <c r="AA114" i="8"/>
  <c r="Z114" i="8"/>
  <c r="Y114" i="8"/>
  <c r="X114" i="8"/>
  <c r="W114" i="8"/>
  <c r="V114" i="8"/>
  <c r="U114" i="8"/>
  <c r="T114" i="8"/>
  <c r="S114" i="8"/>
  <c r="R114" i="8"/>
  <c r="Q114" i="8"/>
  <c r="P114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AH113" i="8"/>
  <c r="AG113" i="8"/>
  <c r="AF113" i="8"/>
  <c r="AE113" i="8"/>
  <c r="AD113" i="8"/>
  <c r="AC113" i="8"/>
  <c r="AB113" i="8"/>
  <c r="AA113" i="8"/>
  <c r="Z113" i="8"/>
  <c r="Y113" i="8"/>
  <c r="X113" i="8"/>
  <c r="W113" i="8"/>
  <c r="V113" i="8"/>
  <c r="U113" i="8"/>
  <c r="T113" i="8"/>
  <c r="S113" i="8"/>
  <c r="R113" i="8"/>
  <c r="Q113" i="8"/>
  <c r="P113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AH112" i="8"/>
  <c r="AG112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AH111" i="8"/>
  <c r="AG111" i="8"/>
  <c r="AF111" i="8"/>
  <c r="AE111" i="8"/>
  <c r="AD111" i="8"/>
  <c r="AC111" i="8"/>
  <c r="AB111" i="8"/>
  <c r="AA111" i="8"/>
  <c r="Z111" i="8"/>
  <c r="Y111" i="8"/>
  <c r="X111" i="8"/>
  <c r="W111" i="8"/>
  <c r="V111" i="8"/>
  <c r="U111" i="8"/>
  <c r="T111" i="8"/>
  <c r="S111" i="8"/>
  <c r="R111" i="8"/>
  <c r="Q111" i="8"/>
  <c r="P111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AH110" i="8"/>
  <c r="AG110" i="8"/>
  <c r="AF110" i="8"/>
  <c r="AE110" i="8"/>
  <c r="AD110" i="8"/>
  <c r="AC110" i="8"/>
  <c r="AB110" i="8"/>
  <c r="AA110" i="8"/>
  <c r="Z110" i="8"/>
  <c r="Y110" i="8"/>
  <c r="X110" i="8"/>
  <c r="W110" i="8"/>
  <c r="V110" i="8"/>
  <c r="U110" i="8"/>
  <c r="T110" i="8"/>
  <c r="S110" i="8"/>
  <c r="R110" i="8"/>
  <c r="Q110" i="8"/>
  <c r="P110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AH109" i="8"/>
  <c r="AG109" i="8"/>
  <c r="AF109" i="8"/>
  <c r="AE109" i="8"/>
  <c r="AD109" i="8"/>
  <c r="AC109" i="8"/>
  <c r="AB109" i="8"/>
  <c r="AA109" i="8"/>
  <c r="Z109" i="8"/>
  <c r="Y109" i="8"/>
  <c r="X109" i="8"/>
  <c r="W109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AH108" i="8"/>
  <c r="AG108" i="8"/>
  <c r="AF108" i="8"/>
  <c r="AE108" i="8"/>
  <c r="AD108" i="8"/>
  <c r="AC108" i="8"/>
  <c r="AB108" i="8"/>
  <c r="AA108" i="8"/>
  <c r="Z108" i="8"/>
  <c r="Y108" i="8"/>
  <c r="X108" i="8"/>
  <c r="W108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AH106" i="8"/>
  <c r="AG106" i="8"/>
  <c r="AF106" i="8"/>
  <c r="AE106" i="8"/>
  <c r="AD106" i="8"/>
  <c r="AC106" i="8"/>
  <c r="AB106" i="8"/>
  <c r="AA106" i="8"/>
  <c r="Z106" i="8"/>
  <c r="Y106" i="8"/>
  <c r="X106" i="8"/>
  <c r="W106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AH105" i="8"/>
  <c r="AG105" i="8"/>
  <c r="AF105" i="8"/>
  <c r="AE105" i="8"/>
  <c r="AD105" i="8"/>
  <c r="AC105" i="8"/>
  <c r="AB105" i="8"/>
  <c r="AA105" i="8"/>
  <c r="Z105" i="8"/>
  <c r="Y105" i="8"/>
  <c r="X105" i="8"/>
  <c r="W105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AH104" i="8"/>
  <c r="AG104" i="8"/>
  <c r="AF104" i="8"/>
  <c r="AE104" i="8"/>
  <c r="AD104" i="8"/>
  <c r="AC104" i="8"/>
  <c r="AB104" i="8"/>
  <c r="AA104" i="8"/>
  <c r="Z104" i="8"/>
  <c r="Y104" i="8"/>
  <c r="X104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AH103" i="8"/>
  <c r="AG103" i="8"/>
  <c r="AF103" i="8"/>
  <c r="AE103" i="8"/>
  <c r="AD103" i="8"/>
  <c r="AC103" i="8"/>
  <c r="AB103" i="8"/>
  <c r="AA103" i="8"/>
  <c r="Z103" i="8"/>
  <c r="Y103" i="8"/>
  <c r="X103" i="8"/>
  <c r="W103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AH101" i="8"/>
  <c r="AG101" i="8"/>
  <c r="AF101" i="8"/>
  <c r="AE101" i="8"/>
  <c r="AD101" i="8"/>
  <c r="AC101" i="8"/>
  <c r="AB101" i="8"/>
  <c r="AA101" i="8"/>
  <c r="Z101" i="8"/>
  <c r="Y101" i="8"/>
  <c r="X101" i="8"/>
  <c r="W101" i="8"/>
  <c r="V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AH100" i="8"/>
  <c r="AG100" i="8"/>
  <c r="AF100" i="8"/>
  <c r="AE100" i="8"/>
  <c r="AD100" i="8"/>
  <c r="AC100" i="8"/>
  <c r="AB100" i="8"/>
  <c r="AA100" i="8"/>
  <c r="Z100" i="8"/>
  <c r="Y100" i="8"/>
  <c r="X100" i="8"/>
  <c r="W100" i="8"/>
  <c r="V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AH99" i="8"/>
  <c r="AG99" i="8"/>
  <c r="AF99" i="8"/>
  <c r="AE99" i="8"/>
  <c r="AD99" i="8"/>
  <c r="AC99" i="8"/>
  <c r="AB99" i="8"/>
  <c r="AA99" i="8"/>
  <c r="Z99" i="8"/>
  <c r="Y99" i="8"/>
  <c r="X99" i="8"/>
  <c r="W99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AH98" i="8"/>
  <c r="AG98" i="8"/>
  <c r="AF98" i="8"/>
  <c r="AE98" i="8"/>
  <c r="AD98" i="8"/>
  <c r="AC98" i="8"/>
  <c r="AB98" i="8"/>
  <c r="AA98" i="8"/>
  <c r="Z98" i="8"/>
  <c r="Y98" i="8"/>
  <c r="X98" i="8"/>
  <c r="W98" i="8"/>
  <c r="V98" i="8"/>
  <c r="U98" i="8"/>
  <c r="T98" i="8"/>
  <c r="S98" i="8"/>
  <c r="R98" i="8"/>
  <c r="Q98" i="8"/>
  <c r="P98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AH97" i="8"/>
  <c r="AG97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AH96" i="8"/>
  <c r="AG96" i="8"/>
  <c r="AF96" i="8"/>
  <c r="AE96" i="8"/>
  <c r="AD96" i="8"/>
  <c r="AC96" i="8"/>
  <c r="AB96" i="8"/>
  <c r="AA96" i="8"/>
  <c r="Z96" i="8"/>
  <c r="Y96" i="8"/>
  <c r="X96" i="8"/>
  <c r="W96" i="8"/>
  <c r="V96" i="8"/>
  <c r="U96" i="8"/>
  <c r="T96" i="8"/>
  <c r="S96" i="8"/>
  <c r="R96" i="8"/>
  <c r="Q96" i="8"/>
  <c r="P96" i="8"/>
  <c r="O96" i="8"/>
  <c r="N96" i="8"/>
  <c r="M96" i="8"/>
  <c r="L96" i="8"/>
  <c r="K96" i="8"/>
  <c r="J96" i="8"/>
  <c r="I96" i="8"/>
  <c r="H96" i="8"/>
  <c r="G96" i="8"/>
  <c r="F96" i="8"/>
  <c r="E96" i="8"/>
  <c r="L54" i="8"/>
  <c r="L146" i="8" s="1"/>
  <c r="K54" i="8"/>
  <c r="K146" i="8" s="1"/>
  <c r="J54" i="8"/>
  <c r="J146" i="8" s="1"/>
  <c r="I54" i="8"/>
  <c r="I146" i="8" s="1"/>
  <c r="H54" i="8"/>
  <c r="H146" i="8" s="1"/>
  <c r="G54" i="8"/>
  <c r="G146" i="8" s="1"/>
  <c r="F54" i="8"/>
  <c r="F146" i="8" s="1"/>
  <c r="E54" i="8"/>
  <c r="E146" i="8" s="1"/>
  <c r="D54" i="8"/>
  <c r="D146" i="8" s="1"/>
  <c r="C54" i="8"/>
  <c r="C146" i="8" s="1"/>
  <c r="M54" i="8"/>
  <c r="M146" i="8" s="1"/>
  <c r="AH77" i="8"/>
  <c r="AG77" i="8"/>
  <c r="AF77" i="8"/>
  <c r="AE77" i="8"/>
  <c r="AD77" i="8"/>
  <c r="AC77" i="8"/>
  <c r="AB77" i="8"/>
  <c r="AB169" i="8" s="1"/>
  <c r="AA77" i="8"/>
  <c r="Z77" i="8"/>
  <c r="Y77" i="8"/>
  <c r="X77" i="8"/>
  <c r="W77" i="8"/>
  <c r="V77" i="8"/>
  <c r="U77" i="8"/>
  <c r="T77" i="8"/>
  <c r="T169" i="8" s="1"/>
  <c r="S77" i="8"/>
  <c r="R77" i="8"/>
  <c r="Q77" i="8"/>
  <c r="P77" i="8"/>
  <c r="O77" i="8"/>
  <c r="N77" i="8"/>
  <c r="AH71" i="8"/>
  <c r="AG71" i="8"/>
  <c r="AF71" i="8"/>
  <c r="AE71" i="8"/>
  <c r="AD71" i="8"/>
  <c r="AC71" i="8"/>
  <c r="AB71" i="8"/>
  <c r="AB163" i="8" s="1"/>
  <c r="AA71" i="8"/>
  <c r="Z71" i="8"/>
  <c r="Y71" i="8"/>
  <c r="X71" i="8"/>
  <c r="W71" i="8"/>
  <c r="V71" i="8"/>
  <c r="U71" i="8"/>
  <c r="T71" i="8"/>
  <c r="S71" i="8"/>
  <c r="R71" i="8"/>
  <c r="Q71" i="8"/>
  <c r="P71" i="8"/>
  <c r="P163" i="8" s="1"/>
  <c r="O71" i="8"/>
  <c r="N71" i="8"/>
  <c r="AH62" i="8"/>
  <c r="AG62" i="8"/>
  <c r="AF62" i="8"/>
  <c r="AE62" i="8"/>
  <c r="AD62" i="8"/>
  <c r="AC62" i="8"/>
  <c r="AB62" i="8"/>
  <c r="AB154" i="8" s="1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AH53" i="8"/>
  <c r="AG53" i="8"/>
  <c r="AF53" i="8"/>
  <c r="AE53" i="8"/>
  <c r="AD53" i="8"/>
  <c r="AC53" i="8"/>
  <c r="AB53" i="8"/>
  <c r="AB145" i="8" s="1"/>
  <c r="AA53" i="8"/>
  <c r="Z53" i="8"/>
  <c r="Y53" i="8"/>
  <c r="X53" i="8"/>
  <c r="W53" i="8"/>
  <c r="V53" i="8"/>
  <c r="U53" i="8"/>
  <c r="T53" i="8"/>
  <c r="T145" i="8" s="1"/>
  <c r="S53" i="8"/>
  <c r="R53" i="8"/>
  <c r="Q53" i="8"/>
  <c r="P53" i="8"/>
  <c r="O53" i="8"/>
  <c r="N53" i="8"/>
  <c r="Y49" i="22" l="1"/>
  <c r="AF108" i="22"/>
  <c r="AF105" i="22"/>
  <c r="AF110" i="22" s="1"/>
  <c r="AF111" i="22" s="1"/>
  <c r="L16" i="22"/>
  <c r="L2" i="22"/>
  <c r="I16" i="22"/>
  <c r="I2" i="22"/>
  <c r="Y108" i="22"/>
  <c r="Y105" i="22"/>
  <c r="Y110" i="22" s="1"/>
  <c r="Y111" i="22" s="1"/>
  <c r="Q108" i="22"/>
  <c r="Q105" i="22"/>
  <c r="Q110" i="22" s="1"/>
  <c r="Q111" i="22" s="1"/>
  <c r="E108" i="22"/>
  <c r="E105" i="22"/>
  <c r="E110" i="22" s="1"/>
  <c r="E111" i="22" s="1"/>
  <c r="K56" i="22"/>
  <c r="K45" i="22"/>
  <c r="AF16" i="22"/>
  <c r="AF2" i="22"/>
  <c r="AA16" i="22"/>
  <c r="AA2" i="22"/>
  <c r="Q2" i="22"/>
  <c r="Q16" i="22"/>
  <c r="AE49" i="22"/>
  <c r="G56" i="22"/>
  <c r="G45" i="22"/>
  <c r="AE108" i="22"/>
  <c r="AE105" i="22"/>
  <c r="AE110" i="22" s="1"/>
  <c r="AE111" i="22" s="1"/>
  <c r="P16" i="22"/>
  <c r="P2" i="22"/>
  <c r="L56" i="22"/>
  <c r="L45" i="22"/>
  <c r="L46" i="22" s="1"/>
  <c r="D56" i="22"/>
  <c r="D45" i="22"/>
  <c r="J108" i="22"/>
  <c r="J105" i="22"/>
  <c r="J110" i="22" s="1"/>
  <c r="J111" i="22" s="1"/>
  <c r="Y2" i="22"/>
  <c r="Y16" i="22"/>
  <c r="I56" i="22"/>
  <c r="I45" i="22"/>
  <c r="I46" i="22" s="1"/>
  <c r="L49" i="22"/>
  <c r="L58" i="22"/>
  <c r="AF56" i="22"/>
  <c r="AF45" i="22"/>
  <c r="AF46" i="22" s="1"/>
  <c r="N48" i="22"/>
  <c r="AD56" i="22"/>
  <c r="AD45" i="22"/>
  <c r="S2" i="22"/>
  <c r="S16" i="22"/>
  <c r="AF49" i="22"/>
  <c r="AF58" i="22"/>
  <c r="AA48" i="22"/>
  <c r="V16" i="22"/>
  <c r="V2" i="22"/>
  <c r="AA56" i="22"/>
  <c r="AA45" i="22"/>
  <c r="AA46" i="22" s="1"/>
  <c r="M56" i="22"/>
  <c r="M45" i="22"/>
  <c r="AE2" i="22"/>
  <c r="AE16" i="22"/>
  <c r="X48" i="22"/>
  <c r="O108" i="22"/>
  <c r="O105" i="22"/>
  <c r="O110" i="22" s="1"/>
  <c r="O111" i="22" s="1"/>
  <c r="N56" i="22"/>
  <c r="N45" i="22"/>
  <c r="N46" i="22" s="1"/>
  <c r="AG108" i="22"/>
  <c r="AG105" i="22"/>
  <c r="AG110" i="22" s="1"/>
  <c r="AG111" i="22" s="1"/>
  <c r="W56" i="22"/>
  <c r="W45" i="22"/>
  <c r="P49" i="22"/>
  <c r="R48" i="22"/>
  <c r="O2" i="22"/>
  <c r="O16" i="22"/>
  <c r="N2" i="22"/>
  <c r="N16" i="22"/>
  <c r="S48" i="22"/>
  <c r="S56" i="22"/>
  <c r="S45" i="22"/>
  <c r="S46" i="22" s="1"/>
  <c r="AB49" i="22"/>
  <c r="T56" i="22"/>
  <c r="T45" i="22"/>
  <c r="O56" i="22"/>
  <c r="O45" i="22"/>
  <c r="O46" i="22" s="1"/>
  <c r="V48" i="22"/>
  <c r="E56" i="22"/>
  <c r="E45" i="22"/>
  <c r="E46" i="22" s="1"/>
  <c r="D16" i="22"/>
  <c r="D2" i="22"/>
  <c r="X16" i="22"/>
  <c r="X2" i="22"/>
  <c r="AD48" i="22"/>
  <c r="AD46" i="22"/>
  <c r="H56" i="22"/>
  <c r="H45" i="22"/>
  <c r="H46" i="22" s="1"/>
  <c r="G108" i="22"/>
  <c r="G105" i="22"/>
  <c r="G110" i="22" s="1"/>
  <c r="G111" i="22" s="1"/>
  <c r="R2" i="22"/>
  <c r="R16" i="22"/>
  <c r="V56" i="22"/>
  <c r="V45" i="22"/>
  <c r="V46" i="22" s="1"/>
  <c r="O48" i="22"/>
  <c r="AC16" i="22"/>
  <c r="AC2" i="22"/>
  <c r="T48" i="22"/>
  <c r="T58" i="22" s="1"/>
  <c r="T46" i="22"/>
  <c r="F48" i="22"/>
  <c r="D79" i="22"/>
  <c r="Z108" i="22"/>
  <c r="Z105" i="22"/>
  <c r="Z110" i="22" s="1"/>
  <c r="Z111" i="22" s="1"/>
  <c r="V108" i="22"/>
  <c r="V105" i="22"/>
  <c r="V110" i="22" s="1"/>
  <c r="V111" i="22" s="1"/>
  <c r="AB16" i="22"/>
  <c r="AB2" i="22"/>
  <c r="M108" i="22"/>
  <c r="M105" i="22"/>
  <c r="M110" i="22" s="1"/>
  <c r="M111" i="22" s="1"/>
  <c r="X56" i="22"/>
  <c r="X45" i="22"/>
  <c r="X46" i="22" s="1"/>
  <c r="D48" i="22"/>
  <c r="D49" i="22" s="1"/>
  <c r="D46" i="22"/>
  <c r="AD16" i="22"/>
  <c r="AD2" i="22"/>
  <c r="AC108" i="22"/>
  <c r="AC105" i="22"/>
  <c r="AC110" i="22" s="1"/>
  <c r="AC111" i="22" s="1"/>
  <c r="Q56" i="22"/>
  <c r="Q45" i="22"/>
  <c r="P154" i="8"/>
  <c r="K108" i="22"/>
  <c r="K105" i="22"/>
  <c r="K110" i="22" s="1"/>
  <c r="K111" i="22" s="1"/>
  <c r="AB108" i="22"/>
  <c r="AB105" i="22"/>
  <c r="AB110" i="22" s="1"/>
  <c r="AB111" i="22" s="1"/>
  <c r="K2" i="22"/>
  <c r="K16" i="22"/>
  <c r="Z56" i="22"/>
  <c r="Z45" i="22"/>
  <c r="Z46" i="22" s="1"/>
  <c r="P56" i="22"/>
  <c r="P58" i="22" s="1"/>
  <c r="P45" i="22"/>
  <c r="P46" i="22" s="1"/>
  <c r="AC49" i="22"/>
  <c r="T16" i="22"/>
  <c r="T2" i="22"/>
  <c r="F16" i="22"/>
  <c r="F2" i="22"/>
  <c r="Z2" i="22"/>
  <c r="Z16" i="22"/>
  <c r="F56" i="22"/>
  <c r="F45" i="22"/>
  <c r="F46" i="22" s="1"/>
  <c r="AG49" i="22"/>
  <c r="J2" i="22"/>
  <c r="J16" i="22"/>
  <c r="L108" i="22"/>
  <c r="L105" i="22"/>
  <c r="L110" i="22" s="1"/>
  <c r="L111" i="22" s="1"/>
  <c r="M48" i="22"/>
  <c r="M46" i="22"/>
  <c r="J56" i="22"/>
  <c r="J45" i="22"/>
  <c r="H49" i="22"/>
  <c r="H58" i="22"/>
  <c r="E16" i="22"/>
  <c r="E2" i="22"/>
  <c r="C56" i="22"/>
  <c r="C63" i="22" s="1"/>
  <c r="AH43" i="22"/>
  <c r="C45" i="22"/>
  <c r="W108" i="22"/>
  <c r="W105" i="22"/>
  <c r="W110" i="22" s="1"/>
  <c r="W111" i="22" s="1"/>
  <c r="Y56" i="22"/>
  <c r="Y58" i="22" s="1"/>
  <c r="Y45" i="22"/>
  <c r="Y46" i="22" s="1"/>
  <c r="K48" i="22"/>
  <c r="K46" i="22"/>
  <c r="AA108" i="22"/>
  <c r="AA105" i="22"/>
  <c r="AA110" i="22" s="1"/>
  <c r="AA111" i="22" s="1"/>
  <c r="U2" i="22"/>
  <c r="U16" i="22"/>
  <c r="C16" i="22"/>
  <c r="Z48" i="22"/>
  <c r="P108" i="22"/>
  <c r="P105" i="22"/>
  <c r="P110" i="22" s="1"/>
  <c r="P111" i="22" s="1"/>
  <c r="AG2" i="22"/>
  <c r="AG16" i="22"/>
  <c r="J48" i="22"/>
  <c r="J46" i="22"/>
  <c r="W48" i="22"/>
  <c r="W46" i="22"/>
  <c r="F108" i="22"/>
  <c r="F105" i="22"/>
  <c r="F110" i="22" s="1"/>
  <c r="F111" i="22" s="1"/>
  <c r="M2" i="22"/>
  <c r="M16" i="22"/>
  <c r="H16" i="22"/>
  <c r="H2" i="22"/>
  <c r="E58" i="22"/>
  <c r="E49" i="22"/>
  <c r="P169" i="8"/>
  <c r="N108" i="22"/>
  <c r="N105" i="22"/>
  <c r="N110" i="22" s="1"/>
  <c r="N111" i="22" s="1"/>
  <c r="H108" i="22"/>
  <c r="H105" i="22"/>
  <c r="H110" i="22" s="1"/>
  <c r="H111" i="22" s="1"/>
  <c r="AC56" i="22"/>
  <c r="AC58" i="22" s="1"/>
  <c r="AC45" i="22"/>
  <c r="AC46" i="22" s="1"/>
  <c r="U49" i="22"/>
  <c r="C38" i="22"/>
  <c r="AH36" i="22"/>
  <c r="AH38" i="22" s="1"/>
  <c r="AN40" i="22" s="1"/>
  <c r="AD108" i="22"/>
  <c r="AD105" i="22"/>
  <c r="AD110" i="22" s="1"/>
  <c r="AD111" i="22" s="1"/>
  <c r="W2" i="22"/>
  <c r="W16" i="22"/>
  <c r="G16" i="22"/>
  <c r="G2" i="22"/>
  <c r="U56" i="22"/>
  <c r="U58" i="22" s="1"/>
  <c r="U45" i="22"/>
  <c r="U46" i="22" s="1"/>
  <c r="AH44" i="22"/>
  <c r="AL42" i="22" s="1"/>
  <c r="X169" i="8"/>
  <c r="P145" i="8"/>
  <c r="X145" i="8"/>
  <c r="S108" i="22"/>
  <c r="S105" i="22"/>
  <c r="S110" i="22" s="1"/>
  <c r="S111" i="22" s="1"/>
  <c r="U108" i="22"/>
  <c r="U105" i="22"/>
  <c r="U110" i="22" s="1"/>
  <c r="U111" i="22" s="1"/>
  <c r="E93" i="22"/>
  <c r="D94" i="22"/>
  <c r="T108" i="22"/>
  <c r="T105" i="22"/>
  <c r="T110" i="22" s="1"/>
  <c r="T111" i="22" s="1"/>
  <c r="R108" i="22"/>
  <c r="R105" i="22"/>
  <c r="R110" i="22" s="1"/>
  <c r="R111" i="22" s="1"/>
  <c r="I49" i="22"/>
  <c r="I58" i="22"/>
  <c r="I108" i="22"/>
  <c r="I105" i="22"/>
  <c r="I110" i="22" s="1"/>
  <c r="I111" i="22" s="1"/>
  <c r="AB56" i="22"/>
  <c r="AB58" i="22" s="1"/>
  <c r="AB45" i="22"/>
  <c r="AB46" i="22" s="1"/>
  <c r="Q48" i="22"/>
  <c r="Q46" i="22"/>
  <c r="AE56" i="22"/>
  <c r="AE58" i="22" s="1"/>
  <c r="AE45" i="22"/>
  <c r="AE46" i="22" s="1"/>
  <c r="AG56" i="22"/>
  <c r="AG58" i="22" s="1"/>
  <c r="AG45" i="22"/>
  <c r="AG46" i="22" s="1"/>
  <c r="D108" i="22"/>
  <c r="D105" i="22"/>
  <c r="D110" i="22" s="1"/>
  <c r="D111" i="22" s="1"/>
  <c r="G48" i="22"/>
  <c r="G46" i="22"/>
  <c r="C108" i="22"/>
  <c r="C105" i="22"/>
  <c r="C110" i="22" s="1"/>
  <c r="C111" i="22" s="1"/>
  <c r="C112" i="22" s="1"/>
  <c r="C113" i="22" s="1"/>
  <c r="X108" i="22"/>
  <c r="X105" i="22"/>
  <c r="X110" i="22" s="1"/>
  <c r="X111" i="22" s="1"/>
  <c r="R56" i="22"/>
  <c r="R45" i="22"/>
  <c r="R46" i="22" s="1"/>
  <c r="C70" i="22"/>
  <c r="D64" i="22"/>
  <c r="X154" i="8"/>
  <c r="X154" i="6" s="1"/>
  <c r="X246" i="6" s="1"/>
  <c r="T154" i="8"/>
  <c r="O145" i="8"/>
  <c r="O145" i="6" s="1"/>
  <c r="O237" i="6" s="1"/>
  <c r="S145" i="8"/>
  <c r="W145" i="8"/>
  <c r="W145" i="6" s="1"/>
  <c r="W237" i="6" s="1"/>
  <c r="AA145" i="8"/>
  <c r="AE145" i="8"/>
  <c r="X163" i="8"/>
  <c r="T163" i="8"/>
  <c r="T163" i="6" s="1"/>
  <c r="T255" i="6" s="1"/>
  <c r="N154" i="8"/>
  <c r="V154" i="8"/>
  <c r="AH154" i="8"/>
  <c r="AH154" i="6" s="1"/>
  <c r="AH246" i="6" s="1"/>
  <c r="R154" i="8"/>
  <c r="Z154" i="8"/>
  <c r="AD154" i="8"/>
  <c r="O154" i="8"/>
  <c r="S154" i="8"/>
  <c r="W154" i="8"/>
  <c r="AA154" i="8"/>
  <c r="Q154" i="8"/>
  <c r="Q154" i="6" s="1"/>
  <c r="Q246" i="6" s="1"/>
  <c r="U154" i="8"/>
  <c r="Y154" i="8"/>
  <c r="AC154" i="8"/>
  <c r="AG154" i="8"/>
  <c r="N145" i="8"/>
  <c r="N145" i="6" s="1"/>
  <c r="N237" i="6" s="1"/>
  <c r="R145" i="8"/>
  <c r="V145" i="8"/>
  <c r="Z145" i="8"/>
  <c r="AD145" i="8"/>
  <c r="AH145" i="8"/>
  <c r="AH145" i="6" s="1"/>
  <c r="AH237" i="6" s="1"/>
  <c r="Q163" i="8"/>
  <c r="Y163" i="8"/>
  <c r="AF169" i="8"/>
  <c r="AC163" i="8"/>
  <c r="U163" i="8"/>
  <c r="AG163" i="8"/>
  <c r="Q145" i="8"/>
  <c r="Q145" i="6" s="1"/>
  <c r="Q237" i="6" s="1"/>
  <c r="U145" i="8"/>
  <c r="Y145" i="8"/>
  <c r="Y145" i="6" s="1"/>
  <c r="Y237" i="6" s="1"/>
  <c r="AC145" i="8"/>
  <c r="AF145" i="8"/>
  <c r="AF145" i="6" s="1"/>
  <c r="AF237" i="6" s="1"/>
  <c r="AE154" i="8"/>
  <c r="N163" i="8"/>
  <c r="R163" i="8"/>
  <c r="R163" i="6" s="1"/>
  <c r="R255" i="6" s="1"/>
  <c r="V163" i="8"/>
  <c r="V163" i="6" s="1"/>
  <c r="V255" i="6" s="1"/>
  <c r="Z163" i="8"/>
  <c r="AD163" i="8"/>
  <c r="AD163" i="6" s="1"/>
  <c r="AD255" i="6" s="1"/>
  <c r="AH163" i="8"/>
  <c r="Q169" i="8"/>
  <c r="U169" i="8"/>
  <c r="Y169" i="8"/>
  <c r="Y169" i="6" s="1"/>
  <c r="Y261" i="6" s="1"/>
  <c r="AC169" i="8"/>
  <c r="AC169" i="6" s="1"/>
  <c r="AC261" i="6" s="1"/>
  <c r="AG169" i="8"/>
  <c r="AG145" i="8"/>
  <c r="AF154" i="8"/>
  <c r="O163" i="8"/>
  <c r="S163" i="8"/>
  <c r="W163" i="8"/>
  <c r="AA163" i="8"/>
  <c r="AE163" i="8"/>
  <c r="AE163" i="6" s="1"/>
  <c r="AE255" i="6" s="1"/>
  <c r="N169" i="8"/>
  <c r="R169" i="8"/>
  <c r="V169" i="8"/>
  <c r="V169" i="6" s="1"/>
  <c r="V261" i="6" s="1"/>
  <c r="Z169" i="8"/>
  <c r="AD169" i="8"/>
  <c r="AD169" i="6" s="1"/>
  <c r="AD261" i="6" s="1"/>
  <c r="AH169" i="8"/>
  <c r="AF163" i="8"/>
  <c r="O169" i="8"/>
  <c r="S169" i="8"/>
  <c r="S169" i="6" s="1"/>
  <c r="S261" i="6" s="1"/>
  <c r="W169" i="8"/>
  <c r="AA169" i="8"/>
  <c r="AA169" i="6" s="1"/>
  <c r="AA261" i="6" s="1"/>
  <c r="AE169" i="8"/>
  <c r="P145" i="6"/>
  <c r="P237" i="6" s="1"/>
  <c r="AB145" i="6"/>
  <c r="AB237" i="6" s="1"/>
  <c r="P169" i="6"/>
  <c r="P261" i="6" s="1"/>
  <c r="T169" i="6"/>
  <c r="T261" i="6" s="1"/>
  <c r="X169" i="6"/>
  <c r="X261" i="6" s="1"/>
  <c r="AB169" i="6"/>
  <c r="AB261" i="6" s="1"/>
  <c r="C146" i="6"/>
  <c r="C238" i="6" s="1"/>
  <c r="G146" i="6"/>
  <c r="G238" i="6" s="1"/>
  <c r="K146" i="6"/>
  <c r="K238" i="6" s="1"/>
  <c r="T145" i="6"/>
  <c r="T237" i="6" s="1"/>
  <c r="D146" i="6"/>
  <c r="D238" i="6" s="1"/>
  <c r="H146" i="6"/>
  <c r="H238" i="6" s="1"/>
  <c r="L146" i="6"/>
  <c r="L238" i="6" s="1"/>
  <c r="X145" i="6"/>
  <c r="X237" i="6" s="1"/>
  <c r="P154" i="6"/>
  <c r="P246" i="6" s="1"/>
  <c r="AB154" i="6"/>
  <c r="AB246" i="6" s="1"/>
  <c r="E146" i="6"/>
  <c r="E238" i="6" s="1"/>
  <c r="I146" i="6"/>
  <c r="I238" i="6" s="1"/>
  <c r="P163" i="6"/>
  <c r="P255" i="6" s="1"/>
  <c r="AB163" i="6"/>
  <c r="AB255" i="6" s="1"/>
  <c r="M146" i="6"/>
  <c r="M238" i="6" s="1"/>
  <c r="F146" i="6"/>
  <c r="F238" i="6" s="1"/>
  <c r="J146" i="6"/>
  <c r="J238" i="6" s="1"/>
  <c r="E145" i="8"/>
  <c r="I145" i="8"/>
  <c r="M145" i="8"/>
  <c r="E154" i="8"/>
  <c r="I154" i="8"/>
  <c r="M154" i="8"/>
  <c r="E163" i="8"/>
  <c r="I163" i="8"/>
  <c r="M163" i="8"/>
  <c r="E169" i="8"/>
  <c r="I169" i="8"/>
  <c r="M169" i="8"/>
  <c r="D96" i="6"/>
  <c r="D188" i="6" s="1"/>
  <c r="H96" i="6"/>
  <c r="H188" i="6" s="1"/>
  <c r="L96" i="6"/>
  <c r="L188" i="6" s="1"/>
  <c r="P96" i="6"/>
  <c r="P188" i="6" s="1"/>
  <c r="T96" i="6"/>
  <c r="T188" i="6" s="1"/>
  <c r="X96" i="6"/>
  <c r="X188" i="6" s="1"/>
  <c r="AB96" i="6"/>
  <c r="AB188" i="6" s="1"/>
  <c r="AF96" i="6"/>
  <c r="AF188" i="6" s="1"/>
  <c r="D97" i="6"/>
  <c r="D189" i="6" s="1"/>
  <c r="H97" i="6"/>
  <c r="H189" i="6" s="1"/>
  <c r="L97" i="6"/>
  <c r="L189" i="6" s="1"/>
  <c r="P97" i="6"/>
  <c r="P189" i="6" s="1"/>
  <c r="T97" i="6"/>
  <c r="T189" i="6" s="1"/>
  <c r="X97" i="6"/>
  <c r="X189" i="6" s="1"/>
  <c r="AB97" i="6"/>
  <c r="AB189" i="6" s="1"/>
  <c r="AF97" i="6"/>
  <c r="AF189" i="6" s="1"/>
  <c r="D98" i="6"/>
  <c r="D190" i="6" s="1"/>
  <c r="H98" i="6"/>
  <c r="H190" i="6" s="1"/>
  <c r="L98" i="6"/>
  <c r="L190" i="6" s="1"/>
  <c r="P98" i="6"/>
  <c r="P190" i="6" s="1"/>
  <c r="T98" i="6"/>
  <c r="T190" i="6" s="1"/>
  <c r="X98" i="6"/>
  <c r="X190" i="6" s="1"/>
  <c r="AB98" i="6"/>
  <c r="AB190" i="6" s="1"/>
  <c r="AF98" i="6"/>
  <c r="AF190" i="6" s="1"/>
  <c r="D99" i="6"/>
  <c r="D191" i="6" s="1"/>
  <c r="H99" i="6"/>
  <c r="H191" i="6" s="1"/>
  <c r="L99" i="6"/>
  <c r="L191" i="6" s="1"/>
  <c r="P99" i="6"/>
  <c r="P191" i="6" s="1"/>
  <c r="T99" i="6"/>
  <c r="T191" i="6" s="1"/>
  <c r="X99" i="6"/>
  <c r="X191" i="6" s="1"/>
  <c r="AB99" i="6"/>
  <c r="AB191" i="6" s="1"/>
  <c r="AF99" i="6"/>
  <c r="AF191" i="6" s="1"/>
  <c r="D100" i="6"/>
  <c r="D192" i="6" s="1"/>
  <c r="H100" i="6"/>
  <c r="H192" i="6" s="1"/>
  <c r="L100" i="6"/>
  <c r="L192" i="6" s="1"/>
  <c r="P100" i="6"/>
  <c r="P192" i="6" s="1"/>
  <c r="T100" i="6"/>
  <c r="T192" i="6" s="1"/>
  <c r="X100" i="6"/>
  <c r="X192" i="6" s="1"/>
  <c r="AB100" i="6"/>
  <c r="AB192" i="6" s="1"/>
  <c r="AF100" i="6"/>
  <c r="AF192" i="6" s="1"/>
  <c r="D101" i="6"/>
  <c r="D193" i="6" s="1"/>
  <c r="H101" i="6"/>
  <c r="H193" i="6" s="1"/>
  <c r="L101" i="6"/>
  <c r="L193" i="6" s="1"/>
  <c r="P101" i="6"/>
  <c r="P193" i="6" s="1"/>
  <c r="T101" i="6"/>
  <c r="T193" i="6" s="1"/>
  <c r="X101" i="6"/>
  <c r="X193" i="6" s="1"/>
  <c r="AB101" i="6"/>
  <c r="AB193" i="6" s="1"/>
  <c r="AF101" i="6"/>
  <c r="AF193" i="6" s="1"/>
  <c r="D102" i="6"/>
  <c r="D194" i="6" s="1"/>
  <c r="H102" i="6"/>
  <c r="H194" i="6" s="1"/>
  <c r="L102" i="6"/>
  <c r="L194" i="6" s="1"/>
  <c r="P102" i="6"/>
  <c r="P194" i="6" s="1"/>
  <c r="T102" i="6"/>
  <c r="T194" i="6" s="1"/>
  <c r="X102" i="6"/>
  <c r="X194" i="6" s="1"/>
  <c r="AB102" i="6"/>
  <c r="AB194" i="6" s="1"/>
  <c r="AF102" i="6"/>
  <c r="AF194" i="6" s="1"/>
  <c r="D103" i="6"/>
  <c r="D195" i="6" s="1"/>
  <c r="H103" i="6"/>
  <c r="H195" i="6" s="1"/>
  <c r="L103" i="6"/>
  <c r="L195" i="6" s="1"/>
  <c r="P103" i="6"/>
  <c r="P195" i="6" s="1"/>
  <c r="T103" i="6"/>
  <c r="T195" i="6" s="1"/>
  <c r="X103" i="6"/>
  <c r="X195" i="6" s="1"/>
  <c r="AB103" i="6"/>
  <c r="AB195" i="6" s="1"/>
  <c r="AF103" i="6"/>
  <c r="AF195" i="6" s="1"/>
  <c r="D104" i="6"/>
  <c r="D196" i="6" s="1"/>
  <c r="H104" i="6"/>
  <c r="H196" i="6" s="1"/>
  <c r="L104" i="6"/>
  <c r="L196" i="6" s="1"/>
  <c r="P104" i="6"/>
  <c r="P196" i="6" s="1"/>
  <c r="T104" i="6"/>
  <c r="T196" i="6" s="1"/>
  <c r="X104" i="6"/>
  <c r="X196" i="6" s="1"/>
  <c r="AB104" i="6"/>
  <c r="AB196" i="6" s="1"/>
  <c r="AF104" i="6"/>
  <c r="AF196" i="6" s="1"/>
  <c r="D105" i="6"/>
  <c r="D197" i="6" s="1"/>
  <c r="H105" i="6"/>
  <c r="H197" i="6" s="1"/>
  <c r="L105" i="6"/>
  <c r="L197" i="6" s="1"/>
  <c r="P105" i="6"/>
  <c r="P197" i="6" s="1"/>
  <c r="T105" i="6"/>
  <c r="T197" i="6" s="1"/>
  <c r="X105" i="6"/>
  <c r="X197" i="6" s="1"/>
  <c r="AB105" i="6"/>
  <c r="AB197" i="6" s="1"/>
  <c r="AF105" i="6"/>
  <c r="AF197" i="6" s="1"/>
  <c r="D106" i="6"/>
  <c r="D198" i="6" s="1"/>
  <c r="H106" i="6"/>
  <c r="H198" i="6" s="1"/>
  <c r="L106" i="6"/>
  <c r="L198" i="6" s="1"/>
  <c r="P106" i="6"/>
  <c r="P198" i="6" s="1"/>
  <c r="T106" i="6"/>
  <c r="T198" i="6" s="1"/>
  <c r="X106" i="6"/>
  <c r="X198" i="6" s="1"/>
  <c r="AB106" i="6"/>
  <c r="AB198" i="6" s="1"/>
  <c r="AF106" i="6"/>
  <c r="AF198" i="6" s="1"/>
  <c r="D107" i="6"/>
  <c r="D199" i="6" s="1"/>
  <c r="H107" i="6"/>
  <c r="H199" i="6" s="1"/>
  <c r="L107" i="6"/>
  <c r="L199" i="6" s="1"/>
  <c r="P107" i="6"/>
  <c r="P199" i="6" s="1"/>
  <c r="T107" i="6"/>
  <c r="T199" i="6" s="1"/>
  <c r="X107" i="6"/>
  <c r="X199" i="6" s="1"/>
  <c r="AB107" i="6"/>
  <c r="AB199" i="6" s="1"/>
  <c r="AF107" i="6"/>
  <c r="AF199" i="6" s="1"/>
  <c r="D108" i="6"/>
  <c r="D200" i="6" s="1"/>
  <c r="H108" i="6"/>
  <c r="H200" i="6" s="1"/>
  <c r="L108" i="6"/>
  <c r="L200" i="6" s="1"/>
  <c r="P108" i="6"/>
  <c r="P200" i="6" s="1"/>
  <c r="T108" i="6"/>
  <c r="T200" i="6" s="1"/>
  <c r="X108" i="6"/>
  <c r="X200" i="6" s="1"/>
  <c r="AB108" i="6"/>
  <c r="AB200" i="6" s="1"/>
  <c r="AF108" i="6"/>
  <c r="AF200" i="6" s="1"/>
  <c r="D109" i="6"/>
  <c r="D201" i="6" s="1"/>
  <c r="H109" i="6"/>
  <c r="H201" i="6" s="1"/>
  <c r="L109" i="6"/>
  <c r="L201" i="6" s="1"/>
  <c r="P109" i="6"/>
  <c r="P201" i="6" s="1"/>
  <c r="T109" i="6"/>
  <c r="T201" i="6" s="1"/>
  <c r="X109" i="6"/>
  <c r="X201" i="6" s="1"/>
  <c r="AB109" i="6"/>
  <c r="AB201" i="6" s="1"/>
  <c r="AF109" i="6"/>
  <c r="AF201" i="6" s="1"/>
  <c r="D110" i="6"/>
  <c r="D202" i="6" s="1"/>
  <c r="H110" i="6"/>
  <c r="H202" i="6" s="1"/>
  <c r="L110" i="6"/>
  <c r="L202" i="6" s="1"/>
  <c r="P110" i="6"/>
  <c r="P202" i="6" s="1"/>
  <c r="T110" i="6"/>
  <c r="T202" i="6" s="1"/>
  <c r="X110" i="6"/>
  <c r="X202" i="6" s="1"/>
  <c r="AB110" i="6"/>
  <c r="AB202" i="6" s="1"/>
  <c r="AF110" i="6"/>
  <c r="AF202" i="6" s="1"/>
  <c r="D111" i="6"/>
  <c r="D203" i="6" s="1"/>
  <c r="H111" i="6"/>
  <c r="H203" i="6" s="1"/>
  <c r="L111" i="6"/>
  <c r="L203" i="6" s="1"/>
  <c r="P111" i="6"/>
  <c r="P203" i="6" s="1"/>
  <c r="T111" i="6"/>
  <c r="T203" i="6" s="1"/>
  <c r="X111" i="6"/>
  <c r="X203" i="6" s="1"/>
  <c r="AB111" i="6"/>
  <c r="AB203" i="6" s="1"/>
  <c r="AF111" i="6"/>
  <c r="AF203" i="6" s="1"/>
  <c r="D112" i="6"/>
  <c r="D204" i="6" s="1"/>
  <c r="H112" i="6"/>
  <c r="H204" i="6" s="1"/>
  <c r="L112" i="6"/>
  <c r="L204" i="6" s="1"/>
  <c r="P112" i="6"/>
  <c r="P204" i="6" s="1"/>
  <c r="T112" i="6"/>
  <c r="T204" i="6" s="1"/>
  <c r="X112" i="6"/>
  <c r="X204" i="6" s="1"/>
  <c r="AB112" i="6"/>
  <c r="AB204" i="6" s="1"/>
  <c r="AF112" i="6"/>
  <c r="AF204" i="6" s="1"/>
  <c r="D113" i="6"/>
  <c r="D205" i="6" s="1"/>
  <c r="H113" i="6"/>
  <c r="H205" i="6" s="1"/>
  <c r="L113" i="6"/>
  <c r="L205" i="6" s="1"/>
  <c r="P113" i="6"/>
  <c r="P205" i="6" s="1"/>
  <c r="T113" i="6"/>
  <c r="T205" i="6" s="1"/>
  <c r="X113" i="6"/>
  <c r="X205" i="6" s="1"/>
  <c r="AB113" i="6"/>
  <c r="AB205" i="6" s="1"/>
  <c r="AF113" i="6"/>
  <c r="AF205" i="6" s="1"/>
  <c r="D114" i="6"/>
  <c r="D206" i="6" s="1"/>
  <c r="H114" i="6"/>
  <c r="H206" i="6" s="1"/>
  <c r="L114" i="6"/>
  <c r="L206" i="6" s="1"/>
  <c r="P114" i="6"/>
  <c r="P206" i="6" s="1"/>
  <c r="T114" i="6"/>
  <c r="T206" i="6" s="1"/>
  <c r="X114" i="6"/>
  <c r="X206" i="6" s="1"/>
  <c r="AB114" i="6"/>
  <c r="AB206" i="6" s="1"/>
  <c r="AF114" i="6"/>
  <c r="AF206" i="6" s="1"/>
  <c r="D115" i="6"/>
  <c r="D207" i="6" s="1"/>
  <c r="H115" i="6"/>
  <c r="H207" i="6" s="1"/>
  <c r="L115" i="6"/>
  <c r="L207" i="6" s="1"/>
  <c r="P115" i="6"/>
  <c r="P207" i="6" s="1"/>
  <c r="T115" i="6"/>
  <c r="T207" i="6" s="1"/>
  <c r="X115" i="6"/>
  <c r="X207" i="6" s="1"/>
  <c r="AB115" i="6"/>
  <c r="AB207" i="6" s="1"/>
  <c r="AF115" i="6"/>
  <c r="AF207" i="6" s="1"/>
  <c r="D116" i="6"/>
  <c r="D208" i="6" s="1"/>
  <c r="H116" i="6"/>
  <c r="H208" i="6" s="1"/>
  <c r="L116" i="6"/>
  <c r="L208" i="6" s="1"/>
  <c r="P116" i="6"/>
  <c r="P208" i="6" s="1"/>
  <c r="T116" i="6"/>
  <c r="T208" i="6" s="1"/>
  <c r="X116" i="6"/>
  <c r="X208" i="6" s="1"/>
  <c r="AB116" i="6"/>
  <c r="AB208" i="6" s="1"/>
  <c r="AF116" i="6"/>
  <c r="AF208" i="6" s="1"/>
  <c r="D117" i="6"/>
  <c r="D209" i="6" s="1"/>
  <c r="H117" i="6"/>
  <c r="H209" i="6" s="1"/>
  <c r="L117" i="6"/>
  <c r="L209" i="6" s="1"/>
  <c r="P117" i="6"/>
  <c r="P209" i="6" s="1"/>
  <c r="T117" i="6"/>
  <c r="T209" i="6" s="1"/>
  <c r="X117" i="6"/>
  <c r="X209" i="6" s="1"/>
  <c r="AB117" i="6"/>
  <c r="AB209" i="6" s="1"/>
  <c r="AF117" i="6"/>
  <c r="AF209" i="6" s="1"/>
  <c r="D118" i="6"/>
  <c r="D210" i="6" s="1"/>
  <c r="H118" i="6"/>
  <c r="H210" i="6" s="1"/>
  <c r="L118" i="6"/>
  <c r="L210" i="6" s="1"/>
  <c r="P118" i="6"/>
  <c r="P210" i="6" s="1"/>
  <c r="T118" i="6"/>
  <c r="T210" i="6" s="1"/>
  <c r="X118" i="6"/>
  <c r="X210" i="6" s="1"/>
  <c r="AB118" i="6"/>
  <c r="AB210" i="6" s="1"/>
  <c r="AF118" i="6"/>
  <c r="AF210" i="6" s="1"/>
  <c r="D119" i="6"/>
  <c r="D211" i="6" s="1"/>
  <c r="H119" i="6"/>
  <c r="H211" i="6" s="1"/>
  <c r="L119" i="6"/>
  <c r="L211" i="6" s="1"/>
  <c r="P119" i="6"/>
  <c r="P211" i="6" s="1"/>
  <c r="T119" i="6"/>
  <c r="T211" i="6" s="1"/>
  <c r="X119" i="6"/>
  <c r="X211" i="6" s="1"/>
  <c r="AB119" i="6"/>
  <c r="AB211" i="6" s="1"/>
  <c r="AF119" i="6"/>
  <c r="AF211" i="6" s="1"/>
  <c r="D120" i="6"/>
  <c r="D212" i="6" s="1"/>
  <c r="H120" i="6"/>
  <c r="H212" i="6" s="1"/>
  <c r="L120" i="6"/>
  <c r="L212" i="6" s="1"/>
  <c r="P120" i="6"/>
  <c r="P212" i="6" s="1"/>
  <c r="T120" i="6"/>
  <c r="T212" i="6" s="1"/>
  <c r="X120" i="6"/>
  <c r="X212" i="6" s="1"/>
  <c r="AB120" i="6"/>
  <c r="AB212" i="6" s="1"/>
  <c r="AF120" i="6"/>
  <c r="AF212" i="6" s="1"/>
  <c r="D121" i="6"/>
  <c r="D213" i="6" s="1"/>
  <c r="H121" i="6"/>
  <c r="H213" i="6" s="1"/>
  <c r="L121" i="6"/>
  <c r="L213" i="6" s="1"/>
  <c r="P121" i="6"/>
  <c r="P213" i="6" s="1"/>
  <c r="T121" i="6"/>
  <c r="T213" i="6" s="1"/>
  <c r="X121" i="6"/>
  <c r="X213" i="6" s="1"/>
  <c r="AB121" i="6"/>
  <c r="AB213" i="6" s="1"/>
  <c r="AF121" i="6"/>
  <c r="AF213" i="6" s="1"/>
  <c r="D122" i="6"/>
  <c r="D214" i="6" s="1"/>
  <c r="H122" i="6"/>
  <c r="H214" i="6" s="1"/>
  <c r="L122" i="6"/>
  <c r="L214" i="6" s="1"/>
  <c r="P122" i="6"/>
  <c r="P214" i="6" s="1"/>
  <c r="T122" i="6"/>
  <c r="T214" i="6" s="1"/>
  <c r="X122" i="6"/>
  <c r="X214" i="6" s="1"/>
  <c r="AB122" i="6"/>
  <c r="AB214" i="6" s="1"/>
  <c r="AF122" i="6"/>
  <c r="AF214" i="6" s="1"/>
  <c r="D123" i="6"/>
  <c r="D215" i="6" s="1"/>
  <c r="H123" i="6"/>
  <c r="H215" i="6" s="1"/>
  <c r="L123" i="6"/>
  <c r="L215" i="6" s="1"/>
  <c r="P123" i="6"/>
  <c r="P215" i="6" s="1"/>
  <c r="T123" i="6"/>
  <c r="T215" i="6" s="1"/>
  <c r="X123" i="6"/>
  <c r="X215" i="6" s="1"/>
  <c r="AB123" i="6"/>
  <c r="AB215" i="6" s="1"/>
  <c r="AF123" i="6"/>
  <c r="AF215" i="6" s="1"/>
  <c r="D124" i="6"/>
  <c r="D216" i="6" s="1"/>
  <c r="H124" i="6"/>
  <c r="H216" i="6" s="1"/>
  <c r="L124" i="6"/>
  <c r="L216" i="6" s="1"/>
  <c r="P124" i="6"/>
  <c r="P216" i="6" s="1"/>
  <c r="T124" i="6"/>
  <c r="T216" i="6" s="1"/>
  <c r="X124" i="6"/>
  <c r="X216" i="6" s="1"/>
  <c r="AB124" i="6"/>
  <c r="AB216" i="6" s="1"/>
  <c r="AF124" i="6"/>
  <c r="AF216" i="6" s="1"/>
  <c r="D125" i="6"/>
  <c r="D217" i="6" s="1"/>
  <c r="H125" i="6"/>
  <c r="H217" i="6" s="1"/>
  <c r="L125" i="6"/>
  <c r="L217" i="6" s="1"/>
  <c r="P125" i="6"/>
  <c r="P217" i="6" s="1"/>
  <c r="T125" i="6"/>
  <c r="T217" i="6" s="1"/>
  <c r="X125" i="6"/>
  <c r="X217" i="6" s="1"/>
  <c r="AB125" i="6"/>
  <c r="AB217" i="6" s="1"/>
  <c r="AF125" i="6"/>
  <c r="AF217" i="6" s="1"/>
  <c r="D126" i="6"/>
  <c r="D218" i="6" s="1"/>
  <c r="H126" i="6"/>
  <c r="H218" i="6" s="1"/>
  <c r="L126" i="6"/>
  <c r="L218" i="6" s="1"/>
  <c r="P126" i="6"/>
  <c r="P218" i="6" s="1"/>
  <c r="T126" i="6"/>
  <c r="T218" i="6" s="1"/>
  <c r="X126" i="6"/>
  <c r="X218" i="6" s="1"/>
  <c r="AB126" i="6"/>
  <c r="AB218" i="6" s="1"/>
  <c r="AF126" i="6"/>
  <c r="AF218" i="6" s="1"/>
  <c r="D127" i="6"/>
  <c r="D219" i="6" s="1"/>
  <c r="H127" i="6"/>
  <c r="H219" i="6" s="1"/>
  <c r="L127" i="6"/>
  <c r="L219" i="6" s="1"/>
  <c r="P127" i="6"/>
  <c r="P219" i="6" s="1"/>
  <c r="T127" i="6"/>
  <c r="T219" i="6" s="1"/>
  <c r="X127" i="6"/>
  <c r="X219" i="6" s="1"/>
  <c r="AB127" i="6"/>
  <c r="AB219" i="6" s="1"/>
  <c r="AF127" i="6"/>
  <c r="AF219" i="6" s="1"/>
  <c r="D128" i="6"/>
  <c r="D220" i="6" s="1"/>
  <c r="H128" i="6"/>
  <c r="H220" i="6" s="1"/>
  <c r="L128" i="6"/>
  <c r="L220" i="6" s="1"/>
  <c r="P128" i="6"/>
  <c r="P220" i="6" s="1"/>
  <c r="T128" i="6"/>
  <c r="T220" i="6" s="1"/>
  <c r="X128" i="6"/>
  <c r="X220" i="6" s="1"/>
  <c r="AB128" i="6"/>
  <c r="AB220" i="6" s="1"/>
  <c r="AF128" i="6"/>
  <c r="AF220" i="6" s="1"/>
  <c r="D129" i="6"/>
  <c r="D221" i="6" s="1"/>
  <c r="H129" i="6"/>
  <c r="H221" i="6" s="1"/>
  <c r="L129" i="6"/>
  <c r="L221" i="6" s="1"/>
  <c r="P129" i="6"/>
  <c r="P221" i="6" s="1"/>
  <c r="T129" i="6"/>
  <c r="T221" i="6" s="1"/>
  <c r="X129" i="6"/>
  <c r="X221" i="6" s="1"/>
  <c r="AB129" i="6"/>
  <c r="AB221" i="6" s="1"/>
  <c r="AF129" i="6"/>
  <c r="AF221" i="6" s="1"/>
  <c r="D130" i="6"/>
  <c r="D222" i="6" s="1"/>
  <c r="H130" i="6"/>
  <c r="H222" i="6" s="1"/>
  <c r="L130" i="6"/>
  <c r="L222" i="6" s="1"/>
  <c r="P130" i="6"/>
  <c r="P222" i="6" s="1"/>
  <c r="T130" i="6"/>
  <c r="T222" i="6" s="1"/>
  <c r="X130" i="6"/>
  <c r="X222" i="6" s="1"/>
  <c r="AB130" i="6"/>
  <c r="AB222" i="6" s="1"/>
  <c r="AF130" i="6"/>
  <c r="AF222" i="6" s="1"/>
  <c r="D131" i="6"/>
  <c r="D223" i="6" s="1"/>
  <c r="H131" i="6"/>
  <c r="H223" i="6" s="1"/>
  <c r="L131" i="6"/>
  <c r="L223" i="6" s="1"/>
  <c r="P131" i="6"/>
  <c r="P223" i="6" s="1"/>
  <c r="T131" i="6"/>
  <c r="T223" i="6" s="1"/>
  <c r="X131" i="6"/>
  <c r="X223" i="6" s="1"/>
  <c r="AB131" i="6"/>
  <c r="AB223" i="6" s="1"/>
  <c r="AF131" i="6"/>
  <c r="AF223" i="6" s="1"/>
  <c r="D132" i="6"/>
  <c r="D224" i="6" s="1"/>
  <c r="H132" i="6"/>
  <c r="H224" i="6" s="1"/>
  <c r="L132" i="6"/>
  <c r="L224" i="6" s="1"/>
  <c r="P132" i="6"/>
  <c r="P224" i="6" s="1"/>
  <c r="T132" i="6"/>
  <c r="T224" i="6" s="1"/>
  <c r="X132" i="6"/>
  <c r="X224" i="6" s="1"/>
  <c r="AB132" i="6"/>
  <c r="AB224" i="6" s="1"/>
  <c r="AF132" i="6"/>
  <c r="AF224" i="6" s="1"/>
  <c r="D133" i="6"/>
  <c r="D225" i="6" s="1"/>
  <c r="H133" i="6"/>
  <c r="H225" i="6" s="1"/>
  <c r="L133" i="6"/>
  <c r="L225" i="6" s="1"/>
  <c r="P133" i="6"/>
  <c r="P225" i="6" s="1"/>
  <c r="T133" i="6"/>
  <c r="T225" i="6" s="1"/>
  <c r="X133" i="6"/>
  <c r="X225" i="6" s="1"/>
  <c r="AB133" i="6"/>
  <c r="AB225" i="6" s="1"/>
  <c r="AF133" i="6"/>
  <c r="AF225" i="6" s="1"/>
  <c r="D134" i="6"/>
  <c r="D226" i="6" s="1"/>
  <c r="H134" i="6"/>
  <c r="H226" i="6" s="1"/>
  <c r="L134" i="6"/>
  <c r="L226" i="6" s="1"/>
  <c r="P134" i="6"/>
  <c r="P226" i="6" s="1"/>
  <c r="T134" i="6"/>
  <c r="T226" i="6" s="1"/>
  <c r="X134" i="6"/>
  <c r="X226" i="6" s="1"/>
  <c r="AB134" i="6"/>
  <c r="AB226" i="6" s="1"/>
  <c r="AF134" i="6"/>
  <c r="AF226" i="6" s="1"/>
  <c r="D135" i="6"/>
  <c r="D227" i="6" s="1"/>
  <c r="H135" i="6"/>
  <c r="H227" i="6" s="1"/>
  <c r="L135" i="6"/>
  <c r="L227" i="6" s="1"/>
  <c r="P135" i="6"/>
  <c r="P227" i="6" s="1"/>
  <c r="T135" i="6"/>
  <c r="T227" i="6" s="1"/>
  <c r="X135" i="6"/>
  <c r="X227" i="6" s="1"/>
  <c r="AB135" i="6"/>
  <c r="AB227" i="6" s="1"/>
  <c r="AF135" i="6"/>
  <c r="AF227" i="6" s="1"/>
  <c r="D136" i="6"/>
  <c r="D228" i="6" s="1"/>
  <c r="H136" i="6"/>
  <c r="H228" i="6" s="1"/>
  <c r="L136" i="6"/>
  <c r="L228" i="6" s="1"/>
  <c r="P136" i="6"/>
  <c r="P228" i="6" s="1"/>
  <c r="T136" i="6"/>
  <c r="T228" i="6" s="1"/>
  <c r="X136" i="6"/>
  <c r="X228" i="6" s="1"/>
  <c r="AB136" i="6"/>
  <c r="AB228" i="6" s="1"/>
  <c r="AF136" i="6"/>
  <c r="AF228" i="6" s="1"/>
  <c r="D137" i="6"/>
  <c r="D229" i="6" s="1"/>
  <c r="H137" i="6"/>
  <c r="H229" i="6" s="1"/>
  <c r="L137" i="6"/>
  <c r="L229" i="6" s="1"/>
  <c r="P137" i="6"/>
  <c r="P229" i="6" s="1"/>
  <c r="T137" i="6"/>
  <c r="T229" i="6" s="1"/>
  <c r="X137" i="6"/>
  <c r="X229" i="6" s="1"/>
  <c r="AB137" i="6"/>
  <c r="AB229" i="6" s="1"/>
  <c r="AF137" i="6"/>
  <c r="AF229" i="6" s="1"/>
  <c r="D138" i="6"/>
  <c r="D230" i="6" s="1"/>
  <c r="H138" i="6"/>
  <c r="H230" i="6" s="1"/>
  <c r="L138" i="6"/>
  <c r="L230" i="6" s="1"/>
  <c r="P138" i="6"/>
  <c r="P230" i="6" s="1"/>
  <c r="T138" i="6"/>
  <c r="T230" i="6" s="1"/>
  <c r="X138" i="6"/>
  <c r="X230" i="6" s="1"/>
  <c r="AB138" i="6"/>
  <c r="AB230" i="6" s="1"/>
  <c r="AF138" i="6"/>
  <c r="AF230" i="6" s="1"/>
  <c r="D139" i="6"/>
  <c r="D231" i="6" s="1"/>
  <c r="H139" i="6"/>
  <c r="H231" i="6" s="1"/>
  <c r="L139" i="6"/>
  <c r="L231" i="6" s="1"/>
  <c r="P139" i="6"/>
  <c r="P231" i="6" s="1"/>
  <c r="T139" i="6"/>
  <c r="T231" i="6" s="1"/>
  <c r="X139" i="6"/>
  <c r="X231" i="6" s="1"/>
  <c r="AB139" i="6"/>
  <c r="AB231" i="6" s="1"/>
  <c r="AF139" i="6"/>
  <c r="AF231" i="6" s="1"/>
  <c r="D140" i="6"/>
  <c r="D232" i="6" s="1"/>
  <c r="H140" i="6"/>
  <c r="H232" i="6" s="1"/>
  <c r="L140" i="6"/>
  <c r="L232" i="6" s="1"/>
  <c r="P140" i="6"/>
  <c r="P232" i="6" s="1"/>
  <c r="T140" i="6"/>
  <c r="T232" i="6" s="1"/>
  <c r="X140" i="6"/>
  <c r="X232" i="6" s="1"/>
  <c r="AB140" i="6"/>
  <c r="AB232" i="6" s="1"/>
  <c r="AF140" i="6"/>
  <c r="AF232" i="6" s="1"/>
  <c r="D141" i="6"/>
  <c r="D233" i="6" s="1"/>
  <c r="H141" i="6"/>
  <c r="H233" i="6" s="1"/>
  <c r="L141" i="6"/>
  <c r="L233" i="6" s="1"/>
  <c r="P141" i="6"/>
  <c r="P233" i="6" s="1"/>
  <c r="T141" i="6"/>
  <c r="T233" i="6" s="1"/>
  <c r="X141" i="6"/>
  <c r="X233" i="6" s="1"/>
  <c r="AB141" i="6"/>
  <c r="AB233" i="6" s="1"/>
  <c r="AF141" i="6"/>
  <c r="AF233" i="6" s="1"/>
  <c r="D142" i="6"/>
  <c r="D234" i="6" s="1"/>
  <c r="H142" i="6"/>
  <c r="H234" i="6" s="1"/>
  <c r="L142" i="6"/>
  <c r="L234" i="6" s="1"/>
  <c r="P142" i="6"/>
  <c r="P234" i="6" s="1"/>
  <c r="T142" i="6"/>
  <c r="T234" i="6" s="1"/>
  <c r="X142" i="6"/>
  <c r="X234" i="6" s="1"/>
  <c r="AB142" i="6"/>
  <c r="AB234" i="6" s="1"/>
  <c r="AF142" i="6"/>
  <c r="AF234" i="6" s="1"/>
  <c r="D143" i="6"/>
  <c r="D235" i="6" s="1"/>
  <c r="H143" i="6"/>
  <c r="H235" i="6" s="1"/>
  <c r="L143" i="6"/>
  <c r="L235" i="6" s="1"/>
  <c r="P143" i="6"/>
  <c r="P235" i="6" s="1"/>
  <c r="T143" i="6"/>
  <c r="T235" i="6" s="1"/>
  <c r="X143" i="6"/>
  <c r="X235" i="6" s="1"/>
  <c r="AB143" i="6"/>
  <c r="AB235" i="6" s="1"/>
  <c r="AF143" i="6"/>
  <c r="AF235" i="6" s="1"/>
  <c r="D144" i="6"/>
  <c r="D236" i="6" s="1"/>
  <c r="H144" i="6"/>
  <c r="H236" i="6" s="1"/>
  <c r="L144" i="6"/>
  <c r="L236" i="6" s="1"/>
  <c r="P144" i="6"/>
  <c r="P236" i="6" s="1"/>
  <c r="T144" i="6"/>
  <c r="T236" i="6" s="1"/>
  <c r="X144" i="6"/>
  <c r="X236" i="6" s="1"/>
  <c r="AB144" i="6"/>
  <c r="AB236" i="6" s="1"/>
  <c r="AF144" i="6"/>
  <c r="AF236" i="6" s="1"/>
  <c r="P146" i="6"/>
  <c r="P238" i="6" s="1"/>
  <c r="T146" i="6"/>
  <c r="T238" i="6" s="1"/>
  <c r="X146" i="6"/>
  <c r="X238" i="6" s="1"/>
  <c r="AB146" i="6"/>
  <c r="AB238" i="6" s="1"/>
  <c r="AF146" i="6"/>
  <c r="AF238" i="6" s="1"/>
  <c r="D147" i="6"/>
  <c r="D239" i="6" s="1"/>
  <c r="H147" i="6"/>
  <c r="H239" i="6" s="1"/>
  <c r="L147" i="6"/>
  <c r="L239" i="6" s="1"/>
  <c r="P147" i="6"/>
  <c r="P239" i="6" s="1"/>
  <c r="T147" i="6"/>
  <c r="T239" i="6" s="1"/>
  <c r="X147" i="6"/>
  <c r="X239" i="6" s="1"/>
  <c r="AB147" i="6"/>
  <c r="AB239" i="6" s="1"/>
  <c r="AF147" i="6"/>
  <c r="AF239" i="6" s="1"/>
  <c r="D148" i="6"/>
  <c r="D240" i="6" s="1"/>
  <c r="H148" i="6"/>
  <c r="H240" i="6" s="1"/>
  <c r="L148" i="6"/>
  <c r="L240" i="6" s="1"/>
  <c r="P148" i="6"/>
  <c r="P240" i="6" s="1"/>
  <c r="T148" i="6"/>
  <c r="T240" i="6" s="1"/>
  <c r="X148" i="6"/>
  <c r="X240" i="6" s="1"/>
  <c r="AB148" i="6"/>
  <c r="AB240" i="6" s="1"/>
  <c r="AF148" i="6"/>
  <c r="AF240" i="6" s="1"/>
  <c r="D149" i="6"/>
  <c r="D241" i="6" s="1"/>
  <c r="H149" i="6"/>
  <c r="H241" i="6" s="1"/>
  <c r="L149" i="6"/>
  <c r="L241" i="6" s="1"/>
  <c r="P149" i="6"/>
  <c r="P241" i="6" s="1"/>
  <c r="T149" i="6"/>
  <c r="T241" i="6" s="1"/>
  <c r="X149" i="6"/>
  <c r="X241" i="6" s="1"/>
  <c r="AB149" i="6"/>
  <c r="AB241" i="6" s="1"/>
  <c r="AF149" i="6"/>
  <c r="AF241" i="6" s="1"/>
  <c r="D150" i="6"/>
  <c r="D242" i="6" s="1"/>
  <c r="H150" i="6"/>
  <c r="H242" i="6" s="1"/>
  <c r="L150" i="6"/>
  <c r="L242" i="6" s="1"/>
  <c r="P150" i="6"/>
  <c r="P242" i="6" s="1"/>
  <c r="T150" i="6"/>
  <c r="T242" i="6" s="1"/>
  <c r="X150" i="6"/>
  <c r="X242" i="6" s="1"/>
  <c r="AB150" i="6"/>
  <c r="AB242" i="6" s="1"/>
  <c r="AF150" i="6"/>
  <c r="AF242" i="6" s="1"/>
  <c r="D151" i="6"/>
  <c r="D243" i="6" s="1"/>
  <c r="H151" i="6"/>
  <c r="H243" i="6" s="1"/>
  <c r="L151" i="6"/>
  <c r="L243" i="6" s="1"/>
  <c r="P151" i="6"/>
  <c r="P243" i="6" s="1"/>
  <c r="T151" i="6"/>
  <c r="T243" i="6" s="1"/>
  <c r="X151" i="6"/>
  <c r="X243" i="6" s="1"/>
  <c r="AB151" i="6"/>
  <c r="AB243" i="6" s="1"/>
  <c r="AF151" i="6"/>
  <c r="AF243" i="6" s="1"/>
  <c r="D152" i="6"/>
  <c r="D244" i="6" s="1"/>
  <c r="H152" i="6"/>
  <c r="H244" i="6" s="1"/>
  <c r="L152" i="6"/>
  <c r="L244" i="6" s="1"/>
  <c r="P152" i="6"/>
  <c r="P244" i="6" s="1"/>
  <c r="T152" i="6"/>
  <c r="T244" i="6" s="1"/>
  <c r="X152" i="6"/>
  <c r="X244" i="6" s="1"/>
  <c r="AB152" i="6"/>
  <c r="AB244" i="6" s="1"/>
  <c r="AF152" i="6"/>
  <c r="AF244" i="6" s="1"/>
  <c r="D153" i="6"/>
  <c r="D245" i="6" s="1"/>
  <c r="H153" i="6"/>
  <c r="H245" i="6" s="1"/>
  <c r="L153" i="6"/>
  <c r="L245" i="6" s="1"/>
  <c r="P153" i="6"/>
  <c r="P245" i="6" s="1"/>
  <c r="T153" i="6"/>
  <c r="T245" i="6" s="1"/>
  <c r="X153" i="6"/>
  <c r="X245" i="6" s="1"/>
  <c r="AB153" i="6"/>
  <c r="AB245" i="6" s="1"/>
  <c r="AF153" i="6"/>
  <c r="AF245" i="6" s="1"/>
  <c r="D155" i="6"/>
  <c r="D247" i="6" s="1"/>
  <c r="H155" i="6"/>
  <c r="H247" i="6" s="1"/>
  <c r="L155" i="6"/>
  <c r="L247" i="6" s="1"/>
  <c r="P155" i="6"/>
  <c r="P247" i="6" s="1"/>
  <c r="T155" i="6"/>
  <c r="T247" i="6" s="1"/>
  <c r="X155" i="6"/>
  <c r="X247" i="6" s="1"/>
  <c r="AB155" i="6"/>
  <c r="AB247" i="6" s="1"/>
  <c r="AF155" i="6"/>
  <c r="AF247" i="6" s="1"/>
  <c r="D156" i="6"/>
  <c r="D248" i="6" s="1"/>
  <c r="H156" i="6"/>
  <c r="H248" i="6" s="1"/>
  <c r="L156" i="6"/>
  <c r="L248" i="6" s="1"/>
  <c r="P156" i="6"/>
  <c r="P248" i="6" s="1"/>
  <c r="T156" i="6"/>
  <c r="T248" i="6" s="1"/>
  <c r="X156" i="6"/>
  <c r="X248" i="6" s="1"/>
  <c r="AB156" i="6"/>
  <c r="AB248" i="6" s="1"/>
  <c r="AF156" i="6"/>
  <c r="AF248" i="6" s="1"/>
  <c r="D157" i="6"/>
  <c r="D249" i="6" s="1"/>
  <c r="H157" i="6"/>
  <c r="H249" i="6" s="1"/>
  <c r="L157" i="6"/>
  <c r="L249" i="6" s="1"/>
  <c r="P157" i="6"/>
  <c r="P249" i="6" s="1"/>
  <c r="T157" i="6"/>
  <c r="T249" i="6" s="1"/>
  <c r="X157" i="6"/>
  <c r="X249" i="6" s="1"/>
  <c r="AB157" i="6"/>
  <c r="AB249" i="6" s="1"/>
  <c r="AF157" i="6"/>
  <c r="AF249" i="6" s="1"/>
  <c r="D158" i="6"/>
  <c r="D250" i="6" s="1"/>
  <c r="H158" i="6"/>
  <c r="H250" i="6" s="1"/>
  <c r="L158" i="6"/>
  <c r="L250" i="6" s="1"/>
  <c r="P158" i="6"/>
  <c r="P250" i="6" s="1"/>
  <c r="T158" i="6"/>
  <c r="T250" i="6" s="1"/>
  <c r="X158" i="6"/>
  <c r="X250" i="6" s="1"/>
  <c r="AB158" i="6"/>
  <c r="AB250" i="6" s="1"/>
  <c r="AF158" i="6"/>
  <c r="AF250" i="6" s="1"/>
  <c r="D159" i="6"/>
  <c r="D251" i="6" s="1"/>
  <c r="H159" i="6"/>
  <c r="H251" i="6" s="1"/>
  <c r="L159" i="6"/>
  <c r="L251" i="6" s="1"/>
  <c r="P159" i="6"/>
  <c r="P251" i="6" s="1"/>
  <c r="T159" i="6"/>
  <c r="T251" i="6" s="1"/>
  <c r="X159" i="6"/>
  <c r="X251" i="6" s="1"/>
  <c r="AB159" i="6"/>
  <c r="AB251" i="6" s="1"/>
  <c r="AF159" i="6"/>
  <c r="AF251" i="6" s="1"/>
  <c r="D160" i="6"/>
  <c r="D252" i="6" s="1"/>
  <c r="H160" i="6"/>
  <c r="H252" i="6" s="1"/>
  <c r="L160" i="6"/>
  <c r="L252" i="6" s="1"/>
  <c r="P160" i="6"/>
  <c r="P252" i="6" s="1"/>
  <c r="T160" i="6"/>
  <c r="T252" i="6" s="1"/>
  <c r="X160" i="6"/>
  <c r="X252" i="6" s="1"/>
  <c r="AB160" i="6"/>
  <c r="AB252" i="6" s="1"/>
  <c r="AF160" i="6"/>
  <c r="AF252" i="6" s="1"/>
  <c r="D161" i="6"/>
  <c r="D253" i="6" s="1"/>
  <c r="H161" i="6"/>
  <c r="H253" i="6" s="1"/>
  <c r="L161" i="6"/>
  <c r="L253" i="6" s="1"/>
  <c r="P161" i="6"/>
  <c r="P253" i="6" s="1"/>
  <c r="T161" i="6"/>
  <c r="T253" i="6" s="1"/>
  <c r="X161" i="6"/>
  <c r="X253" i="6" s="1"/>
  <c r="AB161" i="6"/>
  <c r="AB253" i="6" s="1"/>
  <c r="AF161" i="6"/>
  <c r="AF253" i="6" s="1"/>
  <c r="D162" i="6"/>
  <c r="D254" i="6" s="1"/>
  <c r="H162" i="6"/>
  <c r="H254" i="6" s="1"/>
  <c r="L162" i="6"/>
  <c r="L254" i="6" s="1"/>
  <c r="P162" i="6"/>
  <c r="P254" i="6" s="1"/>
  <c r="T162" i="6"/>
  <c r="T254" i="6" s="1"/>
  <c r="X162" i="6"/>
  <c r="X254" i="6" s="1"/>
  <c r="AB162" i="6"/>
  <c r="AB254" i="6" s="1"/>
  <c r="AF162" i="6"/>
  <c r="AF254" i="6" s="1"/>
  <c r="D164" i="6"/>
  <c r="D256" i="6" s="1"/>
  <c r="H164" i="6"/>
  <c r="H256" i="6" s="1"/>
  <c r="L164" i="6"/>
  <c r="L256" i="6" s="1"/>
  <c r="P164" i="6"/>
  <c r="P256" i="6" s="1"/>
  <c r="T164" i="6"/>
  <c r="T256" i="6" s="1"/>
  <c r="X164" i="6"/>
  <c r="X256" i="6" s="1"/>
  <c r="AB164" i="6"/>
  <c r="AB256" i="6" s="1"/>
  <c r="AF164" i="6"/>
  <c r="AF256" i="6" s="1"/>
  <c r="D165" i="6"/>
  <c r="D257" i="6" s="1"/>
  <c r="H165" i="6"/>
  <c r="H257" i="6" s="1"/>
  <c r="L165" i="6"/>
  <c r="L257" i="6" s="1"/>
  <c r="P165" i="6"/>
  <c r="P257" i="6" s="1"/>
  <c r="T165" i="6"/>
  <c r="T257" i="6" s="1"/>
  <c r="X165" i="6"/>
  <c r="X257" i="6" s="1"/>
  <c r="AB165" i="6"/>
  <c r="AB257" i="6" s="1"/>
  <c r="AF165" i="6"/>
  <c r="AF257" i="6" s="1"/>
  <c r="D166" i="6"/>
  <c r="D258" i="6" s="1"/>
  <c r="H166" i="6"/>
  <c r="H258" i="6" s="1"/>
  <c r="L166" i="6"/>
  <c r="L258" i="6" s="1"/>
  <c r="P166" i="6"/>
  <c r="P258" i="6" s="1"/>
  <c r="T166" i="6"/>
  <c r="T258" i="6" s="1"/>
  <c r="X166" i="6"/>
  <c r="X258" i="6" s="1"/>
  <c r="AB166" i="6"/>
  <c r="AB258" i="6" s="1"/>
  <c r="AF166" i="6"/>
  <c r="AF258" i="6" s="1"/>
  <c r="D167" i="6"/>
  <c r="D259" i="6" s="1"/>
  <c r="H167" i="6"/>
  <c r="H259" i="6" s="1"/>
  <c r="L167" i="6"/>
  <c r="L259" i="6" s="1"/>
  <c r="P167" i="6"/>
  <c r="P259" i="6" s="1"/>
  <c r="T167" i="6"/>
  <c r="T259" i="6" s="1"/>
  <c r="X167" i="6"/>
  <c r="X259" i="6" s="1"/>
  <c r="AB167" i="6"/>
  <c r="AB259" i="6" s="1"/>
  <c r="AF167" i="6"/>
  <c r="AF259" i="6" s="1"/>
  <c r="D168" i="6"/>
  <c r="D260" i="6" s="1"/>
  <c r="H168" i="6"/>
  <c r="H260" i="6" s="1"/>
  <c r="L168" i="6"/>
  <c r="L260" i="6" s="1"/>
  <c r="P168" i="6"/>
  <c r="P260" i="6" s="1"/>
  <c r="T168" i="6"/>
  <c r="T260" i="6" s="1"/>
  <c r="X168" i="6"/>
  <c r="X260" i="6" s="1"/>
  <c r="AB168" i="6"/>
  <c r="AB260" i="6" s="1"/>
  <c r="AF168" i="6"/>
  <c r="AF260" i="6" s="1"/>
  <c r="D170" i="6"/>
  <c r="D262" i="6" s="1"/>
  <c r="H170" i="6"/>
  <c r="H262" i="6" s="1"/>
  <c r="L170" i="6"/>
  <c r="L262" i="6" s="1"/>
  <c r="P170" i="6"/>
  <c r="P262" i="6" s="1"/>
  <c r="T170" i="6"/>
  <c r="T262" i="6" s="1"/>
  <c r="X170" i="6"/>
  <c r="X262" i="6" s="1"/>
  <c r="AB170" i="6"/>
  <c r="AB262" i="6" s="1"/>
  <c r="AF170" i="6"/>
  <c r="AF262" i="6" s="1"/>
  <c r="D171" i="6"/>
  <c r="D263" i="6" s="1"/>
  <c r="H171" i="6"/>
  <c r="H263" i="6" s="1"/>
  <c r="L171" i="6"/>
  <c r="L263" i="6" s="1"/>
  <c r="P171" i="6"/>
  <c r="P263" i="6" s="1"/>
  <c r="T171" i="6"/>
  <c r="T263" i="6" s="1"/>
  <c r="X171" i="6"/>
  <c r="X263" i="6" s="1"/>
  <c r="AB171" i="6"/>
  <c r="AB263" i="6" s="1"/>
  <c r="AF171" i="6"/>
  <c r="AF263" i="6" s="1"/>
  <c r="D172" i="6"/>
  <c r="D264" i="6" s="1"/>
  <c r="H172" i="6"/>
  <c r="H264" i="6" s="1"/>
  <c r="L172" i="6"/>
  <c r="L264" i="6" s="1"/>
  <c r="P172" i="6"/>
  <c r="P264" i="6" s="1"/>
  <c r="T172" i="6"/>
  <c r="T264" i="6" s="1"/>
  <c r="X172" i="6"/>
  <c r="X264" i="6" s="1"/>
  <c r="AB172" i="6"/>
  <c r="AB264" i="6" s="1"/>
  <c r="AF172" i="6"/>
  <c r="AF264" i="6" s="1"/>
  <c r="D173" i="6"/>
  <c r="D265" i="6" s="1"/>
  <c r="H173" i="6"/>
  <c r="H265" i="6" s="1"/>
  <c r="L173" i="6"/>
  <c r="L265" i="6" s="1"/>
  <c r="P173" i="6"/>
  <c r="P265" i="6" s="1"/>
  <c r="T173" i="6"/>
  <c r="T265" i="6" s="1"/>
  <c r="X173" i="6"/>
  <c r="X265" i="6" s="1"/>
  <c r="AB173" i="6"/>
  <c r="AB265" i="6" s="1"/>
  <c r="AF173" i="6"/>
  <c r="AF265" i="6" s="1"/>
  <c r="D174" i="6"/>
  <c r="D266" i="6" s="1"/>
  <c r="H174" i="6"/>
  <c r="H266" i="6" s="1"/>
  <c r="L174" i="6"/>
  <c r="L266" i="6" s="1"/>
  <c r="P174" i="6"/>
  <c r="P266" i="6" s="1"/>
  <c r="T174" i="6"/>
  <c r="T266" i="6" s="1"/>
  <c r="X174" i="6"/>
  <c r="X266" i="6" s="1"/>
  <c r="AB174" i="6"/>
  <c r="AB266" i="6" s="1"/>
  <c r="AF174" i="6"/>
  <c r="AF266" i="6" s="1"/>
  <c r="D175" i="6"/>
  <c r="D267" i="6" s="1"/>
  <c r="H175" i="6"/>
  <c r="H267" i="6" s="1"/>
  <c r="L175" i="6"/>
  <c r="L267" i="6" s="1"/>
  <c r="P175" i="6"/>
  <c r="P267" i="6" s="1"/>
  <c r="T175" i="6"/>
  <c r="T267" i="6" s="1"/>
  <c r="X175" i="6"/>
  <c r="X267" i="6" s="1"/>
  <c r="AB175" i="6"/>
  <c r="AB267" i="6" s="1"/>
  <c r="AF175" i="6"/>
  <c r="AF267" i="6" s="1"/>
  <c r="D176" i="6"/>
  <c r="D268" i="6" s="1"/>
  <c r="H176" i="6"/>
  <c r="H268" i="6" s="1"/>
  <c r="L176" i="6"/>
  <c r="L268" i="6" s="1"/>
  <c r="P176" i="6"/>
  <c r="P268" i="6" s="1"/>
  <c r="T176" i="6"/>
  <c r="T268" i="6" s="1"/>
  <c r="X176" i="6"/>
  <c r="X268" i="6" s="1"/>
  <c r="AB176" i="6"/>
  <c r="AB268" i="6" s="1"/>
  <c r="AF176" i="6"/>
  <c r="AF268" i="6" s="1"/>
  <c r="D177" i="6"/>
  <c r="D269" i="6" s="1"/>
  <c r="H177" i="6"/>
  <c r="H269" i="6" s="1"/>
  <c r="L177" i="6"/>
  <c r="L269" i="6" s="1"/>
  <c r="P177" i="6"/>
  <c r="P269" i="6" s="1"/>
  <c r="T177" i="6"/>
  <c r="T269" i="6" s="1"/>
  <c r="X177" i="6"/>
  <c r="X269" i="6" s="1"/>
  <c r="AB177" i="6"/>
  <c r="AB269" i="6" s="1"/>
  <c r="AF177" i="6"/>
  <c r="AF269" i="6" s="1"/>
  <c r="D178" i="6"/>
  <c r="D270" i="6" s="1"/>
  <c r="H178" i="6"/>
  <c r="H270" i="6" s="1"/>
  <c r="L178" i="6"/>
  <c r="L270" i="6" s="1"/>
  <c r="P178" i="6"/>
  <c r="P270" i="6" s="1"/>
  <c r="T178" i="6"/>
  <c r="T270" i="6" s="1"/>
  <c r="X178" i="6"/>
  <c r="X270" i="6" s="1"/>
  <c r="AB178" i="6"/>
  <c r="AB270" i="6" s="1"/>
  <c r="AF178" i="6"/>
  <c r="AF270" i="6" s="1"/>
  <c r="D179" i="6"/>
  <c r="D271" i="6" s="1"/>
  <c r="H179" i="6"/>
  <c r="H271" i="6" s="1"/>
  <c r="L179" i="6"/>
  <c r="L271" i="6" s="1"/>
  <c r="P179" i="6"/>
  <c r="P271" i="6" s="1"/>
  <c r="T179" i="6"/>
  <c r="T271" i="6" s="1"/>
  <c r="X179" i="6"/>
  <c r="X271" i="6" s="1"/>
  <c r="AB179" i="6"/>
  <c r="AB271" i="6" s="1"/>
  <c r="AF179" i="6"/>
  <c r="AF271" i="6" s="1"/>
  <c r="D180" i="6"/>
  <c r="D272" i="6" s="1"/>
  <c r="H180" i="6"/>
  <c r="H272" i="6" s="1"/>
  <c r="L180" i="6"/>
  <c r="L272" i="6" s="1"/>
  <c r="P180" i="6"/>
  <c r="P272" i="6" s="1"/>
  <c r="T180" i="6"/>
  <c r="T272" i="6" s="1"/>
  <c r="X180" i="6"/>
  <c r="X272" i="6" s="1"/>
  <c r="AB180" i="6"/>
  <c r="AB272" i="6" s="1"/>
  <c r="AF180" i="6"/>
  <c r="AF272" i="6" s="1"/>
  <c r="D181" i="6"/>
  <c r="D273" i="6" s="1"/>
  <c r="H181" i="6"/>
  <c r="H273" i="6" s="1"/>
  <c r="L181" i="6"/>
  <c r="L273" i="6" s="1"/>
  <c r="P181" i="6"/>
  <c r="P273" i="6" s="1"/>
  <c r="T181" i="6"/>
  <c r="T273" i="6" s="1"/>
  <c r="X181" i="6"/>
  <c r="X273" i="6" s="1"/>
  <c r="AB181" i="6"/>
  <c r="AB273" i="6" s="1"/>
  <c r="AF181" i="6"/>
  <c r="AF273" i="6" s="1"/>
  <c r="D182" i="6"/>
  <c r="D274" i="6" s="1"/>
  <c r="H182" i="6"/>
  <c r="H274" i="6" s="1"/>
  <c r="L182" i="6"/>
  <c r="L274" i="6" s="1"/>
  <c r="P182" i="6"/>
  <c r="P274" i="6" s="1"/>
  <c r="T182" i="6"/>
  <c r="T274" i="6" s="1"/>
  <c r="X182" i="6"/>
  <c r="X274" i="6" s="1"/>
  <c r="AB182" i="6"/>
  <c r="AB274" i="6" s="1"/>
  <c r="AF182" i="6"/>
  <c r="AF274" i="6" s="1"/>
  <c r="D183" i="6"/>
  <c r="D275" i="6" s="1"/>
  <c r="H183" i="6"/>
  <c r="H275" i="6" s="1"/>
  <c r="L183" i="6"/>
  <c r="L275" i="6" s="1"/>
  <c r="P183" i="6"/>
  <c r="P275" i="6" s="1"/>
  <c r="T183" i="6"/>
  <c r="T275" i="6" s="1"/>
  <c r="X183" i="6"/>
  <c r="X275" i="6" s="1"/>
  <c r="AB183" i="6"/>
  <c r="AB275" i="6" s="1"/>
  <c r="AF183" i="6"/>
  <c r="AF275" i="6" s="1"/>
  <c r="F145" i="8"/>
  <c r="J145" i="8"/>
  <c r="F154" i="8"/>
  <c r="J154" i="8"/>
  <c r="F163" i="8"/>
  <c r="J163" i="8"/>
  <c r="F169" i="8"/>
  <c r="J169" i="8"/>
  <c r="E96" i="6"/>
  <c r="E188" i="6" s="1"/>
  <c r="I96" i="6"/>
  <c r="I188" i="6" s="1"/>
  <c r="M96" i="6"/>
  <c r="M188" i="6" s="1"/>
  <c r="Q96" i="6"/>
  <c r="Q188" i="6" s="1"/>
  <c r="U96" i="6"/>
  <c r="U188" i="6" s="1"/>
  <c r="Y96" i="6"/>
  <c r="Y188" i="6" s="1"/>
  <c r="AC96" i="6"/>
  <c r="AC188" i="6" s="1"/>
  <c r="AG96" i="6"/>
  <c r="AG188" i="6" s="1"/>
  <c r="E97" i="6"/>
  <c r="E189" i="6" s="1"/>
  <c r="I97" i="6"/>
  <c r="I189" i="6" s="1"/>
  <c r="M97" i="6"/>
  <c r="M189" i="6" s="1"/>
  <c r="Q97" i="6"/>
  <c r="Q189" i="6" s="1"/>
  <c r="U97" i="6"/>
  <c r="U189" i="6" s="1"/>
  <c r="Y97" i="6"/>
  <c r="Y189" i="6" s="1"/>
  <c r="AC97" i="6"/>
  <c r="AC189" i="6" s="1"/>
  <c r="AG97" i="6"/>
  <c r="AG189" i="6" s="1"/>
  <c r="E98" i="6"/>
  <c r="E190" i="6" s="1"/>
  <c r="I98" i="6"/>
  <c r="I190" i="6" s="1"/>
  <c r="M98" i="6"/>
  <c r="M190" i="6" s="1"/>
  <c r="Q98" i="6"/>
  <c r="Q190" i="6" s="1"/>
  <c r="U98" i="6"/>
  <c r="U190" i="6" s="1"/>
  <c r="Y98" i="6"/>
  <c r="Y190" i="6" s="1"/>
  <c r="AC98" i="6"/>
  <c r="AC190" i="6" s="1"/>
  <c r="AG98" i="6"/>
  <c r="AG190" i="6" s="1"/>
  <c r="E99" i="6"/>
  <c r="E191" i="6" s="1"/>
  <c r="I99" i="6"/>
  <c r="I191" i="6" s="1"/>
  <c r="M99" i="6"/>
  <c r="M191" i="6" s="1"/>
  <c r="Q99" i="6"/>
  <c r="Q191" i="6" s="1"/>
  <c r="U99" i="6"/>
  <c r="U191" i="6" s="1"/>
  <c r="Y99" i="6"/>
  <c r="Y191" i="6" s="1"/>
  <c r="AC99" i="6"/>
  <c r="AC191" i="6" s="1"/>
  <c r="AG99" i="6"/>
  <c r="AG191" i="6" s="1"/>
  <c r="E100" i="6"/>
  <c r="E192" i="6" s="1"/>
  <c r="I100" i="6"/>
  <c r="I192" i="6" s="1"/>
  <c r="M100" i="6"/>
  <c r="M192" i="6" s="1"/>
  <c r="Q100" i="6"/>
  <c r="Q192" i="6" s="1"/>
  <c r="U100" i="6"/>
  <c r="U192" i="6" s="1"/>
  <c r="Y100" i="6"/>
  <c r="Y192" i="6" s="1"/>
  <c r="AC100" i="6"/>
  <c r="AC192" i="6" s="1"/>
  <c r="AG100" i="6"/>
  <c r="AG192" i="6" s="1"/>
  <c r="E101" i="6"/>
  <c r="E193" i="6" s="1"/>
  <c r="I101" i="6"/>
  <c r="I193" i="6" s="1"/>
  <c r="M101" i="6"/>
  <c r="M193" i="6" s="1"/>
  <c r="Q101" i="6"/>
  <c r="Q193" i="6" s="1"/>
  <c r="U101" i="6"/>
  <c r="U193" i="6" s="1"/>
  <c r="Y101" i="6"/>
  <c r="Y193" i="6" s="1"/>
  <c r="AC101" i="6"/>
  <c r="AC193" i="6" s="1"/>
  <c r="AG101" i="6"/>
  <c r="AG193" i="6" s="1"/>
  <c r="E102" i="6"/>
  <c r="E194" i="6" s="1"/>
  <c r="I102" i="6"/>
  <c r="I194" i="6" s="1"/>
  <c r="M102" i="6"/>
  <c r="M194" i="6" s="1"/>
  <c r="Q102" i="6"/>
  <c r="Q194" i="6" s="1"/>
  <c r="U102" i="6"/>
  <c r="U194" i="6" s="1"/>
  <c r="Y102" i="6"/>
  <c r="Y194" i="6" s="1"/>
  <c r="AC102" i="6"/>
  <c r="AC194" i="6" s="1"/>
  <c r="AG102" i="6"/>
  <c r="AG194" i="6" s="1"/>
  <c r="E103" i="6"/>
  <c r="E195" i="6" s="1"/>
  <c r="I103" i="6"/>
  <c r="I195" i="6" s="1"/>
  <c r="M103" i="6"/>
  <c r="M195" i="6" s="1"/>
  <c r="Q103" i="6"/>
  <c r="Q195" i="6" s="1"/>
  <c r="U103" i="6"/>
  <c r="U195" i="6" s="1"/>
  <c r="Y103" i="6"/>
  <c r="Y195" i="6" s="1"/>
  <c r="AC103" i="6"/>
  <c r="AC195" i="6" s="1"/>
  <c r="AG103" i="6"/>
  <c r="AG195" i="6" s="1"/>
  <c r="E104" i="6"/>
  <c r="E196" i="6" s="1"/>
  <c r="I104" i="6"/>
  <c r="I196" i="6" s="1"/>
  <c r="M104" i="6"/>
  <c r="M196" i="6" s="1"/>
  <c r="Q104" i="6"/>
  <c r="Q196" i="6" s="1"/>
  <c r="U104" i="6"/>
  <c r="U196" i="6" s="1"/>
  <c r="Y104" i="6"/>
  <c r="Y196" i="6" s="1"/>
  <c r="AC104" i="6"/>
  <c r="AC196" i="6" s="1"/>
  <c r="AG104" i="6"/>
  <c r="AG196" i="6" s="1"/>
  <c r="E105" i="6"/>
  <c r="E197" i="6" s="1"/>
  <c r="I105" i="6"/>
  <c r="I197" i="6" s="1"/>
  <c r="M105" i="6"/>
  <c r="M197" i="6" s="1"/>
  <c r="Q105" i="6"/>
  <c r="Q197" i="6" s="1"/>
  <c r="U105" i="6"/>
  <c r="U197" i="6" s="1"/>
  <c r="Y105" i="6"/>
  <c r="Y197" i="6" s="1"/>
  <c r="AC105" i="6"/>
  <c r="AC197" i="6" s="1"/>
  <c r="AG105" i="6"/>
  <c r="AG197" i="6" s="1"/>
  <c r="E106" i="6"/>
  <c r="E198" i="6" s="1"/>
  <c r="I106" i="6"/>
  <c r="I198" i="6" s="1"/>
  <c r="M106" i="6"/>
  <c r="M198" i="6" s="1"/>
  <c r="Q106" i="6"/>
  <c r="Q198" i="6" s="1"/>
  <c r="U106" i="6"/>
  <c r="U198" i="6" s="1"/>
  <c r="Y106" i="6"/>
  <c r="Y198" i="6" s="1"/>
  <c r="AC106" i="6"/>
  <c r="AC198" i="6" s="1"/>
  <c r="AG106" i="6"/>
  <c r="AG198" i="6" s="1"/>
  <c r="E107" i="6"/>
  <c r="E199" i="6" s="1"/>
  <c r="I107" i="6"/>
  <c r="I199" i="6" s="1"/>
  <c r="M107" i="6"/>
  <c r="M199" i="6" s="1"/>
  <c r="Q107" i="6"/>
  <c r="Q199" i="6" s="1"/>
  <c r="U107" i="6"/>
  <c r="U199" i="6" s="1"/>
  <c r="Y107" i="6"/>
  <c r="Y199" i="6" s="1"/>
  <c r="AC107" i="6"/>
  <c r="AC199" i="6" s="1"/>
  <c r="AG107" i="6"/>
  <c r="AG199" i="6" s="1"/>
  <c r="E108" i="6"/>
  <c r="E200" i="6" s="1"/>
  <c r="I108" i="6"/>
  <c r="I200" i="6" s="1"/>
  <c r="M108" i="6"/>
  <c r="M200" i="6" s="1"/>
  <c r="Q108" i="6"/>
  <c r="Q200" i="6" s="1"/>
  <c r="U108" i="6"/>
  <c r="U200" i="6" s="1"/>
  <c r="Y108" i="6"/>
  <c r="Y200" i="6" s="1"/>
  <c r="AC108" i="6"/>
  <c r="AC200" i="6" s="1"/>
  <c r="AG108" i="6"/>
  <c r="AG200" i="6" s="1"/>
  <c r="E109" i="6"/>
  <c r="E201" i="6" s="1"/>
  <c r="I109" i="6"/>
  <c r="I201" i="6" s="1"/>
  <c r="M109" i="6"/>
  <c r="M201" i="6" s="1"/>
  <c r="Q109" i="6"/>
  <c r="Q201" i="6" s="1"/>
  <c r="U109" i="6"/>
  <c r="U201" i="6" s="1"/>
  <c r="Y109" i="6"/>
  <c r="Y201" i="6" s="1"/>
  <c r="AC109" i="6"/>
  <c r="AC201" i="6" s="1"/>
  <c r="AG109" i="6"/>
  <c r="AG201" i="6" s="1"/>
  <c r="E110" i="6"/>
  <c r="E202" i="6" s="1"/>
  <c r="I110" i="6"/>
  <c r="I202" i="6" s="1"/>
  <c r="M110" i="6"/>
  <c r="M202" i="6" s="1"/>
  <c r="Q110" i="6"/>
  <c r="Q202" i="6" s="1"/>
  <c r="U110" i="6"/>
  <c r="U202" i="6" s="1"/>
  <c r="Y110" i="6"/>
  <c r="Y202" i="6" s="1"/>
  <c r="AC110" i="6"/>
  <c r="AC202" i="6" s="1"/>
  <c r="AG110" i="6"/>
  <c r="AG202" i="6" s="1"/>
  <c r="E111" i="6"/>
  <c r="E203" i="6" s="1"/>
  <c r="I111" i="6"/>
  <c r="I203" i="6" s="1"/>
  <c r="M111" i="6"/>
  <c r="M203" i="6" s="1"/>
  <c r="Q111" i="6"/>
  <c r="Q203" i="6" s="1"/>
  <c r="U111" i="6"/>
  <c r="U203" i="6" s="1"/>
  <c r="Y111" i="6"/>
  <c r="Y203" i="6" s="1"/>
  <c r="AC111" i="6"/>
  <c r="AC203" i="6" s="1"/>
  <c r="AG111" i="6"/>
  <c r="AG203" i="6" s="1"/>
  <c r="E112" i="6"/>
  <c r="E204" i="6" s="1"/>
  <c r="I112" i="6"/>
  <c r="I204" i="6" s="1"/>
  <c r="M112" i="6"/>
  <c r="M204" i="6" s="1"/>
  <c r="Q112" i="6"/>
  <c r="Q204" i="6" s="1"/>
  <c r="U112" i="6"/>
  <c r="U204" i="6" s="1"/>
  <c r="Y112" i="6"/>
  <c r="Y204" i="6" s="1"/>
  <c r="AC112" i="6"/>
  <c r="AC204" i="6" s="1"/>
  <c r="AG112" i="6"/>
  <c r="AG204" i="6" s="1"/>
  <c r="E113" i="6"/>
  <c r="E205" i="6" s="1"/>
  <c r="I113" i="6"/>
  <c r="I205" i="6" s="1"/>
  <c r="M113" i="6"/>
  <c r="M205" i="6" s="1"/>
  <c r="Q113" i="6"/>
  <c r="Q205" i="6" s="1"/>
  <c r="U113" i="6"/>
  <c r="U205" i="6" s="1"/>
  <c r="Y113" i="6"/>
  <c r="Y205" i="6" s="1"/>
  <c r="AC113" i="6"/>
  <c r="AC205" i="6" s="1"/>
  <c r="AG113" i="6"/>
  <c r="AG205" i="6" s="1"/>
  <c r="E114" i="6"/>
  <c r="E206" i="6" s="1"/>
  <c r="I114" i="6"/>
  <c r="I206" i="6" s="1"/>
  <c r="M114" i="6"/>
  <c r="M206" i="6" s="1"/>
  <c r="Q114" i="6"/>
  <c r="Q206" i="6" s="1"/>
  <c r="U114" i="6"/>
  <c r="U206" i="6" s="1"/>
  <c r="Y114" i="6"/>
  <c r="Y206" i="6" s="1"/>
  <c r="AC114" i="6"/>
  <c r="AC206" i="6" s="1"/>
  <c r="AG114" i="6"/>
  <c r="AG206" i="6" s="1"/>
  <c r="E115" i="6"/>
  <c r="E207" i="6" s="1"/>
  <c r="I115" i="6"/>
  <c r="I207" i="6" s="1"/>
  <c r="M115" i="6"/>
  <c r="M207" i="6" s="1"/>
  <c r="Q115" i="6"/>
  <c r="Q207" i="6" s="1"/>
  <c r="U115" i="6"/>
  <c r="U207" i="6" s="1"/>
  <c r="Y115" i="6"/>
  <c r="Y207" i="6" s="1"/>
  <c r="AC115" i="6"/>
  <c r="AC207" i="6" s="1"/>
  <c r="AG115" i="6"/>
  <c r="AG207" i="6" s="1"/>
  <c r="E116" i="6"/>
  <c r="E208" i="6" s="1"/>
  <c r="I116" i="6"/>
  <c r="I208" i="6" s="1"/>
  <c r="M116" i="6"/>
  <c r="M208" i="6" s="1"/>
  <c r="Q116" i="6"/>
  <c r="Q208" i="6" s="1"/>
  <c r="U116" i="6"/>
  <c r="U208" i="6" s="1"/>
  <c r="Y116" i="6"/>
  <c r="Y208" i="6" s="1"/>
  <c r="AC116" i="6"/>
  <c r="AC208" i="6" s="1"/>
  <c r="AG116" i="6"/>
  <c r="AG208" i="6" s="1"/>
  <c r="E117" i="6"/>
  <c r="E209" i="6" s="1"/>
  <c r="I117" i="6"/>
  <c r="I209" i="6" s="1"/>
  <c r="M117" i="6"/>
  <c r="M209" i="6" s="1"/>
  <c r="Q117" i="6"/>
  <c r="Q209" i="6" s="1"/>
  <c r="U117" i="6"/>
  <c r="U209" i="6" s="1"/>
  <c r="Y117" i="6"/>
  <c r="Y209" i="6" s="1"/>
  <c r="AC117" i="6"/>
  <c r="AC209" i="6" s="1"/>
  <c r="AG117" i="6"/>
  <c r="AG209" i="6" s="1"/>
  <c r="E118" i="6"/>
  <c r="E210" i="6" s="1"/>
  <c r="I118" i="6"/>
  <c r="I210" i="6" s="1"/>
  <c r="M118" i="6"/>
  <c r="M210" i="6" s="1"/>
  <c r="Q118" i="6"/>
  <c r="Q210" i="6" s="1"/>
  <c r="U118" i="6"/>
  <c r="U210" i="6" s="1"/>
  <c r="Y118" i="6"/>
  <c r="Y210" i="6" s="1"/>
  <c r="AC118" i="6"/>
  <c r="AC210" i="6" s="1"/>
  <c r="AG118" i="6"/>
  <c r="AG210" i="6" s="1"/>
  <c r="E119" i="6"/>
  <c r="E211" i="6" s="1"/>
  <c r="I119" i="6"/>
  <c r="I211" i="6" s="1"/>
  <c r="M119" i="6"/>
  <c r="M211" i="6" s="1"/>
  <c r="Q119" i="6"/>
  <c r="Q211" i="6" s="1"/>
  <c r="U119" i="6"/>
  <c r="U211" i="6" s="1"/>
  <c r="Y119" i="6"/>
  <c r="Y211" i="6" s="1"/>
  <c r="AC119" i="6"/>
  <c r="AC211" i="6" s="1"/>
  <c r="AG119" i="6"/>
  <c r="AG211" i="6" s="1"/>
  <c r="E120" i="6"/>
  <c r="E212" i="6" s="1"/>
  <c r="I120" i="6"/>
  <c r="I212" i="6" s="1"/>
  <c r="M120" i="6"/>
  <c r="M212" i="6" s="1"/>
  <c r="Q120" i="6"/>
  <c r="Q212" i="6" s="1"/>
  <c r="U120" i="6"/>
  <c r="U212" i="6" s="1"/>
  <c r="Y120" i="6"/>
  <c r="Y212" i="6" s="1"/>
  <c r="AC120" i="6"/>
  <c r="AC212" i="6" s="1"/>
  <c r="AG120" i="6"/>
  <c r="AG212" i="6" s="1"/>
  <c r="E121" i="6"/>
  <c r="E213" i="6" s="1"/>
  <c r="I121" i="6"/>
  <c r="I213" i="6" s="1"/>
  <c r="M121" i="6"/>
  <c r="M213" i="6" s="1"/>
  <c r="Q121" i="6"/>
  <c r="Q213" i="6" s="1"/>
  <c r="U121" i="6"/>
  <c r="U213" i="6" s="1"/>
  <c r="Y121" i="6"/>
  <c r="Y213" i="6" s="1"/>
  <c r="AC121" i="6"/>
  <c r="AC213" i="6" s="1"/>
  <c r="AG121" i="6"/>
  <c r="AG213" i="6" s="1"/>
  <c r="E122" i="6"/>
  <c r="E214" i="6" s="1"/>
  <c r="I122" i="6"/>
  <c r="I214" i="6" s="1"/>
  <c r="M122" i="6"/>
  <c r="M214" i="6" s="1"/>
  <c r="Q122" i="6"/>
  <c r="Q214" i="6" s="1"/>
  <c r="U122" i="6"/>
  <c r="U214" i="6" s="1"/>
  <c r="Y122" i="6"/>
  <c r="Y214" i="6" s="1"/>
  <c r="AC122" i="6"/>
  <c r="AC214" i="6" s="1"/>
  <c r="AG122" i="6"/>
  <c r="AG214" i="6" s="1"/>
  <c r="E123" i="6"/>
  <c r="E215" i="6" s="1"/>
  <c r="I123" i="6"/>
  <c r="I215" i="6" s="1"/>
  <c r="M123" i="6"/>
  <c r="M215" i="6" s="1"/>
  <c r="Q123" i="6"/>
  <c r="Q215" i="6" s="1"/>
  <c r="U123" i="6"/>
  <c r="U215" i="6" s="1"/>
  <c r="Y123" i="6"/>
  <c r="Y215" i="6" s="1"/>
  <c r="AC123" i="6"/>
  <c r="AC215" i="6" s="1"/>
  <c r="AG123" i="6"/>
  <c r="AG215" i="6" s="1"/>
  <c r="E124" i="6"/>
  <c r="E216" i="6" s="1"/>
  <c r="I124" i="6"/>
  <c r="I216" i="6" s="1"/>
  <c r="M124" i="6"/>
  <c r="M216" i="6" s="1"/>
  <c r="Q124" i="6"/>
  <c r="Q216" i="6" s="1"/>
  <c r="U124" i="6"/>
  <c r="U216" i="6" s="1"/>
  <c r="Y124" i="6"/>
  <c r="Y216" i="6" s="1"/>
  <c r="AC124" i="6"/>
  <c r="AC216" i="6" s="1"/>
  <c r="AG124" i="6"/>
  <c r="AG216" i="6" s="1"/>
  <c r="E125" i="6"/>
  <c r="E217" i="6" s="1"/>
  <c r="I125" i="6"/>
  <c r="I217" i="6" s="1"/>
  <c r="M125" i="6"/>
  <c r="M217" i="6" s="1"/>
  <c r="Q125" i="6"/>
  <c r="Q217" i="6" s="1"/>
  <c r="U125" i="6"/>
  <c r="U217" i="6" s="1"/>
  <c r="Y125" i="6"/>
  <c r="Y217" i="6" s="1"/>
  <c r="AC125" i="6"/>
  <c r="AC217" i="6" s="1"/>
  <c r="AG125" i="6"/>
  <c r="AG217" i="6" s="1"/>
  <c r="E126" i="6"/>
  <c r="E218" i="6" s="1"/>
  <c r="I126" i="6"/>
  <c r="I218" i="6" s="1"/>
  <c r="M126" i="6"/>
  <c r="M218" i="6" s="1"/>
  <c r="Q126" i="6"/>
  <c r="Q218" i="6" s="1"/>
  <c r="U126" i="6"/>
  <c r="U218" i="6" s="1"/>
  <c r="Y126" i="6"/>
  <c r="Y218" i="6" s="1"/>
  <c r="AC126" i="6"/>
  <c r="AC218" i="6" s="1"/>
  <c r="AG126" i="6"/>
  <c r="AG218" i="6" s="1"/>
  <c r="E127" i="6"/>
  <c r="E219" i="6" s="1"/>
  <c r="I127" i="6"/>
  <c r="I219" i="6" s="1"/>
  <c r="M127" i="6"/>
  <c r="M219" i="6" s="1"/>
  <c r="Q127" i="6"/>
  <c r="Q219" i="6" s="1"/>
  <c r="U127" i="6"/>
  <c r="U219" i="6" s="1"/>
  <c r="Y127" i="6"/>
  <c r="Y219" i="6" s="1"/>
  <c r="AC127" i="6"/>
  <c r="AC219" i="6" s="1"/>
  <c r="AG127" i="6"/>
  <c r="AG219" i="6" s="1"/>
  <c r="E128" i="6"/>
  <c r="E220" i="6" s="1"/>
  <c r="I128" i="6"/>
  <c r="I220" i="6" s="1"/>
  <c r="M128" i="6"/>
  <c r="M220" i="6" s="1"/>
  <c r="Q128" i="6"/>
  <c r="Q220" i="6" s="1"/>
  <c r="U128" i="6"/>
  <c r="U220" i="6" s="1"/>
  <c r="Y128" i="6"/>
  <c r="Y220" i="6" s="1"/>
  <c r="AC128" i="6"/>
  <c r="AC220" i="6" s="1"/>
  <c r="AG128" i="6"/>
  <c r="AG220" i="6" s="1"/>
  <c r="E129" i="6"/>
  <c r="E221" i="6" s="1"/>
  <c r="I129" i="6"/>
  <c r="I221" i="6" s="1"/>
  <c r="M129" i="6"/>
  <c r="M221" i="6" s="1"/>
  <c r="Q129" i="6"/>
  <c r="Q221" i="6" s="1"/>
  <c r="U129" i="6"/>
  <c r="U221" i="6" s="1"/>
  <c r="Y129" i="6"/>
  <c r="Y221" i="6" s="1"/>
  <c r="AC129" i="6"/>
  <c r="AC221" i="6" s="1"/>
  <c r="AG129" i="6"/>
  <c r="AG221" i="6" s="1"/>
  <c r="E130" i="6"/>
  <c r="E222" i="6" s="1"/>
  <c r="I130" i="6"/>
  <c r="I222" i="6" s="1"/>
  <c r="M130" i="6"/>
  <c r="M222" i="6" s="1"/>
  <c r="Q130" i="6"/>
  <c r="Q222" i="6" s="1"/>
  <c r="U130" i="6"/>
  <c r="U222" i="6" s="1"/>
  <c r="Y130" i="6"/>
  <c r="Y222" i="6" s="1"/>
  <c r="AC130" i="6"/>
  <c r="AC222" i="6" s="1"/>
  <c r="AG130" i="6"/>
  <c r="AG222" i="6" s="1"/>
  <c r="E131" i="6"/>
  <c r="E223" i="6" s="1"/>
  <c r="I131" i="6"/>
  <c r="I223" i="6" s="1"/>
  <c r="M131" i="6"/>
  <c r="M223" i="6" s="1"/>
  <c r="Q131" i="6"/>
  <c r="Q223" i="6" s="1"/>
  <c r="U131" i="6"/>
  <c r="U223" i="6" s="1"/>
  <c r="Y131" i="6"/>
  <c r="Y223" i="6" s="1"/>
  <c r="AC131" i="6"/>
  <c r="AC223" i="6" s="1"/>
  <c r="AG131" i="6"/>
  <c r="AG223" i="6" s="1"/>
  <c r="E132" i="6"/>
  <c r="E224" i="6" s="1"/>
  <c r="I132" i="6"/>
  <c r="I224" i="6" s="1"/>
  <c r="M132" i="6"/>
  <c r="M224" i="6" s="1"/>
  <c r="Q132" i="6"/>
  <c r="Q224" i="6" s="1"/>
  <c r="U132" i="6"/>
  <c r="U224" i="6" s="1"/>
  <c r="Y132" i="6"/>
  <c r="Y224" i="6" s="1"/>
  <c r="AC132" i="6"/>
  <c r="AC224" i="6" s="1"/>
  <c r="AG132" i="6"/>
  <c r="AG224" i="6" s="1"/>
  <c r="E133" i="6"/>
  <c r="E225" i="6" s="1"/>
  <c r="I133" i="6"/>
  <c r="I225" i="6" s="1"/>
  <c r="M133" i="6"/>
  <c r="M225" i="6" s="1"/>
  <c r="Q133" i="6"/>
  <c r="Q225" i="6" s="1"/>
  <c r="U133" i="6"/>
  <c r="U225" i="6" s="1"/>
  <c r="Y133" i="6"/>
  <c r="Y225" i="6" s="1"/>
  <c r="AC133" i="6"/>
  <c r="AC225" i="6" s="1"/>
  <c r="AG133" i="6"/>
  <c r="AG225" i="6" s="1"/>
  <c r="E134" i="6"/>
  <c r="E226" i="6" s="1"/>
  <c r="I134" i="6"/>
  <c r="I226" i="6" s="1"/>
  <c r="M134" i="6"/>
  <c r="M226" i="6" s="1"/>
  <c r="Q134" i="6"/>
  <c r="Q226" i="6" s="1"/>
  <c r="U134" i="6"/>
  <c r="U226" i="6" s="1"/>
  <c r="Y134" i="6"/>
  <c r="Y226" i="6" s="1"/>
  <c r="AC134" i="6"/>
  <c r="AC226" i="6" s="1"/>
  <c r="AG134" i="6"/>
  <c r="AG226" i="6" s="1"/>
  <c r="E135" i="6"/>
  <c r="E227" i="6" s="1"/>
  <c r="I135" i="6"/>
  <c r="I227" i="6" s="1"/>
  <c r="M135" i="6"/>
  <c r="M227" i="6" s="1"/>
  <c r="Q135" i="6"/>
  <c r="Q227" i="6" s="1"/>
  <c r="U135" i="6"/>
  <c r="U227" i="6" s="1"/>
  <c r="Y135" i="6"/>
  <c r="Y227" i="6" s="1"/>
  <c r="AC135" i="6"/>
  <c r="AC227" i="6" s="1"/>
  <c r="AG135" i="6"/>
  <c r="AG227" i="6" s="1"/>
  <c r="E136" i="6"/>
  <c r="E228" i="6" s="1"/>
  <c r="I136" i="6"/>
  <c r="I228" i="6" s="1"/>
  <c r="M136" i="6"/>
  <c r="M228" i="6" s="1"/>
  <c r="Q136" i="6"/>
  <c r="Q228" i="6" s="1"/>
  <c r="U136" i="6"/>
  <c r="U228" i="6" s="1"/>
  <c r="Y136" i="6"/>
  <c r="Y228" i="6" s="1"/>
  <c r="AC136" i="6"/>
  <c r="AC228" i="6" s="1"/>
  <c r="AG136" i="6"/>
  <c r="AG228" i="6" s="1"/>
  <c r="E137" i="6"/>
  <c r="E229" i="6" s="1"/>
  <c r="I137" i="6"/>
  <c r="I229" i="6" s="1"/>
  <c r="M137" i="6"/>
  <c r="M229" i="6" s="1"/>
  <c r="Q137" i="6"/>
  <c r="Q229" i="6" s="1"/>
  <c r="U137" i="6"/>
  <c r="U229" i="6" s="1"/>
  <c r="Y137" i="6"/>
  <c r="Y229" i="6" s="1"/>
  <c r="AC137" i="6"/>
  <c r="AC229" i="6" s="1"/>
  <c r="AG137" i="6"/>
  <c r="AG229" i="6" s="1"/>
  <c r="E138" i="6"/>
  <c r="E230" i="6" s="1"/>
  <c r="I138" i="6"/>
  <c r="I230" i="6" s="1"/>
  <c r="M138" i="6"/>
  <c r="M230" i="6" s="1"/>
  <c r="Q138" i="6"/>
  <c r="Q230" i="6" s="1"/>
  <c r="U138" i="6"/>
  <c r="U230" i="6" s="1"/>
  <c r="Y138" i="6"/>
  <c r="Y230" i="6" s="1"/>
  <c r="AC138" i="6"/>
  <c r="AC230" i="6" s="1"/>
  <c r="AG138" i="6"/>
  <c r="AG230" i="6" s="1"/>
  <c r="E139" i="6"/>
  <c r="E231" i="6" s="1"/>
  <c r="I139" i="6"/>
  <c r="I231" i="6" s="1"/>
  <c r="M139" i="6"/>
  <c r="M231" i="6" s="1"/>
  <c r="Q139" i="6"/>
  <c r="Q231" i="6" s="1"/>
  <c r="U139" i="6"/>
  <c r="U231" i="6" s="1"/>
  <c r="Y139" i="6"/>
  <c r="Y231" i="6" s="1"/>
  <c r="AC139" i="6"/>
  <c r="AC231" i="6" s="1"/>
  <c r="AG139" i="6"/>
  <c r="AG231" i="6" s="1"/>
  <c r="E140" i="6"/>
  <c r="E232" i="6" s="1"/>
  <c r="I140" i="6"/>
  <c r="I232" i="6" s="1"/>
  <c r="M140" i="6"/>
  <c r="M232" i="6" s="1"/>
  <c r="Q140" i="6"/>
  <c r="Q232" i="6" s="1"/>
  <c r="U140" i="6"/>
  <c r="U232" i="6" s="1"/>
  <c r="Y140" i="6"/>
  <c r="Y232" i="6" s="1"/>
  <c r="AC140" i="6"/>
  <c r="AC232" i="6" s="1"/>
  <c r="AG140" i="6"/>
  <c r="AG232" i="6" s="1"/>
  <c r="E141" i="6"/>
  <c r="E233" i="6" s="1"/>
  <c r="I141" i="6"/>
  <c r="I233" i="6" s="1"/>
  <c r="M141" i="6"/>
  <c r="M233" i="6" s="1"/>
  <c r="Q141" i="6"/>
  <c r="Q233" i="6" s="1"/>
  <c r="U141" i="6"/>
  <c r="U233" i="6" s="1"/>
  <c r="Y141" i="6"/>
  <c r="Y233" i="6" s="1"/>
  <c r="AC141" i="6"/>
  <c r="AC233" i="6" s="1"/>
  <c r="AG141" i="6"/>
  <c r="AG233" i="6" s="1"/>
  <c r="E142" i="6"/>
  <c r="E234" i="6" s="1"/>
  <c r="I142" i="6"/>
  <c r="I234" i="6" s="1"/>
  <c r="M142" i="6"/>
  <c r="M234" i="6" s="1"/>
  <c r="Q142" i="6"/>
  <c r="Q234" i="6" s="1"/>
  <c r="U142" i="6"/>
  <c r="U234" i="6" s="1"/>
  <c r="Y142" i="6"/>
  <c r="Y234" i="6" s="1"/>
  <c r="AC142" i="6"/>
  <c r="AC234" i="6" s="1"/>
  <c r="AG142" i="6"/>
  <c r="AG234" i="6" s="1"/>
  <c r="E143" i="6"/>
  <c r="E235" i="6" s="1"/>
  <c r="I143" i="6"/>
  <c r="I235" i="6" s="1"/>
  <c r="M143" i="6"/>
  <c r="M235" i="6" s="1"/>
  <c r="Q143" i="6"/>
  <c r="Q235" i="6" s="1"/>
  <c r="U143" i="6"/>
  <c r="U235" i="6" s="1"/>
  <c r="Y143" i="6"/>
  <c r="Y235" i="6" s="1"/>
  <c r="AC143" i="6"/>
  <c r="AC235" i="6" s="1"/>
  <c r="AG143" i="6"/>
  <c r="AG235" i="6" s="1"/>
  <c r="E144" i="6"/>
  <c r="E236" i="6" s="1"/>
  <c r="I144" i="6"/>
  <c r="I236" i="6" s="1"/>
  <c r="M144" i="6"/>
  <c r="M236" i="6" s="1"/>
  <c r="Q144" i="6"/>
  <c r="Q236" i="6" s="1"/>
  <c r="U144" i="6"/>
  <c r="U236" i="6" s="1"/>
  <c r="Y144" i="6"/>
  <c r="Y236" i="6" s="1"/>
  <c r="AC144" i="6"/>
  <c r="AC236" i="6" s="1"/>
  <c r="AG144" i="6"/>
  <c r="AG236" i="6" s="1"/>
  <c r="Q146" i="6"/>
  <c r="Q238" i="6" s="1"/>
  <c r="U146" i="6"/>
  <c r="U238" i="6" s="1"/>
  <c r="Y146" i="6"/>
  <c r="Y238" i="6" s="1"/>
  <c r="AC146" i="6"/>
  <c r="AC238" i="6" s="1"/>
  <c r="AG146" i="6"/>
  <c r="AG238" i="6" s="1"/>
  <c r="E147" i="6"/>
  <c r="E239" i="6" s="1"/>
  <c r="I147" i="6"/>
  <c r="I239" i="6" s="1"/>
  <c r="M147" i="6"/>
  <c r="M239" i="6" s="1"/>
  <c r="Q147" i="6"/>
  <c r="Q239" i="6" s="1"/>
  <c r="U147" i="6"/>
  <c r="U239" i="6" s="1"/>
  <c r="Y147" i="6"/>
  <c r="Y239" i="6" s="1"/>
  <c r="AC147" i="6"/>
  <c r="AC239" i="6" s="1"/>
  <c r="AG147" i="6"/>
  <c r="AG239" i="6" s="1"/>
  <c r="E148" i="6"/>
  <c r="E240" i="6" s="1"/>
  <c r="I148" i="6"/>
  <c r="I240" i="6" s="1"/>
  <c r="M148" i="6"/>
  <c r="M240" i="6" s="1"/>
  <c r="Q148" i="6"/>
  <c r="Q240" i="6" s="1"/>
  <c r="U148" i="6"/>
  <c r="U240" i="6" s="1"/>
  <c r="Y148" i="6"/>
  <c r="Y240" i="6" s="1"/>
  <c r="AC148" i="6"/>
  <c r="AC240" i="6" s="1"/>
  <c r="AG148" i="6"/>
  <c r="AG240" i="6" s="1"/>
  <c r="E149" i="6"/>
  <c r="E241" i="6" s="1"/>
  <c r="I149" i="6"/>
  <c r="I241" i="6" s="1"/>
  <c r="M149" i="6"/>
  <c r="M241" i="6" s="1"/>
  <c r="Q149" i="6"/>
  <c r="Q241" i="6" s="1"/>
  <c r="U149" i="6"/>
  <c r="U241" i="6" s="1"/>
  <c r="Y149" i="6"/>
  <c r="Y241" i="6" s="1"/>
  <c r="AC149" i="6"/>
  <c r="AC241" i="6" s="1"/>
  <c r="AG149" i="6"/>
  <c r="AG241" i="6" s="1"/>
  <c r="E150" i="6"/>
  <c r="E242" i="6" s="1"/>
  <c r="I150" i="6"/>
  <c r="I242" i="6" s="1"/>
  <c r="M150" i="6"/>
  <c r="M242" i="6" s="1"/>
  <c r="Q150" i="6"/>
  <c r="Q242" i="6" s="1"/>
  <c r="U150" i="6"/>
  <c r="U242" i="6" s="1"/>
  <c r="Y150" i="6"/>
  <c r="Y242" i="6" s="1"/>
  <c r="AC150" i="6"/>
  <c r="AC242" i="6" s="1"/>
  <c r="AG150" i="6"/>
  <c r="AG242" i="6" s="1"/>
  <c r="E151" i="6"/>
  <c r="E243" i="6" s="1"/>
  <c r="I151" i="6"/>
  <c r="I243" i="6" s="1"/>
  <c r="M151" i="6"/>
  <c r="M243" i="6" s="1"/>
  <c r="Q151" i="6"/>
  <c r="Q243" i="6" s="1"/>
  <c r="U151" i="6"/>
  <c r="U243" i="6" s="1"/>
  <c r="Y151" i="6"/>
  <c r="Y243" i="6" s="1"/>
  <c r="AC151" i="6"/>
  <c r="AC243" i="6" s="1"/>
  <c r="AG151" i="6"/>
  <c r="AG243" i="6" s="1"/>
  <c r="E152" i="6"/>
  <c r="E244" i="6" s="1"/>
  <c r="I152" i="6"/>
  <c r="I244" i="6" s="1"/>
  <c r="M152" i="6"/>
  <c r="M244" i="6" s="1"/>
  <c r="Q152" i="6"/>
  <c r="Q244" i="6" s="1"/>
  <c r="U152" i="6"/>
  <c r="U244" i="6" s="1"/>
  <c r="Y152" i="6"/>
  <c r="Y244" i="6" s="1"/>
  <c r="AC152" i="6"/>
  <c r="AC244" i="6" s="1"/>
  <c r="AG152" i="6"/>
  <c r="AG244" i="6" s="1"/>
  <c r="E153" i="6"/>
  <c r="E245" i="6" s="1"/>
  <c r="I153" i="6"/>
  <c r="I245" i="6" s="1"/>
  <c r="M153" i="6"/>
  <c r="M245" i="6" s="1"/>
  <c r="Q153" i="6"/>
  <c r="Q245" i="6" s="1"/>
  <c r="U153" i="6"/>
  <c r="U245" i="6" s="1"/>
  <c r="Y153" i="6"/>
  <c r="Y245" i="6" s="1"/>
  <c r="AC153" i="6"/>
  <c r="AC245" i="6" s="1"/>
  <c r="AG153" i="6"/>
  <c r="AG245" i="6" s="1"/>
  <c r="E155" i="6"/>
  <c r="E247" i="6" s="1"/>
  <c r="I155" i="6"/>
  <c r="I247" i="6" s="1"/>
  <c r="M155" i="6"/>
  <c r="M247" i="6" s="1"/>
  <c r="Q155" i="6"/>
  <c r="Q247" i="6" s="1"/>
  <c r="U155" i="6"/>
  <c r="U247" i="6" s="1"/>
  <c r="Y155" i="6"/>
  <c r="Y247" i="6" s="1"/>
  <c r="AC155" i="6"/>
  <c r="AC247" i="6" s="1"/>
  <c r="AG155" i="6"/>
  <c r="AG247" i="6" s="1"/>
  <c r="E156" i="6"/>
  <c r="E248" i="6" s="1"/>
  <c r="I156" i="6"/>
  <c r="I248" i="6" s="1"/>
  <c r="M156" i="6"/>
  <c r="M248" i="6" s="1"/>
  <c r="Q156" i="6"/>
  <c r="Q248" i="6" s="1"/>
  <c r="U156" i="6"/>
  <c r="U248" i="6" s="1"/>
  <c r="Y156" i="6"/>
  <c r="Y248" i="6" s="1"/>
  <c r="AC156" i="6"/>
  <c r="AC248" i="6" s="1"/>
  <c r="AG156" i="6"/>
  <c r="AG248" i="6" s="1"/>
  <c r="E157" i="6"/>
  <c r="E249" i="6" s="1"/>
  <c r="I157" i="6"/>
  <c r="I249" i="6" s="1"/>
  <c r="M157" i="6"/>
  <c r="M249" i="6" s="1"/>
  <c r="Q157" i="6"/>
  <c r="Q249" i="6" s="1"/>
  <c r="U157" i="6"/>
  <c r="U249" i="6" s="1"/>
  <c r="Y157" i="6"/>
  <c r="Y249" i="6" s="1"/>
  <c r="AC157" i="6"/>
  <c r="AC249" i="6" s="1"/>
  <c r="AG157" i="6"/>
  <c r="AG249" i="6" s="1"/>
  <c r="E158" i="6"/>
  <c r="E250" i="6" s="1"/>
  <c r="I158" i="6"/>
  <c r="I250" i="6" s="1"/>
  <c r="M158" i="6"/>
  <c r="M250" i="6" s="1"/>
  <c r="Q158" i="6"/>
  <c r="Q250" i="6" s="1"/>
  <c r="U158" i="6"/>
  <c r="U250" i="6" s="1"/>
  <c r="Y158" i="6"/>
  <c r="Y250" i="6" s="1"/>
  <c r="AC158" i="6"/>
  <c r="AC250" i="6" s="1"/>
  <c r="AG158" i="6"/>
  <c r="AG250" i="6" s="1"/>
  <c r="E159" i="6"/>
  <c r="E251" i="6" s="1"/>
  <c r="I159" i="6"/>
  <c r="I251" i="6" s="1"/>
  <c r="M159" i="6"/>
  <c r="M251" i="6" s="1"/>
  <c r="Q159" i="6"/>
  <c r="Q251" i="6" s="1"/>
  <c r="U159" i="6"/>
  <c r="U251" i="6" s="1"/>
  <c r="Y159" i="6"/>
  <c r="Y251" i="6" s="1"/>
  <c r="AC159" i="6"/>
  <c r="AC251" i="6" s="1"/>
  <c r="AG159" i="6"/>
  <c r="AG251" i="6" s="1"/>
  <c r="E160" i="6"/>
  <c r="E252" i="6" s="1"/>
  <c r="I160" i="6"/>
  <c r="I252" i="6" s="1"/>
  <c r="M160" i="6"/>
  <c r="M252" i="6" s="1"/>
  <c r="Q160" i="6"/>
  <c r="Q252" i="6" s="1"/>
  <c r="U160" i="6"/>
  <c r="U252" i="6" s="1"/>
  <c r="Y160" i="6"/>
  <c r="Y252" i="6" s="1"/>
  <c r="AC160" i="6"/>
  <c r="AC252" i="6" s="1"/>
  <c r="AG160" i="6"/>
  <c r="AG252" i="6" s="1"/>
  <c r="E161" i="6"/>
  <c r="E253" i="6" s="1"/>
  <c r="I161" i="6"/>
  <c r="I253" i="6" s="1"/>
  <c r="M161" i="6"/>
  <c r="M253" i="6" s="1"/>
  <c r="Q161" i="6"/>
  <c r="Q253" i="6" s="1"/>
  <c r="U161" i="6"/>
  <c r="U253" i="6" s="1"/>
  <c r="Y161" i="6"/>
  <c r="Y253" i="6" s="1"/>
  <c r="AC161" i="6"/>
  <c r="AC253" i="6" s="1"/>
  <c r="AG161" i="6"/>
  <c r="AG253" i="6" s="1"/>
  <c r="E162" i="6"/>
  <c r="E254" i="6" s="1"/>
  <c r="I162" i="6"/>
  <c r="I254" i="6" s="1"/>
  <c r="M162" i="6"/>
  <c r="M254" i="6" s="1"/>
  <c r="Q162" i="6"/>
  <c r="Q254" i="6" s="1"/>
  <c r="U162" i="6"/>
  <c r="U254" i="6" s="1"/>
  <c r="Y162" i="6"/>
  <c r="Y254" i="6" s="1"/>
  <c r="AC162" i="6"/>
  <c r="AC254" i="6" s="1"/>
  <c r="AG162" i="6"/>
  <c r="AG254" i="6" s="1"/>
  <c r="E164" i="6"/>
  <c r="E256" i="6" s="1"/>
  <c r="I164" i="6"/>
  <c r="I256" i="6" s="1"/>
  <c r="M164" i="6"/>
  <c r="M256" i="6" s="1"/>
  <c r="Q164" i="6"/>
  <c r="Q256" i="6" s="1"/>
  <c r="U164" i="6"/>
  <c r="U256" i="6" s="1"/>
  <c r="Y164" i="6"/>
  <c r="Y256" i="6" s="1"/>
  <c r="AC164" i="6"/>
  <c r="AC256" i="6" s="1"/>
  <c r="AG164" i="6"/>
  <c r="AG256" i="6" s="1"/>
  <c r="E165" i="6"/>
  <c r="E257" i="6" s="1"/>
  <c r="I165" i="6"/>
  <c r="I257" i="6" s="1"/>
  <c r="M165" i="6"/>
  <c r="M257" i="6" s="1"/>
  <c r="Q165" i="6"/>
  <c r="Q257" i="6" s="1"/>
  <c r="U165" i="6"/>
  <c r="U257" i="6" s="1"/>
  <c r="Y165" i="6"/>
  <c r="Y257" i="6" s="1"/>
  <c r="AC165" i="6"/>
  <c r="AC257" i="6" s="1"/>
  <c r="AG165" i="6"/>
  <c r="AG257" i="6" s="1"/>
  <c r="E166" i="6"/>
  <c r="E258" i="6" s="1"/>
  <c r="I166" i="6"/>
  <c r="I258" i="6" s="1"/>
  <c r="M166" i="6"/>
  <c r="M258" i="6" s="1"/>
  <c r="Q166" i="6"/>
  <c r="Q258" i="6" s="1"/>
  <c r="U166" i="6"/>
  <c r="U258" i="6" s="1"/>
  <c r="Y166" i="6"/>
  <c r="Y258" i="6" s="1"/>
  <c r="AC166" i="6"/>
  <c r="AC258" i="6" s="1"/>
  <c r="AG166" i="6"/>
  <c r="AG258" i="6" s="1"/>
  <c r="E167" i="6"/>
  <c r="E259" i="6" s="1"/>
  <c r="I167" i="6"/>
  <c r="I259" i="6" s="1"/>
  <c r="M167" i="6"/>
  <c r="M259" i="6" s="1"/>
  <c r="Q167" i="6"/>
  <c r="Q259" i="6" s="1"/>
  <c r="U167" i="6"/>
  <c r="U259" i="6" s="1"/>
  <c r="Y167" i="6"/>
  <c r="Y259" i="6" s="1"/>
  <c r="AC167" i="6"/>
  <c r="AC259" i="6" s="1"/>
  <c r="AG167" i="6"/>
  <c r="AG259" i="6" s="1"/>
  <c r="E168" i="6"/>
  <c r="E260" i="6" s="1"/>
  <c r="I168" i="6"/>
  <c r="I260" i="6" s="1"/>
  <c r="M168" i="6"/>
  <c r="M260" i="6" s="1"/>
  <c r="Q168" i="6"/>
  <c r="Q260" i="6" s="1"/>
  <c r="U168" i="6"/>
  <c r="U260" i="6" s="1"/>
  <c r="Y168" i="6"/>
  <c r="Y260" i="6" s="1"/>
  <c r="AC168" i="6"/>
  <c r="AC260" i="6" s="1"/>
  <c r="AG168" i="6"/>
  <c r="AG260" i="6" s="1"/>
  <c r="E170" i="6"/>
  <c r="E262" i="6" s="1"/>
  <c r="I170" i="6"/>
  <c r="I262" i="6" s="1"/>
  <c r="M170" i="6"/>
  <c r="M262" i="6" s="1"/>
  <c r="Q170" i="6"/>
  <c r="Q262" i="6" s="1"/>
  <c r="U170" i="6"/>
  <c r="U262" i="6" s="1"/>
  <c r="Y170" i="6"/>
  <c r="Y262" i="6" s="1"/>
  <c r="AC170" i="6"/>
  <c r="AC262" i="6" s="1"/>
  <c r="AG170" i="6"/>
  <c r="AG262" i="6" s="1"/>
  <c r="E171" i="6"/>
  <c r="E263" i="6" s="1"/>
  <c r="I171" i="6"/>
  <c r="I263" i="6" s="1"/>
  <c r="M171" i="6"/>
  <c r="M263" i="6" s="1"/>
  <c r="Q171" i="6"/>
  <c r="Q263" i="6" s="1"/>
  <c r="U171" i="6"/>
  <c r="U263" i="6" s="1"/>
  <c r="Y171" i="6"/>
  <c r="Y263" i="6" s="1"/>
  <c r="AC171" i="6"/>
  <c r="AC263" i="6" s="1"/>
  <c r="AG171" i="6"/>
  <c r="AG263" i="6" s="1"/>
  <c r="E172" i="6"/>
  <c r="E264" i="6" s="1"/>
  <c r="I172" i="6"/>
  <c r="I264" i="6" s="1"/>
  <c r="M172" i="6"/>
  <c r="M264" i="6" s="1"/>
  <c r="Q172" i="6"/>
  <c r="Q264" i="6" s="1"/>
  <c r="U172" i="6"/>
  <c r="U264" i="6" s="1"/>
  <c r="Y172" i="6"/>
  <c r="Y264" i="6" s="1"/>
  <c r="AC172" i="6"/>
  <c r="AC264" i="6" s="1"/>
  <c r="AG172" i="6"/>
  <c r="AG264" i="6" s="1"/>
  <c r="E173" i="6"/>
  <c r="E265" i="6" s="1"/>
  <c r="I173" i="6"/>
  <c r="I265" i="6" s="1"/>
  <c r="M173" i="6"/>
  <c r="M265" i="6" s="1"/>
  <c r="Q173" i="6"/>
  <c r="Q265" i="6" s="1"/>
  <c r="U173" i="6"/>
  <c r="U265" i="6" s="1"/>
  <c r="Y173" i="6"/>
  <c r="Y265" i="6" s="1"/>
  <c r="AC173" i="6"/>
  <c r="AC265" i="6" s="1"/>
  <c r="AG173" i="6"/>
  <c r="AG265" i="6" s="1"/>
  <c r="E174" i="6"/>
  <c r="E266" i="6" s="1"/>
  <c r="I174" i="6"/>
  <c r="I266" i="6" s="1"/>
  <c r="M174" i="6"/>
  <c r="M266" i="6" s="1"/>
  <c r="Q174" i="6"/>
  <c r="Q266" i="6" s="1"/>
  <c r="U174" i="6"/>
  <c r="U266" i="6" s="1"/>
  <c r="Y174" i="6"/>
  <c r="Y266" i="6" s="1"/>
  <c r="AC174" i="6"/>
  <c r="AC266" i="6" s="1"/>
  <c r="AG174" i="6"/>
  <c r="AG266" i="6" s="1"/>
  <c r="E175" i="6"/>
  <c r="E267" i="6" s="1"/>
  <c r="I175" i="6"/>
  <c r="I267" i="6" s="1"/>
  <c r="M175" i="6"/>
  <c r="M267" i="6" s="1"/>
  <c r="Q175" i="6"/>
  <c r="Q267" i="6" s="1"/>
  <c r="U175" i="6"/>
  <c r="U267" i="6" s="1"/>
  <c r="Y175" i="6"/>
  <c r="Y267" i="6" s="1"/>
  <c r="AC175" i="6"/>
  <c r="AC267" i="6" s="1"/>
  <c r="AG175" i="6"/>
  <c r="AG267" i="6" s="1"/>
  <c r="E176" i="6"/>
  <c r="E268" i="6" s="1"/>
  <c r="I176" i="6"/>
  <c r="I268" i="6" s="1"/>
  <c r="M176" i="6"/>
  <c r="M268" i="6" s="1"/>
  <c r="Q176" i="6"/>
  <c r="Q268" i="6" s="1"/>
  <c r="U176" i="6"/>
  <c r="U268" i="6" s="1"/>
  <c r="Y176" i="6"/>
  <c r="Y268" i="6" s="1"/>
  <c r="AC176" i="6"/>
  <c r="AC268" i="6" s="1"/>
  <c r="AG176" i="6"/>
  <c r="AG268" i="6" s="1"/>
  <c r="E177" i="6"/>
  <c r="E269" i="6" s="1"/>
  <c r="I177" i="6"/>
  <c r="I269" i="6" s="1"/>
  <c r="M177" i="6"/>
  <c r="M269" i="6" s="1"/>
  <c r="Q177" i="6"/>
  <c r="Q269" i="6" s="1"/>
  <c r="U177" i="6"/>
  <c r="U269" i="6" s="1"/>
  <c r="Y177" i="6"/>
  <c r="Y269" i="6" s="1"/>
  <c r="AC177" i="6"/>
  <c r="AC269" i="6" s="1"/>
  <c r="AG177" i="6"/>
  <c r="AG269" i="6" s="1"/>
  <c r="E178" i="6"/>
  <c r="E270" i="6" s="1"/>
  <c r="I178" i="6"/>
  <c r="I270" i="6" s="1"/>
  <c r="M178" i="6"/>
  <c r="M270" i="6" s="1"/>
  <c r="Q178" i="6"/>
  <c r="Q270" i="6" s="1"/>
  <c r="U178" i="6"/>
  <c r="U270" i="6" s="1"/>
  <c r="Y178" i="6"/>
  <c r="Y270" i="6" s="1"/>
  <c r="AC178" i="6"/>
  <c r="AC270" i="6" s="1"/>
  <c r="AG178" i="6"/>
  <c r="AG270" i="6" s="1"/>
  <c r="E179" i="6"/>
  <c r="E271" i="6" s="1"/>
  <c r="I179" i="6"/>
  <c r="I271" i="6" s="1"/>
  <c r="M179" i="6"/>
  <c r="M271" i="6" s="1"/>
  <c r="Q179" i="6"/>
  <c r="Q271" i="6" s="1"/>
  <c r="U179" i="6"/>
  <c r="U271" i="6" s="1"/>
  <c r="Y179" i="6"/>
  <c r="Y271" i="6" s="1"/>
  <c r="AC179" i="6"/>
  <c r="AC271" i="6" s="1"/>
  <c r="AG179" i="6"/>
  <c r="AG271" i="6" s="1"/>
  <c r="E180" i="6"/>
  <c r="E272" i="6" s="1"/>
  <c r="I180" i="6"/>
  <c r="I272" i="6" s="1"/>
  <c r="M180" i="6"/>
  <c r="M272" i="6" s="1"/>
  <c r="Q180" i="6"/>
  <c r="Q272" i="6" s="1"/>
  <c r="U180" i="6"/>
  <c r="U272" i="6" s="1"/>
  <c r="Y180" i="6"/>
  <c r="Y272" i="6" s="1"/>
  <c r="AC180" i="6"/>
  <c r="AC272" i="6" s="1"/>
  <c r="AG180" i="6"/>
  <c r="AG272" i="6" s="1"/>
  <c r="E181" i="6"/>
  <c r="E273" i="6" s="1"/>
  <c r="I181" i="6"/>
  <c r="I273" i="6" s="1"/>
  <c r="M181" i="6"/>
  <c r="M273" i="6" s="1"/>
  <c r="Q181" i="6"/>
  <c r="Q273" i="6" s="1"/>
  <c r="U181" i="6"/>
  <c r="U273" i="6" s="1"/>
  <c r="Y181" i="6"/>
  <c r="Y273" i="6" s="1"/>
  <c r="AC181" i="6"/>
  <c r="AC273" i="6" s="1"/>
  <c r="AG181" i="6"/>
  <c r="AG273" i="6" s="1"/>
  <c r="E182" i="6"/>
  <c r="E274" i="6" s="1"/>
  <c r="I182" i="6"/>
  <c r="I274" i="6" s="1"/>
  <c r="M182" i="6"/>
  <c r="M274" i="6" s="1"/>
  <c r="Q182" i="6"/>
  <c r="Q274" i="6" s="1"/>
  <c r="U182" i="6"/>
  <c r="U274" i="6" s="1"/>
  <c r="Y182" i="6"/>
  <c r="Y274" i="6" s="1"/>
  <c r="AC182" i="6"/>
  <c r="AC274" i="6" s="1"/>
  <c r="AG182" i="6"/>
  <c r="AG274" i="6" s="1"/>
  <c r="E183" i="6"/>
  <c r="E275" i="6" s="1"/>
  <c r="I183" i="6"/>
  <c r="I275" i="6" s="1"/>
  <c r="M183" i="6"/>
  <c r="M275" i="6" s="1"/>
  <c r="Q183" i="6"/>
  <c r="Q275" i="6" s="1"/>
  <c r="U183" i="6"/>
  <c r="U275" i="6" s="1"/>
  <c r="Y183" i="6"/>
  <c r="Y275" i="6" s="1"/>
  <c r="AC183" i="6"/>
  <c r="AC275" i="6" s="1"/>
  <c r="AG183" i="6"/>
  <c r="AG275" i="6" s="1"/>
  <c r="C145" i="8"/>
  <c r="G145" i="8"/>
  <c r="K145" i="8"/>
  <c r="C154" i="8"/>
  <c r="G154" i="8"/>
  <c r="K154" i="8"/>
  <c r="C163" i="8"/>
  <c r="G163" i="8"/>
  <c r="K163" i="8"/>
  <c r="C169" i="8"/>
  <c r="G169" i="8"/>
  <c r="K169" i="8"/>
  <c r="F96" i="6"/>
  <c r="F188" i="6" s="1"/>
  <c r="J96" i="6"/>
  <c r="J188" i="6" s="1"/>
  <c r="N96" i="6"/>
  <c r="N188" i="6" s="1"/>
  <c r="R96" i="6"/>
  <c r="R188" i="6" s="1"/>
  <c r="V96" i="6"/>
  <c r="V188" i="6" s="1"/>
  <c r="Z96" i="6"/>
  <c r="Z188" i="6" s="1"/>
  <c r="AD96" i="6"/>
  <c r="AD188" i="6" s="1"/>
  <c r="AH96" i="6"/>
  <c r="AH188" i="6" s="1"/>
  <c r="F97" i="6"/>
  <c r="F189" i="6" s="1"/>
  <c r="J97" i="6"/>
  <c r="J189" i="6" s="1"/>
  <c r="N97" i="6"/>
  <c r="N189" i="6" s="1"/>
  <c r="R97" i="6"/>
  <c r="R189" i="6" s="1"/>
  <c r="V97" i="6"/>
  <c r="V189" i="6" s="1"/>
  <c r="Z97" i="6"/>
  <c r="Z189" i="6" s="1"/>
  <c r="AD97" i="6"/>
  <c r="AD189" i="6" s="1"/>
  <c r="AH97" i="6"/>
  <c r="AH189" i="6" s="1"/>
  <c r="F98" i="6"/>
  <c r="F190" i="6" s="1"/>
  <c r="J98" i="6"/>
  <c r="J190" i="6" s="1"/>
  <c r="N98" i="6"/>
  <c r="N190" i="6" s="1"/>
  <c r="R98" i="6"/>
  <c r="R190" i="6" s="1"/>
  <c r="V98" i="6"/>
  <c r="V190" i="6" s="1"/>
  <c r="Z98" i="6"/>
  <c r="Z190" i="6" s="1"/>
  <c r="AD98" i="6"/>
  <c r="AD190" i="6" s="1"/>
  <c r="AH98" i="6"/>
  <c r="AH190" i="6" s="1"/>
  <c r="F99" i="6"/>
  <c r="F191" i="6" s="1"/>
  <c r="J99" i="6"/>
  <c r="J191" i="6" s="1"/>
  <c r="N99" i="6"/>
  <c r="N191" i="6" s="1"/>
  <c r="R99" i="6"/>
  <c r="R191" i="6" s="1"/>
  <c r="V99" i="6"/>
  <c r="V191" i="6" s="1"/>
  <c r="Z99" i="6"/>
  <c r="Z191" i="6" s="1"/>
  <c r="AD99" i="6"/>
  <c r="AD191" i="6" s="1"/>
  <c r="AH99" i="6"/>
  <c r="AH191" i="6" s="1"/>
  <c r="F100" i="6"/>
  <c r="F192" i="6" s="1"/>
  <c r="J100" i="6"/>
  <c r="J192" i="6" s="1"/>
  <c r="N100" i="6"/>
  <c r="N192" i="6" s="1"/>
  <c r="R100" i="6"/>
  <c r="R192" i="6" s="1"/>
  <c r="V100" i="6"/>
  <c r="V192" i="6" s="1"/>
  <c r="Z100" i="6"/>
  <c r="Z192" i="6" s="1"/>
  <c r="AD100" i="6"/>
  <c r="AD192" i="6" s="1"/>
  <c r="AH100" i="6"/>
  <c r="AH192" i="6" s="1"/>
  <c r="F101" i="6"/>
  <c r="F193" i="6" s="1"/>
  <c r="J101" i="6"/>
  <c r="J193" i="6" s="1"/>
  <c r="N101" i="6"/>
  <c r="N193" i="6" s="1"/>
  <c r="R101" i="6"/>
  <c r="R193" i="6" s="1"/>
  <c r="V101" i="6"/>
  <c r="V193" i="6" s="1"/>
  <c r="Z101" i="6"/>
  <c r="Z193" i="6" s="1"/>
  <c r="AD101" i="6"/>
  <c r="AD193" i="6" s="1"/>
  <c r="AH101" i="6"/>
  <c r="AH193" i="6" s="1"/>
  <c r="F102" i="6"/>
  <c r="F194" i="6" s="1"/>
  <c r="J102" i="6"/>
  <c r="J194" i="6" s="1"/>
  <c r="N102" i="6"/>
  <c r="N194" i="6" s="1"/>
  <c r="R102" i="6"/>
  <c r="R194" i="6" s="1"/>
  <c r="V102" i="6"/>
  <c r="V194" i="6" s="1"/>
  <c r="Z102" i="6"/>
  <c r="Z194" i="6" s="1"/>
  <c r="AD102" i="6"/>
  <c r="AD194" i="6" s="1"/>
  <c r="AH102" i="6"/>
  <c r="AH194" i="6" s="1"/>
  <c r="F103" i="6"/>
  <c r="F195" i="6" s="1"/>
  <c r="J103" i="6"/>
  <c r="J195" i="6" s="1"/>
  <c r="N103" i="6"/>
  <c r="N195" i="6" s="1"/>
  <c r="R103" i="6"/>
  <c r="R195" i="6" s="1"/>
  <c r="V103" i="6"/>
  <c r="V195" i="6" s="1"/>
  <c r="Z103" i="6"/>
  <c r="Z195" i="6" s="1"/>
  <c r="AD103" i="6"/>
  <c r="AD195" i="6" s="1"/>
  <c r="AH103" i="6"/>
  <c r="AH195" i="6" s="1"/>
  <c r="F104" i="6"/>
  <c r="F196" i="6" s="1"/>
  <c r="J104" i="6"/>
  <c r="J196" i="6" s="1"/>
  <c r="N104" i="6"/>
  <c r="N196" i="6" s="1"/>
  <c r="R104" i="6"/>
  <c r="R196" i="6" s="1"/>
  <c r="V104" i="6"/>
  <c r="V196" i="6" s="1"/>
  <c r="Z104" i="6"/>
  <c r="Z196" i="6" s="1"/>
  <c r="AD104" i="6"/>
  <c r="AD196" i="6" s="1"/>
  <c r="AH104" i="6"/>
  <c r="AH196" i="6" s="1"/>
  <c r="F105" i="6"/>
  <c r="F197" i="6" s="1"/>
  <c r="J105" i="6"/>
  <c r="J197" i="6" s="1"/>
  <c r="N105" i="6"/>
  <c r="N197" i="6" s="1"/>
  <c r="R105" i="6"/>
  <c r="R197" i="6" s="1"/>
  <c r="V105" i="6"/>
  <c r="V197" i="6" s="1"/>
  <c r="Z105" i="6"/>
  <c r="Z197" i="6" s="1"/>
  <c r="AD105" i="6"/>
  <c r="AD197" i="6" s="1"/>
  <c r="AH105" i="6"/>
  <c r="AH197" i="6" s="1"/>
  <c r="F106" i="6"/>
  <c r="F198" i="6" s="1"/>
  <c r="J106" i="6"/>
  <c r="J198" i="6" s="1"/>
  <c r="N106" i="6"/>
  <c r="N198" i="6" s="1"/>
  <c r="R106" i="6"/>
  <c r="R198" i="6" s="1"/>
  <c r="V106" i="6"/>
  <c r="V198" i="6" s="1"/>
  <c r="Z106" i="6"/>
  <c r="Z198" i="6" s="1"/>
  <c r="AD106" i="6"/>
  <c r="AD198" i="6" s="1"/>
  <c r="AH106" i="6"/>
  <c r="AH198" i="6" s="1"/>
  <c r="F107" i="6"/>
  <c r="F199" i="6" s="1"/>
  <c r="J107" i="6"/>
  <c r="J199" i="6" s="1"/>
  <c r="N107" i="6"/>
  <c r="N199" i="6" s="1"/>
  <c r="R107" i="6"/>
  <c r="R199" i="6" s="1"/>
  <c r="V107" i="6"/>
  <c r="V199" i="6" s="1"/>
  <c r="Z107" i="6"/>
  <c r="Z199" i="6" s="1"/>
  <c r="AD107" i="6"/>
  <c r="AD199" i="6" s="1"/>
  <c r="AH107" i="6"/>
  <c r="AH199" i="6" s="1"/>
  <c r="F108" i="6"/>
  <c r="F200" i="6" s="1"/>
  <c r="J108" i="6"/>
  <c r="J200" i="6" s="1"/>
  <c r="N108" i="6"/>
  <c r="N200" i="6" s="1"/>
  <c r="R108" i="6"/>
  <c r="R200" i="6" s="1"/>
  <c r="V108" i="6"/>
  <c r="V200" i="6" s="1"/>
  <c r="Z108" i="6"/>
  <c r="Z200" i="6" s="1"/>
  <c r="AD108" i="6"/>
  <c r="AD200" i="6" s="1"/>
  <c r="AH108" i="6"/>
  <c r="AH200" i="6" s="1"/>
  <c r="F109" i="6"/>
  <c r="F201" i="6" s="1"/>
  <c r="J109" i="6"/>
  <c r="J201" i="6" s="1"/>
  <c r="N109" i="6"/>
  <c r="N201" i="6" s="1"/>
  <c r="R109" i="6"/>
  <c r="R201" i="6" s="1"/>
  <c r="V109" i="6"/>
  <c r="V201" i="6" s="1"/>
  <c r="Z109" i="6"/>
  <c r="Z201" i="6" s="1"/>
  <c r="AD109" i="6"/>
  <c r="AD201" i="6" s="1"/>
  <c r="AH109" i="6"/>
  <c r="AH201" i="6" s="1"/>
  <c r="F110" i="6"/>
  <c r="F202" i="6" s="1"/>
  <c r="J110" i="6"/>
  <c r="J202" i="6" s="1"/>
  <c r="N110" i="6"/>
  <c r="N202" i="6" s="1"/>
  <c r="R110" i="6"/>
  <c r="R202" i="6" s="1"/>
  <c r="V110" i="6"/>
  <c r="V202" i="6" s="1"/>
  <c r="Z110" i="6"/>
  <c r="Z202" i="6" s="1"/>
  <c r="AD110" i="6"/>
  <c r="AD202" i="6" s="1"/>
  <c r="AH110" i="6"/>
  <c r="AH202" i="6" s="1"/>
  <c r="F111" i="6"/>
  <c r="F203" i="6" s="1"/>
  <c r="J111" i="6"/>
  <c r="J203" i="6" s="1"/>
  <c r="N111" i="6"/>
  <c r="N203" i="6" s="1"/>
  <c r="R111" i="6"/>
  <c r="R203" i="6" s="1"/>
  <c r="V111" i="6"/>
  <c r="V203" i="6" s="1"/>
  <c r="Z111" i="6"/>
  <c r="Z203" i="6" s="1"/>
  <c r="AD111" i="6"/>
  <c r="AD203" i="6" s="1"/>
  <c r="AH111" i="6"/>
  <c r="AH203" i="6" s="1"/>
  <c r="F112" i="6"/>
  <c r="F204" i="6" s="1"/>
  <c r="J112" i="6"/>
  <c r="J204" i="6" s="1"/>
  <c r="N112" i="6"/>
  <c r="N204" i="6" s="1"/>
  <c r="R112" i="6"/>
  <c r="R204" i="6" s="1"/>
  <c r="V112" i="6"/>
  <c r="V204" i="6" s="1"/>
  <c r="Z112" i="6"/>
  <c r="Z204" i="6" s="1"/>
  <c r="AD112" i="6"/>
  <c r="AD204" i="6" s="1"/>
  <c r="AH112" i="6"/>
  <c r="AH204" i="6" s="1"/>
  <c r="F113" i="6"/>
  <c r="F205" i="6" s="1"/>
  <c r="J113" i="6"/>
  <c r="J205" i="6" s="1"/>
  <c r="N113" i="6"/>
  <c r="N205" i="6" s="1"/>
  <c r="R113" i="6"/>
  <c r="R205" i="6" s="1"/>
  <c r="V113" i="6"/>
  <c r="V205" i="6" s="1"/>
  <c r="Z113" i="6"/>
  <c r="Z205" i="6" s="1"/>
  <c r="AD113" i="6"/>
  <c r="AD205" i="6" s="1"/>
  <c r="AH113" i="6"/>
  <c r="AH205" i="6" s="1"/>
  <c r="F114" i="6"/>
  <c r="F206" i="6" s="1"/>
  <c r="J114" i="6"/>
  <c r="J206" i="6" s="1"/>
  <c r="N114" i="6"/>
  <c r="N206" i="6" s="1"/>
  <c r="R114" i="6"/>
  <c r="R206" i="6" s="1"/>
  <c r="V114" i="6"/>
  <c r="V206" i="6" s="1"/>
  <c r="Z114" i="6"/>
  <c r="Z206" i="6" s="1"/>
  <c r="AD114" i="6"/>
  <c r="AD206" i="6" s="1"/>
  <c r="AH114" i="6"/>
  <c r="AH206" i="6" s="1"/>
  <c r="F115" i="6"/>
  <c r="F207" i="6" s="1"/>
  <c r="J115" i="6"/>
  <c r="J207" i="6" s="1"/>
  <c r="N115" i="6"/>
  <c r="N207" i="6" s="1"/>
  <c r="R115" i="6"/>
  <c r="R207" i="6" s="1"/>
  <c r="V115" i="6"/>
  <c r="V207" i="6" s="1"/>
  <c r="Z115" i="6"/>
  <c r="Z207" i="6" s="1"/>
  <c r="AD115" i="6"/>
  <c r="AD207" i="6" s="1"/>
  <c r="AH115" i="6"/>
  <c r="AH207" i="6" s="1"/>
  <c r="F116" i="6"/>
  <c r="F208" i="6" s="1"/>
  <c r="J116" i="6"/>
  <c r="J208" i="6" s="1"/>
  <c r="N116" i="6"/>
  <c r="N208" i="6" s="1"/>
  <c r="R116" i="6"/>
  <c r="R208" i="6" s="1"/>
  <c r="V116" i="6"/>
  <c r="V208" i="6" s="1"/>
  <c r="Z116" i="6"/>
  <c r="Z208" i="6" s="1"/>
  <c r="AD116" i="6"/>
  <c r="AD208" i="6" s="1"/>
  <c r="AH116" i="6"/>
  <c r="AH208" i="6" s="1"/>
  <c r="F117" i="6"/>
  <c r="F209" i="6" s="1"/>
  <c r="J117" i="6"/>
  <c r="J209" i="6" s="1"/>
  <c r="N117" i="6"/>
  <c r="N209" i="6" s="1"/>
  <c r="R117" i="6"/>
  <c r="R209" i="6" s="1"/>
  <c r="V117" i="6"/>
  <c r="V209" i="6" s="1"/>
  <c r="Z117" i="6"/>
  <c r="Z209" i="6" s="1"/>
  <c r="AD117" i="6"/>
  <c r="AD209" i="6" s="1"/>
  <c r="AH117" i="6"/>
  <c r="AH209" i="6" s="1"/>
  <c r="F118" i="6"/>
  <c r="F210" i="6" s="1"/>
  <c r="J118" i="6"/>
  <c r="J210" i="6" s="1"/>
  <c r="N118" i="6"/>
  <c r="N210" i="6" s="1"/>
  <c r="R118" i="6"/>
  <c r="R210" i="6" s="1"/>
  <c r="V118" i="6"/>
  <c r="V210" i="6" s="1"/>
  <c r="Z118" i="6"/>
  <c r="Z210" i="6" s="1"/>
  <c r="AD118" i="6"/>
  <c r="AD210" i="6" s="1"/>
  <c r="AH118" i="6"/>
  <c r="AH210" i="6" s="1"/>
  <c r="F119" i="6"/>
  <c r="F211" i="6" s="1"/>
  <c r="J119" i="6"/>
  <c r="J211" i="6" s="1"/>
  <c r="N119" i="6"/>
  <c r="N211" i="6" s="1"/>
  <c r="R119" i="6"/>
  <c r="R211" i="6" s="1"/>
  <c r="V119" i="6"/>
  <c r="V211" i="6" s="1"/>
  <c r="Z119" i="6"/>
  <c r="Z211" i="6" s="1"/>
  <c r="AD119" i="6"/>
  <c r="AD211" i="6" s="1"/>
  <c r="AH119" i="6"/>
  <c r="AH211" i="6" s="1"/>
  <c r="F120" i="6"/>
  <c r="F212" i="6" s="1"/>
  <c r="J120" i="6"/>
  <c r="J212" i="6" s="1"/>
  <c r="N120" i="6"/>
  <c r="N212" i="6" s="1"/>
  <c r="R120" i="6"/>
  <c r="R212" i="6" s="1"/>
  <c r="V120" i="6"/>
  <c r="V212" i="6" s="1"/>
  <c r="Z120" i="6"/>
  <c r="Z212" i="6" s="1"/>
  <c r="AD120" i="6"/>
  <c r="AD212" i="6" s="1"/>
  <c r="AH120" i="6"/>
  <c r="AH212" i="6" s="1"/>
  <c r="F121" i="6"/>
  <c r="F213" i="6" s="1"/>
  <c r="J121" i="6"/>
  <c r="J213" i="6" s="1"/>
  <c r="N121" i="6"/>
  <c r="N213" i="6" s="1"/>
  <c r="R121" i="6"/>
  <c r="R213" i="6" s="1"/>
  <c r="V121" i="6"/>
  <c r="V213" i="6" s="1"/>
  <c r="Z121" i="6"/>
  <c r="Z213" i="6" s="1"/>
  <c r="AD121" i="6"/>
  <c r="AD213" i="6" s="1"/>
  <c r="AH121" i="6"/>
  <c r="AH213" i="6" s="1"/>
  <c r="F122" i="6"/>
  <c r="F214" i="6" s="1"/>
  <c r="J122" i="6"/>
  <c r="J214" i="6" s="1"/>
  <c r="N122" i="6"/>
  <c r="N214" i="6" s="1"/>
  <c r="R122" i="6"/>
  <c r="R214" i="6" s="1"/>
  <c r="V122" i="6"/>
  <c r="V214" i="6" s="1"/>
  <c r="Z122" i="6"/>
  <c r="Z214" i="6" s="1"/>
  <c r="AD122" i="6"/>
  <c r="AD214" i="6" s="1"/>
  <c r="AH122" i="6"/>
  <c r="AH214" i="6" s="1"/>
  <c r="F123" i="6"/>
  <c r="F215" i="6" s="1"/>
  <c r="J123" i="6"/>
  <c r="J215" i="6" s="1"/>
  <c r="N123" i="6"/>
  <c r="N215" i="6" s="1"/>
  <c r="R123" i="6"/>
  <c r="R215" i="6" s="1"/>
  <c r="V123" i="6"/>
  <c r="V215" i="6" s="1"/>
  <c r="Z123" i="6"/>
  <c r="Z215" i="6" s="1"/>
  <c r="AD123" i="6"/>
  <c r="AD215" i="6" s="1"/>
  <c r="AH123" i="6"/>
  <c r="AH215" i="6" s="1"/>
  <c r="F124" i="6"/>
  <c r="F216" i="6" s="1"/>
  <c r="J124" i="6"/>
  <c r="J216" i="6" s="1"/>
  <c r="N124" i="6"/>
  <c r="N216" i="6" s="1"/>
  <c r="R124" i="6"/>
  <c r="R216" i="6" s="1"/>
  <c r="V124" i="6"/>
  <c r="V216" i="6" s="1"/>
  <c r="Z124" i="6"/>
  <c r="Z216" i="6" s="1"/>
  <c r="AD124" i="6"/>
  <c r="AD216" i="6" s="1"/>
  <c r="AH124" i="6"/>
  <c r="AH216" i="6" s="1"/>
  <c r="F125" i="6"/>
  <c r="F217" i="6" s="1"/>
  <c r="J125" i="6"/>
  <c r="J217" i="6" s="1"/>
  <c r="N125" i="6"/>
  <c r="N217" i="6" s="1"/>
  <c r="R125" i="6"/>
  <c r="R217" i="6" s="1"/>
  <c r="V125" i="6"/>
  <c r="V217" i="6" s="1"/>
  <c r="Z125" i="6"/>
  <c r="Z217" i="6" s="1"/>
  <c r="AD125" i="6"/>
  <c r="AD217" i="6" s="1"/>
  <c r="AH125" i="6"/>
  <c r="AH217" i="6" s="1"/>
  <c r="F126" i="6"/>
  <c r="F218" i="6" s="1"/>
  <c r="J126" i="6"/>
  <c r="J218" i="6" s="1"/>
  <c r="N126" i="6"/>
  <c r="N218" i="6" s="1"/>
  <c r="R126" i="6"/>
  <c r="R218" i="6" s="1"/>
  <c r="V126" i="6"/>
  <c r="V218" i="6" s="1"/>
  <c r="Z126" i="6"/>
  <c r="Z218" i="6" s="1"/>
  <c r="AD126" i="6"/>
  <c r="AD218" i="6" s="1"/>
  <c r="AH126" i="6"/>
  <c r="AH218" i="6" s="1"/>
  <c r="F127" i="6"/>
  <c r="F219" i="6" s="1"/>
  <c r="J127" i="6"/>
  <c r="J219" i="6" s="1"/>
  <c r="N127" i="6"/>
  <c r="N219" i="6" s="1"/>
  <c r="R127" i="6"/>
  <c r="R219" i="6" s="1"/>
  <c r="V127" i="6"/>
  <c r="V219" i="6" s="1"/>
  <c r="Z127" i="6"/>
  <c r="Z219" i="6" s="1"/>
  <c r="AD127" i="6"/>
  <c r="AD219" i="6" s="1"/>
  <c r="AH127" i="6"/>
  <c r="AH219" i="6" s="1"/>
  <c r="F128" i="6"/>
  <c r="F220" i="6" s="1"/>
  <c r="J128" i="6"/>
  <c r="J220" i="6" s="1"/>
  <c r="N128" i="6"/>
  <c r="N220" i="6" s="1"/>
  <c r="R128" i="6"/>
  <c r="R220" i="6" s="1"/>
  <c r="V128" i="6"/>
  <c r="V220" i="6" s="1"/>
  <c r="Z128" i="6"/>
  <c r="Z220" i="6" s="1"/>
  <c r="AD128" i="6"/>
  <c r="AD220" i="6" s="1"/>
  <c r="AH128" i="6"/>
  <c r="AH220" i="6" s="1"/>
  <c r="F129" i="6"/>
  <c r="F221" i="6" s="1"/>
  <c r="J129" i="6"/>
  <c r="J221" i="6" s="1"/>
  <c r="N129" i="6"/>
  <c r="N221" i="6" s="1"/>
  <c r="R129" i="6"/>
  <c r="R221" i="6" s="1"/>
  <c r="V129" i="6"/>
  <c r="V221" i="6" s="1"/>
  <c r="Z129" i="6"/>
  <c r="Z221" i="6" s="1"/>
  <c r="AD129" i="6"/>
  <c r="AD221" i="6" s="1"/>
  <c r="AH129" i="6"/>
  <c r="AH221" i="6" s="1"/>
  <c r="F130" i="6"/>
  <c r="F222" i="6" s="1"/>
  <c r="J130" i="6"/>
  <c r="J222" i="6" s="1"/>
  <c r="N130" i="6"/>
  <c r="N222" i="6" s="1"/>
  <c r="R130" i="6"/>
  <c r="R222" i="6" s="1"/>
  <c r="V130" i="6"/>
  <c r="V222" i="6" s="1"/>
  <c r="Z130" i="6"/>
  <c r="Z222" i="6" s="1"/>
  <c r="AD130" i="6"/>
  <c r="AD222" i="6" s="1"/>
  <c r="AH130" i="6"/>
  <c r="AH222" i="6" s="1"/>
  <c r="F131" i="6"/>
  <c r="F223" i="6" s="1"/>
  <c r="J131" i="6"/>
  <c r="J223" i="6" s="1"/>
  <c r="N131" i="6"/>
  <c r="N223" i="6" s="1"/>
  <c r="R131" i="6"/>
  <c r="R223" i="6" s="1"/>
  <c r="V131" i="6"/>
  <c r="V223" i="6" s="1"/>
  <c r="Z131" i="6"/>
  <c r="Z223" i="6" s="1"/>
  <c r="AD131" i="6"/>
  <c r="AD223" i="6" s="1"/>
  <c r="AH131" i="6"/>
  <c r="AH223" i="6" s="1"/>
  <c r="F132" i="6"/>
  <c r="F224" i="6" s="1"/>
  <c r="J132" i="6"/>
  <c r="J224" i="6" s="1"/>
  <c r="N132" i="6"/>
  <c r="N224" i="6" s="1"/>
  <c r="R132" i="6"/>
  <c r="R224" i="6" s="1"/>
  <c r="V132" i="6"/>
  <c r="V224" i="6" s="1"/>
  <c r="Z132" i="6"/>
  <c r="Z224" i="6" s="1"/>
  <c r="AD132" i="6"/>
  <c r="AD224" i="6" s="1"/>
  <c r="AH132" i="6"/>
  <c r="AH224" i="6" s="1"/>
  <c r="F133" i="6"/>
  <c r="F225" i="6" s="1"/>
  <c r="J133" i="6"/>
  <c r="J225" i="6" s="1"/>
  <c r="N133" i="6"/>
  <c r="N225" i="6" s="1"/>
  <c r="R133" i="6"/>
  <c r="R225" i="6" s="1"/>
  <c r="V133" i="6"/>
  <c r="V225" i="6" s="1"/>
  <c r="Z133" i="6"/>
  <c r="Z225" i="6" s="1"/>
  <c r="AD133" i="6"/>
  <c r="AD225" i="6" s="1"/>
  <c r="AH133" i="6"/>
  <c r="AH225" i="6" s="1"/>
  <c r="F134" i="6"/>
  <c r="F226" i="6" s="1"/>
  <c r="J134" i="6"/>
  <c r="J226" i="6" s="1"/>
  <c r="N134" i="6"/>
  <c r="N226" i="6" s="1"/>
  <c r="R134" i="6"/>
  <c r="R226" i="6" s="1"/>
  <c r="V134" i="6"/>
  <c r="V226" i="6" s="1"/>
  <c r="Z134" i="6"/>
  <c r="Z226" i="6" s="1"/>
  <c r="AD134" i="6"/>
  <c r="AD226" i="6" s="1"/>
  <c r="AH134" i="6"/>
  <c r="AH226" i="6" s="1"/>
  <c r="F135" i="6"/>
  <c r="F227" i="6" s="1"/>
  <c r="J135" i="6"/>
  <c r="J227" i="6" s="1"/>
  <c r="N135" i="6"/>
  <c r="N227" i="6" s="1"/>
  <c r="R135" i="6"/>
  <c r="R227" i="6" s="1"/>
  <c r="V135" i="6"/>
  <c r="V227" i="6" s="1"/>
  <c r="Z135" i="6"/>
  <c r="Z227" i="6" s="1"/>
  <c r="AD135" i="6"/>
  <c r="AD227" i="6" s="1"/>
  <c r="AH135" i="6"/>
  <c r="AH227" i="6" s="1"/>
  <c r="F136" i="6"/>
  <c r="F228" i="6" s="1"/>
  <c r="J136" i="6"/>
  <c r="J228" i="6" s="1"/>
  <c r="N136" i="6"/>
  <c r="N228" i="6" s="1"/>
  <c r="R136" i="6"/>
  <c r="R228" i="6" s="1"/>
  <c r="V136" i="6"/>
  <c r="V228" i="6" s="1"/>
  <c r="Z136" i="6"/>
  <c r="Z228" i="6" s="1"/>
  <c r="AD136" i="6"/>
  <c r="AD228" i="6" s="1"/>
  <c r="AH136" i="6"/>
  <c r="AH228" i="6" s="1"/>
  <c r="F137" i="6"/>
  <c r="F229" i="6" s="1"/>
  <c r="J137" i="6"/>
  <c r="J229" i="6" s="1"/>
  <c r="N137" i="6"/>
  <c r="N229" i="6" s="1"/>
  <c r="R137" i="6"/>
  <c r="R229" i="6" s="1"/>
  <c r="V137" i="6"/>
  <c r="V229" i="6" s="1"/>
  <c r="Z137" i="6"/>
  <c r="Z229" i="6" s="1"/>
  <c r="AD137" i="6"/>
  <c r="AD229" i="6" s="1"/>
  <c r="AH137" i="6"/>
  <c r="AH229" i="6" s="1"/>
  <c r="F138" i="6"/>
  <c r="F230" i="6" s="1"/>
  <c r="J138" i="6"/>
  <c r="J230" i="6" s="1"/>
  <c r="N138" i="6"/>
  <c r="N230" i="6" s="1"/>
  <c r="R138" i="6"/>
  <c r="R230" i="6" s="1"/>
  <c r="V138" i="6"/>
  <c r="V230" i="6" s="1"/>
  <c r="Z138" i="6"/>
  <c r="Z230" i="6" s="1"/>
  <c r="AD138" i="6"/>
  <c r="AD230" i="6" s="1"/>
  <c r="AH138" i="6"/>
  <c r="AH230" i="6" s="1"/>
  <c r="F139" i="6"/>
  <c r="F231" i="6" s="1"/>
  <c r="J139" i="6"/>
  <c r="J231" i="6" s="1"/>
  <c r="N139" i="6"/>
  <c r="N231" i="6" s="1"/>
  <c r="R139" i="6"/>
  <c r="R231" i="6" s="1"/>
  <c r="V139" i="6"/>
  <c r="V231" i="6" s="1"/>
  <c r="Z139" i="6"/>
  <c r="Z231" i="6" s="1"/>
  <c r="AD139" i="6"/>
  <c r="AD231" i="6" s="1"/>
  <c r="AH139" i="6"/>
  <c r="AH231" i="6" s="1"/>
  <c r="F140" i="6"/>
  <c r="F232" i="6" s="1"/>
  <c r="J140" i="6"/>
  <c r="J232" i="6" s="1"/>
  <c r="N140" i="6"/>
  <c r="N232" i="6" s="1"/>
  <c r="R140" i="6"/>
  <c r="R232" i="6" s="1"/>
  <c r="V140" i="6"/>
  <c r="V232" i="6" s="1"/>
  <c r="Z140" i="6"/>
  <c r="Z232" i="6" s="1"/>
  <c r="AD140" i="6"/>
  <c r="AD232" i="6" s="1"/>
  <c r="AH140" i="6"/>
  <c r="AH232" i="6" s="1"/>
  <c r="F141" i="6"/>
  <c r="F233" i="6" s="1"/>
  <c r="J141" i="6"/>
  <c r="J233" i="6" s="1"/>
  <c r="N141" i="6"/>
  <c r="N233" i="6" s="1"/>
  <c r="R141" i="6"/>
  <c r="R233" i="6" s="1"/>
  <c r="V141" i="6"/>
  <c r="V233" i="6" s="1"/>
  <c r="Z141" i="6"/>
  <c r="Z233" i="6" s="1"/>
  <c r="AD141" i="6"/>
  <c r="AD233" i="6" s="1"/>
  <c r="AH141" i="6"/>
  <c r="AH233" i="6" s="1"/>
  <c r="F142" i="6"/>
  <c r="F234" i="6" s="1"/>
  <c r="J142" i="6"/>
  <c r="J234" i="6" s="1"/>
  <c r="N142" i="6"/>
  <c r="N234" i="6" s="1"/>
  <c r="R142" i="6"/>
  <c r="R234" i="6" s="1"/>
  <c r="V142" i="6"/>
  <c r="V234" i="6" s="1"/>
  <c r="Z142" i="6"/>
  <c r="Z234" i="6" s="1"/>
  <c r="AD142" i="6"/>
  <c r="AD234" i="6" s="1"/>
  <c r="AH142" i="6"/>
  <c r="AH234" i="6" s="1"/>
  <c r="F143" i="6"/>
  <c r="F235" i="6" s="1"/>
  <c r="J143" i="6"/>
  <c r="J235" i="6" s="1"/>
  <c r="N143" i="6"/>
  <c r="N235" i="6" s="1"/>
  <c r="R143" i="6"/>
  <c r="R235" i="6" s="1"/>
  <c r="V143" i="6"/>
  <c r="V235" i="6" s="1"/>
  <c r="Z143" i="6"/>
  <c r="Z235" i="6" s="1"/>
  <c r="AD143" i="6"/>
  <c r="AD235" i="6" s="1"/>
  <c r="AH143" i="6"/>
  <c r="AH235" i="6" s="1"/>
  <c r="F144" i="6"/>
  <c r="F236" i="6" s="1"/>
  <c r="J144" i="6"/>
  <c r="J236" i="6" s="1"/>
  <c r="N144" i="6"/>
  <c r="N236" i="6" s="1"/>
  <c r="R144" i="6"/>
  <c r="R236" i="6" s="1"/>
  <c r="V144" i="6"/>
  <c r="V236" i="6" s="1"/>
  <c r="Z144" i="6"/>
  <c r="Z236" i="6" s="1"/>
  <c r="AD144" i="6"/>
  <c r="AD236" i="6" s="1"/>
  <c r="AH144" i="6"/>
  <c r="AH236" i="6" s="1"/>
  <c r="N146" i="6"/>
  <c r="N238" i="6" s="1"/>
  <c r="R146" i="6"/>
  <c r="R238" i="6" s="1"/>
  <c r="V146" i="6"/>
  <c r="V238" i="6" s="1"/>
  <c r="Z146" i="6"/>
  <c r="Z238" i="6" s="1"/>
  <c r="AD146" i="6"/>
  <c r="AD238" i="6" s="1"/>
  <c r="AH146" i="6"/>
  <c r="AH238" i="6" s="1"/>
  <c r="F147" i="6"/>
  <c r="F239" i="6" s="1"/>
  <c r="J147" i="6"/>
  <c r="J239" i="6" s="1"/>
  <c r="N147" i="6"/>
  <c r="N239" i="6" s="1"/>
  <c r="R147" i="6"/>
  <c r="R239" i="6" s="1"/>
  <c r="V147" i="6"/>
  <c r="V239" i="6" s="1"/>
  <c r="Z147" i="6"/>
  <c r="Z239" i="6" s="1"/>
  <c r="AD147" i="6"/>
  <c r="AD239" i="6" s="1"/>
  <c r="AH147" i="6"/>
  <c r="AH239" i="6" s="1"/>
  <c r="F148" i="6"/>
  <c r="F240" i="6" s="1"/>
  <c r="J148" i="6"/>
  <c r="J240" i="6" s="1"/>
  <c r="N148" i="6"/>
  <c r="N240" i="6" s="1"/>
  <c r="R148" i="6"/>
  <c r="R240" i="6" s="1"/>
  <c r="V148" i="6"/>
  <c r="V240" i="6" s="1"/>
  <c r="Z148" i="6"/>
  <c r="Z240" i="6" s="1"/>
  <c r="AD148" i="6"/>
  <c r="AD240" i="6" s="1"/>
  <c r="AH148" i="6"/>
  <c r="AH240" i="6" s="1"/>
  <c r="F149" i="6"/>
  <c r="F241" i="6" s="1"/>
  <c r="J149" i="6"/>
  <c r="J241" i="6" s="1"/>
  <c r="N149" i="6"/>
  <c r="N241" i="6" s="1"/>
  <c r="R149" i="6"/>
  <c r="R241" i="6" s="1"/>
  <c r="V149" i="6"/>
  <c r="V241" i="6" s="1"/>
  <c r="Z149" i="6"/>
  <c r="Z241" i="6" s="1"/>
  <c r="AD149" i="6"/>
  <c r="AD241" i="6" s="1"/>
  <c r="AH149" i="6"/>
  <c r="AH241" i="6" s="1"/>
  <c r="F150" i="6"/>
  <c r="F242" i="6" s="1"/>
  <c r="J150" i="6"/>
  <c r="J242" i="6" s="1"/>
  <c r="N150" i="6"/>
  <c r="N242" i="6" s="1"/>
  <c r="R150" i="6"/>
  <c r="R242" i="6" s="1"/>
  <c r="V150" i="6"/>
  <c r="V242" i="6" s="1"/>
  <c r="Z150" i="6"/>
  <c r="Z242" i="6" s="1"/>
  <c r="AD150" i="6"/>
  <c r="AD242" i="6" s="1"/>
  <c r="AH150" i="6"/>
  <c r="AH242" i="6" s="1"/>
  <c r="F151" i="6"/>
  <c r="F243" i="6" s="1"/>
  <c r="J151" i="6"/>
  <c r="J243" i="6" s="1"/>
  <c r="N151" i="6"/>
  <c r="N243" i="6" s="1"/>
  <c r="R151" i="6"/>
  <c r="R243" i="6" s="1"/>
  <c r="V151" i="6"/>
  <c r="V243" i="6" s="1"/>
  <c r="Z151" i="6"/>
  <c r="Z243" i="6" s="1"/>
  <c r="AD151" i="6"/>
  <c r="AD243" i="6" s="1"/>
  <c r="AH151" i="6"/>
  <c r="AH243" i="6" s="1"/>
  <c r="F152" i="6"/>
  <c r="F244" i="6" s="1"/>
  <c r="J152" i="6"/>
  <c r="J244" i="6" s="1"/>
  <c r="N152" i="6"/>
  <c r="N244" i="6" s="1"/>
  <c r="R152" i="6"/>
  <c r="R244" i="6" s="1"/>
  <c r="V152" i="6"/>
  <c r="V244" i="6" s="1"/>
  <c r="Z152" i="6"/>
  <c r="Z244" i="6" s="1"/>
  <c r="AD152" i="6"/>
  <c r="AD244" i="6" s="1"/>
  <c r="AH152" i="6"/>
  <c r="AH244" i="6" s="1"/>
  <c r="F153" i="6"/>
  <c r="F245" i="6" s="1"/>
  <c r="J153" i="6"/>
  <c r="J245" i="6" s="1"/>
  <c r="N153" i="6"/>
  <c r="N245" i="6" s="1"/>
  <c r="R153" i="6"/>
  <c r="R245" i="6" s="1"/>
  <c r="V153" i="6"/>
  <c r="V245" i="6" s="1"/>
  <c r="Z153" i="6"/>
  <c r="Z245" i="6" s="1"/>
  <c r="AD153" i="6"/>
  <c r="AD245" i="6" s="1"/>
  <c r="AH153" i="6"/>
  <c r="AH245" i="6" s="1"/>
  <c r="F155" i="6"/>
  <c r="F247" i="6" s="1"/>
  <c r="J155" i="6"/>
  <c r="J247" i="6" s="1"/>
  <c r="N155" i="6"/>
  <c r="N247" i="6" s="1"/>
  <c r="R155" i="6"/>
  <c r="R247" i="6" s="1"/>
  <c r="V155" i="6"/>
  <c r="V247" i="6" s="1"/>
  <c r="Z155" i="6"/>
  <c r="Z247" i="6" s="1"/>
  <c r="AD155" i="6"/>
  <c r="AD247" i="6" s="1"/>
  <c r="AH155" i="6"/>
  <c r="AH247" i="6" s="1"/>
  <c r="F156" i="6"/>
  <c r="F248" i="6" s="1"/>
  <c r="J156" i="6"/>
  <c r="J248" i="6" s="1"/>
  <c r="N156" i="6"/>
  <c r="N248" i="6" s="1"/>
  <c r="R156" i="6"/>
  <c r="R248" i="6" s="1"/>
  <c r="V156" i="6"/>
  <c r="V248" i="6" s="1"/>
  <c r="Z156" i="6"/>
  <c r="Z248" i="6" s="1"/>
  <c r="AD156" i="6"/>
  <c r="AD248" i="6" s="1"/>
  <c r="AH156" i="6"/>
  <c r="AH248" i="6" s="1"/>
  <c r="F157" i="6"/>
  <c r="F249" i="6" s="1"/>
  <c r="J157" i="6"/>
  <c r="J249" i="6" s="1"/>
  <c r="N157" i="6"/>
  <c r="N249" i="6" s="1"/>
  <c r="R157" i="6"/>
  <c r="R249" i="6" s="1"/>
  <c r="V157" i="6"/>
  <c r="V249" i="6" s="1"/>
  <c r="Z157" i="6"/>
  <c r="Z249" i="6" s="1"/>
  <c r="AD157" i="6"/>
  <c r="AD249" i="6" s="1"/>
  <c r="AH157" i="6"/>
  <c r="AH249" i="6" s="1"/>
  <c r="F158" i="6"/>
  <c r="F250" i="6" s="1"/>
  <c r="J158" i="6"/>
  <c r="J250" i="6" s="1"/>
  <c r="N158" i="6"/>
  <c r="N250" i="6" s="1"/>
  <c r="R158" i="6"/>
  <c r="R250" i="6" s="1"/>
  <c r="V158" i="6"/>
  <c r="V250" i="6" s="1"/>
  <c r="Z158" i="6"/>
  <c r="Z250" i="6" s="1"/>
  <c r="AD158" i="6"/>
  <c r="AD250" i="6" s="1"/>
  <c r="AH158" i="6"/>
  <c r="AH250" i="6" s="1"/>
  <c r="F159" i="6"/>
  <c r="F251" i="6" s="1"/>
  <c r="J159" i="6"/>
  <c r="J251" i="6" s="1"/>
  <c r="N159" i="6"/>
  <c r="N251" i="6" s="1"/>
  <c r="R159" i="6"/>
  <c r="R251" i="6" s="1"/>
  <c r="V159" i="6"/>
  <c r="V251" i="6" s="1"/>
  <c r="Z159" i="6"/>
  <c r="Z251" i="6" s="1"/>
  <c r="AD159" i="6"/>
  <c r="AD251" i="6" s="1"/>
  <c r="AH159" i="6"/>
  <c r="AH251" i="6" s="1"/>
  <c r="F160" i="6"/>
  <c r="F252" i="6" s="1"/>
  <c r="J160" i="6"/>
  <c r="J252" i="6" s="1"/>
  <c r="N160" i="6"/>
  <c r="N252" i="6" s="1"/>
  <c r="R160" i="6"/>
  <c r="R252" i="6" s="1"/>
  <c r="V160" i="6"/>
  <c r="V252" i="6" s="1"/>
  <c r="Z160" i="6"/>
  <c r="Z252" i="6" s="1"/>
  <c r="AD160" i="6"/>
  <c r="AD252" i="6" s="1"/>
  <c r="AH160" i="6"/>
  <c r="AH252" i="6" s="1"/>
  <c r="F161" i="6"/>
  <c r="F253" i="6" s="1"/>
  <c r="J161" i="6"/>
  <c r="J253" i="6" s="1"/>
  <c r="N161" i="6"/>
  <c r="N253" i="6" s="1"/>
  <c r="R161" i="6"/>
  <c r="R253" i="6" s="1"/>
  <c r="V161" i="6"/>
  <c r="V253" i="6" s="1"/>
  <c r="Z161" i="6"/>
  <c r="Z253" i="6" s="1"/>
  <c r="AD161" i="6"/>
  <c r="AD253" i="6" s="1"/>
  <c r="AH161" i="6"/>
  <c r="AH253" i="6" s="1"/>
  <c r="F162" i="6"/>
  <c r="F254" i="6" s="1"/>
  <c r="J162" i="6"/>
  <c r="J254" i="6" s="1"/>
  <c r="N162" i="6"/>
  <c r="N254" i="6" s="1"/>
  <c r="R162" i="6"/>
  <c r="R254" i="6" s="1"/>
  <c r="V162" i="6"/>
  <c r="V254" i="6" s="1"/>
  <c r="Z162" i="6"/>
  <c r="Z254" i="6" s="1"/>
  <c r="AD162" i="6"/>
  <c r="AD254" i="6" s="1"/>
  <c r="AH162" i="6"/>
  <c r="AH254" i="6" s="1"/>
  <c r="F164" i="6"/>
  <c r="F256" i="6" s="1"/>
  <c r="J164" i="6"/>
  <c r="J256" i="6" s="1"/>
  <c r="N164" i="6"/>
  <c r="N256" i="6" s="1"/>
  <c r="R164" i="6"/>
  <c r="R256" i="6" s="1"/>
  <c r="V164" i="6"/>
  <c r="V256" i="6" s="1"/>
  <c r="Z164" i="6"/>
  <c r="Z256" i="6" s="1"/>
  <c r="AD164" i="6"/>
  <c r="AD256" i="6" s="1"/>
  <c r="AH164" i="6"/>
  <c r="AH256" i="6" s="1"/>
  <c r="F165" i="6"/>
  <c r="F257" i="6" s="1"/>
  <c r="J165" i="6"/>
  <c r="J257" i="6" s="1"/>
  <c r="N165" i="6"/>
  <c r="N257" i="6" s="1"/>
  <c r="R165" i="6"/>
  <c r="R257" i="6" s="1"/>
  <c r="V165" i="6"/>
  <c r="V257" i="6" s="1"/>
  <c r="Z165" i="6"/>
  <c r="Z257" i="6" s="1"/>
  <c r="AD165" i="6"/>
  <c r="AD257" i="6" s="1"/>
  <c r="AH165" i="6"/>
  <c r="AH257" i="6" s="1"/>
  <c r="F166" i="6"/>
  <c r="F258" i="6" s="1"/>
  <c r="J166" i="6"/>
  <c r="J258" i="6" s="1"/>
  <c r="N166" i="6"/>
  <c r="N258" i="6" s="1"/>
  <c r="R166" i="6"/>
  <c r="R258" i="6" s="1"/>
  <c r="V166" i="6"/>
  <c r="V258" i="6" s="1"/>
  <c r="Z166" i="6"/>
  <c r="Z258" i="6" s="1"/>
  <c r="AD166" i="6"/>
  <c r="AD258" i="6" s="1"/>
  <c r="AH166" i="6"/>
  <c r="AH258" i="6" s="1"/>
  <c r="F167" i="6"/>
  <c r="F259" i="6" s="1"/>
  <c r="J167" i="6"/>
  <c r="J259" i="6" s="1"/>
  <c r="N167" i="6"/>
  <c r="N259" i="6" s="1"/>
  <c r="R167" i="6"/>
  <c r="R259" i="6" s="1"/>
  <c r="V167" i="6"/>
  <c r="V259" i="6" s="1"/>
  <c r="Z167" i="6"/>
  <c r="Z259" i="6" s="1"/>
  <c r="AD167" i="6"/>
  <c r="AD259" i="6" s="1"/>
  <c r="AH167" i="6"/>
  <c r="AH259" i="6" s="1"/>
  <c r="F168" i="6"/>
  <c r="F260" i="6" s="1"/>
  <c r="J168" i="6"/>
  <c r="J260" i="6" s="1"/>
  <c r="N168" i="6"/>
  <c r="N260" i="6" s="1"/>
  <c r="R168" i="6"/>
  <c r="R260" i="6" s="1"/>
  <c r="V168" i="6"/>
  <c r="V260" i="6" s="1"/>
  <c r="Z168" i="6"/>
  <c r="Z260" i="6" s="1"/>
  <c r="AD168" i="6"/>
  <c r="AD260" i="6" s="1"/>
  <c r="AH168" i="6"/>
  <c r="AH260" i="6" s="1"/>
  <c r="F170" i="6"/>
  <c r="F262" i="6" s="1"/>
  <c r="J170" i="6"/>
  <c r="J262" i="6" s="1"/>
  <c r="N170" i="6"/>
  <c r="N262" i="6" s="1"/>
  <c r="R170" i="6"/>
  <c r="R262" i="6" s="1"/>
  <c r="V170" i="6"/>
  <c r="V262" i="6" s="1"/>
  <c r="Z170" i="6"/>
  <c r="Z262" i="6" s="1"/>
  <c r="AD170" i="6"/>
  <c r="AD262" i="6" s="1"/>
  <c r="AH170" i="6"/>
  <c r="AH262" i="6" s="1"/>
  <c r="F171" i="6"/>
  <c r="F263" i="6" s="1"/>
  <c r="J171" i="6"/>
  <c r="J263" i="6" s="1"/>
  <c r="N171" i="6"/>
  <c r="N263" i="6" s="1"/>
  <c r="R171" i="6"/>
  <c r="R263" i="6" s="1"/>
  <c r="V171" i="6"/>
  <c r="V263" i="6" s="1"/>
  <c r="Z171" i="6"/>
  <c r="Z263" i="6" s="1"/>
  <c r="AD171" i="6"/>
  <c r="AD263" i="6" s="1"/>
  <c r="AH171" i="6"/>
  <c r="AH263" i="6" s="1"/>
  <c r="F172" i="6"/>
  <c r="F264" i="6" s="1"/>
  <c r="J172" i="6"/>
  <c r="J264" i="6" s="1"/>
  <c r="N172" i="6"/>
  <c r="N264" i="6" s="1"/>
  <c r="R172" i="6"/>
  <c r="R264" i="6" s="1"/>
  <c r="V172" i="6"/>
  <c r="V264" i="6" s="1"/>
  <c r="Z172" i="6"/>
  <c r="Z264" i="6" s="1"/>
  <c r="AD172" i="6"/>
  <c r="AD264" i="6" s="1"/>
  <c r="AH172" i="6"/>
  <c r="AH264" i="6" s="1"/>
  <c r="F173" i="6"/>
  <c r="F265" i="6" s="1"/>
  <c r="J173" i="6"/>
  <c r="J265" i="6" s="1"/>
  <c r="N173" i="6"/>
  <c r="N265" i="6" s="1"/>
  <c r="R173" i="6"/>
  <c r="R265" i="6" s="1"/>
  <c r="V173" i="6"/>
  <c r="V265" i="6" s="1"/>
  <c r="Z173" i="6"/>
  <c r="Z265" i="6" s="1"/>
  <c r="AD173" i="6"/>
  <c r="AD265" i="6" s="1"/>
  <c r="AH173" i="6"/>
  <c r="AH265" i="6" s="1"/>
  <c r="F174" i="6"/>
  <c r="F266" i="6" s="1"/>
  <c r="J174" i="6"/>
  <c r="J266" i="6" s="1"/>
  <c r="N174" i="6"/>
  <c r="N266" i="6" s="1"/>
  <c r="R174" i="6"/>
  <c r="R266" i="6" s="1"/>
  <c r="V174" i="6"/>
  <c r="V266" i="6" s="1"/>
  <c r="Z174" i="6"/>
  <c r="Z266" i="6" s="1"/>
  <c r="AD174" i="6"/>
  <c r="AD266" i="6" s="1"/>
  <c r="AH174" i="6"/>
  <c r="AH266" i="6" s="1"/>
  <c r="F175" i="6"/>
  <c r="F267" i="6" s="1"/>
  <c r="J175" i="6"/>
  <c r="J267" i="6" s="1"/>
  <c r="N175" i="6"/>
  <c r="N267" i="6" s="1"/>
  <c r="R175" i="6"/>
  <c r="R267" i="6" s="1"/>
  <c r="V175" i="6"/>
  <c r="V267" i="6" s="1"/>
  <c r="Z175" i="6"/>
  <c r="Z267" i="6" s="1"/>
  <c r="AD175" i="6"/>
  <c r="AD267" i="6" s="1"/>
  <c r="AH175" i="6"/>
  <c r="AH267" i="6" s="1"/>
  <c r="F176" i="6"/>
  <c r="F268" i="6" s="1"/>
  <c r="J176" i="6"/>
  <c r="J268" i="6" s="1"/>
  <c r="N176" i="6"/>
  <c r="N268" i="6" s="1"/>
  <c r="R176" i="6"/>
  <c r="R268" i="6" s="1"/>
  <c r="V176" i="6"/>
  <c r="V268" i="6" s="1"/>
  <c r="Z176" i="6"/>
  <c r="Z268" i="6" s="1"/>
  <c r="AD176" i="6"/>
  <c r="AD268" i="6" s="1"/>
  <c r="AH176" i="6"/>
  <c r="AH268" i="6" s="1"/>
  <c r="F177" i="6"/>
  <c r="F269" i="6" s="1"/>
  <c r="J177" i="6"/>
  <c r="J269" i="6" s="1"/>
  <c r="N177" i="6"/>
  <c r="N269" i="6" s="1"/>
  <c r="R177" i="6"/>
  <c r="R269" i="6" s="1"/>
  <c r="V177" i="6"/>
  <c r="V269" i="6" s="1"/>
  <c r="Z177" i="6"/>
  <c r="Z269" i="6" s="1"/>
  <c r="AD177" i="6"/>
  <c r="AD269" i="6" s="1"/>
  <c r="AH177" i="6"/>
  <c r="AH269" i="6" s="1"/>
  <c r="F178" i="6"/>
  <c r="F270" i="6" s="1"/>
  <c r="J178" i="6"/>
  <c r="J270" i="6" s="1"/>
  <c r="N178" i="6"/>
  <c r="N270" i="6" s="1"/>
  <c r="R178" i="6"/>
  <c r="R270" i="6" s="1"/>
  <c r="V178" i="6"/>
  <c r="V270" i="6" s="1"/>
  <c r="Z178" i="6"/>
  <c r="Z270" i="6" s="1"/>
  <c r="AD178" i="6"/>
  <c r="AD270" i="6" s="1"/>
  <c r="AH178" i="6"/>
  <c r="AH270" i="6" s="1"/>
  <c r="F179" i="6"/>
  <c r="F271" i="6" s="1"/>
  <c r="J179" i="6"/>
  <c r="J271" i="6" s="1"/>
  <c r="N179" i="6"/>
  <c r="N271" i="6" s="1"/>
  <c r="R179" i="6"/>
  <c r="R271" i="6" s="1"/>
  <c r="V179" i="6"/>
  <c r="V271" i="6" s="1"/>
  <c r="Z179" i="6"/>
  <c r="Z271" i="6" s="1"/>
  <c r="AD179" i="6"/>
  <c r="AD271" i="6" s="1"/>
  <c r="AH179" i="6"/>
  <c r="AH271" i="6" s="1"/>
  <c r="F180" i="6"/>
  <c r="F272" i="6" s="1"/>
  <c r="J180" i="6"/>
  <c r="J272" i="6" s="1"/>
  <c r="N180" i="6"/>
  <c r="N272" i="6" s="1"/>
  <c r="R180" i="6"/>
  <c r="R272" i="6" s="1"/>
  <c r="V180" i="6"/>
  <c r="V272" i="6" s="1"/>
  <c r="Z180" i="6"/>
  <c r="Z272" i="6" s="1"/>
  <c r="AD180" i="6"/>
  <c r="AD272" i="6" s="1"/>
  <c r="AH180" i="6"/>
  <c r="AH272" i="6" s="1"/>
  <c r="F181" i="6"/>
  <c r="F273" i="6" s="1"/>
  <c r="J181" i="6"/>
  <c r="J273" i="6" s="1"/>
  <c r="N181" i="6"/>
  <c r="N273" i="6" s="1"/>
  <c r="R181" i="6"/>
  <c r="R273" i="6" s="1"/>
  <c r="V181" i="6"/>
  <c r="V273" i="6" s="1"/>
  <c r="Z181" i="6"/>
  <c r="Z273" i="6" s="1"/>
  <c r="AD181" i="6"/>
  <c r="AD273" i="6" s="1"/>
  <c r="AH181" i="6"/>
  <c r="AH273" i="6" s="1"/>
  <c r="F182" i="6"/>
  <c r="F274" i="6" s="1"/>
  <c r="J182" i="6"/>
  <c r="J274" i="6" s="1"/>
  <c r="N182" i="6"/>
  <c r="N274" i="6" s="1"/>
  <c r="R182" i="6"/>
  <c r="R274" i="6" s="1"/>
  <c r="V182" i="6"/>
  <c r="V274" i="6" s="1"/>
  <c r="Z182" i="6"/>
  <c r="Z274" i="6" s="1"/>
  <c r="AD182" i="6"/>
  <c r="AD274" i="6" s="1"/>
  <c r="AH182" i="6"/>
  <c r="AH274" i="6" s="1"/>
  <c r="F183" i="6"/>
  <c r="F275" i="6" s="1"/>
  <c r="J183" i="6"/>
  <c r="J275" i="6" s="1"/>
  <c r="N183" i="6"/>
  <c r="N275" i="6" s="1"/>
  <c r="R183" i="6"/>
  <c r="R275" i="6" s="1"/>
  <c r="V183" i="6"/>
  <c r="V275" i="6" s="1"/>
  <c r="Z183" i="6"/>
  <c r="Z275" i="6" s="1"/>
  <c r="AD183" i="6"/>
  <c r="AD275" i="6" s="1"/>
  <c r="AH183" i="6"/>
  <c r="AH275" i="6" s="1"/>
  <c r="D145" i="8"/>
  <c r="H145" i="8"/>
  <c r="L145" i="8"/>
  <c r="D154" i="8"/>
  <c r="H154" i="8"/>
  <c r="L154" i="8"/>
  <c r="D163" i="8"/>
  <c r="H163" i="8"/>
  <c r="L163" i="8"/>
  <c r="D169" i="8"/>
  <c r="H169" i="8"/>
  <c r="L169" i="8"/>
  <c r="C96" i="6"/>
  <c r="C188" i="6" s="1"/>
  <c r="G96" i="6"/>
  <c r="G188" i="6" s="1"/>
  <c r="K96" i="6"/>
  <c r="K188" i="6" s="1"/>
  <c r="O96" i="6"/>
  <c r="O188" i="6" s="1"/>
  <c r="S96" i="6"/>
  <c r="S188" i="6" s="1"/>
  <c r="W96" i="6"/>
  <c r="W188" i="6" s="1"/>
  <c r="AA96" i="6"/>
  <c r="AA188" i="6" s="1"/>
  <c r="AE96" i="6"/>
  <c r="AE188" i="6" s="1"/>
  <c r="C97" i="6"/>
  <c r="C189" i="6" s="1"/>
  <c r="G97" i="6"/>
  <c r="G189" i="6" s="1"/>
  <c r="K97" i="6"/>
  <c r="K189" i="6" s="1"/>
  <c r="O97" i="6"/>
  <c r="O189" i="6" s="1"/>
  <c r="S97" i="6"/>
  <c r="S189" i="6" s="1"/>
  <c r="W97" i="6"/>
  <c r="W189" i="6" s="1"/>
  <c r="AA97" i="6"/>
  <c r="AA189" i="6" s="1"/>
  <c r="AE97" i="6"/>
  <c r="AE189" i="6" s="1"/>
  <c r="C98" i="6"/>
  <c r="C190" i="6" s="1"/>
  <c r="G98" i="6"/>
  <c r="G190" i="6" s="1"/>
  <c r="K98" i="6"/>
  <c r="K190" i="6" s="1"/>
  <c r="O98" i="6"/>
  <c r="O190" i="6" s="1"/>
  <c r="S98" i="6"/>
  <c r="S190" i="6" s="1"/>
  <c r="W98" i="6"/>
  <c r="W190" i="6" s="1"/>
  <c r="AA98" i="6"/>
  <c r="AA190" i="6" s="1"/>
  <c r="AE98" i="6"/>
  <c r="AE190" i="6" s="1"/>
  <c r="C99" i="6"/>
  <c r="C191" i="6" s="1"/>
  <c r="G99" i="6"/>
  <c r="G191" i="6" s="1"/>
  <c r="K99" i="6"/>
  <c r="K191" i="6" s="1"/>
  <c r="O99" i="6"/>
  <c r="O191" i="6" s="1"/>
  <c r="S99" i="6"/>
  <c r="S191" i="6" s="1"/>
  <c r="W99" i="6"/>
  <c r="W191" i="6" s="1"/>
  <c r="AA99" i="6"/>
  <c r="AA191" i="6" s="1"/>
  <c r="AE99" i="6"/>
  <c r="AE191" i="6" s="1"/>
  <c r="C100" i="6"/>
  <c r="C192" i="6" s="1"/>
  <c r="G100" i="6"/>
  <c r="G192" i="6" s="1"/>
  <c r="K100" i="6"/>
  <c r="K192" i="6" s="1"/>
  <c r="O100" i="6"/>
  <c r="O192" i="6" s="1"/>
  <c r="S100" i="6"/>
  <c r="S192" i="6" s="1"/>
  <c r="W100" i="6"/>
  <c r="W192" i="6" s="1"/>
  <c r="AA100" i="6"/>
  <c r="AA192" i="6" s="1"/>
  <c r="AE100" i="6"/>
  <c r="AE192" i="6" s="1"/>
  <c r="C101" i="6"/>
  <c r="C193" i="6" s="1"/>
  <c r="G101" i="6"/>
  <c r="G193" i="6" s="1"/>
  <c r="K101" i="6"/>
  <c r="K193" i="6" s="1"/>
  <c r="O101" i="6"/>
  <c r="O193" i="6" s="1"/>
  <c r="S101" i="6"/>
  <c r="S193" i="6" s="1"/>
  <c r="W101" i="6"/>
  <c r="W193" i="6" s="1"/>
  <c r="AA101" i="6"/>
  <c r="AA193" i="6" s="1"/>
  <c r="AE101" i="6"/>
  <c r="AE193" i="6" s="1"/>
  <c r="C102" i="6"/>
  <c r="C194" i="6" s="1"/>
  <c r="G102" i="6"/>
  <c r="G194" i="6" s="1"/>
  <c r="K102" i="6"/>
  <c r="K194" i="6" s="1"/>
  <c r="O102" i="6"/>
  <c r="O194" i="6" s="1"/>
  <c r="S102" i="6"/>
  <c r="S194" i="6" s="1"/>
  <c r="W102" i="6"/>
  <c r="W194" i="6" s="1"/>
  <c r="AA102" i="6"/>
  <c r="AA194" i="6" s="1"/>
  <c r="AE102" i="6"/>
  <c r="AE194" i="6" s="1"/>
  <c r="C103" i="6"/>
  <c r="C195" i="6" s="1"/>
  <c r="G103" i="6"/>
  <c r="G195" i="6" s="1"/>
  <c r="K103" i="6"/>
  <c r="K195" i="6" s="1"/>
  <c r="O103" i="6"/>
  <c r="O195" i="6" s="1"/>
  <c r="S103" i="6"/>
  <c r="S195" i="6" s="1"/>
  <c r="W103" i="6"/>
  <c r="W195" i="6" s="1"/>
  <c r="AA103" i="6"/>
  <c r="AA195" i="6" s="1"/>
  <c r="AE103" i="6"/>
  <c r="AE195" i="6" s="1"/>
  <c r="C104" i="6"/>
  <c r="C196" i="6" s="1"/>
  <c r="G104" i="6"/>
  <c r="G196" i="6" s="1"/>
  <c r="K104" i="6"/>
  <c r="K196" i="6" s="1"/>
  <c r="O104" i="6"/>
  <c r="O196" i="6" s="1"/>
  <c r="S104" i="6"/>
  <c r="S196" i="6" s="1"/>
  <c r="W104" i="6"/>
  <c r="W196" i="6" s="1"/>
  <c r="AA104" i="6"/>
  <c r="AA196" i="6" s="1"/>
  <c r="AE104" i="6"/>
  <c r="AE196" i="6" s="1"/>
  <c r="C105" i="6"/>
  <c r="C197" i="6" s="1"/>
  <c r="G105" i="6"/>
  <c r="G197" i="6" s="1"/>
  <c r="K105" i="6"/>
  <c r="K197" i="6" s="1"/>
  <c r="O105" i="6"/>
  <c r="O197" i="6" s="1"/>
  <c r="S105" i="6"/>
  <c r="S197" i="6" s="1"/>
  <c r="W105" i="6"/>
  <c r="W197" i="6" s="1"/>
  <c r="AA105" i="6"/>
  <c r="AA197" i="6" s="1"/>
  <c r="AE105" i="6"/>
  <c r="AE197" i="6" s="1"/>
  <c r="C106" i="6"/>
  <c r="C198" i="6" s="1"/>
  <c r="G106" i="6"/>
  <c r="G198" i="6" s="1"/>
  <c r="K106" i="6"/>
  <c r="K198" i="6" s="1"/>
  <c r="O106" i="6"/>
  <c r="O198" i="6" s="1"/>
  <c r="S106" i="6"/>
  <c r="S198" i="6" s="1"/>
  <c r="W106" i="6"/>
  <c r="W198" i="6" s="1"/>
  <c r="AA106" i="6"/>
  <c r="AA198" i="6" s="1"/>
  <c r="AE106" i="6"/>
  <c r="AE198" i="6" s="1"/>
  <c r="C107" i="6"/>
  <c r="C199" i="6" s="1"/>
  <c r="G107" i="6"/>
  <c r="G199" i="6" s="1"/>
  <c r="K107" i="6"/>
  <c r="K199" i="6" s="1"/>
  <c r="O107" i="6"/>
  <c r="O199" i="6" s="1"/>
  <c r="S107" i="6"/>
  <c r="S199" i="6" s="1"/>
  <c r="W107" i="6"/>
  <c r="W199" i="6" s="1"/>
  <c r="AA107" i="6"/>
  <c r="AA199" i="6" s="1"/>
  <c r="AE107" i="6"/>
  <c r="AE199" i="6" s="1"/>
  <c r="C108" i="6"/>
  <c r="C200" i="6" s="1"/>
  <c r="G108" i="6"/>
  <c r="G200" i="6" s="1"/>
  <c r="K108" i="6"/>
  <c r="K200" i="6" s="1"/>
  <c r="O108" i="6"/>
  <c r="O200" i="6" s="1"/>
  <c r="S108" i="6"/>
  <c r="S200" i="6" s="1"/>
  <c r="W108" i="6"/>
  <c r="W200" i="6" s="1"/>
  <c r="AA108" i="6"/>
  <c r="AA200" i="6" s="1"/>
  <c r="AE108" i="6"/>
  <c r="AE200" i="6" s="1"/>
  <c r="C109" i="6"/>
  <c r="C201" i="6" s="1"/>
  <c r="G109" i="6"/>
  <c r="G201" i="6" s="1"/>
  <c r="K109" i="6"/>
  <c r="K201" i="6" s="1"/>
  <c r="O109" i="6"/>
  <c r="O201" i="6" s="1"/>
  <c r="S109" i="6"/>
  <c r="S201" i="6" s="1"/>
  <c r="W109" i="6"/>
  <c r="W201" i="6" s="1"/>
  <c r="AA109" i="6"/>
  <c r="AA201" i="6" s="1"/>
  <c r="AE109" i="6"/>
  <c r="AE201" i="6" s="1"/>
  <c r="C110" i="6"/>
  <c r="C202" i="6" s="1"/>
  <c r="G110" i="6"/>
  <c r="G202" i="6" s="1"/>
  <c r="K110" i="6"/>
  <c r="K202" i="6" s="1"/>
  <c r="O110" i="6"/>
  <c r="O202" i="6" s="1"/>
  <c r="S110" i="6"/>
  <c r="S202" i="6" s="1"/>
  <c r="W110" i="6"/>
  <c r="W202" i="6" s="1"/>
  <c r="AA110" i="6"/>
  <c r="AA202" i="6" s="1"/>
  <c r="AE110" i="6"/>
  <c r="AE202" i="6" s="1"/>
  <c r="C111" i="6"/>
  <c r="C203" i="6" s="1"/>
  <c r="G111" i="6"/>
  <c r="G203" i="6" s="1"/>
  <c r="K111" i="6"/>
  <c r="K203" i="6" s="1"/>
  <c r="O111" i="6"/>
  <c r="O203" i="6" s="1"/>
  <c r="S111" i="6"/>
  <c r="S203" i="6" s="1"/>
  <c r="W111" i="6"/>
  <c r="W203" i="6" s="1"/>
  <c r="AA111" i="6"/>
  <c r="AA203" i="6" s="1"/>
  <c r="AE111" i="6"/>
  <c r="AE203" i="6" s="1"/>
  <c r="C112" i="6"/>
  <c r="C204" i="6" s="1"/>
  <c r="G112" i="6"/>
  <c r="G204" i="6" s="1"/>
  <c r="K112" i="6"/>
  <c r="K204" i="6" s="1"/>
  <c r="O112" i="6"/>
  <c r="O204" i="6" s="1"/>
  <c r="S112" i="6"/>
  <c r="S204" i="6" s="1"/>
  <c r="W112" i="6"/>
  <c r="W204" i="6" s="1"/>
  <c r="AA112" i="6"/>
  <c r="AA204" i="6" s="1"/>
  <c r="AE112" i="6"/>
  <c r="AE204" i="6" s="1"/>
  <c r="C113" i="6"/>
  <c r="C205" i="6" s="1"/>
  <c r="G113" i="6"/>
  <c r="G205" i="6" s="1"/>
  <c r="K113" i="6"/>
  <c r="K205" i="6" s="1"/>
  <c r="O113" i="6"/>
  <c r="O205" i="6" s="1"/>
  <c r="S113" i="6"/>
  <c r="S205" i="6" s="1"/>
  <c r="W113" i="6"/>
  <c r="W205" i="6" s="1"/>
  <c r="AA113" i="6"/>
  <c r="AA205" i="6" s="1"/>
  <c r="AE113" i="6"/>
  <c r="AE205" i="6" s="1"/>
  <c r="C114" i="6"/>
  <c r="C206" i="6" s="1"/>
  <c r="G114" i="6"/>
  <c r="G206" i="6" s="1"/>
  <c r="K114" i="6"/>
  <c r="K206" i="6" s="1"/>
  <c r="O114" i="6"/>
  <c r="O206" i="6" s="1"/>
  <c r="S114" i="6"/>
  <c r="S206" i="6" s="1"/>
  <c r="W114" i="6"/>
  <c r="W206" i="6" s="1"/>
  <c r="AA114" i="6"/>
  <c r="AA206" i="6" s="1"/>
  <c r="AE114" i="6"/>
  <c r="AE206" i="6" s="1"/>
  <c r="C115" i="6"/>
  <c r="C207" i="6" s="1"/>
  <c r="G115" i="6"/>
  <c r="G207" i="6" s="1"/>
  <c r="K115" i="6"/>
  <c r="K207" i="6" s="1"/>
  <c r="O115" i="6"/>
  <c r="O207" i="6" s="1"/>
  <c r="S115" i="6"/>
  <c r="S207" i="6" s="1"/>
  <c r="W115" i="6"/>
  <c r="W207" i="6" s="1"/>
  <c r="AA115" i="6"/>
  <c r="AA207" i="6" s="1"/>
  <c r="AE115" i="6"/>
  <c r="AE207" i="6" s="1"/>
  <c r="C116" i="6"/>
  <c r="C208" i="6" s="1"/>
  <c r="G116" i="6"/>
  <c r="G208" i="6" s="1"/>
  <c r="K116" i="6"/>
  <c r="K208" i="6" s="1"/>
  <c r="O116" i="6"/>
  <c r="O208" i="6" s="1"/>
  <c r="S116" i="6"/>
  <c r="S208" i="6" s="1"/>
  <c r="W116" i="6"/>
  <c r="W208" i="6" s="1"/>
  <c r="AA116" i="6"/>
  <c r="AA208" i="6" s="1"/>
  <c r="AE116" i="6"/>
  <c r="AE208" i="6" s="1"/>
  <c r="C117" i="6"/>
  <c r="C209" i="6" s="1"/>
  <c r="G117" i="6"/>
  <c r="G209" i="6" s="1"/>
  <c r="K117" i="6"/>
  <c r="K209" i="6" s="1"/>
  <c r="O117" i="6"/>
  <c r="O209" i="6" s="1"/>
  <c r="S117" i="6"/>
  <c r="S209" i="6" s="1"/>
  <c r="W117" i="6"/>
  <c r="W209" i="6" s="1"/>
  <c r="AA117" i="6"/>
  <c r="AA209" i="6" s="1"/>
  <c r="AE117" i="6"/>
  <c r="AE209" i="6" s="1"/>
  <c r="C118" i="6"/>
  <c r="C210" i="6" s="1"/>
  <c r="G118" i="6"/>
  <c r="G210" i="6" s="1"/>
  <c r="K118" i="6"/>
  <c r="K210" i="6" s="1"/>
  <c r="O118" i="6"/>
  <c r="O210" i="6" s="1"/>
  <c r="S118" i="6"/>
  <c r="S210" i="6" s="1"/>
  <c r="W118" i="6"/>
  <c r="W210" i="6" s="1"/>
  <c r="AA118" i="6"/>
  <c r="AA210" i="6" s="1"/>
  <c r="AE118" i="6"/>
  <c r="AE210" i="6" s="1"/>
  <c r="C119" i="6"/>
  <c r="C211" i="6" s="1"/>
  <c r="G119" i="6"/>
  <c r="G211" i="6" s="1"/>
  <c r="K119" i="6"/>
  <c r="K211" i="6" s="1"/>
  <c r="O119" i="6"/>
  <c r="O211" i="6" s="1"/>
  <c r="S119" i="6"/>
  <c r="S211" i="6" s="1"/>
  <c r="W119" i="6"/>
  <c r="W211" i="6" s="1"/>
  <c r="AA119" i="6"/>
  <c r="AA211" i="6" s="1"/>
  <c r="AE119" i="6"/>
  <c r="AE211" i="6" s="1"/>
  <c r="C120" i="6"/>
  <c r="C212" i="6" s="1"/>
  <c r="G120" i="6"/>
  <c r="G212" i="6" s="1"/>
  <c r="K120" i="6"/>
  <c r="K212" i="6" s="1"/>
  <c r="O120" i="6"/>
  <c r="O212" i="6" s="1"/>
  <c r="S120" i="6"/>
  <c r="S212" i="6" s="1"/>
  <c r="W120" i="6"/>
  <c r="W212" i="6" s="1"/>
  <c r="AA120" i="6"/>
  <c r="AA212" i="6" s="1"/>
  <c r="AE120" i="6"/>
  <c r="AE212" i="6" s="1"/>
  <c r="C121" i="6"/>
  <c r="C213" i="6" s="1"/>
  <c r="G121" i="6"/>
  <c r="G213" i="6" s="1"/>
  <c r="K121" i="6"/>
  <c r="K213" i="6" s="1"/>
  <c r="O121" i="6"/>
  <c r="O213" i="6" s="1"/>
  <c r="S121" i="6"/>
  <c r="S213" i="6" s="1"/>
  <c r="W121" i="6"/>
  <c r="W213" i="6" s="1"/>
  <c r="AA121" i="6"/>
  <c r="AA213" i="6" s="1"/>
  <c r="AE121" i="6"/>
  <c r="AE213" i="6" s="1"/>
  <c r="C122" i="6"/>
  <c r="C214" i="6" s="1"/>
  <c r="G122" i="6"/>
  <c r="G214" i="6" s="1"/>
  <c r="K122" i="6"/>
  <c r="K214" i="6" s="1"/>
  <c r="O122" i="6"/>
  <c r="O214" i="6" s="1"/>
  <c r="S122" i="6"/>
  <c r="S214" i="6" s="1"/>
  <c r="W122" i="6"/>
  <c r="W214" i="6" s="1"/>
  <c r="AA122" i="6"/>
  <c r="AA214" i="6" s="1"/>
  <c r="AE122" i="6"/>
  <c r="AE214" i="6" s="1"/>
  <c r="C123" i="6"/>
  <c r="C215" i="6" s="1"/>
  <c r="G123" i="6"/>
  <c r="G215" i="6" s="1"/>
  <c r="K123" i="6"/>
  <c r="K215" i="6" s="1"/>
  <c r="O123" i="6"/>
  <c r="O215" i="6" s="1"/>
  <c r="S123" i="6"/>
  <c r="S215" i="6" s="1"/>
  <c r="W123" i="6"/>
  <c r="W215" i="6" s="1"/>
  <c r="AA123" i="6"/>
  <c r="AA215" i="6" s="1"/>
  <c r="AE123" i="6"/>
  <c r="AE215" i="6" s="1"/>
  <c r="C124" i="6"/>
  <c r="C216" i="6" s="1"/>
  <c r="G124" i="6"/>
  <c r="G216" i="6" s="1"/>
  <c r="K124" i="6"/>
  <c r="K216" i="6" s="1"/>
  <c r="O124" i="6"/>
  <c r="O216" i="6" s="1"/>
  <c r="S124" i="6"/>
  <c r="S216" i="6" s="1"/>
  <c r="W124" i="6"/>
  <c r="W216" i="6" s="1"/>
  <c r="AA124" i="6"/>
  <c r="AA216" i="6" s="1"/>
  <c r="AE124" i="6"/>
  <c r="AE216" i="6" s="1"/>
  <c r="C125" i="6"/>
  <c r="C217" i="6" s="1"/>
  <c r="G125" i="6"/>
  <c r="G217" i="6" s="1"/>
  <c r="K125" i="6"/>
  <c r="K217" i="6" s="1"/>
  <c r="O125" i="6"/>
  <c r="O217" i="6" s="1"/>
  <c r="S125" i="6"/>
  <c r="S217" i="6" s="1"/>
  <c r="W125" i="6"/>
  <c r="W217" i="6" s="1"/>
  <c r="AA125" i="6"/>
  <c r="AA217" i="6" s="1"/>
  <c r="AE125" i="6"/>
  <c r="AE217" i="6" s="1"/>
  <c r="C126" i="6"/>
  <c r="C218" i="6" s="1"/>
  <c r="G126" i="6"/>
  <c r="G218" i="6" s="1"/>
  <c r="K126" i="6"/>
  <c r="K218" i="6" s="1"/>
  <c r="O126" i="6"/>
  <c r="O218" i="6" s="1"/>
  <c r="S126" i="6"/>
  <c r="S218" i="6" s="1"/>
  <c r="W126" i="6"/>
  <c r="W218" i="6" s="1"/>
  <c r="AA126" i="6"/>
  <c r="AA218" i="6" s="1"/>
  <c r="AE126" i="6"/>
  <c r="AE218" i="6" s="1"/>
  <c r="C127" i="6"/>
  <c r="C219" i="6" s="1"/>
  <c r="G127" i="6"/>
  <c r="G219" i="6" s="1"/>
  <c r="K127" i="6"/>
  <c r="K219" i="6" s="1"/>
  <c r="O127" i="6"/>
  <c r="O219" i="6" s="1"/>
  <c r="S127" i="6"/>
  <c r="S219" i="6" s="1"/>
  <c r="W127" i="6"/>
  <c r="W219" i="6" s="1"/>
  <c r="AA127" i="6"/>
  <c r="AA219" i="6" s="1"/>
  <c r="AE127" i="6"/>
  <c r="AE219" i="6" s="1"/>
  <c r="C128" i="6"/>
  <c r="C220" i="6" s="1"/>
  <c r="G128" i="6"/>
  <c r="G220" i="6" s="1"/>
  <c r="K128" i="6"/>
  <c r="K220" i="6" s="1"/>
  <c r="O128" i="6"/>
  <c r="O220" i="6" s="1"/>
  <c r="S128" i="6"/>
  <c r="S220" i="6" s="1"/>
  <c r="W128" i="6"/>
  <c r="W220" i="6" s="1"/>
  <c r="AA128" i="6"/>
  <c r="AA220" i="6" s="1"/>
  <c r="AE128" i="6"/>
  <c r="AE220" i="6" s="1"/>
  <c r="C129" i="6"/>
  <c r="C221" i="6" s="1"/>
  <c r="G129" i="6"/>
  <c r="G221" i="6" s="1"/>
  <c r="K129" i="6"/>
  <c r="K221" i="6" s="1"/>
  <c r="O129" i="6"/>
  <c r="O221" i="6" s="1"/>
  <c r="S129" i="6"/>
  <c r="S221" i="6" s="1"/>
  <c r="W129" i="6"/>
  <c r="W221" i="6" s="1"/>
  <c r="AA129" i="6"/>
  <c r="AA221" i="6" s="1"/>
  <c r="AE129" i="6"/>
  <c r="AE221" i="6" s="1"/>
  <c r="C130" i="6"/>
  <c r="C222" i="6" s="1"/>
  <c r="G130" i="6"/>
  <c r="G222" i="6" s="1"/>
  <c r="K130" i="6"/>
  <c r="K222" i="6" s="1"/>
  <c r="O130" i="6"/>
  <c r="O222" i="6" s="1"/>
  <c r="S130" i="6"/>
  <c r="S222" i="6" s="1"/>
  <c r="W130" i="6"/>
  <c r="W222" i="6" s="1"/>
  <c r="AA130" i="6"/>
  <c r="AA222" i="6" s="1"/>
  <c r="AE130" i="6"/>
  <c r="AE222" i="6" s="1"/>
  <c r="C131" i="6"/>
  <c r="C223" i="6" s="1"/>
  <c r="G131" i="6"/>
  <c r="G223" i="6" s="1"/>
  <c r="K131" i="6"/>
  <c r="K223" i="6" s="1"/>
  <c r="O131" i="6"/>
  <c r="O223" i="6" s="1"/>
  <c r="S131" i="6"/>
  <c r="S223" i="6" s="1"/>
  <c r="W131" i="6"/>
  <c r="W223" i="6" s="1"/>
  <c r="AA131" i="6"/>
  <c r="AA223" i="6" s="1"/>
  <c r="AE131" i="6"/>
  <c r="AE223" i="6" s="1"/>
  <c r="C132" i="6"/>
  <c r="C224" i="6" s="1"/>
  <c r="G132" i="6"/>
  <c r="G224" i="6" s="1"/>
  <c r="K132" i="6"/>
  <c r="K224" i="6" s="1"/>
  <c r="O132" i="6"/>
  <c r="O224" i="6" s="1"/>
  <c r="S132" i="6"/>
  <c r="S224" i="6" s="1"/>
  <c r="W132" i="6"/>
  <c r="W224" i="6" s="1"/>
  <c r="AA132" i="6"/>
  <c r="AA224" i="6" s="1"/>
  <c r="AE132" i="6"/>
  <c r="AE224" i="6" s="1"/>
  <c r="C133" i="6"/>
  <c r="C225" i="6" s="1"/>
  <c r="G133" i="6"/>
  <c r="G225" i="6" s="1"/>
  <c r="K133" i="6"/>
  <c r="K225" i="6" s="1"/>
  <c r="O133" i="6"/>
  <c r="O225" i="6" s="1"/>
  <c r="S133" i="6"/>
  <c r="S225" i="6" s="1"/>
  <c r="W133" i="6"/>
  <c r="W225" i="6" s="1"/>
  <c r="AA133" i="6"/>
  <c r="AA225" i="6" s="1"/>
  <c r="AE133" i="6"/>
  <c r="AE225" i="6" s="1"/>
  <c r="C134" i="6"/>
  <c r="C226" i="6" s="1"/>
  <c r="G134" i="6"/>
  <c r="G226" i="6" s="1"/>
  <c r="K134" i="6"/>
  <c r="K226" i="6" s="1"/>
  <c r="O134" i="6"/>
  <c r="O226" i="6" s="1"/>
  <c r="S134" i="6"/>
  <c r="S226" i="6" s="1"/>
  <c r="W134" i="6"/>
  <c r="W226" i="6" s="1"/>
  <c r="AA134" i="6"/>
  <c r="AA226" i="6" s="1"/>
  <c r="AE134" i="6"/>
  <c r="AE226" i="6" s="1"/>
  <c r="C135" i="6"/>
  <c r="C227" i="6" s="1"/>
  <c r="G135" i="6"/>
  <c r="G227" i="6" s="1"/>
  <c r="K135" i="6"/>
  <c r="K227" i="6" s="1"/>
  <c r="O135" i="6"/>
  <c r="O227" i="6" s="1"/>
  <c r="S135" i="6"/>
  <c r="S227" i="6" s="1"/>
  <c r="W135" i="6"/>
  <c r="W227" i="6" s="1"/>
  <c r="AA135" i="6"/>
  <c r="AA227" i="6" s="1"/>
  <c r="AE135" i="6"/>
  <c r="AE227" i="6" s="1"/>
  <c r="C136" i="6"/>
  <c r="C228" i="6" s="1"/>
  <c r="G136" i="6"/>
  <c r="G228" i="6" s="1"/>
  <c r="K136" i="6"/>
  <c r="K228" i="6" s="1"/>
  <c r="O136" i="6"/>
  <c r="O228" i="6" s="1"/>
  <c r="S136" i="6"/>
  <c r="S228" i="6" s="1"/>
  <c r="W136" i="6"/>
  <c r="W228" i="6" s="1"/>
  <c r="AA136" i="6"/>
  <c r="AA228" i="6" s="1"/>
  <c r="AE136" i="6"/>
  <c r="AE228" i="6" s="1"/>
  <c r="C137" i="6"/>
  <c r="C229" i="6" s="1"/>
  <c r="G137" i="6"/>
  <c r="G229" i="6" s="1"/>
  <c r="K137" i="6"/>
  <c r="K229" i="6" s="1"/>
  <c r="O137" i="6"/>
  <c r="O229" i="6" s="1"/>
  <c r="S137" i="6"/>
  <c r="S229" i="6" s="1"/>
  <c r="W137" i="6"/>
  <c r="W229" i="6" s="1"/>
  <c r="AA137" i="6"/>
  <c r="AA229" i="6" s="1"/>
  <c r="AE137" i="6"/>
  <c r="AE229" i="6" s="1"/>
  <c r="C138" i="6"/>
  <c r="C230" i="6" s="1"/>
  <c r="G138" i="6"/>
  <c r="G230" i="6" s="1"/>
  <c r="K138" i="6"/>
  <c r="K230" i="6" s="1"/>
  <c r="O138" i="6"/>
  <c r="O230" i="6" s="1"/>
  <c r="S138" i="6"/>
  <c r="S230" i="6" s="1"/>
  <c r="W138" i="6"/>
  <c r="W230" i="6" s="1"/>
  <c r="AA138" i="6"/>
  <c r="AA230" i="6" s="1"/>
  <c r="AE138" i="6"/>
  <c r="AE230" i="6" s="1"/>
  <c r="C139" i="6"/>
  <c r="C231" i="6" s="1"/>
  <c r="G139" i="6"/>
  <c r="G231" i="6" s="1"/>
  <c r="K139" i="6"/>
  <c r="K231" i="6" s="1"/>
  <c r="O139" i="6"/>
  <c r="O231" i="6" s="1"/>
  <c r="S139" i="6"/>
  <c r="S231" i="6" s="1"/>
  <c r="W139" i="6"/>
  <c r="W231" i="6" s="1"/>
  <c r="AA139" i="6"/>
  <c r="AA231" i="6" s="1"/>
  <c r="AE139" i="6"/>
  <c r="AE231" i="6" s="1"/>
  <c r="C140" i="6"/>
  <c r="C232" i="6" s="1"/>
  <c r="G140" i="6"/>
  <c r="G232" i="6" s="1"/>
  <c r="K140" i="6"/>
  <c r="K232" i="6" s="1"/>
  <c r="O140" i="6"/>
  <c r="O232" i="6" s="1"/>
  <c r="S140" i="6"/>
  <c r="S232" i="6" s="1"/>
  <c r="W140" i="6"/>
  <c r="W232" i="6" s="1"/>
  <c r="AA140" i="6"/>
  <c r="AA232" i="6" s="1"/>
  <c r="AE140" i="6"/>
  <c r="AE232" i="6" s="1"/>
  <c r="C141" i="6"/>
  <c r="C233" i="6" s="1"/>
  <c r="G141" i="6"/>
  <c r="G233" i="6" s="1"/>
  <c r="K141" i="6"/>
  <c r="K233" i="6" s="1"/>
  <c r="O141" i="6"/>
  <c r="O233" i="6" s="1"/>
  <c r="S141" i="6"/>
  <c r="S233" i="6" s="1"/>
  <c r="W141" i="6"/>
  <c r="W233" i="6" s="1"/>
  <c r="AA141" i="6"/>
  <c r="AA233" i="6" s="1"/>
  <c r="AE141" i="6"/>
  <c r="AE233" i="6" s="1"/>
  <c r="C142" i="6"/>
  <c r="C234" i="6" s="1"/>
  <c r="G142" i="6"/>
  <c r="G234" i="6" s="1"/>
  <c r="K142" i="6"/>
  <c r="K234" i="6" s="1"/>
  <c r="O142" i="6"/>
  <c r="O234" i="6" s="1"/>
  <c r="S142" i="6"/>
  <c r="S234" i="6" s="1"/>
  <c r="W142" i="6"/>
  <c r="W234" i="6" s="1"/>
  <c r="AA142" i="6"/>
  <c r="AA234" i="6" s="1"/>
  <c r="AE142" i="6"/>
  <c r="AE234" i="6" s="1"/>
  <c r="C143" i="6"/>
  <c r="C235" i="6" s="1"/>
  <c r="G143" i="6"/>
  <c r="G235" i="6" s="1"/>
  <c r="K143" i="6"/>
  <c r="K235" i="6" s="1"/>
  <c r="O143" i="6"/>
  <c r="O235" i="6" s="1"/>
  <c r="S143" i="6"/>
  <c r="S235" i="6" s="1"/>
  <c r="W143" i="6"/>
  <c r="W235" i="6" s="1"/>
  <c r="AA143" i="6"/>
  <c r="AA235" i="6" s="1"/>
  <c r="AE143" i="6"/>
  <c r="AE235" i="6" s="1"/>
  <c r="C144" i="6"/>
  <c r="C236" i="6" s="1"/>
  <c r="G144" i="6"/>
  <c r="G236" i="6" s="1"/>
  <c r="K144" i="6"/>
  <c r="K236" i="6" s="1"/>
  <c r="O144" i="6"/>
  <c r="O236" i="6" s="1"/>
  <c r="S144" i="6"/>
  <c r="S236" i="6" s="1"/>
  <c r="W144" i="6"/>
  <c r="W236" i="6" s="1"/>
  <c r="AA144" i="6"/>
  <c r="AA236" i="6" s="1"/>
  <c r="AE144" i="6"/>
  <c r="AE236" i="6" s="1"/>
  <c r="O146" i="6"/>
  <c r="O238" i="6" s="1"/>
  <c r="S146" i="6"/>
  <c r="S238" i="6" s="1"/>
  <c r="W146" i="6"/>
  <c r="W238" i="6" s="1"/>
  <c r="AA146" i="6"/>
  <c r="AA238" i="6" s="1"/>
  <c r="AE146" i="6"/>
  <c r="AE238" i="6" s="1"/>
  <c r="C147" i="6"/>
  <c r="C239" i="6" s="1"/>
  <c r="G147" i="6"/>
  <c r="G239" i="6" s="1"/>
  <c r="K147" i="6"/>
  <c r="K239" i="6" s="1"/>
  <c r="O147" i="6"/>
  <c r="O239" i="6" s="1"/>
  <c r="S147" i="6"/>
  <c r="S239" i="6" s="1"/>
  <c r="W147" i="6"/>
  <c r="W239" i="6" s="1"/>
  <c r="AA147" i="6"/>
  <c r="AA239" i="6" s="1"/>
  <c r="AE147" i="6"/>
  <c r="AE239" i="6" s="1"/>
  <c r="C148" i="6"/>
  <c r="C240" i="6" s="1"/>
  <c r="G148" i="6"/>
  <c r="G240" i="6" s="1"/>
  <c r="K148" i="6"/>
  <c r="K240" i="6" s="1"/>
  <c r="O148" i="6"/>
  <c r="O240" i="6" s="1"/>
  <c r="S148" i="6"/>
  <c r="S240" i="6" s="1"/>
  <c r="W148" i="6"/>
  <c r="W240" i="6" s="1"/>
  <c r="AA148" i="6"/>
  <c r="AA240" i="6" s="1"/>
  <c r="AE148" i="6"/>
  <c r="AE240" i="6" s="1"/>
  <c r="C149" i="6"/>
  <c r="C241" i="6" s="1"/>
  <c r="G149" i="6"/>
  <c r="G241" i="6" s="1"/>
  <c r="K149" i="6"/>
  <c r="K241" i="6" s="1"/>
  <c r="O149" i="6"/>
  <c r="O241" i="6" s="1"/>
  <c r="S149" i="6"/>
  <c r="S241" i="6" s="1"/>
  <c r="W149" i="6"/>
  <c r="W241" i="6" s="1"/>
  <c r="AA149" i="6"/>
  <c r="AA241" i="6" s="1"/>
  <c r="AE149" i="6"/>
  <c r="AE241" i="6" s="1"/>
  <c r="C150" i="6"/>
  <c r="C242" i="6" s="1"/>
  <c r="G150" i="6"/>
  <c r="G242" i="6" s="1"/>
  <c r="K150" i="6"/>
  <c r="K242" i="6" s="1"/>
  <c r="O150" i="6"/>
  <c r="O242" i="6" s="1"/>
  <c r="S150" i="6"/>
  <c r="S242" i="6" s="1"/>
  <c r="W150" i="6"/>
  <c r="W242" i="6" s="1"/>
  <c r="AA150" i="6"/>
  <c r="AA242" i="6" s="1"/>
  <c r="AE150" i="6"/>
  <c r="AE242" i="6" s="1"/>
  <c r="C151" i="6"/>
  <c r="C243" i="6" s="1"/>
  <c r="G151" i="6"/>
  <c r="G243" i="6" s="1"/>
  <c r="K151" i="6"/>
  <c r="K243" i="6" s="1"/>
  <c r="O151" i="6"/>
  <c r="O243" i="6" s="1"/>
  <c r="S151" i="6"/>
  <c r="S243" i="6" s="1"/>
  <c r="W151" i="6"/>
  <c r="W243" i="6" s="1"/>
  <c r="AA151" i="6"/>
  <c r="AA243" i="6" s="1"/>
  <c r="AE151" i="6"/>
  <c r="AE243" i="6" s="1"/>
  <c r="C152" i="6"/>
  <c r="C244" i="6" s="1"/>
  <c r="G152" i="6"/>
  <c r="G244" i="6" s="1"/>
  <c r="K152" i="6"/>
  <c r="K244" i="6" s="1"/>
  <c r="O152" i="6"/>
  <c r="O244" i="6" s="1"/>
  <c r="S152" i="6"/>
  <c r="S244" i="6" s="1"/>
  <c r="W152" i="6"/>
  <c r="W244" i="6" s="1"/>
  <c r="AA152" i="6"/>
  <c r="AA244" i="6" s="1"/>
  <c r="AE152" i="6"/>
  <c r="AE244" i="6" s="1"/>
  <c r="C153" i="6"/>
  <c r="C245" i="6" s="1"/>
  <c r="G153" i="6"/>
  <c r="G245" i="6" s="1"/>
  <c r="K153" i="6"/>
  <c r="K245" i="6" s="1"/>
  <c r="O153" i="6"/>
  <c r="O245" i="6" s="1"/>
  <c r="S153" i="6"/>
  <c r="S245" i="6" s="1"/>
  <c r="W153" i="6"/>
  <c r="W245" i="6" s="1"/>
  <c r="AA153" i="6"/>
  <c r="AA245" i="6" s="1"/>
  <c r="AE153" i="6"/>
  <c r="AE245" i="6" s="1"/>
  <c r="C155" i="6"/>
  <c r="C247" i="6" s="1"/>
  <c r="G155" i="6"/>
  <c r="G247" i="6" s="1"/>
  <c r="K155" i="6"/>
  <c r="K247" i="6" s="1"/>
  <c r="O155" i="6"/>
  <c r="O247" i="6" s="1"/>
  <c r="S155" i="6"/>
  <c r="S247" i="6" s="1"/>
  <c r="W155" i="6"/>
  <c r="W247" i="6" s="1"/>
  <c r="AA155" i="6"/>
  <c r="AA247" i="6" s="1"/>
  <c r="AE155" i="6"/>
  <c r="AE247" i="6" s="1"/>
  <c r="C156" i="6"/>
  <c r="C248" i="6" s="1"/>
  <c r="G156" i="6"/>
  <c r="G248" i="6" s="1"/>
  <c r="K156" i="6"/>
  <c r="K248" i="6" s="1"/>
  <c r="O156" i="6"/>
  <c r="O248" i="6" s="1"/>
  <c r="S156" i="6"/>
  <c r="S248" i="6" s="1"/>
  <c r="W156" i="6"/>
  <c r="W248" i="6" s="1"/>
  <c r="AA156" i="6"/>
  <c r="AA248" i="6" s="1"/>
  <c r="AE156" i="6"/>
  <c r="AE248" i="6" s="1"/>
  <c r="C157" i="6"/>
  <c r="C249" i="6" s="1"/>
  <c r="G157" i="6"/>
  <c r="G249" i="6" s="1"/>
  <c r="K157" i="6"/>
  <c r="K249" i="6" s="1"/>
  <c r="O157" i="6"/>
  <c r="O249" i="6" s="1"/>
  <c r="S157" i="6"/>
  <c r="S249" i="6" s="1"/>
  <c r="W157" i="6"/>
  <c r="W249" i="6" s="1"/>
  <c r="AA157" i="6"/>
  <c r="AA249" i="6" s="1"/>
  <c r="AE157" i="6"/>
  <c r="AE249" i="6" s="1"/>
  <c r="C158" i="6"/>
  <c r="C250" i="6" s="1"/>
  <c r="G158" i="6"/>
  <c r="G250" i="6" s="1"/>
  <c r="K158" i="6"/>
  <c r="K250" i="6" s="1"/>
  <c r="O158" i="6"/>
  <c r="O250" i="6" s="1"/>
  <c r="S158" i="6"/>
  <c r="S250" i="6" s="1"/>
  <c r="W158" i="6"/>
  <c r="W250" i="6" s="1"/>
  <c r="AA158" i="6"/>
  <c r="AA250" i="6" s="1"/>
  <c r="AE158" i="6"/>
  <c r="AE250" i="6" s="1"/>
  <c r="C159" i="6"/>
  <c r="C251" i="6" s="1"/>
  <c r="G159" i="6"/>
  <c r="G251" i="6" s="1"/>
  <c r="K159" i="6"/>
  <c r="K251" i="6" s="1"/>
  <c r="O159" i="6"/>
  <c r="O251" i="6" s="1"/>
  <c r="S159" i="6"/>
  <c r="S251" i="6" s="1"/>
  <c r="W159" i="6"/>
  <c r="W251" i="6" s="1"/>
  <c r="AA159" i="6"/>
  <c r="AA251" i="6" s="1"/>
  <c r="AE159" i="6"/>
  <c r="AE251" i="6" s="1"/>
  <c r="C160" i="6"/>
  <c r="C252" i="6" s="1"/>
  <c r="G160" i="6"/>
  <c r="G252" i="6" s="1"/>
  <c r="K160" i="6"/>
  <c r="K252" i="6" s="1"/>
  <c r="O160" i="6"/>
  <c r="O252" i="6" s="1"/>
  <c r="S160" i="6"/>
  <c r="S252" i="6" s="1"/>
  <c r="W160" i="6"/>
  <c r="W252" i="6" s="1"/>
  <c r="AA160" i="6"/>
  <c r="AA252" i="6" s="1"/>
  <c r="AE160" i="6"/>
  <c r="AE252" i="6" s="1"/>
  <c r="C161" i="6"/>
  <c r="C253" i="6" s="1"/>
  <c r="G161" i="6"/>
  <c r="G253" i="6" s="1"/>
  <c r="K161" i="6"/>
  <c r="K253" i="6" s="1"/>
  <c r="O161" i="6"/>
  <c r="O253" i="6" s="1"/>
  <c r="S161" i="6"/>
  <c r="S253" i="6" s="1"/>
  <c r="W161" i="6"/>
  <c r="W253" i="6" s="1"/>
  <c r="AA161" i="6"/>
  <c r="AA253" i="6" s="1"/>
  <c r="AE161" i="6"/>
  <c r="AE253" i="6" s="1"/>
  <c r="C162" i="6"/>
  <c r="C254" i="6" s="1"/>
  <c r="G162" i="6"/>
  <c r="G254" i="6" s="1"/>
  <c r="K162" i="6"/>
  <c r="K254" i="6" s="1"/>
  <c r="O162" i="6"/>
  <c r="O254" i="6" s="1"/>
  <c r="S162" i="6"/>
  <c r="S254" i="6" s="1"/>
  <c r="W162" i="6"/>
  <c r="W254" i="6" s="1"/>
  <c r="AA162" i="6"/>
  <c r="AA254" i="6" s="1"/>
  <c r="AE162" i="6"/>
  <c r="AE254" i="6" s="1"/>
  <c r="C164" i="6"/>
  <c r="C256" i="6" s="1"/>
  <c r="G164" i="6"/>
  <c r="G256" i="6" s="1"/>
  <c r="K164" i="6"/>
  <c r="K256" i="6" s="1"/>
  <c r="O164" i="6"/>
  <c r="O256" i="6" s="1"/>
  <c r="S164" i="6"/>
  <c r="S256" i="6" s="1"/>
  <c r="W164" i="6"/>
  <c r="W256" i="6" s="1"/>
  <c r="AA164" i="6"/>
  <c r="AA256" i="6" s="1"/>
  <c r="AE164" i="6"/>
  <c r="AE256" i="6" s="1"/>
  <c r="C165" i="6"/>
  <c r="C257" i="6" s="1"/>
  <c r="G165" i="6"/>
  <c r="G257" i="6" s="1"/>
  <c r="K165" i="6"/>
  <c r="K257" i="6" s="1"/>
  <c r="O165" i="6"/>
  <c r="O257" i="6" s="1"/>
  <c r="S165" i="6"/>
  <c r="S257" i="6" s="1"/>
  <c r="W165" i="6"/>
  <c r="W257" i="6" s="1"/>
  <c r="AA165" i="6"/>
  <c r="AA257" i="6" s="1"/>
  <c r="AE165" i="6"/>
  <c r="AE257" i="6" s="1"/>
  <c r="C166" i="6"/>
  <c r="C258" i="6" s="1"/>
  <c r="G166" i="6"/>
  <c r="G258" i="6" s="1"/>
  <c r="K166" i="6"/>
  <c r="K258" i="6" s="1"/>
  <c r="O166" i="6"/>
  <c r="O258" i="6" s="1"/>
  <c r="S166" i="6"/>
  <c r="S258" i="6" s="1"/>
  <c r="W166" i="6"/>
  <c r="W258" i="6" s="1"/>
  <c r="AA166" i="6"/>
  <c r="AA258" i="6" s="1"/>
  <c r="AE166" i="6"/>
  <c r="AE258" i="6" s="1"/>
  <c r="C167" i="6"/>
  <c r="C259" i="6" s="1"/>
  <c r="G167" i="6"/>
  <c r="G259" i="6" s="1"/>
  <c r="K167" i="6"/>
  <c r="K259" i="6" s="1"/>
  <c r="O167" i="6"/>
  <c r="O259" i="6" s="1"/>
  <c r="S167" i="6"/>
  <c r="S259" i="6" s="1"/>
  <c r="W167" i="6"/>
  <c r="W259" i="6" s="1"/>
  <c r="AA167" i="6"/>
  <c r="AA259" i="6" s="1"/>
  <c r="AE167" i="6"/>
  <c r="AE259" i="6" s="1"/>
  <c r="C168" i="6"/>
  <c r="C260" i="6" s="1"/>
  <c r="G168" i="6"/>
  <c r="G260" i="6" s="1"/>
  <c r="K168" i="6"/>
  <c r="K260" i="6" s="1"/>
  <c r="O168" i="6"/>
  <c r="O260" i="6" s="1"/>
  <c r="S168" i="6"/>
  <c r="S260" i="6" s="1"/>
  <c r="W168" i="6"/>
  <c r="W260" i="6" s="1"/>
  <c r="AA168" i="6"/>
  <c r="AA260" i="6" s="1"/>
  <c r="AE168" i="6"/>
  <c r="AE260" i="6" s="1"/>
  <c r="C170" i="6"/>
  <c r="C262" i="6" s="1"/>
  <c r="G170" i="6"/>
  <c r="G262" i="6" s="1"/>
  <c r="K170" i="6"/>
  <c r="K262" i="6" s="1"/>
  <c r="O170" i="6"/>
  <c r="O262" i="6" s="1"/>
  <c r="S170" i="6"/>
  <c r="S262" i="6" s="1"/>
  <c r="W170" i="6"/>
  <c r="W262" i="6" s="1"/>
  <c r="AA170" i="6"/>
  <c r="AA262" i="6" s="1"/>
  <c r="AE170" i="6"/>
  <c r="AE262" i="6" s="1"/>
  <c r="C171" i="6"/>
  <c r="C263" i="6" s="1"/>
  <c r="G171" i="6"/>
  <c r="G263" i="6" s="1"/>
  <c r="K171" i="6"/>
  <c r="K263" i="6" s="1"/>
  <c r="O171" i="6"/>
  <c r="O263" i="6" s="1"/>
  <c r="S171" i="6"/>
  <c r="S263" i="6" s="1"/>
  <c r="W171" i="6"/>
  <c r="W263" i="6" s="1"/>
  <c r="AA171" i="6"/>
  <c r="AA263" i="6" s="1"/>
  <c r="AE171" i="6"/>
  <c r="AE263" i="6" s="1"/>
  <c r="C172" i="6"/>
  <c r="C264" i="6" s="1"/>
  <c r="G172" i="6"/>
  <c r="G264" i="6" s="1"/>
  <c r="K172" i="6"/>
  <c r="K264" i="6" s="1"/>
  <c r="O172" i="6"/>
  <c r="O264" i="6" s="1"/>
  <c r="S172" i="6"/>
  <c r="S264" i="6" s="1"/>
  <c r="W172" i="6"/>
  <c r="W264" i="6" s="1"/>
  <c r="AA172" i="6"/>
  <c r="AA264" i="6" s="1"/>
  <c r="AE172" i="6"/>
  <c r="AE264" i="6" s="1"/>
  <c r="C173" i="6"/>
  <c r="C265" i="6" s="1"/>
  <c r="G173" i="6"/>
  <c r="G265" i="6" s="1"/>
  <c r="K173" i="6"/>
  <c r="K265" i="6" s="1"/>
  <c r="O173" i="6"/>
  <c r="O265" i="6" s="1"/>
  <c r="S173" i="6"/>
  <c r="S265" i="6" s="1"/>
  <c r="W173" i="6"/>
  <c r="W265" i="6" s="1"/>
  <c r="AA173" i="6"/>
  <c r="AA265" i="6" s="1"/>
  <c r="AE173" i="6"/>
  <c r="AE265" i="6" s="1"/>
  <c r="C174" i="6"/>
  <c r="C266" i="6" s="1"/>
  <c r="G174" i="6"/>
  <c r="G266" i="6" s="1"/>
  <c r="K174" i="6"/>
  <c r="K266" i="6" s="1"/>
  <c r="O174" i="6"/>
  <c r="O266" i="6" s="1"/>
  <c r="S174" i="6"/>
  <c r="S266" i="6" s="1"/>
  <c r="W174" i="6"/>
  <c r="W266" i="6" s="1"/>
  <c r="AA174" i="6"/>
  <c r="AA266" i="6" s="1"/>
  <c r="AE174" i="6"/>
  <c r="AE266" i="6" s="1"/>
  <c r="C175" i="6"/>
  <c r="C267" i="6" s="1"/>
  <c r="G175" i="6"/>
  <c r="G267" i="6" s="1"/>
  <c r="K175" i="6"/>
  <c r="K267" i="6" s="1"/>
  <c r="O175" i="6"/>
  <c r="O267" i="6" s="1"/>
  <c r="S175" i="6"/>
  <c r="S267" i="6" s="1"/>
  <c r="W175" i="6"/>
  <c r="W267" i="6" s="1"/>
  <c r="AA175" i="6"/>
  <c r="AA267" i="6" s="1"/>
  <c r="AE175" i="6"/>
  <c r="AE267" i="6" s="1"/>
  <c r="C176" i="6"/>
  <c r="C268" i="6" s="1"/>
  <c r="G176" i="6"/>
  <c r="G268" i="6" s="1"/>
  <c r="K176" i="6"/>
  <c r="K268" i="6" s="1"/>
  <c r="O176" i="6"/>
  <c r="O268" i="6" s="1"/>
  <c r="S176" i="6"/>
  <c r="S268" i="6" s="1"/>
  <c r="W176" i="6"/>
  <c r="W268" i="6" s="1"/>
  <c r="AA176" i="6"/>
  <c r="AA268" i="6" s="1"/>
  <c r="AE176" i="6"/>
  <c r="AE268" i="6" s="1"/>
  <c r="C177" i="6"/>
  <c r="C269" i="6" s="1"/>
  <c r="G177" i="6"/>
  <c r="G269" i="6" s="1"/>
  <c r="K177" i="6"/>
  <c r="K269" i="6" s="1"/>
  <c r="O177" i="6"/>
  <c r="O269" i="6" s="1"/>
  <c r="S177" i="6"/>
  <c r="S269" i="6" s="1"/>
  <c r="W177" i="6"/>
  <c r="W269" i="6" s="1"/>
  <c r="AA177" i="6"/>
  <c r="AA269" i="6" s="1"/>
  <c r="AE177" i="6"/>
  <c r="AE269" i="6" s="1"/>
  <c r="C178" i="6"/>
  <c r="C270" i="6" s="1"/>
  <c r="G178" i="6"/>
  <c r="G270" i="6" s="1"/>
  <c r="K178" i="6"/>
  <c r="K270" i="6" s="1"/>
  <c r="O178" i="6"/>
  <c r="O270" i="6" s="1"/>
  <c r="S178" i="6"/>
  <c r="S270" i="6" s="1"/>
  <c r="W178" i="6"/>
  <c r="W270" i="6" s="1"/>
  <c r="AA178" i="6"/>
  <c r="AA270" i="6" s="1"/>
  <c r="AE178" i="6"/>
  <c r="AE270" i="6" s="1"/>
  <c r="C179" i="6"/>
  <c r="C271" i="6" s="1"/>
  <c r="G179" i="6"/>
  <c r="G271" i="6" s="1"/>
  <c r="K179" i="6"/>
  <c r="K271" i="6" s="1"/>
  <c r="O179" i="6"/>
  <c r="O271" i="6" s="1"/>
  <c r="S179" i="6"/>
  <c r="S271" i="6" s="1"/>
  <c r="W179" i="6"/>
  <c r="W271" i="6" s="1"/>
  <c r="AA179" i="6"/>
  <c r="AA271" i="6" s="1"/>
  <c r="AE179" i="6"/>
  <c r="AE271" i="6" s="1"/>
  <c r="C180" i="6"/>
  <c r="C272" i="6" s="1"/>
  <c r="G180" i="6"/>
  <c r="G272" i="6" s="1"/>
  <c r="K180" i="6"/>
  <c r="K272" i="6" s="1"/>
  <c r="O180" i="6"/>
  <c r="O272" i="6" s="1"/>
  <c r="S180" i="6"/>
  <c r="S272" i="6" s="1"/>
  <c r="W180" i="6"/>
  <c r="W272" i="6" s="1"/>
  <c r="AA180" i="6"/>
  <c r="AA272" i="6" s="1"/>
  <c r="AE180" i="6"/>
  <c r="AE272" i="6" s="1"/>
  <c r="C181" i="6"/>
  <c r="C273" i="6" s="1"/>
  <c r="G181" i="6"/>
  <c r="G273" i="6" s="1"/>
  <c r="K181" i="6"/>
  <c r="K273" i="6" s="1"/>
  <c r="O181" i="6"/>
  <c r="O273" i="6" s="1"/>
  <c r="S181" i="6"/>
  <c r="S273" i="6" s="1"/>
  <c r="W181" i="6"/>
  <c r="W273" i="6" s="1"/>
  <c r="AA181" i="6"/>
  <c r="AA273" i="6" s="1"/>
  <c r="AE181" i="6"/>
  <c r="AE273" i="6" s="1"/>
  <c r="C182" i="6"/>
  <c r="C274" i="6" s="1"/>
  <c r="G182" i="6"/>
  <c r="G274" i="6" s="1"/>
  <c r="K182" i="6"/>
  <c r="K274" i="6" s="1"/>
  <c r="O182" i="6"/>
  <c r="O274" i="6" s="1"/>
  <c r="S182" i="6"/>
  <c r="S274" i="6" s="1"/>
  <c r="W182" i="6"/>
  <c r="W274" i="6" s="1"/>
  <c r="AA182" i="6"/>
  <c r="AA274" i="6" s="1"/>
  <c r="AE182" i="6"/>
  <c r="AE274" i="6" s="1"/>
  <c r="C183" i="6"/>
  <c r="C275" i="6" s="1"/>
  <c r="G183" i="6"/>
  <c r="G275" i="6" s="1"/>
  <c r="K183" i="6"/>
  <c r="K275" i="6" s="1"/>
  <c r="O183" i="6"/>
  <c r="O275" i="6" s="1"/>
  <c r="S183" i="6"/>
  <c r="S275" i="6" s="1"/>
  <c r="W183" i="6"/>
  <c r="W275" i="6" s="1"/>
  <c r="AA183" i="6"/>
  <c r="AA275" i="6" s="1"/>
  <c r="AE183" i="6"/>
  <c r="AE275" i="6" s="1"/>
  <c r="L275" i="4"/>
  <c r="K275" i="4"/>
  <c r="J275" i="4"/>
  <c r="I275" i="4"/>
  <c r="H275" i="4"/>
  <c r="G275" i="4"/>
  <c r="F275" i="4"/>
  <c r="E275" i="4"/>
  <c r="D275" i="4"/>
  <c r="C275" i="4"/>
  <c r="L274" i="4"/>
  <c r="K274" i="4"/>
  <c r="J274" i="4"/>
  <c r="I274" i="4"/>
  <c r="H274" i="4"/>
  <c r="G274" i="4"/>
  <c r="F274" i="4"/>
  <c r="E274" i="4"/>
  <c r="D274" i="4"/>
  <c r="C274" i="4"/>
  <c r="L273" i="4"/>
  <c r="K273" i="4"/>
  <c r="J273" i="4"/>
  <c r="I273" i="4"/>
  <c r="H273" i="4"/>
  <c r="G273" i="4"/>
  <c r="F273" i="4"/>
  <c r="E273" i="4"/>
  <c r="D273" i="4"/>
  <c r="C273" i="4"/>
  <c r="L272" i="4"/>
  <c r="K272" i="4"/>
  <c r="J272" i="4"/>
  <c r="I272" i="4"/>
  <c r="H272" i="4"/>
  <c r="G272" i="4"/>
  <c r="F272" i="4"/>
  <c r="E272" i="4"/>
  <c r="D272" i="4"/>
  <c r="C272" i="4"/>
  <c r="L271" i="4"/>
  <c r="K271" i="4"/>
  <c r="J271" i="4"/>
  <c r="I271" i="4"/>
  <c r="H271" i="4"/>
  <c r="G271" i="4"/>
  <c r="F271" i="4"/>
  <c r="E271" i="4"/>
  <c r="D271" i="4"/>
  <c r="C271" i="4"/>
  <c r="L270" i="4"/>
  <c r="K270" i="4"/>
  <c r="J270" i="4"/>
  <c r="I270" i="4"/>
  <c r="H270" i="4"/>
  <c r="G270" i="4"/>
  <c r="F270" i="4"/>
  <c r="E270" i="4"/>
  <c r="D270" i="4"/>
  <c r="C270" i="4"/>
  <c r="L269" i="4"/>
  <c r="K269" i="4"/>
  <c r="J269" i="4"/>
  <c r="I269" i="4"/>
  <c r="H269" i="4"/>
  <c r="G269" i="4"/>
  <c r="F269" i="4"/>
  <c r="E269" i="4"/>
  <c r="D269" i="4"/>
  <c r="C269" i="4"/>
  <c r="L268" i="4"/>
  <c r="K268" i="4"/>
  <c r="J268" i="4"/>
  <c r="I268" i="4"/>
  <c r="H268" i="4"/>
  <c r="G268" i="4"/>
  <c r="F268" i="4"/>
  <c r="E268" i="4"/>
  <c r="D268" i="4"/>
  <c r="C268" i="4"/>
  <c r="L267" i="4"/>
  <c r="K267" i="4"/>
  <c r="J267" i="4"/>
  <c r="I267" i="4"/>
  <c r="H267" i="4"/>
  <c r="G267" i="4"/>
  <c r="F267" i="4"/>
  <c r="E267" i="4"/>
  <c r="D267" i="4"/>
  <c r="C267" i="4"/>
  <c r="L266" i="4"/>
  <c r="K266" i="4"/>
  <c r="J266" i="4"/>
  <c r="I266" i="4"/>
  <c r="H266" i="4"/>
  <c r="G266" i="4"/>
  <c r="F266" i="4"/>
  <c r="E266" i="4"/>
  <c r="D266" i="4"/>
  <c r="C266" i="4"/>
  <c r="L265" i="4"/>
  <c r="K265" i="4"/>
  <c r="J265" i="4"/>
  <c r="I265" i="4"/>
  <c r="H265" i="4"/>
  <c r="G265" i="4"/>
  <c r="F265" i="4"/>
  <c r="E265" i="4"/>
  <c r="D265" i="4"/>
  <c r="C265" i="4"/>
  <c r="L264" i="4"/>
  <c r="K264" i="4"/>
  <c r="J264" i="4"/>
  <c r="I264" i="4"/>
  <c r="H264" i="4"/>
  <c r="G264" i="4"/>
  <c r="F264" i="4"/>
  <c r="E264" i="4"/>
  <c r="D264" i="4"/>
  <c r="C264" i="4"/>
  <c r="L263" i="4"/>
  <c r="K263" i="4"/>
  <c r="J263" i="4"/>
  <c r="I263" i="4"/>
  <c r="H263" i="4"/>
  <c r="G263" i="4"/>
  <c r="F263" i="4"/>
  <c r="E263" i="4"/>
  <c r="D263" i="4"/>
  <c r="C263" i="4"/>
  <c r="L262" i="4"/>
  <c r="K262" i="4"/>
  <c r="J262" i="4"/>
  <c r="I262" i="4"/>
  <c r="H262" i="4"/>
  <c r="G262" i="4"/>
  <c r="F262" i="4"/>
  <c r="E262" i="4"/>
  <c r="D262" i="4"/>
  <c r="C262" i="4"/>
  <c r="L261" i="4"/>
  <c r="K261" i="4"/>
  <c r="J261" i="4"/>
  <c r="I261" i="4"/>
  <c r="H261" i="4"/>
  <c r="G261" i="4"/>
  <c r="F261" i="4"/>
  <c r="E261" i="4"/>
  <c r="D261" i="4"/>
  <c r="C261" i="4"/>
  <c r="L260" i="4"/>
  <c r="K260" i="4"/>
  <c r="J260" i="4"/>
  <c r="I260" i="4"/>
  <c r="H260" i="4"/>
  <c r="G260" i="4"/>
  <c r="F260" i="4"/>
  <c r="E260" i="4"/>
  <c r="D260" i="4"/>
  <c r="C260" i="4"/>
  <c r="L259" i="4"/>
  <c r="K259" i="4"/>
  <c r="J259" i="4"/>
  <c r="I259" i="4"/>
  <c r="H259" i="4"/>
  <c r="G259" i="4"/>
  <c r="F259" i="4"/>
  <c r="E259" i="4"/>
  <c r="D259" i="4"/>
  <c r="C259" i="4"/>
  <c r="L258" i="4"/>
  <c r="K258" i="4"/>
  <c r="J258" i="4"/>
  <c r="I258" i="4"/>
  <c r="H258" i="4"/>
  <c r="G258" i="4"/>
  <c r="F258" i="4"/>
  <c r="E258" i="4"/>
  <c r="D258" i="4"/>
  <c r="C258" i="4"/>
  <c r="L257" i="4"/>
  <c r="K257" i="4"/>
  <c r="J257" i="4"/>
  <c r="I257" i="4"/>
  <c r="H257" i="4"/>
  <c r="G257" i="4"/>
  <c r="F257" i="4"/>
  <c r="E257" i="4"/>
  <c r="D257" i="4"/>
  <c r="C257" i="4"/>
  <c r="L256" i="4"/>
  <c r="K256" i="4"/>
  <c r="J256" i="4"/>
  <c r="I256" i="4"/>
  <c r="H256" i="4"/>
  <c r="G256" i="4"/>
  <c r="F256" i="4"/>
  <c r="E256" i="4"/>
  <c r="D256" i="4"/>
  <c r="C256" i="4"/>
  <c r="L255" i="4"/>
  <c r="K255" i="4"/>
  <c r="J255" i="4"/>
  <c r="I255" i="4"/>
  <c r="H255" i="4"/>
  <c r="G255" i="4"/>
  <c r="F255" i="4"/>
  <c r="E255" i="4"/>
  <c r="D255" i="4"/>
  <c r="C255" i="4"/>
  <c r="L254" i="4"/>
  <c r="K254" i="4"/>
  <c r="J254" i="4"/>
  <c r="I254" i="4"/>
  <c r="H254" i="4"/>
  <c r="G254" i="4"/>
  <c r="F254" i="4"/>
  <c r="E254" i="4"/>
  <c r="D254" i="4"/>
  <c r="C254" i="4"/>
  <c r="L253" i="4"/>
  <c r="K253" i="4"/>
  <c r="J253" i="4"/>
  <c r="I253" i="4"/>
  <c r="H253" i="4"/>
  <c r="G253" i="4"/>
  <c r="F253" i="4"/>
  <c r="E253" i="4"/>
  <c r="D253" i="4"/>
  <c r="C253" i="4"/>
  <c r="L252" i="4"/>
  <c r="K252" i="4"/>
  <c r="J252" i="4"/>
  <c r="I252" i="4"/>
  <c r="H252" i="4"/>
  <c r="G252" i="4"/>
  <c r="F252" i="4"/>
  <c r="E252" i="4"/>
  <c r="D252" i="4"/>
  <c r="C252" i="4"/>
  <c r="L251" i="4"/>
  <c r="K251" i="4"/>
  <c r="J251" i="4"/>
  <c r="I251" i="4"/>
  <c r="H251" i="4"/>
  <c r="G251" i="4"/>
  <c r="F251" i="4"/>
  <c r="E251" i="4"/>
  <c r="D251" i="4"/>
  <c r="C251" i="4"/>
  <c r="L250" i="4"/>
  <c r="K250" i="4"/>
  <c r="J250" i="4"/>
  <c r="I250" i="4"/>
  <c r="H250" i="4"/>
  <c r="G250" i="4"/>
  <c r="F250" i="4"/>
  <c r="E250" i="4"/>
  <c r="D250" i="4"/>
  <c r="C250" i="4"/>
  <c r="L249" i="4"/>
  <c r="K249" i="4"/>
  <c r="J249" i="4"/>
  <c r="I249" i="4"/>
  <c r="H249" i="4"/>
  <c r="G249" i="4"/>
  <c r="F249" i="4"/>
  <c r="E249" i="4"/>
  <c r="D249" i="4"/>
  <c r="C249" i="4"/>
  <c r="L248" i="4"/>
  <c r="K248" i="4"/>
  <c r="J248" i="4"/>
  <c r="I248" i="4"/>
  <c r="H248" i="4"/>
  <c r="G248" i="4"/>
  <c r="F248" i="4"/>
  <c r="E248" i="4"/>
  <c r="D248" i="4"/>
  <c r="C248" i="4"/>
  <c r="L247" i="4"/>
  <c r="K247" i="4"/>
  <c r="J247" i="4"/>
  <c r="I247" i="4"/>
  <c r="H247" i="4"/>
  <c r="G247" i="4"/>
  <c r="F247" i="4"/>
  <c r="E247" i="4"/>
  <c r="D247" i="4"/>
  <c r="C247" i="4"/>
  <c r="L246" i="4"/>
  <c r="K246" i="4"/>
  <c r="J246" i="4"/>
  <c r="I246" i="4"/>
  <c r="H246" i="4"/>
  <c r="G246" i="4"/>
  <c r="F246" i="4"/>
  <c r="E246" i="4"/>
  <c r="D246" i="4"/>
  <c r="C246" i="4"/>
  <c r="L245" i="4"/>
  <c r="K245" i="4"/>
  <c r="J245" i="4"/>
  <c r="I245" i="4"/>
  <c r="H245" i="4"/>
  <c r="G245" i="4"/>
  <c r="F245" i="4"/>
  <c r="E245" i="4"/>
  <c r="D245" i="4"/>
  <c r="C245" i="4"/>
  <c r="L244" i="4"/>
  <c r="K244" i="4"/>
  <c r="J244" i="4"/>
  <c r="I244" i="4"/>
  <c r="H244" i="4"/>
  <c r="G244" i="4"/>
  <c r="F244" i="4"/>
  <c r="E244" i="4"/>
  <c r="D244" i="4"/>
  <c r="C244" i="4"/>
  <c r="L243" i="4"/>
  <c r="K243" i="4"/>
  <c r="J243" i="4"/>
  <c r="I243" i="4"/>
  <c r="H243" i="4"/>
  <c r="G243" i="4"/>
  <c r="F243" i="4"/>
  <c r="E243" i="4"/>
  <c r="D243" i="4"/>
  <c r="C243" i="4"/>
  <c r="L242" i="4"/>
  <c r="K242" i="4"/>
  <c r="J242" i="4"/>
  <c r="I242" i="4"/>
  <c r="H242" i="4"/>
  <c r="G242" i="4"/>
  <c r="F242" i="4"/>
  <c r="E242" i="4"/>
  <c r="D242" i="4"/>
  <c r="C242" i="4"/>
  <c r="L241" i="4"/>
  <c r="K241" i="4"/>
  <c r="J241" i="4"/>
  <c r="I241" i="4"/>
  <c r="H241" i="4"/>
  <c r="G241" i="4"/>
  <c r="F241" i="4"/>
  <c r="E241" i="4"/>
  <c r="D241" i="4"/>
  <c r="C241" i="4"/>
  <c r="L240" i="4"/>
  <c r="K240" i="4"/>
  <c r="J240" i="4"/>
  <c r="I240" i="4"/>
  <c r="H240" i="4"/>
  <c r="G240" i="4"/>
  <c r="F240" i="4"/>
  <c r="E240" i="4"/>
  <c r="D240" i="4"/>
  <c r="C240" i="4"/>
  <c r="L239" i="4"/>
  <c r="K239" i="4"/>
  <c r="J239" i="4"/>
  <c r="I239" i="4"/>
  <c r="H239" i="4"/>
  <c r="G239" i="4"/>
  <c r="F239" i="4"/>
  <c r="E239" i="4"/>
  <c r="D239" i="4"/>
  <c r="C239" i="4"/>
  <c r="L238" i="4"/>
  <c r="K238" i="4"/>
  <c r="J238" i="4"/>
  <c r="I238" i="4"/>
  <c r="H238" i="4"/>
  <c r="G238" i="4"/>
  <c r="F238" i="4"/>
  <c r="E238" i="4"/>
  <c r="D238" i="4"/>
  <c r="C238" i="4"/>
  <c r="L237" i="4"/>
  <c r="K237" i="4"/>
  <c r="J237" i="4"/>
  <c r="I237" i="4"/>
  <c r="H237" i="4"/>
  <c r="G237" i="4"/>
  <c r="F237" i="4"/>
  <c r="E237" i="4"/>
  <c r="D237" i="4"/>
  <c r="C237" i="4"/>
  <c r="L236" i="4"/>
  <c r="K236" i="4"/>
  <c r="J236" i="4"/>
  <c r="I236" i="4"/>
  <c r="H236" i="4"/>
  <c r="G236" i="4"/>
  <c r="F236" i="4"/>
  <c r="E236" i="4"/>
  <c r="D236" i="4"/>
  <c r="C236" i="4"/>
  <c r="L235" i="4"/>
  <c r="K235" i="4"/>
  <c r="J235" i="4"/>
  <c r="I235" i="4"/>
  <c r="H235" i="4"/>
  <c r="G235" i="4"/>
  <c r="F235" i="4"/>
  <c r="E235" i="4"/>
  <c r="D235" i="4"/>
  <c r="C235" i="4"/>
  <c r="L234" i="4"/>
  <c r="K234" i="4"/>
  <c r="J234" i="4"/>
  <c r="I234" i="4"/>
  <c r="H234" i="4"/>
  <c r="G234" i="4"/>
  <c r="F234" i="4"/>
  <c r="E234" i="4"/>
  <c r="D234" i="4"/>
  <c r="C234" i="4"/>
  <c r="L233" i="4"/>
  <c r="K233" i="4"/>
  <c r="J233" i="4"/>
  <c r="I233" i="4"/>
  <c r="H233" i="4"/>
  <c r="G233" i="4"/>
  <c r="F233" i="4"/>
  <c r="E233" i="4"/>
  <c r="D233" i="4"/>
  <c r="C233" i="4"/>
  <c r="L232" i="4"/>
  <c r="K232" i="4"/>
  <c r="J232" i="4"/>
  <c r="I232" i="4"/>
  <c r="H232" i="4"/>
  <c r="G232" i="4"/>
  <c r="F232" i="4"/>
  <c r="E232" i="4"/>
  <c r="D232" i="4"/>
  <c r="C232" i="4"/>
  <c r="L231" i="4"/>
  <c r="K231" i="4"/>
  <c r="J231" i="4"/>
  <c r="I231" i="4"/>
  <c r="H231" i="4"/>
  <c r="G231" i="4"/>
  <c r="F231" i="4"/>
  <c r="E231" i="4"/>
  <c r="D231" i="4"/>
  <c r="C231" i="4"/>
  <c r="L230" i="4"/>
  <c r="K230" i="4"/>
  <c r="J230" i="4"/>
  <c r="I230" i="4"/>
  <c r="H230" i="4"/>
  <c r="G230" i="4"/>
  <c r="F230" i="4"/>
  <c r="E230" i="4"/>
  <c r="D230" i="4"/>
  <c r="C230" i="4"/>
  <c r="L229" i="4"/>
  <c r="K229" i="4"/>
  <c r="J229" i="4"/>
  <c r="I229" i="4"/>
  <c r="H229" i="4"/>
  <c r="G229" i="4"/>
  <c r="F229" i="4"/>
  <c r="E229" i="4"/>
  <c r="D229" i="4"/>
  <c r="C229" i="4"/>
  <c r="L228" i="4"/>
  <c r="K228" i="4"/>
  <c r="J228" i="4"/>
  <c r="I228" i="4"/>
  <c r="H228" i="4"/>
  <c r="G228" i="4"/>
  <c r="F228" i="4"/>
  <c r="E228" i="4"/>
  <c r="D228" i="4"/>
  <c r="C228" i="4"/>
  <c r="L227" i="4"/>
  <c r="K227" i="4"/>
  <c r="J227" i="4"/>
  <c r="I227" i="4"/>
  <c r="H227" i="4"/>
  <c r="G227" i="4"/>
  <c r="F227" i="4"/>
  <c r="E227" i="4"/>
  <c r="D227" i="4"/>
  <c r="C227" i="4"/>
  <c r="L226" i="4"/>
  <c r="K226" i="4"/>
  <c r="J226" i="4"/>
  <c r="I226" i="4"/>
  <c r="H226" i="4"/>
  <c r="G226" i="4"/>
  <c r="F226" i="4"/>
  <c r="E226" i="4"/>
  <c r="D226" i="4"/>
  <c r="C226" i="4"/>
  <c r="L225" i="4"/>
  <c r="K225" i="4"/>
  <c r="J225" i="4"/>
  <c r="I225" i="4"/>
  <c r="H225" i="4"/>
  <c r="G225" i="4"/>
  <c r="F225" i="4"/>
  <c r="E225" i="4"/>
  <c r="D225" i="4"/>
  <c r="C225" i="4"/>
  <c r="L224" i="4"/>
  <c r="K224" i="4"/>
  <c r="J224" i="4"/>
  <c r="I224" i="4"/>
  <c r="H224" i="4"/>
  <c r="G224" i="4"/>
  <c r="F224" i="4"/>
  <c r="E224" i="4"/>
  <c r="D224" i="4"/>
  <c r="C224" i="4"/>
  <c r="L223" i="4"/>
  <c r="K223" i="4"/>
  <c r="J223" i="4"/>
  <c r="I223" i="4"/>
  <c r="H223" i="4"/>
  <c r="G223" i="4"/>
  <c r="F223" i="4"/>
  <c r="E223" i="4"/>
  <c r="D223" i="4"/>
  <c r="C223" i="4"/>
  <c r="L222" i="4"/>
  <c r="K222" i="4"/>
  <c r="J222" i="4"/>
  <c r="I222" i="4"/>
  <c r="H222" i="4"/>
  <c r="G222" i="4"/>
  <c r="F222" i="4"/>
  <c r="E222" i="4"/>
  <c r="D222" i="4"/>
  <c r="C222" i="4"/>
  <c r="L221" i="4"/>
  <c r="K221" i="4"/>
  <c r="J221" i="4"/>
  <c r="I221" i="4"/>
  <c r="H221" i="4"/>
  <c r="G221" i="4"/>
  <c r="F221" i="4"/>
  <c r="E221" i="4"/>
  <c r="D221" i="4"/>
  <c r="C221" i="4"/>
  <c r="L220" i="4"/>
  <c r="K220" i="4"/>
  <c r="J220" i="4"/>
  <c r="I220" i="4"/>
  <c r="H220" i="4"/>
  <c r="G220" i="4"/>
  <c r="F220" i="4"/>
  <c r="E220" i="4"/>
  <c r="D220" i="4"/>
  <c r="C220" i="4"/>
  <c r="L219" i="4"/>
  <c r="K219" i="4"/>
  <c r="J219" i="4"/>
  <c r="I219" i="4"/>
  <c r="H219" i="4"/>
  <c r="G219" i="4"/>
  <c r="F219" i="4"/>
  <c r="E219" i="4"/>
  <c r="D219" i="4"/>
  <c r="C219" i="4"/>
  <c r="L218" i="4"/>
  <c r="K218" i="4"/>
  <c r="J218" i="4"/>
  <c r="I218" i="4"/>
  <c r="H218" i="4"/>
  <c r="G218" i="4"/>
  <c r="F218" i="4"/>
  <c r="E218" i="4"/>
  <c r="D218" i="4"/>
  <c r="C218" i="4"/>
  <c r="L217" i="4"/>
  <c r="K217" i="4"/>
  <c r="J217" i="4"/>
  <c r="I217" i="4"/>
  <c r="H217" i="4"/>
  <c r="G217" i="4"/>
  <c r="F217" i="4"/>
  <c r="E217" i="4"/>
  <c r="D217" i="4"/>
  <c r="C217" i="4"/>
  <c r="L216" i="4"/>
  <c r="K216" i="4"/>
  <c r="J216" i="4"/>
  <c r="I216" i="4"/>
  <c r="H216" i="4"/>
  <c r="G216" i="4"/>
  <c r="F216" i="4"/>
  <c r="E216" i="4"/>
  <c r="D216" i="4"/>
  <c r="C216" i="4"/>
  <c r="L215" i="4"/>
  <c r="K215" i="4"/>
  <c r="J215" i="4"/>
  <c r="I215" i="4"/>
  <c r="H215" i="4"/>
  <c r="G215" i="4"/>
  <c r="F215" i="4"/>
  <c r="E215" i="4"/>
  <c r="D215" i="4"/>
  <c r="C215" i="4"/>
  <c r="L214" i="4"/>
  <c r="K214" i="4"/>
  <c r="J214" i="4"/>
  <c r="I214" i="4"/>
  <c r="H214" i="4"/>
  <c r="G214" i="4"/>
  <c r="F214" i="4"/>
  <c r="E214" i="4"/>
  <c r="D214" i="4"/>
  <c r="C214" i="4"/>
  <c r="L213" i="4"/>
  <c r="K213" i="4"/>
  <c r="J213" i="4"/>
  <c r="I213" i="4"/>
  <c r="H213" i="4"/>
  <c r="G213" i="4"/>
  <c r="F213" i="4"/>
  <c r="E213" i="4"/>
  <c r="D213" i="4"/>
  <c r="C213" i="4"/>
  <c r="L212" i="4"/>
  <c r="K212" i="4"/>
  <c r="J212" i="4"/>
  <c r="I212" i="4"/>
  <c r="H212" i="4"/>
  <c r="G212" i="4"/>
  <c r="F212" i="4"/>
  <c r="E212" i="4"/>
  <c r="D212" i="4"/>
  <c r="C212" i="4"/>
  <c r="L211" i="4"/>
  <c r="K211" i="4"/>
  <c r="J211" i="4"/>
  <c r="I211" i="4"/>
  <c r="H211" i="4"/>
  <c r="G211" i="4"/>
  <c r="F211" i="4"/>
  <c r="E211" i="4"/>
  <c r="D211" i="4"/>
  <c r="C211" i="4"/>
  <c r="L210" i="4"/>
  <c r="K210" i="4"/>
  <c r="J210" i="4"/>
  <c r="I210" i="4"/>
  <c r="H210" i="4"/>
  <c r="G210" i="4"/>
  <c r="F210" i="4"/>
  <c r="E210" i="4"/>
  <c r="D210" i="4"/>
  <c r="C210" i="4"/>
  <c r="L209" i="4"/>
  <c r="K209" i="4"/>
  <c r="J209" i="4"/>
  <c r="I209" i="4"/>
  <c r="H209" i="4"/>
  <c r="G209" i="4"/>
  <c r="F209" i="4"/>
  <c r="E209" i="4"/>
  <c r="D209" i="4"/>
  <c r="C209" i="4"/>
  <c r="L208" i="4"/>
  <c r="K208" i="4"/>
  <c r="J208" i="4"/>
  <c r="I208" i="4"/>
  <c r="H208" i="4"/>
  <c r="G208" i="4"/>
  <c r="F208" i="4"/>
  <c r="E208" i="4"/>
  <c r="D208" i="4"/>
  <c r="C208" i="4"/>
  <c r="L207" i="4"/>
  <c r="K207" i="4"/>
  <c r="J207" i="4"/>
  <c r="I207" i="4"/>
  <c r="H207" i="4"/>
  <c r="G207" i="4"/>
  <c r="F207" i="4"/>
  <c r="E207" i="4"/>
  <c r="D207" i="4"/>
  <c r="C207" i="4"/>
  <c r="L206" i="4"/>
  <c r="K206" i="4"/>
  <c r="J206" i="4"/>
  <c r="I206" i="4"/>
  <c r="H206" i="4"/>
  <c r="G206" i="4"/>
  <c r="F206" i="4"/>
  <c r="E206" i="4"/>
  <c r="D206" i="4"/>
  <c r="C206" i="4"/>
  <c r="L205" i="4"/>
  <c r="K205" i="4"/>
  <c r="J205" i="4"/>
  <c r="I205" i="4"/>
  <c r="H205" i="4"/>
  <c r="G205" i="4"/>
  <c r="F205" i="4"/>
  <c r="E205" i="4"/>
  <c r="D205" i="4"/>
  <c r="C205" i="4"/>
  <c r="L204" i="4"/>
  <c r="K204" i="4"/>
  <c r="J204" i="4"/>
  <c r="I204" i="4"/>
  <c r="H204" i="4"/>
  <c r="G204" i="4"/>
  <c r="F204" i="4"/>
  <c r="E204" i="4"/>
  <c r="D204" i="4"/>
  <c r="C204" i="4"/>
  <c r="L203" i="4"/>
  <c r="K203" i="4"/>
  <c r="J203" i="4"/>
  <c r="I203" i="4"/>
  <c r="H203" i="4"/>
  <c r="G203" i="4"/>
  <c r="F203" i="4"/>
  <c r="E203" i="4"/>
  <c r="D203" i="4"/>
  <c r="C203" i="4"/>
  <c r="L202" i="4"/>
  <c r="K202" i="4"/>
  <c r="J202" i="4"/>
  <c r="I202" i="4"/>
  <c r="H202" i="4"/>
  <c r="G202" i="4"/>
  <c r="F202" i="4"/>
  <c r="E202" i="4"/>
  <c r="D202" i="4"/>
  <c r="C202" i="4"/>
  <c r="L201" i="4"/>
  <c r="K201" i="4"/>
  <c r="J201" i="4"/>
  <c r="I201" i="4"/>
  <c r="H201" i="4"/>
  <c r="G201" i="4"/>
  <c r="F201" i="4"/>
  <c r="E201" i="4"/>
  <c r="D201" i="4"/>
  <c r="C201" i="4"/>
  <c r="L200" i="4"/>
  <c r="K200" i="4"/>
  <c r="J200" i="4"/>
  <c r="I200" i="4"/>
  <c r="H200" i="4"/>
  <c r="G200" i="4"/>
  <c r="F200" i="4"/>
  <c r="E200" i="4"/>
  <c r="D200" i="4"/>
  <c r="C200" i="4"/>
  <c r="L199" i="4"/>
  <c r="K199" i="4"/>
  <c r="J199" i="4"/>
  <c r="I199" i="4"/>
  <c r="H199" i="4"/>
  <c r="G199" i="4"/>
  <c r="F199" i="4"/>
  <c r="E199" i="4"/>
  <c r="D199" i="4"/>
  <c r="C199" i="4"/>
  <c r="L198" i="4"/>
  <c r="K198" i="4"/>
  <c r="J198" i="4"/>
  <c r="I198" i="4"/>
  <c r="H198" i="4"/>
  <c r="G198" i="4"/>
  <c r="F198" i="4"/>
  <c r="E198" i="4"/>
  <c r="D198" i="4"/>
  <c r="C198" i="4"/>
  <c r="L197" i="4"/>
  <c r="K197" i="4"/>
  <c r="J197" i="4"/>
  <c r="I197" i="4"/>
  <c r="H197" i="4"/>
  <c r="G197" i="4"/>
  <c r="F197" i="4"/>
  <c r="E197" i="4"/>
  <c r="D197" i="4"/>
  <c r="C197" i="4"/>
  <c r="L196" i="4"/>
  <c r="K196" i="4"/>
  <c r="J196" i="4"/>
  <c r="I196" i="4"/>
  <c r="H196" i="4"/>
  <c r="G196" i="4"/>
  <c r="F196" i="4"/>
  <c r="E196" i="4"/>
  <c r="D196" i="4"/>
  <c r="C196" i="4"/>
  <c r="L195" i="4"/>
  <c r="K195" i="4"/>
  <c r="J195" i="4"/>
  <c r="I195" i="4"/>
  <c r="H195" i="4"/>
  <c r="G195" i="4"/>
  <c r="F195" i="4"/>
  <c r="E195" i="4"/>
  <c r="D195" i="4"/>
  <c r="C195" i="4"/>
  <c r="L194" i="4"/>
  <c r="K194" i="4"/>
  <c r="J194" i="4"/>
  <c r="I194" i="4"/>
  <c r="H194" i="4"/>
  <c r="G194" i="4"/>
  <c r="F194" i="4"/>
  <c r="E194" i="4"/>
  <c r="D194" i="4"/>
  <c r="C194" i="4"/>
  <c r="L193" i="4"/>
  <c r="K193" i="4"/>
  <c r="J193" i="4"/>
  <c r="I193" i="4"/>
  <c r="H193" i="4"/>
  <c r="G193" i="4"/>
  <c r="F193" i="4"/>
  <c r="E193" i="4"/>
  <c r="D193" i="4"/>
  <c r="C193" i="4"/>
  <c r="L192" i="4"/>
  <c r="K192" i="4"/>
  <c r="J192" i="4"/>
  <c r="I192" i="4"/>
  <c r="H192" i="4"/>
  <c r="G192" i="4"/>
  <c r="F192" i="4"/>
  <c r="E192" i="4"/>
  <c r="D192" i="4"/>
  <c r="C192" i="4"/>
  <c r="L191" i="4"/>
  <c r="K191" i="4"/>
  <c r="J191" i="4"/>
  <c r="I191" i="4"/>
  <c r="H191" i="4"/>
  <c r="G191" i="4"/>
  <c r="F191" i="4"/>
  <c r="E191" i="4"/>
  <c r="D191" i="4"/>
  <c r="C191" i="4"/>
  <c r="L190" i="4"/>
  <c r="K190" i="4"/>
  <c r="J190" i="4"/>
  <c r="I190" i="4"/>
  <c r="H190" i="4"/>
  <c r="G190" i="4"/>
  <c r="F190" i="4"/>
  <c r="E190" i="4"/>
  <c r="D190" i="4"/>
  <c r="C190" i="4"/>
  <c r="L189" i="4"/>
  <c r="K189" i="4"/>
  <c r="J189" i="4"/>
  <c r="I189" i="4"/>
  <c r="H189" i="4"/>
  <c r="G189" i="4"/>
  <c r="F189" i="4"/>
  <c r="E189" i="4"/>
  <c r="D189" i="4"/>
  <c r="C189" i="4"/>
  <c r="L188" i="4"/>
  <c r="K188" i="4"/>
  <c r="J188" i="4"/>
  <c r="I188" i="4"/>
  <c r="H188" i="4"/>
  <c r="G188" i="4"/>
  <c r="F188" i="4"/>
  <c r="E188" i="4"/>
  <c r="D188" i="4"/>
  <c r="C188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O275" i="4"/>
  <c r="N275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O274" i="4"/>
  <c r="N274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O273" i="4"/>
  <c r="N273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O272" i="4"/>
  <c r="N272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O271" i="4"/>
  <c r="N271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O270" i="4"/>
  <c r="N270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O269" i="4"/>
  <c r="N269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O268" i="4"/>
  <c r="N268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O267" i="4"/>
  <c r="N267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O266" i="4"/>
  <c r="N266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O265" i="4"/>
  <c r="N265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O264" i="4"/>
  <c r="N264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O263" i="4"/>
  <c r="N263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O262" i="4"/>
  <c r="N262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O261" i="4"/>
  <c r="N261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O260" i="4"/>
  <c r="N260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O259" i="4"/>
  <c r="N259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O258" i="4"/>
  <c r="N258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O257" i="4"/>
  <c r="N257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O256" i="4"/>
  <c r="N256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O255" i="4"/>
  <c r="N255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O254" i="4"/>
  <c r="N254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O253" i="4"/>
  <c r="N253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O252" i="4"/>
  <c r="N252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O251" i="4"/>
  <c r="N251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O250" i="4"/>
  <c r="N250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O249" i="4"/>
  <c r="N249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O248" i="4"/>
  <c r="N248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O247" i="4"/>
  <c r="N247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O246" i="4"/>
  <c r="N246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N245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N244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O243" i="4"/>
  <c r="N243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O242" i="4"/>
  <c r="N242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O241" i="4"/>
  <c r="N241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O240" i="4"/>
  <c r="N240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O239" i="4"/>
  <c r="N239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O238" i="4"/>
  <c r="N238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O237" i="4"/>
  <c r="N237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O236" i="4"/>
  <c r="N236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O235" i="4"/>
  <c r="N235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O234" i="4"/>
  <c r="N234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O233" i="4"/>
  <c r="N233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O232" i="4"/>
  <c r="N232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O231" i="4"/>
  <c r="N231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O230" i="4"/>
  <c r="N230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O229" i="4"/>
  <c r="N229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O228" i="4"/>
  <c r="N228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O227" i="4"/>
  <c r="N227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O226" i="4"/>
  <c r="N226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O225" i="4"/>
  <c r="N225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O224" i="4"/>
  <c r="N224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O223" i="4"/>
  <c r="N223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O222" i="4"/>
  <c r="N222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O221" i="4"/>
  <c r="N221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O220" i="4"/>
  <c r="N220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O219" i="4"/>
  <c r="N219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O218" i="4"/>
  <c r="N218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O217" i="4"/>
  <c r="N217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O216" i="4"/>
  <c r="N216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O215" i="4"/>
  <c r="N215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O214" i="4"/>
  <c r="N214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O213" i="4"/>
  <c r="N213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O212" i="4"/>
  <c r="N212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O211" i="4"/>
  <c r="N211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N210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N209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O207" i="4"/>
  <c r="N207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O206" i="4"/>
  <c r="N206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O205" i="4"/>
  <c r="N205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O204" i="4"/>
  <c r="N204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O203" i="4"/>
  <c r="N203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O202" i="4"/>
  <c r="N202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O201" i="4"/>
  <c r="N201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O200" i="4"/>
  <c r="N200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O199" i="4"/>
  <c r="N199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O198" i="4"/>
  <c r="N198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O197" i="4"/>
  <c r="N197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O196" i="4"/>
  <c r="N196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O195" i="4"/>
  <c r="N195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O194" i="4"/>
  <c r="N194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O193" i="4"/>
  <c r="N193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O192" i="4"/>
  <c r="N192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O191" i="4"/>
  <c r="N191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O190" i="4"/>
  <c r="N190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O189" i="4"/>
  <c r="N189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O188" i="4"/>
  <c r="N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188" i="4"/>
  <c r="BO96" i="3"/>
  <c r="BN96" i="3"/>
  <c r="BM96" i="3"/>
  <c r="BL96" i="3"/>
  <c r="BK96" i="3"/>
  <c r="BJ96" i="3"/>
  <c r="BI96" i="3"/>
  <c r="BH96" i="3"/>
  <c r="BG96" i="3"/>
  <c r="BF96" i="3"/>
  <c r="BE96" i="3"/>
  <c r="BD96" i="3"/>
  <c r="BC96" i="3"/>
  <c r="BB96" i="3"/>
  <c r="BA96" i="3"/>
  <c r="AZ96" i="3"/>
  <c r="AY96" i="3"/>
  <c r="AX96" i="3"/>
  <c r="AW96" i="3"/>
  <c r="AV96" i="3"/>
  <c r="AU96" i="3"/>
  <c r="AT96" i="3"/>
  <c r="AS96" i="3"/>
  <c r="AR96" i="3"/>
  <c r="AQ96" i="3"/>
  <c r="AP96" i="3"/>
  <c r="AO96" i="3"/>
  <c r="AN96" i="3"/>
  <c r="AM96" i="3"/>
  <c r="AL96" i="3"/>
  <c r="AK96" i="3"/>
  <c r="AJ96" i="3"/>
  <c r="D112" i="22" l="1"/>
  <c r="D113" i="22" s="1"/>
  <c r="W49" i="22"/>
  <c r="W58" i="22"/>
  <c r="Z58" i="22"/>
  <c r="Z49" i="22"/>
  <c r="K49" i="22"/>
  <c r="K58" i="22"/>
  <c r="C69" i="22"/>
  <c r="D63" i="22"/>
  <c r="M58" i="22"/>
  <c r="M49" i="22"/>
  <c r="O49" i="22"/>
  <c r="O58" i="22"/>
  <c r="X58" i="22"/>
  <c r="X49" i="22"/>
  <c r="F58" i="22"/>
  <c r="F49" i="22"/>
  <c r="E112" i="22"/>
  <c r="E113" i="22" s="1"/>
  <c r="J58" i="22"/>
  <c r="J49" i="22"/>
  <c r="AD58" i="22"/>
  <c r="AD49" i="22"/>
  <c r="V49" i="22"/>
  <c r="V58" i="22"/>
  <c r="AA58" i="22"/>
  <c r="AA49" i="22"/>
  <c r="N58" i="22"/>
  <c r="N49" i="22"/>
  <c r="E94" i="22"/>
  <c r="F93" i="22"/>
  <c r="AL43" i="22"/>
  <c r="AL48" i="22" s="1"/>
  <c r="D70" i="22"/>
  <c r="E64" i="22"/>
  <c r="D58" i="22"/>
  <c r="T49" i="22"/>
  <c r="S58" i="22"/>
  <c r="S49" i="22"/>
  <c r="R58" i="22"/>
  <c r="R49" i="22"/>
  <c r="C48" i="22"/>
  <c r="C46" i="22"/>
  <c r="F112" i="22"/>
  <c r="F113" i="22" s="1"/>
  <c r="AN42" i="22"/>
  <c r="AN43" i="22" s="1"/>
  <c r="AH45" i="22"/>
  <c r="G58" i="22"/>
  <c r="G49" i="22"/>
  <c r="Q58" i="22"/>
  <c r="Q49" i="22"/>
  <c r="E79" i="22"/>
  <c r="D80" i="22"/>
  <c r="S145" i="6"/>
  <c r="S237" i="6" s="1"/>
  <c r="T154" i="6"/>
  <c r="T246" i="6" s="1"/>
  <c r="V145" i="6"/>
  <c r="V237" i="6" s="1"/>
  <c r="O154" i="6"/>
  <c r="O246" i="6" s="1"/>
  <c r="AG154" i="6"/>
  <c r="AG246" i="6" s="1"/>
  <c r="X163" i="6"/>
  <c r="X255" i="6" s="1"/>
  <c r="AA154" i="6"/>
  <c r="AA246" i="6" s="1"/>
  <c r="AE145" i="6"/>
  <c r="AE237" i="6" s="1"/>
  <c r="O169" i="6"/>
  <c r="O261" i="6" s="1"/>
  <c r="AC154" i="6"/>
  <c r="AC246" i="6" s="1"/>
  <c r="Y163" i="6"/>
  <c r="Y255" i="6" s="1"/>
  <c r="AC145" i="6"/>
  <c r="AC237" i="6" s="1"/>
  <c r="U154" i="6"/>
  <c r="U246" i="6" s="1"/>
  <c r="S163" i="6"/>
  <c r="S255" i="6" s="1"/>
  <c r="AC163" i="6"/>
  <c r="AC255" i="6" s="1"/>
  <c r="Z154" i="6"/>
  <c r="Z246" i="6" s="1"/>
  <c r="W154" i="6"/>
  <c r="W246" i="6" s="1"/>
  <c r="Y154" i="6"/>
  <c r="Y246" i="6" s="1"/>
  <c r="R145" i="6"/>
  <c r="R237" i="6" s="1"/>
  <c r="N154" i="6"/>
  <c r="N246" i="6" s="1"/>
  <c r="AA145" i="6"/>
  <c r="AA237" i="6" s="1"/>
  <c r="AG145" i="6"/>
  <c r="AG237" i="6" s="1"/>
  <c r="AF163" i="6"/>
  <c r="AF255" i="6" s="1"/>
  <c r="U163" i="6"/>
  <c r="U255" i="6" s="1"/>
  <c r="N169" i="6"/>
  <c r="N261" i="6" s="1"/>
  <c r="Q169" i="6"/>
  <c r="Q261" i="6" s="1"/>
  <c r="S154" i="6"/>
  <c r="S246" i="6" s="1"/>
  <c r="AF169" i="6"/>
  <c r="AF261" i="6" s="1"/>
  <c r="AD145" i="6"/>
  <c r="AD237" i="6" s="1"/>
  <c r="AG169" i="6"/>
  <c r="AG261" i="6" s="1"/>
  <c r="R154" i="6"/>
  <c r="R246" i="6" s="1"/>
  <c r="AF154" i="6"/>
  <c r="AF246" i="6" s="1"/>
  <c r="AA163" i="6"/>
  <c r="AA255" i="6" s="1"/>
  <c r="N163" i="6"/>
  <c r="N255" i="6" s="1"/>
  <c r="Q163" i="6"/>
  <c r="Q255" i="6" s="1"/>
  <c r="AD154" i="6"/>
  <c r="AD246" i="6" s="1"/>
  <c r="V154" i="6"/>
  <c r="V246" i="6" s="1"/>
  <c r="O163" i="6"/>
  <c r="O255" i="6" s="1"/>
  <c r="Z169" i="6"/>
  <c r="Z261" i="6" s="1"/>
  <c r="AH163" i="6"/>
  <c r="AH255" i="6" s="1"/>
  <c r="AG163" i="6"/>
  <c r="AG255" i="6" s="1"/>
  <c r="AE169" i="6"/>
  <c r="AE261" i="6" s="1"/>
  <c r="Z145" i="6"/>
  <c r="Z237" i="6" s="1"/>
  <c r="W169" i="6"/>
  <c r="W261" i="6" s="1"/>
  <c r="AH169" i="6"/>
  <c r="AH261" i="6" s="1"/>
  <c r="R169" i="6"/>
  <c r="R261" i="6" s="1"/>
  <c r="W163" i="6"/>
  <c r="W255" i="6" s="1"/>
  <c r="U145" i="6"/>
  <c r="U237" i="6" s="1"/>
  <c r="U169" i="6"/>
  <c r="U261" i="6" s="1"/>
  <c r="Z163" i="6"/>
  <c r="Z255" i="6" s="1"/>
  <c r="AE154" i="6"/>
  <c r="AE246" i="6" s="1"/>
  <c r="BP96" i="3"/>
  <c r="L169" i="6"/>
  <c r="L261" i="6" s="1"/>
  <c r="H163" i="6"/>
  <c r="H255" i="6" s="1"/>
  <c r="D154" i="6"/>
  <c r="D246" i="6" s="1"/>
  <c r="C169" i="6"/>
  <c r="C261" i="6" s="1"/>
  <c r="K154" i="6"/>
  <c r="K246" i="6" s="1"/>
  <c r="G145" i="6"/>
  <c r="G237" i="6" s="1"/>
  <c r="F169" i="6"/>
  <c r="F261" i="6" s="1"/>
  <c r="F154" i="6"/>
  <c r="F246" i="6" s="1"/>
  <c r="E169" i="6"/>
  <c r="E261" i="6" s="1"/>
  <c r="M154" i="6"/>
  <c r="M246" i="6" s="1"/>
  <c r="I145" i="6"/>
  <c r="I237" i="6" s="1"/>
  <c r="H169" i="6"/>
  <c r="H261" i="6" s="1"/>
  <c r="D163" i="6"/>
  <c r="D255" i="6" s="1"/>
  <c r="L145" i="6"/>
  <c r="L237" i="6" s="1"/>
  <c r="K163" i="6"/>
  <c r="K255" i="6" s="1"/>
  <c r="G154" i="6"/>
  <c r="G246" i="6" s="1"/>
  <c r="C145" i="6"/>
  <c r="C237" i="6" s="1"/>
  <c r="J163" i="6"/>
  <c r="J255" i="6" s="1"/>
  <c r="J145" i="6"/>
  <c r="J237" i="6" s="1"/>
  <c r="M163" i="6"/>
  <c r="M255" i="6" s="1"/>
  <c r="I154" i="6"/>
  <c r="I246" i="6" s="1"/>
  <c r="E145" i="6"/>
  <c r="E237" i="6" s="1"/>
  <c r="D169" i="6"/>
  <c r="D261" i="6" s="1"/>
  <c r="L154" i="6"/>
  <c r="L246" i="6" s="1"/>
  <c r="H145" i="6"/>
  <c r="H237" i="6" s="1"/>
  <c r="K169" i="6"/>
  <c r="K261" i="6" s="1"/>
  <c r="G163" i="6"/>
  <c r="G255" i="6" s="1"/>
  <c r="C154" i="6"/>
  <c r="C246" i="6" s="1"/>
  <c r="F163" i="6"/>
  <c r="F255" i="6" s="1"/>
  <c r="F145" i="6"/>
  <c r="F237" i="6" s="1"/>
  <c r="M169" i="6"/>
  <c r="M261" i="6" s="1"/>
  <c r="I163" i="6"/>
  <c r="I255" i="6" s="1"/>
  <c r="E154" i="6"/>
  <c r="E246" i="6" s="1"/>
  <c r="L163" i="6"/>
  <c r="L255" i="6" s="1"/>
  <c r="H154" i="6"/>
  <c r="H246" i="6" s="1"/>
  <c r="D145" i="6"/>
  <c r="D237" i="6" s="1"/>
  <c r="G169" i="6"/>
  <c r="G261" i="6" s="1"/>
  <c r="C163" i="6"/>
  <c r="C255" i="6" s="1"/>
  <c r="K145" i="6"/>
  <c r="K237" i="6" s="1"/>
  <c r="J169" i="6"/>
  <c r="J261" i="6" s="1"/>
  <c r="J154" i="6"/>
  <c r="J246" i="6" s="1"/>
  <c r="I169" i="6"/>
  <c r="I261" i="6" s="1"/>
  <c r="E163" i="6"/>
  <c r="E255" i="6" s="1"/>
  <c r="M145" i="6"/>
  <c r="M237" i="6" s="1"/>
  <c r="AN47" i="22" l="1"/>
  <c r="AN46" i="22"/>
  <c r="F94" i="22"/>
  <c r="G93" i="22"/>
  <c r="C49" i="22"/>
  <c r="C50" i="22" s="1"/>
  <c r="C58" i="22"/>
  <c r="F79" i="22"/>
  <c r="E80" i="22"/>
  <c r="G112" i="22"/>
  <c r="E63" i="22"/>
  <c r="D69" i="22"/>
  <c r="AN48" i="22"/>
  <c r="E70" i="22"/>
  <c r="F64" i="22"/>
  <c r="AL47" i="22"/>
  <c r="AL46" i="22"/>
  <c r="D50" i="22" l="1"/>
  <c r="C51" i="22"/>
  <c r="H93" i="22"/>
  <c r="G94" i="22"/>
  <c r="E69" i="22"/>
  <c r="F63" i="22"/>
  <c r="AL50" i="22"/>
  <c r="G113" i="22"/>
  <c r="H112" i="22"/>
  <c r="G79" i="22"/>
  <c r="F80" i="22"/>
  <c r="F70" i="22"/>
  <c r="G64" i="22"/>
  <c r="AN50" i="22"/>
  <c r="F69" i="22" l="1"/>
  <c r="G63" i="22"/>
  <c r="G70" i="22"/>
  <c r="H64" i="22"/>
  <c r="H79" i="22"/>
  <c r="G80" i="22"/>
  <c r="H94" i="22"/>
  <c r="I93" i="22"/>
  <c r="H113" i="22"/>
  <c r="I112" i="22"/>
  <c r="E50" i="22"/>
  <c r="D51" i="22"/>
  <c r="F50" i="22" l="1"/>
  <c r="E51" i="22"/>
  <c r="H70" i="22"/>
  <c r="I64" i="22"/>
  <c r="I113" i="22"/>
  <c r="J112" i="22"/>
  <c r="I79" i="22"/>
  <c r="H80" i="22"/>
  <c r="I94" i="22"/>
  <c r="J93" i="22"/>
  <c r="H63" i="22"/>
  <c r="G69" i="22"/>
  <c r="I63" i="22" l="1"/>
  <c r="H69" i="22"/>
  <c r="I70" i="22"/>
  <c r="J64" i="22"/>
  <c r="J94" i="22"/>
  <c r="K93" i="22"/>
  <c r="F51" i="22"/>
  <c r="G50" i="22"/>
  <c r="J113" i="22"/>
  <c r="K112" i="22"/>
  <c r="J79" i="22"/>
  <c r="I80" i="22"/>
  <c r="L93" i="22" l="1"/>
  <c r="K94" i="22"/>
  <c r="K113" i="22"/>
  <c r="L112" i="22"/>
  <c r="J70" i="22"/>
  <c r="K64" i="22"/>
  <c r="K79" i="22"/>
  <c r="J80" i="22"/>
  <c r="G51" i="22"/>
  <c r="H50" i="22"/>
  <c r="J63" i="22"/>
  <c r="I69" i="22"/>
  <c r="L79" i="22" l="1"/>
  <c r="K80" i="22"/>
  <c r="J69" i="22"/>
  <c r="K63" i="22"/>
  <c r="I50" i="22"/>
  <c r="H51" i="22"/>
  <c r="K70" i="22"/>
  <c r="L64" i="22"/>
  <c r="L113" i="22"/>
  <c r="M112" i="22"/>
  <c r="L94" i="22"/>
  <c r="M93" i="22"/>
  <c r="I51" i="22" l="1"/>
  <c r="J50" i="22"/>
  <c r="K69" i="22"/>
  <c r="L63" i="22"/>
  <c r="N93" i="22"/>
  <c r="M94" i="22"/>
  <c r="M113" i="22"/>
  <c r="N112" i="22"/>
  <c r="M64" i="22"/>
  <c r="L70" i="22"/>
  <c r="M79" i="22"/>
  <c r="L80" i="22"/>
  <c r="O93" i="22" l="1"/>
  <c r="N94" i="22"/>
  <c r="N79" i="22"/>
  <c r="M80" i="22"/>
  <c r="N64" i="22"/>
  <c r="M70" i="22"/>
  <c r="J51" i="22"/>
  <c r="K50" i="22"/>
  <c r="M63" i="22"/>
  <c r="L69" i="22"/>
  <c r="N113" i="22"/>
  <c r="O112" i="22"/>
  <c r="K51" i="22" l="1"/>
  <c r="L50" i="22"/>
  <c r="O64" i="22"/>
  <c r="N70" i="22"/>
  <c r="O113" i="22"/>
  <c r="P112" i="22"/>
  <c r="O79" i="22"/>
  <c r="N80" i="22"/>
  <c r="N63" i="22"/>
  <c r="M69" i="22"/>
  <c r="O94" i="22"/>
  <c r="P93" i="22"/>
  <c r="P79" i="22" l="1"/>
  <c r="O80" i="22"/>
  <c r="O70" i="22"/>
  <c r="P64" i="22"/>
  <c r="L51" i="22"/>
  <c r="M50" i="22"/>
  <c r="P113" i="22"/>
  <c r="Q112" i="22"/>
  <c r="P94" i="22"/>
  <c r="Q93" i="22"/>
  <c r="N69" i="22"/>
  <c r="O63" i="22"/>
  <c r="Q113" i="22" l="1"/>
  <c r="R112" i="22"/>
  <c r="O69" i="22"/>
  <c r="P63" i="22"/>
  <c r="M51" i="22"/>
  <c r="N50" i="22"/>
  <c r="Q64" i="22"/>
  <c r="P70" i="22"/>
  <c r="R93" i="22"/>
  <c r="Q94" i="22"/>
  <c r="Q79" i="22"/>
  <c r="P80" i="22"/>
  <c r="N51" i="22" l="1"/>
  <c r="O50" i="22"/>
  <c r="R64" i="22"/>
  <c r="Q70" i="22"/>
  <c r="Q80" i="22"/>
  <c r="R79" i="22"/>
  <c r="R113" i="22"/>
  <c r="S112" i="22"/>
  <c r="Q63" i="22"/>
  <c r="P69" i="22"/>
  <c r="S93" i="22"/>
  <c r="R94" i="22"/>
  <c r="S113" i="22" l="1"/>
  <c r="T112" i="22"/>
  <c r="R80" i="22"/>
  <c r="S79" i="22"/>
  <c r="R70" i="22"/>
  <c r="S64" i="22"/>
  <c r="S94" i="22"/>
  <c r="T93" i="22"/>
  <c r="O51" i="22"/>
  <c r="P50" i="22"/>
  <c r="R63" i="22"/>
  <c r="Q69" i="22"/>
  <c r="T94" i="22" l="1"/>
  <c r="U93" i="22"/>
  <c r="T79" i="22"/>
  <c r="S80" i="22"/>
  <c r="T113" i="22"/>
  <c r="U112" i="22"/>
  <c r="S70" i="22"/>
  <c r="T64" i="22"/>
  <c r="R69" i="22"/>
  <c r="S63" i="22"/>
  <c r="Q50" i="22"/>
  <c r="P51" i="22"/>
  <c r="S69" i="22" l="1"/>
  <c r="T63" i="22"/>
  <c r="T70" i="22"/>
  <c r="U64" i="22"/>
  <c r="U113" i="22"/>
  <c r="V112" i="22"/>
  <c r="R50" i="22"/>
  <c r="Q51" i="22"/>
  <c r="T80" i="22"/>
  <c r="U79" i="22"/>
  <c r="V93" i="22"/>
  <c r="U94" i="22"/>
  <c r="R51" i="22" l="1"/>
  <c r="S50" i="22"/>
  <c r="V113" i="22"/>
  <c r="W112" i="22"/>
  <c r="V94" i="22"/>
  <c r="AI94" i="22" s="1"/>
  <c r="W93" i="22"/>
  <c r="V64" i="22"/>
  <c r="U70" i="22"/>
  <c r="V79" i="22"/>
  <c r="U80" i="22"/>
  <c r="T69" i="22"/>
  <c r="U63" i="22"/>
  <c r="W79" i="22" l="1"/>
  <c r="V80" i="22"/>
  <c r="V70" i="22"/>
  <c r="W64" i="22"/>
  <c r="AI64" i="22"/>
  <c r="W94" i="22"/>
  <c r="X93" i="22"/>
  <c r="U69" i="22"/>
  <c r="V63" i="22"/>
  <c r="W113" i="22"/>
  <c r="X112" i="22"/>
  <c r="AI113" i="22"/>
  <c r="T50" i="22"/>
  <c r="S51" i="22"/>
  <c r="X94" i="22" l="1"/>
  <c r="Y93" i="22"/>
  <c r="U50" i="22"/>
  <c r="T51" i="22"/>
  <c r="W70" i="22"/>
  <c r="X64" i="22"/>
  <c r="X113" i="22"/>
  <c r="Y112" i="22"/>
  <c r="V69" i="22"/>
  <c r="W63" i="22"/>
  <c r="AI63" i="22"/>
  <c r="AI80" i="22"/>
  <c r="X79" i="22"/>
  <c r="W80" i="22"/>
  <c r="Y79" i="22" l="1"/>
  <c r="X80" i="22"/>
  <c r="U51" i="22"/>
  <c r="V50" i="22"/>
  <c r="Y94" i="22"/>
  <c r="Z93" i="22"/>
  <c r="X70" i="22"/>
  <c r="Y64" i="22"/>
  <c r="X63" i="22"/>
  <c r="W69" i="22"/>
  <c r="Y113" i="22"/>
  <c r="Z112" i="22"/>
  <c r="V51" i="22" l="1"/>
  <c r="W50" i="22"/>
  <c r="AA93" i="22"/>
  <c r="Z94" i="22"/>
  <c r="Z113" i="22"/>
  <c r="AA112" i="22"/>
  <c r="Y63" i="22"/>
  <c r="X69" i="22"/>
  <c r="Z64" i="22"/>
  <c r="Y70" i="22"/>
  <c r="Z79" i="22"/>
  <c r="Y80" i="22"/>
  <c r="Z63" i="22" l="1"/>
  <c r="Y69" i="22"/>
  <c r="AA113" i="22"/>
  <c r="AB112" i="22"/>
  <c r="Z70" i="22"/>
  <c r="AA64" i="22"/>
  <c r="AA94" i="22"/>
  <c r="AB93" i="22"/>
  <c r="AA79" i="22"/>
  <c r="Z80" i="22"/>
  <c r="W51" i="22"/>
  <c r="X50" i="22"/>
  <c r="AI51" i="22"/>
  <c r="AB113" i="22" l="1"/>
  <c r="AC112" i="22"/>
  <c r="Y50" i="22"/>
  <c r="X51" i="22"/>
  <c r="AB64" i="22"/>
  <c r="AA70" i="22"/>
  <c r="AB79" i="22"/>
  <c r="AA80" i="22"/>
  <c r="Z69" i="22"/>
  <c r="AA63" i="22"/>
  <c r="AB94" i="22"/>
  <c r="AC93" i="22"/>
  <c r="AC79" i="22" l="1"/>
  <c r="AB80" i="22"/>
  <c r="AD93" i="22"/>
  <c r="AC94" i="22"/>
  <c r="AC64" i="22"/>
  <c r="AB70" i="22"/>
  <c r="AA69" i="22"/>
  <c r="AB63" i="22"/>
  <c r="AC113" i="22"/>
  <c r="AD112" i="22"/>
  <c r="Z50" i="22"/>
  <c r="Y51" i="22"/>
  <c r="AD64" i="22" l="1"/>
  <c r="AC70" i="22"/>
  <c r="AC63" i="22"/>
  <c r="AB69" i="22"/>
  <c r="Z51" i="22"/>
  <c r="AA50" i="22"/>
  <c r="AE93" i="22"/>
  <c r="AD94" i="22"/>
  <c r="AD113" i="22"/>
  <c r="AE112" i="22"/>
  <c r="AD79" i="22"/>
  <c r="AC80" i="22"/>
  <c r="AA51" i="22" l="1"/>
  <c r="AB50" i="22"/>
  <c r="AE79" i="22"/>
  <c r="AD80" i="22"/>
  <c r="AE113" i="22"/>
  <c r="AF112" i="22"/>
  <c r="AD63" i="22"/>
  <c r="AC69" i="22"/>
  <c r="AF93" i="22"/>
  <c r="AE94" i="22"/>
  <c r="AD70" i="22"/>
  <c r="AE64" i="22"/>
  <c r="AD69" i="22" l="1"/>
  <c r="AE63" i="22"/>
  <c r="AE70" i="22"/>
  <c r="AF64" i="22"/>
  <c r="AF113" i="22"/>
  <c r="AG112" i="22"/>
  <c r="AG113" i="22" s="1"/>
  <c r="AF79" i="22"/>
  <c r="AE80" i="22"/>
  <c r="AF94" i="22"/>
  <c r="AG93" i="22"/>
  <c r="AG94" i="22" s="1"/>
  <c r="AB51" i="22"/>
  <c r="AC50" i="22"/>
  <c r="AH113" i="22" l="1"/>
  <c r="AJ113" i="22"/>
  <c r="AC51" i="22"/>
  <c r="AD50" i="22"/>
  <c r="AF63" i="22"/>
  <c r="AE69" i="22"/>
  <c r="AG79" i="22"/>
  <c r="AG80" i="22" s="1"/>
  <c r="AF80" i="22"/>
  <c r="AG64" i="22"/>
  <c r="AF70" i="22"/>
  <c r="AJ94" i="22"/>
  <c r="AH94" i="22"/>
  <c r="AG70" i="22" l="1"/>
  <c r="AH64" i="22"/>
  <c r="AJ64" i="22"/>
  <c r="AH80" i="22"/>
  <c r="AJ80" i="22"/>
  <c r="AG63" i="22"/>
  <c r="AF69" i="22"/>
  <c r="AE50" i="22"/>
  <c r="AD51" i="22"/>
  <c r="AE51" i="22" l="1"/>
  <c r="AF50" i="22"/>
  <c r="AG69" i="22"/>
  <c r="AH63" i="22"/>
  <c r="AJ63" i="22"/>
  <c r="AG50" i="22" l="1"/>
  <c r="AG51" i="22" s="1"/>
  <c r="AF51" i="22"/>
  <c r="AH51" i="22" l="1"/>
  <c r="AJ51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BOUSSEMART Jean-Philippe</author>
  </authors>
  <commentList>
    <comment ref="B1" authorId="0" shapeId="0" xr:uid="{00000000-0006-0000-0500-000001000000}">
      <text>
        <r>
          <rPr>
            <sz val="9"/>
            <color indexed="81"/>
            <rFont val="Tahoma"/>
            <family val="2"/>
          </rPr>
          <t xml:space="preserve">Attention les agrégats entre 1987 et 1996 ne sont pas exactes. Seules les données par industries individuelles sont exactes
</t>
        </r>
      </text>
    </comment>
  </commentList>
</comments>
</file>

<file path=xl/sharedStrings.xml><?xml version="1.0" encoding="utf-8"?>
<sst xmlns="http://schemas.openxmlformats.org/spreadsheetml/2006/main" count="5921" uniqueCount="675">
  <si>
    <t xml:space="preserve">    1</t>
  </si>
  <si>
    <t>All industries</t>
  </si>
  <si>
    <t xml:space="preserve">    2</t>
  </si>
  <si>
    <t xml:space="preserve">    3</t>
  </si>
  <si>
    <t>Agriculture, forestry, fishing, and hunting</t>
  </si>
  <si>
    <t xml:space="preserve">    4</t>
  </si>
  <si>
    <t xml:space="preserve">    5</t>
  </si>
  <si>
    <t xml:space="preserve">    6</t>
  </si>
  <si>
    <t>Mining</t>
  </si>
  <si>
    <t xml:space="preserve">    7</t>
  </si>
  <si>
    <t xml:space="preserve">    8</t>
  </si>
  <si>
    <t xml:space="preserve">    9</t>
  </si>
  <si>
    <t xml:space="preserve">    10</t>
  </si>
  <si>
    <t>Utilities</t>
  </si>
  <si>
    <t xml:space="preserve">    11</t>
  </si>
  <si>
    <t>Construction</t>
  </si>
  <si>
    <t xml:space="preserve">    12</t>
  </si>
  <si>
    <t>Manufacturing</t>
  </si>
  <si>
    <t xml:space="preserve">    13</t>
  </si>
  <si>
    <t xml:space="preserve">    14</t>
  </si>
  <si>
    <t xml:space="preserve">    15</t>
  </si>
  <si>
    <t xml:space="preserve">    16</t>
  </si>
  <si>
    <t xml:space="preserve">    17</t>
  </si>
  <si>
    <t xml:space="preserve">    18</t>
  </si>
  <si>
    <t xml:space="preserve">    19</t>
  </si>
  <si>
    <t xml:space="preserve">    20</t>
  </si>
  <si>
    <t xml:space="preserve">    21</t>
  </si>
  <si>
    <t xml:space="preserve">    22</t>
  </si>
  <si>
    <t xml:space="preserve">    23</t>
  </si>
  <si>
    <t xml:space="preserve">    24</t>
  </si>
  <si>
    <t xml:space="preserve">    25</t>
  </si>
  <si>
    <t xml:space="preserve">    26</t>
  </si>
  <si>
    <t xml:space="preserve">    27</t>
  </si>
  <si>
    <t xml:space="preserve">    28</t>
  </si>
  <si>
    <t xml:space="preserve">    29</t>
  </si>
  <si>
    <t xml:space="preserve">    30</t>
  </si>
  <si>
    <t xml:space="preserve">    31</t>
  </si>
  <si>
    <t xml:space="preserve">    32</t>
  </si>
  <si>
    <t xml:space="preserve">    33</t>
  </si>
  <si>
    <t xml:space="preserve">    34</t>
  </si>
  <si>
    <t>Wholesale trade</t>
  </si>
  <si>
    <t xml:space="preserve">    35</t>
  </si>
  <si>
    <t>Retail trade</t>
  </si>
  <si>
    <t xml:space="preserve">    36</t>
  </si>
  <si>
    <t>Transportation and warehousing</t>
  </si>
  <si>
    <t xml:space="preserve">    37</t>
  </si>
  <si>
    <t xml:space="preserve">    38</t>
  </si>
  <si>
    <t xml:space="preserve">    39</t>
  </si>
  <si>
    <t xml:space="preserve">    40</t>
  </si>
  <si>
    <t xml:space="preserve">    41</t>
  </si>
  <si>
    <t xml:space="preserve">    42</t>
  </si>
  <si>
    <t xml:space="preserve">    43</t>
  </si>
  <si>
    <t xml:space="preserve">    44</t>
  </si>
  <si>
    <t xml:space="preserve">    45</t>
  </si>
  <si>
    <t>Information</t>
  </si>
  <si>
    <t xml:space="preserve">    46</t>
  </si>
  <si>
    <t xml:space="preserve">    47</t>
  </si>
  <si>
    <t xml:space="preserve">    48</t>
  </si>
  <si>
    <t xml:space="preserve">    49</t>
  </si>
  <si>
    <t xml:space="preserve">    50</t>
  </si>
  <si>
    <t xml:space="preserve">    51</t>
  </si>
  <si>
    <t>Finance and insurance</t>
  </si>
  <si>
    <t xml:space="preserve">    52</t>
  </si>
  <si>
    <t xml:space="preserve">    53</t>
  </si>
  <si>
    <t xml:space="preserve">    54</t>
  </si>
  <si>
    <t xml:space="preserve">    55</t>
  </si>
  <si>
    <t xml:space="preserve">    56</t>
  </si>
  <si>
    <t>Real estate and rental and leasing</t>
  </si>
  <si>
    <t xml:space="preserve">    57</t>
  </si>
  <si>
    <t xml:space="preserve">    58</t>
  </si>
  <si>
    <t xml:space="preserve">    59</t>
  </si>
  <si>
    <t xml:space="preserve">    60</t>
  </si>
  <si>
    <t>Professional, scientific, and technical services</t>
  </si>
  <si>
    <t xml:space="preserve">    61</t>
  </si>
  <si>
    <t xml:space="preserve">    62</t>
  </si>
  <si>
    <t xml:space="preserve">    63</t>
  </si>
  <si>
    <t xml:space="preserve">    64</t>
  </si>
  <si>
    <t xml:space="preserve">    65</t>
  </si>
  <si>
    <t>Administrative and waste management services</t>
  </si>
  <si>
    <t xml:space="preserve">    66</t>
  </si>
  <si>
    <t xml:space="preserve">    67</t>
  </si>
  <si>
    <t xml:space="preserve">    68</t>
  </si>
  <si>
    <t xml:space="preserve">    69</t>
  </si>
  <si>
    <t>Educational services</t>
  </si>
  <si>
    <t xml:space="preserve">    70</t>
  </si>
  <si>
    <t>Health care and social assistance</t>
  </si>
  <si>
    <t xml:space="preserve">    71</t>
  </si>
  <si>
    <t xml:space="preserve">    72</t>
  </si>
  <si>
    <t xml:space="preserve">    73</t>
  </si>
  <si>
    <t xml:space="preserve">    74</t>
  </si>
  <si>
    <t xml:space="preserve">    75</t>
  </si>
  <si>
    <t>Arts, entertainment, and recreation</t>
  </si>
  <si>
    <t xml:space="preserve">    76</t>
  </si>
  <si>
    <t xml:space="preserve">    77</t>
  </si>
  <si>
    <t xml:space="preserve">    78</t>
  </si>
  <si>
    <t>Accommodation and food services</t>
  </si>
  <si>
    <t xml:space="preserve">    79</t>
  </si>
  <si>
    <t xml:space="preserve">    80</t>
  </si>
  <si>
    <t xml:space="preserve">    81</t>
  </si>
  <si>
    <t>Other services, except government</t>
  </si>
  <si>
    <t xml:space="preserve">    82</t>
  </si>
  <si>
    <t xml:space="preserve">    83</t>
  </si>
  <si>
    <t xml:space="preserve">    84</t>
  </si>
  <si>
    <t xml:space="preserve">    85</t>
  </si>
  <si>
    <t xml:space="preserve">    86</t>
  </si>
  <si>
    <t xml:space="preserve">    87</t>
  </si>
  <si>
    <t xml:space="preserve">    88</t>
  </si>
  <si>
    <t>Num</t>
  </si>
  <si>
    <t>Farms</t>
  </si>
  <si>
    <t>Forestry, fishing, and related activities</t>
  </si>
  <si>
    <t>Oil and gas extraction</t>
  </si>
  <si>
    <t>Mining, except oil and gas</t>
  </si>
  <si>
    <t>Support activities for mining</t>
  </si>
  <si>
    <t>Wood products</t>
  </si>
  <si>
    <t>Nonmetallic mineral products</t>
  </si>
  <si>
    <t>Primary metals</t>
  </si>
  <si>
    <t>Fabricated metal products</t>
  </si>
  <si>
    <t>Machinery</t>
  </si>
  <si>
    <t>Computer and electronic products</t>
  </si>
  <si>
    <t>Electrical equipment, appliances, and components</t>
  </si>
  <si>
    <t>Motor vehicles, bodies and trailers, and parts</t>
  </si>
  <si>
    <t>Other transportation equipment</t>
  </si>
  <si>
    <t>Furniture and related products</t>
  </si>
  <si>
    <t>Miscellaneous manufacturing</t>
  </si>
  <si>
    <t>Food and beverage and tobacco products</t>
  </si>
  <si>
    <t>Textile mills and textile product mills</t>
  </si>
  <si>
    <t>Apparel and leather and allied products</t>
  </si>
  <si>
    <t>Paper products</t>
  </si>
  <si>
    <t>Printing and related support activities</t>
  </si>
  <si>
    <t>Petroleum and coal products</t>
  </si>
  <si>
    <t>Chemical products</t>
  </si>
  <si>
    <t>Plastics and rubber products</t>
  </si>
  <si>
    <t>Air transportation</t>
  </si>
  <si>
    <t>Rail transportation</t>
  </si>
  <si>
    <t>Water transportation</t>
  </si>
  <si>
    <t>Truck transportation</t>
  </si>
  <si>
    <t>Transit and ground passenger transportation</t>
  </si>
  <si>
    <t>Pipeline transportation</t>
  </si>
  <si>
    <t>Other transportation and support activities</t>
  </si>
  <si>
    <t>Warehousing and storage</t>
  </si>
  <si>
    <t>Publishing industries (includes software)</t>
  </si>
  <si>
    <t>Motion picture and sound recording industries</t>
  </si>
  <si>
    <t>Broadcasting and telecommunications</t>
  </si>
  <si>
    <t>Information and data processing services</t>
  </si>
  <si>
    <t>Federal Reserve banks, credit intermediation, and related activities</t>
  </si>
  <si>
    <t>Securities, commodity contracts, and investments</t>
  </si>
  <si>
    <t>Insurance carriers and related activities</t>
  </si>
  <si>
    <t>Funds, trusts, and other financial vehicles</t>
  </si>
  <si>
    <t>Real estate</t>
  </si>
  <si>
    <t>Rental and leasing services and lessors of intangible assets</t>
  </si>
  <si>
    <t>Legal services</t>
  </si>
  <si>
    <t>Computer systems design and related services</t>
  </si>
  <si>
    <t>Miscellaneous professional, scientific, and technical services</t>
  </si>
  <si>
    <t>Management of companies and enterprises</t>
  </si>
  <si>
    <t>Administrative and support services</t>
  </si>
  <si>
    <t>Waste management and remediation services</t>
  </si>
  <si>
    <t>Ambulatory health care services</t>
  </si>
  <si>
    <t>Hospitals and nursing and residential care facilities</t>
  </si>
  <si>
    <t>Social assistance</t>
  </si>
  <si>
    <t>Performing arts, spectator sports, museums, and related activities</t>
  </si>
  <si>
    <t>Amusements, gambling, and recreation industries</t>
  </si>
  <si>
    <t>Accommodation</t>
  </si>
  <si>
    <t>Food services and drinking places</t>
  </si>
  <si>
    <t>Federal</t>
  </si>
  <si>
    <t>State and local</t>
  </si>
  <si>
    <t>Line</t>
  </si>
  <si>
    <t/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</si>
  <si>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</si>
  <si>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</si>
  <si>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</si>
  <si>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</si>
  <si>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</si>
  <si>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</si>
  <si>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</si>
  <si>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</si>
  <si>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</si>
  <si>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</si>
  <si>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</si>
  <si>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</si>
  <si>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</si>
  <si>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</si>
  <si>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</si>
  <si>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</si>
  <si>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</si>
  <si>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</si>
  <si>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</si>
  <si>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</si>
  <si>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</si>
  <si>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</si>
  <si>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 xml:space="preserve">    All industries</t>
  </si>
  <si>
    <t>Private industries</t>
  </si>
  <si>
    <t xml:space="preserve">  Agriculture, forestry, fishing, and hunting</t>
  </si>
  <si>
    <t xml:space="preserve">    Farms</t>
  </si>
  <si>
    <t xml:space="preserve">    Forestry, fishing, and related activities</t>
  </si>
  <si>
    <t xml:space="preserve">  Mining</t>
  </si>
  <si>
    <t xml:space="preserve">    Oil and gas extraction</t>
  </si>
  <si>
    <t xml:space="preserve">    Mining, except oil and gas</t>
  </si>
  <si>
    <t xml:space="preserve">    Support activities for mining</t>
  </si>
  <si>
    <t xml:space="preserve">  Utilities</t>
  </si>
  <si>
    <t xml:space="preserve">  Construction</t>
  </si>
  <si>
    <t xml:space="preserve">  Manufacturing</t>
  </si>
  <si>
    <t xml:space="preserve">    Durable goods</t>
  </si>
  <si>
    <t xml:space="preserve">      Wood products</t>
  </si>
  <si>
    <t xml:space="preserve">      Nonmetallic mineral products</t>
  </si>
  <si>
    <t xml:space="preserve">      Primary metals</t>
  </si>
  <si>
    <t xml:space="preserve">      Fabricated metal products</t>
  </si>
  <si>
    <t xml:space="preserve">      Machinery</t>
  </si>
  <si>
    <t xml:space="preserve">      Computer and electronic products</t>
  </si>
  <si>
    <t xml:space="preserve">      Electrical equipment, appliances, and components</t>
  </si>
  <si>
    <t xml:space="preserve">      Motor vehicles, bodies and trailers, and parts</t>
  </si>
  <si>
    <t xml:space="preserve">      Other transportation equipment</t>
  </si>
  <si>
    <t xml:space="preserve">      Furniture and related products</t>
  </si>
  <si>
    <t xml:space="preserve">      Miscellaneous manufacturing</t>
  </si>
  <si>
    <t xml:space="preserve">    Nondurable goods</t>
  </si>
  <si>
    <t xml:space="preserve">      Food and beverage and tobacco products</t>
  </si>
  <si>
    <t xml:space="preserve">      Textile mills and textile product mills</t>
  </si>
  <si>
    <t xml:space="preserve">      Apparel and leather and allied products</t>
  </si>
  <si>
    <t xml:space="preserve">      Paper products</t>
  </si>
  <si>
    <t xml:space="preserve">      Printing and related support activities</t>
  </si>
  <si>
    <t xml:space="preserve">      Petroleum and coal products</t>
  </si>
  <si>
    <t xml:space="preserve">      Chemical products</t>
  </si>
  <si>
    <t xml:space="preserve">      Plastics and rubber products</t>
  </si>
  <si>
    <t xml:space="preserve">  Wholesale trade</t>
  </si>
  <si>
    <t xml:space="preserve">  Retail trade</t>
  </si>
  <si>
    <t xml:space="preserve">    Motor vehicle and parts dealers</t>
  </si>
  <si>
    <t xml:space="preserve">    Food and beverage stores</t>
  </si>
  <si>
    <t xml:space="preserve">    General merchandise stores</t>
  </si>
  <si>
    <t xml:space="preserve">    Other retail</t>
  </si>
  <si>
    <t xml:space="preserve">  Transportation and warehousing</t>
  </si>
  <si>
    <t xml:space="preserve">    Air transportation</t>
  </si>
  <si>
    <t xml:space="preserve">    Rail transportation</t>
  </si>
  <si>
    <t xml:space="preserve">    Water transportation</t>
  </si>
  <si>
    <t xml:space="preserve">    Truck transportation</t>
  </si>
  <si>
    <t xml:space="preserve">    Transit and ground passenger transportation</t>
  </si>
  <si>
    <t xml:space="preserve">    Pipeline transportation</t>
  </si>
  <si>
    <t xml:space="preserve">    Other transportation and support activities</t>
  </si>
  <si>
    <t xml:space="preserve">    Warehousing and storage</t>
  </si>
  <si>
    <t xml:space="preserve">  Information</t>
  </si>
  <si>
    <t xml:space="preserve">    Publishing industries, except internet (includes software)</t>
  </si>
  <si>
    <t xml:space="preserve">    Motion picture and sound recording industries</t>
  </si>
  <si>
    <t xml:space="preserve">    Broadcasting and telecommunications</t>
  </si>
  <si>
    <t xml:space="preserve">    Data processing, internet publishing, and other information services</t>
  </si>
  <si>
    <t xml:space="preserve">  Finance, insurance, real estate, rental, and leasing</t>
  </si>
  <si>
    <t xml:space="preserve">    Finance and insurance</t>
  </si>
  <si>
    <t xml:space="preserve">      Federal Reserve banks, credit intermediation, and related activities</t>
  </si>
  <si>
    <t xml:space="preserve">      Securities, commodity contracts, and investments</t>
  </si>
  <si>
    <t xml:space="preserve">      Insurance carriers and related activities</t>
  </si>
  <si>
    <t xml:space="preserve">      Funds, trusts, and other financial vehicles</t>
  </si>
  <si>
    <t xml:space="preserve">    Real estate and rental and leasing</t>
  </si>
  <si>
    <t xml:space="preserve">      Real estate</t>
  </si>
  <si>
    <t xml:space="preserve">        Housing</t>
  </si>
  <si>
    <t xml:space="preserve">        Other real estate</t>
  </si>
  <si>
    <t xml:space="preserve">      Rental and leasing services and lessors of intangible assets</t>
  </si>
  <si>
    <t xml:space="preserve">  Professional and business services</t>
  </si>
  <si>
    <t xml:space="preserve">    Professional, scientific, and technical services</t>
  </si>
  <si>
    <t xml:space="preserve">      Legal services</t>
  </si>
  <si>
    <t xml:space="preserve">      Computer systems design and related services</t>
  </si>
  <si>
    <t xml:space="preserve">      Miscellaneous professional, scientific, and technical services</t>
  </si>
  <si>
    <t xml:space="preserve">    Management of companies and enterprises</t>
  </si>
  <si>
    <t xml:space="preserve">    Administrative and waste management services</t>
  </si>
  <si>
    <t xml:space="preserve">      Administrative and support services</t>
  </si>
  <si>
    <t xml:space="preserve">      Waste management and remediation services</t>
  </si>
  <si>
    <t xml:space="preserve">  Educational services, health care, and social assistance</t>
  </si>
  <si>
    <t xml:space="preserve">    Educational services</t>
  </si>
  <si>
    <t xml:space="preserve">    Health care and social assistance</t>
  </si>
  <si>
    <t xml:space="preserve">      Ambulatory health care services</t>
  </si>
  <si>
    <t xml:space="preserve">      Hospitals</t>
  </si>
  <si>
    <t xml:space="preserve">      Nursing and residential care facilities</t>
  </si>
  <si>
    <t xml:space="preserve">      Social assistance</t>
  </si>
  <si>
    <t xml:space="preserve">  Arts, entertainment, recreation, accommodation, and food services</t>
  </si>
  <si>
    <t xml:space="preserve">    Arts, entertainment, and recreation</t>
  </si>
  <si>
    <t xml:space="preserve">      Performing arts, spectator sports, museums, and related activities</t>
  </si>
  <si>
    <t xml:space="preserve">      Amusements, gambling, and recreation industries</t>
  </si>
  <si>
    <t xml:space="preserve">    Accommodation and food services</t>
  </si>
  <si>
    <t xml:space="preserve">      Accommodation</t>
  </si>
  <si>
    <t xml:space="preserve">      Food services and drinking places</t>
  </si>
  <si>
    <t xml:space="preserve">  Other services, except government</t>
  </si>
  <si>
    <t>Government</t>
  </si>
  <si>
    <t xml:space="preserve">  Federal</t>
  </si>
  <si>
    <t xml:space="preserve">    General government</t>
  </si>
  <si>
    <t xml:space="preserve">      National defense</t>
  </si>
  <si>
    <t xml:space="preserve">      Nondefense</t>
  </si>
  <si>
    <t xml:space="preserve">    Government enterprises</t>
  </si>
  <si>
    <t xml:space="preserve">  State and local</t>
  </si>
  <si>
    <t>Durable goods</t>
  </si>
  <si>
    <t>Nondurable goods</t>
  </si>
  <si>
    <t xml:space="preserve"> Information</t>
  </si>
  <si>
    <t>Finance, insurance, real estate, rental, and leasing</t>
  </si>
  <si>
    <t>Professional and business services</t>
  </si>
  <si>
    <t>Educational services, health care, and social assistance</t>
  </si>
  <si>
    <t>Arts, entertainment, recreation, accommodation, and food services</t>
  </si>
  <si>
    <t xml:space="preserve"> Government</t>
  </si>
  <si>
    <t>General government</t>
  </si>
  <si>
    <t>Government enterprises</t>
  </si>
  <si>
    <t>GDP Price index updated</t>
  </si>
  <si>
    <t>Note = les données par agrégats ne sont pas correctes entre 1987 et 1996</t>
  </si>
  <si>
    <t>Seules les données par industrie individuelle (63 secteurs de base) sont exactes (somme = macroéconomie des USA)</t>
  </si>
  <si>
    <t>Elles sont calculées par extrapolation de l'agrégat et non pas comme la somme des industries individuelles</t>
  </si>
  <si>
    <t xml:space="preserve">    Private industries</t>
  </si>
  <si>
    <t xml:space="preserve">        Agriculture, forestry, fishing, and hunting</t>
  </si>
  <si>
    <t xml:space="preserve">            Farms1</t>
  </si>
  <si>
    <t xml:space="preserve">            Forestry, fishing, and related activities</t>
  </si>
  <si>
    <t xml:space="preserve">        Mining</t>
  </si>
  <si>
    <t xml:space="preserve">            Oil and gas extraction</t>
  </si>
  <si>
    <t xml:space="preserve">            Mining, except oil and gas</t>
  </si>
  <si>
    <t xml:space="preserve">            Support activities for mining</t>
  </si>
  <si>
    <t xml:space="preserve">        Utilities</t>
  </si>
  <si>
    <t xml:space="preserve">        Construction</t>
  </si>
  <si>
    <t xml:space="preserve">        Manufacturing</t>
  </si>
  <si>
    <t xml:space="preserve">            Durable goods</t>
  </si>
  <si>
    <t xml:space="preserve">                Wood products</t>
  </si>
  <si>
    <t xml:space="preserve">                Nonmetallic mineral products</t>
  </si>
  <si>
    <t xml:space="preserve">                Primary metals</t>
  </si>
  <si>
    <t xml:space="preserve">                Fabricated metal products</t>
  </si>
  <si>
    <t xml:space="preserve">                Machinery</t>
  </si>
  <si>
    <t xml:space="preserve">                Computer and electronic products</t>
  </si>
  <si>
    <t xml:space="preserve">                Electrical equipment, appliances, and components</t>
  </si>
  <si>
    <t xml:space="preserve">                Motor vehicles, bodies and trailers, and parts</t>
  </si>
  <si>
    <t xml:space="preserve">                Other transportation equipment</t>
  </si>
  <si>
    <t xml:space="preserve">                Furniture and related products</t>
  </si>
  <si>
    <t xml:space="preserve">                Miscellaneous manufacturing</t>
  </si>
  <si>
    <t xml:space="preserve">            Nondurable goods</t>
  </si>
  <si>
    <t xml:space="preserve">                Food and beverage and tobacco products</t>
  </si>
  <si>
    <t xml:space="preserve">                Textile mills and textile product mills</t>
  </si>
  <si>
    <t xml:space="preserve">                Apparel and leather and allied products</t>
  </si>
  <si>
    <t xml:space="preserve">                Paper products</t>
  </si>
  <si>
    <t xml:space="preserve">                Printing and related support activities</t>
  </si>
  <si>
    <t xml:space="preserve">                Petroleum and coal products</t>
  </si>
  <si>
    <t xml:space="preserve">                Chemical products</t>
  </si>
  <si>
    <t xml:space="preserve">                Plastics and rubber products</t>
  </si>
  <si>
    <t xml:space="preserve">        Wholesale trade</t>
  </si>
  <si>
    <t xml:space="preserve">        Retail trade</t>
  </si>
  <si>
    <t xml:space="preserve">        Transportation and warehousing</t>
  </si>
  <si>
    <t xml:space="preserve">            Air transportation</t>
  </si>
  <si>
    <t xml:space="preserve">            Rail transportation</t>
  </si>
  <si>
    <t xml:space="preserve">            Water transportation</t>
  </si>
  <si>
    <t xml:space="preserve">            Truck transportation</t>
  </si>
  <si>
    <t xml:space="preserve">            Transit and ground passenger transportation</t>
  </si>
  <si>
    <t xml:space="preserve">            Pipeline transportation</t>
  </si>
  <si>
    <t xml:space="preserve">            Other transportation and support activities3</t>
  </si>
  <si>
    <t xml:space="preserve">            Warehousing and storage</t>
  </si>
  <si>
    <t xml:space="preserve">        Information</t>
  </si>
  <si>
    <t xml:space="preserve">            Publishing industries (includes software)</t>
  </si>
  <si>
    <t xml:space="preserve">            Motion picture and sound recording industries</t>
  </si>
  <si>
    <t xml:space="preserve">            Broadcasting and telecommunications</t>
  </si>
  <si>
    <t xml:space="preserve">            Information and data processing services</t>
  </si>
  <si>
    <t xml:space="preserve">        Finance and insurance</t>
  </si>
  <si>
    <t xml:space="preserve">            Federal Reserve banks, credit intermediation, and related activities</t>
  </si>
  <si>
    <t xml:space="preserve">            Securities, commodity contracts, and investments</t>
  </si>
  <si>
    <t xml:space="preserve">            Insurance carriers and related activities</t>
  </si>
  <si>
    <t xml:space="preserve">            Funds, trusts, and other financial vehicles</t>
  </si>
  <si>
    <t xml:space="preserve">        Real estate and rental and leasing</t>
  </si>
  <si>
    <t xml:space="preserve">            Real estate</t>
  </si>
  <si>
    <t xml:space="preserve">            Rental and leasing services and lessors of intangible assets4</t>
  </si>
  <si>
    <t xml:space="preserve">        Professional, scientific, and technical services</t>
  </si>
  <si>
    <t xml:space="preserve">            Legal services</t>
  </si>
  <si>
    <t xml:space="preserve">            Computer systems design and related services</t>
  </si>
  <si>
    <t xml:space="preserve">            Miscellaneous professional, scientific, and technical services5</t>
  </si>
  <si>
    <t xml:space="preserve">        Management of companies and enterprises6</t>
  </si>
  <si>
    <t xml:space="preserve">        Administrative and waste management services</t>
  </si>
  <si>
    <t xml:space="preserve">            Administrative and support services</t>
  </si>
  <si>
    <t xml:space="preserve">            Waste management and remediation services</t>
  </si>
  <si>
    <t xml:space="preserve">        Educational services</t>
  </si>
  <si>
    <t xml:space="preserve">        Health care and social assistance</t>
  </si>
  <si>
    <t xml:space="preserve">            Ambulatory health care services</t>
  </si>
  <si>
    <t xml:space="preserve">            Social assistance</t>
  </si>
  <si>
    <t xml:space="preserve">        Arts, entertainment, and recreation</t>
  </si>
  <si>
    <t xml:space="preserve">            Performing arts, spectator sports, museums, and related activities</t>
  </si>
  <si>
    <t xml:space="preserve">            Amusements, gambling, and recreation industries</t>
  </si>
  <si>
    <t xml:space="preserve">        Accommodation and food services</t>
  </si>
  <si>
    <t xml:space="preserve">            Accommodation</t>
  </si>
  <si>
    <t xml:space="preserve">            Food services and drinking places</t>
  </si>
  <si>
    <t xml:space="preserve">        Other services, except government</t>
  </si>
  <si>
    <t xml:space="preserve">    Government</t>
  </si>
  <si>
    <t xml:space="preserve">        Federal</t>
  </si>
  <si>
    <t xml:space="preserve">            General government</t>
  </si>
  <si>
    <t xml:space="preserve">            Government enterprises</t>
  </si>
  <si>
    <t xml:space="preserve">        State and local</t>
  </si>
  <si>
    <t xml:space="preserve">            Government enterprises8</t>
  </si>
  <si>
    <t>Table 6.5D. Full-Time Equivalent Employees by Industry</t>
  </si>
  <si>
    <t>[Thousands]</t>
  </si>
  <si>
    <t xml:space="preserve"> Manufacturing</t>
  </si>
  <si>
    <t>Index 100=2012</t>
  </si>
  <si>
    <t xml:space="preserve"> Compensation of Employees by Industry </t>
  </si>
  <si>
    <t>Value (billions of dollars)</t>
  </si>
  <si>
    <t>constant prices 2012  (billions of dollars)</t>
  </si>
  <si>
    <t>price index 100 =2012</t>
  </si>
  <si>
    <t xml:space="preserve"> Compensation of Employees by Industry</t>
  </si>
  <si>
    <t xml:space="preserve">Intermediate Inputs by Industry </t>
  </si>
  <si>
    <t xml:space="preserve">Gross Output by Industry 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</si>
  <si>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</si>
  <si>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</si>
  <si>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</si>
  <si>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</si>
  <si>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</si>
  <si>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</si>
  <si>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</si>
  <si>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</si>
  <si>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</si>
  <si>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</si>
  <si>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</si>
  <si>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</si>
  <si>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</si>
  <si>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</si>
  <si>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</si>
  <si>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</si>
  <si>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</si>
  <si>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</si>
  <si>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</si>
  <si>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</si>
  <si>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</si>
  <si>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</si>
  <si>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</si>
  <si>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</si>
  <si>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</si>
  <si>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</si>
  <si>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</si>
  <si>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</si>
  <si>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</si>
  <si>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</si>
  <si>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</si>
  <si>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</si>
  <si>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</si>
  <si>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</si>
  <si>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</si>
  <si>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</si>
  <si>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</si>
  <si>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</si>
  <si>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</si>
  <si>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</si>
  <si>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</si>
  <si>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</si>
  <si>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</si>
  <si>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</si>
  <si>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</si>
  <si>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</si>
  <si>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</si>
  <si>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</si>
  <si>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</si>
  <si>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</si>
  <si>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</si>
  <si>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</si>
  <si>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</si>
  <si>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</si>
  <si>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</si>
  <si>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</si>
  <si>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</si>
  <si>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</si>
  <si>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</si>
  <si>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</si>
  <si>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</si>
  <si>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</si>
  <si>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</si>
  <si>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</si>
  <si>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</si>
  <si>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</si>
  <si>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</si>
  <si>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</si>
  <si>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</si>
  <si>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</si>
  <si>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</si>
  <si>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</si>
  <si>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</si>
  <si>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</si>
  <si>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</si>
  <si>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</si>
  <si>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</si>
  <si>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</si>
  <si>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</si>
  <si>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</si>
  <si>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</si>
  <si>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</si>
  <si>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</si>
  <si>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</si>
  <si>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</si>
  <si>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</si>
  <si>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</si>
  <si>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</si>
  <si>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Historical-Cost Depreciation of Private Equipment by Industry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</si>
  <si>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</si>
  <si>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</si>
  <si>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</si>
  <si>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</si>
  <si>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</si>
  <si>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</si>
  <si>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</si>
  <si>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</si>
  <si>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</si>
  <si>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</si>
  <si>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price index 100=2012</t>
  </si>
  <si>
    <t>Historical-Cost Depreciation of Private Structures by Industry (Value)</t>
  </si>
  <si>
    <t>Historical-Cost Depreciation of Private Structures by Industry (Price index)</t>
  </si>
  <si>
    <t xml:space="preserve"> Historical-Cost Depreciation of Private Intellectual Property Products by Industry (Value)</t>
  </si>
  <si>
    <t>Historical-Cost Depreciation of Private Intellectual Property Products by Industry (Price index)</t>
  </si>
  <si>
    <t>Gross output</t>
  </si>
  <si>
    <t>Intermediate Inputs</t>
  </si>
  <si>
    <t>Employees</t>
  </si>
  <si>
    <t>Equipment</t>
  </si>
  <si>
    <t>Structures</t>
  </si>
  <si>
    <t>Intellectual and Property Products</t>
  </si>
  <si>
    <t>Billions of dollars</t>
  </si>
  <si>
    <t>Billions of dollars at constant prices 2012</t>
  </si>
  <si>
    <t>Total capital</t>
  </si>
  <si>
    <t xml:space="preserve"> Historical-Cost Depreciation of Private Fixed Capital by Industry (Value)</t>
  </si>
  <si>
    <t xml:space="preserve">        Private fixed assets</t>
  </si>
  <si>
    <t xml:space="preserve">  Farms 1</t>
  </si>
  <si>
    <t xml:space="preserve">  Forestry, fishing, and related activities</t>
  </si>
  <si>
    <t xml:space="preserve">  Oil and gas extraction</t>
  </si>
  <si>
    <t xml:space="preserve">  Mining, except oil and gas</t>
  </si>
  <si>
    <t xml:space="preserve">  Support activities for mining</t>
  </si>
  <si>
    <t xml:space="preserve">  Durable goods</t>
  </si>
  <si>
    <t xml:space="preserve">    Wood products</t>
  </si>
  <si>
    <t xml:space="preserve">    Nonmetallic mineral products</t>
  </si>
  <si>
    <t xml:space="preserve">    Primary metals</t>
  </si>
  <si>
    <t xml:space="preserve">    Fabricated metal products</t>
  </si>
  <si>
    <t xml:space="preserve">    Machinery</t>
  </si>
  <si>
    <t xml:space="preserve">    Computer and electronic products</t>
  </si>
  <si>
    <t xml:space="preserve">    Electrical equipment, appliances, and components</t>
  </si>
  <si>
    <t xml:space="preserve">    Motor vehicles, bodies and trailers, and parts</t>
  </si>
  <si>
    <t xml:space="preserve">    Other transportation equipment</t>
  </si>
  <si>
    <t xml:space="preserve">    Furniture and related products</t>
  </si>
  <si>
    <t xml:space="preserve">    Miscellaneous manufacturing</t>
  </si>
  <si>
    <t xml:space="preserve">  Nondurable goods</t>
  </si>
  <si>
    <t xml:space="preserve">    Food and beverage and tobacco products</t>
  </si>
  <si>
    <t xml:space="preserve">    Textile mills and textile product mills</t>
  </si>
  <si>
    <t xml:space="preserve">    Apparel and leather and allied products</t>
  </si>
  <si>
    <t xml:space="preserve">    Paper products</t>
  </si>
  <si>
    <t xml:space="preserve">    Printing and related support activities</t>
  </si>
  <si>
    <t xml:space="preserve">    Petroleum and coal products</t>
  </si>
  <si>
    <t xml:space="preserve">    Chemical products</t>
  </si>
  <si>
    <t xml:space="preserve">    Plastics and rubber products</t>
  </si>
  <si>
    <t xml:space="preserve">  Air transportation</t>
  </si>
  <si>
    <t xml:space="preserve">  Railroad transportation</t>
  </si>
  <si>
    <t xml:space="preserve">  Water transportation</t>
  </si>
  <si>
    <t xml:space="preserve">  Truck transportation</t>
  </si>
  <si>
    <t xml:space="preserve">  Transit and ground passenger transportation</t>
  </si>
  <si>
    <t xml:space="preserve">  Pipeline transportation</t>
  </si>
  <si>
    <t xml:space="preserve">  Other transportation and support activities 2</t>
  </si>
  <si>
    <t xml:space="preserve">  Warehousing and storage</t>
  </si>
  <si>
    <t xml:space="preserve">  Publishing industries (includes software)</t>
  </si>
  <si>
    <t xml:space="preserve">  Motion picture and sound recording industries</t>
  </si>
  <si>
    <t xml:space="preserve">  Broadcasting and telecommunications</t>
  </si>
  <si>
    <t xml:space="preserve">  Information and data processing services</t>
  </si>
  <si>
    <t xml:space="preserve">  Securities, commodity contracts, and investments</t>
  </si>
  <si>
    <t xml:space="preserve">  Insurance carriers and related activities</t>
  </si>
  <si>
    <t xml:space="preserve">  Funds, trusts, and other financial vehicles</t>
  </si>
  <si>
    <t xml:space="preserve">  Real estate</t>
  </si>
  <si>
    <t xml:space="preserve">  Rental and leasing services and lessors of intangible assets 3</t>
  </si>
  <si>
    <t xml:space="preserve">  Legal services</t>
  </si>
  <si>
    <t xml:space="preserve">  Computer systems design and related services</t>
  </si>
  <si>
    <t xml:space="preserve">  Miscellaneous professional, scientific, and technical services 4</t>
  </si>
  <si>
    <t>Management of companies and enterprises 5</t>
  </si>
  <si>
    <t xml:space="preserve">  Administrative and support services</t>
  </si>
  <si>
    <t xml:space="preserve">  Waste management and remediation services</t>
  </si>
  <si>
    <t>Health and social assistance</t>
  </si>
  <si>
    <t xml:space="preserve">  Ambulatory health care services</t>
  </si>
  <si>
    <t xml:space="preserve">  Social assistance</t>
  </si>
  <si>
    <t xml:space="preserve">  Performing arts, spectator sports, museums, and related activities</t>
  </si>
  <si>
    <t xml:space="preserve">  Amusements, gambling, and recreation industries</t>
  </si>
  <si>
    <t xml:space="preserve">  Accommodation</t>
  </si>
  <si>
    <t xml:space="preserve">  Food services and drinking places</t>
  </si>
  <si>
    <t xml:space="preserve"> Historical-Cost Depreciation of Private Fixed Capital by Industry (Volume)</t>
  </si>
  <si>
    <t xml:space="preserve"> Historical-Cost Depreciation of Private Fixed Capital by Industry (Price index)</t>
  </si>
  <si>
    <t>Price index  100 = 2012</t>
  </si>
  <si>
    <t>PS Laspeyres</t>
  </si>
  <si>
    <t>billions of US dollars (constant prices 2009)</t>
  </si>
  <si>
    <t>pdY</t>
  </si>
  <si>
    <r>
      <t>w</t>
    </r>
    <r>
      <rPr>
        <vertAlign val="subscript"/>
        <sz val="10"/>
        <rFont val="Arial"/>
        <family val="2"/>
      </rPr>
      <t>II</t>
    </r>
    <r>
      <rPr>
        <sz val="10"/>
        <rFont val="Arial"/>
        <family val="2"/>
      </rPr>
      <t>dII</t>
    </r>
  </si>
  <si>
    <r>
      <t>w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dL</t>
    </r>
  </si>
  <si>
    <r>
      <t>w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dK</t>
    </r>
  </si>
  <si>
    <r>
      <t>w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dM</t>
    </r>
  </si>
  <si>
    <t>PA Paasche</t>
  </si>
  <si>
    <t>(-dp)Y</t>
  </si>
  <si>
    <r>
      <t>(dw</t>
    </r>
    <r>
      <rPr>
        <vertAlign val="subscript"/>
        <sz val="10"/>
        <rFont val="Arial"/>
        <family val="2"/>
      </rPr>
      <t>II</t>
    </r>
    <r>
      <rPr>
        <sz val="10"/>
        <rFont val="Arial"/>
        <family val="2"/>
      </rPr>
      <t>)II</t>
    </r>
  </si>
  <si>
    <r>
      <t>(dw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)L</t>
    </r>
  </si>
  <si>
    <r>
      <t>(dw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)K</t>
    </r>
  </si>
  <si>
    <r>
      <t>(dw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)M</t>
    </r>
  </si>
  <si>
    <t>verification</t>
  </si>
  <si>
    <t>PS Paasche</t>
  </si>
  <si>
    <t>PA Laspeyres</t>
  </si>
  <si>
    <t>PS Bennet</t>
  </si>
  <si>
    <t>PA Bennet</t>
  </si>
  <si>
    <t>Uses</t>
  </si>
  <si>
    <t>Resources</t>
  </si>
  <si>
    <t>Suppliers</t>
  </si>
  <si>
    <t>PS</t>
  </si>
  <si>
    <t>Customers</t>
  </si>
  <si>
    <t>Profitability</t>
  </si>
  <si>
    <t>Fixed capital</t>
  </si>
  <si>
    <t>Total Uses</t>
  </si>
  <si>
    <t>Total Resources</t>
  </si>
  <si>
    <t>TFP changes</t>
  </si>
  <si>
    <t>surplus rate</t>
  </si>
  <si>
    <t>Ln(TFP)</t>
  </si>
  <si>
    <t>PA annual growth rates</t>
  </si>
  <si>
    <t>customers</t>
  </si>
  <si>
    <t>suppliers</t>
  </si>
  <si>
    <t>employees</t>
  </si>
  <si>
    <t>fixed capital</t>
  </si>
  <si>
    <t>profitability</t>
  </si>
  <si>
    <t>PA indexes in logartihms</t>
  </si>
  <si>
    <t>billions of US dollars (constant prices 2012)</t>
  </si>
  <si>
    <t>Total capital computed with an agregated K volume index</t>
  </si>
  <si>
    <t>Laspeyres PS</t>
  </si>
  <si>
    <t>output quantity change</t>
  </si>
  <si>
    <t>dY</t>
  </si>
  <si>
    <t>Year 1987</t>
  </si>
  <si>
    <t>Real price</t>
  </si>
  <si>
    <t>Nominal price</t>
  </si>
  <si>
    <t>GDP price</t>
  </si>
  <si>
    <t>Labor quantity change</t>
  </si>
  <si>
    <t>Fixed Capital quantity change</t>
  </si>
  <si>
    <t>dII</t>
  </si>
  <si>
    <t>dL</t>
  </si>
  <si>
    <t>dK</t>
  </si>
  <si>
    <t>wIIdII</t>
  </si>
  <si>
    <t>Paasche PA</t>
  </si>
  <si>
    <t>output price change</t>
  </si>
  <si>
    <t>Intermediate inputs quantity change</t>
  </si>
  <si>
    <t>Intermediate inputs price change</t>
  </si>
  <si>
    <t>Labor price change</t>
  </si>
  <si>
    <t>Fixed Capital price change</t>
  </si>
  <si>
    <t>dp</t>
  </si>
  <si>
    <t>dwII</t>
  </si>
  <si>
    <t>dwL</t>
  </si>
  <si>
    <t>dwK</t>
  </si>
  <si>
    <t>Profit change</t>
  </si>
  <si>
    <t>Nominal profit</t>
  </si>
  <si>
    <t>Year 1988</t>
  </si>
  <si>
    <t>Volume</t>
  </si>
  <si>
    <t>PA</t>
  </si>
  <si>
    <r>
      <t>(dw</t>
    </r>
    <r>
      <rPr>
        <vertAlign val="subscript"/>
        <sz val="10"/>
        <color rgb="FFFF0000"/>
        <rFont val="Arial"/>
        <family val="2"/>
      </rPr>
      <t>II</t>
    </r>
    <r>
      <rPr>
        <sz val="10"/>
        <color rgb="FFFF0000"/>
        <rFont val="Arial"/>
        <family val="2"/>
      </rPr>
      <t>)II</t>
    </r>
  </si>
  <si>
    <r>
      <t>(dw</t>
    </r>
    <r>
      <rPr>
        <vertAlign val="subscript"/>
        <sz val="10"/>
        <color rgb="FFFF0000"/>
        <rFont val="Arial"/>
        <family val="2"/>
      </rPr>
      <t>L</t>
    </r>
    <r>
      <rPr>
        <sz val="10"/>
        <color rgb="FFFF0000"/>
        <rFont val="Arial"/>
        <family val="2"/>
      </rPr>
      <t>)L</t>
    </r>
  </si>
  <si>
    <r>
      <t>(dw</t>
    </r>
    <r>
      <rPr>
        <vertAlign val="subscript"/>
        <sz val="10"/>
        <color rgb="FFFF0000"/>
        <rFont val="Arial"/>
        <family val="2"/>
      </rPr>
      <t>K</t>
    </r>
    <r>
      <rPr>
        <sz val="10"/>
        <color rgb="FFFF0000"/>
        <rFont val="Arial"/>
        <family val="2"/>
      </rPr>
      <t>)K</t>
    </r>
  </si>
  <si>
    <r>
      <t>(dw</t>
    </r>
    <r>
      <rPr>
        <vertAlign val="subscript"/>
        <sz val="10"/>
        <color rgb="FFFF0000"/>
        <rFont val="Arial"/>
        <family val="2"/>
      </rPr>
      <t>M</t>
    </r>
    <r>
      <rPr>
        <sz val="10"/>
        <color rgb="FFFF0000"/>
        <rFont val="Arial"/>
        <family val="2"/>
      </rPr>
      <t>)M</t>
    </r>
  </si>
  <si>
    <t>Verification</t>
  </si>
  <si>
    <t>real price change</t>
  </si>
  <si>
    <t>Quantity Change</t>
  </si>
  <si>
    <t>TFP</t>
  </si>
  <si>
    <t>Year</t>
  </si>
  <si>
    <t>dTFP/TFP</t>
  </si>
  <si>
    <t>cumul</t>
  </si>
  <si>
    <t>TFP cumulative index</t>
  </si>
  <si>
    <t>TFP annual index</t>
  </si>
  <si>
    <t>Surplus Account</t>
  </si>
  <si>
    <t>1987-2007</t>
  </si>
  <si>
    <t>2007-2018</t>
  </si>
  <si>
    <t>1987-2018</t>
  </si>
  <si>
    <t>PA  cumulative indexes</t>
  </si>
  <si>
    <t>Fisher TFP index</t>
  </si>
  <si>
    <t>Laspeyres quantity output index</t>
  </si>
  <si>
    <t>Fisher output quantity index</t>
  </si>
  <si>
    <t>Laspeyres quantity input index</t>
  </si>
  <si>
    <t>Fisher input quantity index</t>
  </si>
  <si>
    <t>Paasche input quantitiy index</t>
  </si>
  <si>
    <t>Paasche output quantitiy index</t>
  </si>
  <si>
    <t>TFP annual index (output/input)</t>
  </si>
  <si>
    <t>Törnqvist TFP index</t>
  </si>
  <si>
    <t>output quantity index</t>
  </si>
  <si>
    <t>II cost share</t>
  </si>
  <si>
    <t>L cost share</t>
  </si>
  <si>
    <t>M cost share</t>
  </si>
  <si>
    <t>K cost share</t>
  </si>
  <si>
    <t>Y</t>
  </si>
  <si>
    <t>II annual index (weighted)</t>
  </si>
  <si>
    <t>L annual index (weigthed)</t>
  </si>
  <si>
    <t>K annual index (weighted)</t>
  </si>
  <si>
    <t>M annual index (weigthed)</t>
  </si>
  <si>
    <t>input quantity index (weighted)</t>
  </si>
  <si>
    <t>dII/II</t>
  </si>
  <si>
    <t>dL/L</t>
  </si>
  <si>
    <t>dK/K</t>
  </si>
  <si>
    <t>dM/M</t>
  </si>
  <si>
    <t>dInput/Input</t>
  </si>
  <si>
    <t>Bennet TFP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</si>
</sst>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#,##0.0\ _€"/>
    <numFmt numFmtId="165" formatCode="0.000"/>
    <numFmt numFmtId="166" formatCode="#,##0.000\ _€"/>
    <numFmt numFmtId="167" formatCode="#,##0.000"/>
    <numFmt numFmtId="168" formatCode="#,##0.0"/>
    <numFmt numFmtId="169" formatCode="0.0"/>
    <numFmt numFmtId="170" formatCode="0.000000"/>
    <numFmt numFmtId="171" formatCode="#,##0.00\ _€"/>
    <numFmt numFmtId="172" formatCode="0.0000"/>
    <numFmt numFmtId="173" formatCode="#,##0.00000\ _€"/>
    <numFmt numFmtId="174" formatCode="0.0%"/>
    <numFmt numFmtId="175" formatCode="0.000%"/>
    <numFmt numFmtId="176" formatCode="0.00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b/>
      <sz val="10"/>
      <color indexed="9"/>
      <name val="Arial"/>
      <family val="2"/>
    </font>
    <font>
      <sz val="9"/>
      <color indexed="81"/>
      <name val="Tahoma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vertAlign val="subscript"/>
      <sz val="10"/>
      <color rgb="FFFF0000"/>
      <name val="Arial"/>
      <family val="2"/>
    </font>
    <font>
      <b/>
      <sz val="10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23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97">
    <xf numFmtId="0" fontId="0" fillId="0" borderId="0" xfId="0"/>
    <xf numFmtId="0" fontId="0" fillId="0" borderId="0" xfId="0" applyFill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/>
    <xf numFmtId="0" fontId="7" fillId="2" borderId="1" xfId="0" applyFont="1" applyFill="1" applyBorder="1" applyAlignment="1">
      <alignment horizontal="center"/>
    </xf>
    <xf numFmtId="164" fontId="0" fillId="0" borderId="0" xfId="0" applyNumberFormat="1"/>
    <xf numFmtId="0" fontId="3" fillId="0" borderId="0" xfId="0" applyFont="1" applyFill="1"/>
    <xf numFmtId="0" fontId="2" fillId="0" borderId="0" xfId="0" applyFont="1"/>
    <xf numFmtId="0" fontId="5" fillId="0" borderId="0" xfId="0" applyFont="1"/>
    <xf numFmtId="0" fontId="6" fillId="0" borderId="0" xfId="0" applyFont="1"/>
    <xf numFmtId="165" fontId="0" fillId="0" borderId="0" xfId="0" applyNumberFormat="1"/>
    <xf numFmtId="0" fontId="0" fillId="3" borderId="0" xfId="0" applyFill="1"/>
    <xf numFmtId="165" fontId="4" fillId="3" borderId="0" xfId="0" applyNumberFormat="1" applyFont="1" applyFill="1"/>
    <xf numFmtId="10" fontId="0" fillId="0" borderId="0" xfId="1" applyNumberFormat="1" applyFont="1"/>
    <xf numFmtId="166" fontId="0" fillId="0" borderId="0" xfId="0" applyNumberFormat="1"/>
    <xf numFmtId="164" fontId="4" fillId="0" borderId="0" xfId="0" applyNumberFormat="1" applyFont="1"/>
    <xf numFmtId="1" fontId="0" fillId="0" borderId="0" xfId="0" applyNumberFormat="1"/>
    <xf numFmtId="0" fontId="5" fillId="0" borderId="0" xfId="0" applyFont="1" applyAlignment="1"/>
    <xf numFmtId="0" fontId="0" fillId="0" borderId="0" xfId="0" applyAlignment="1"/>
    <xf numFmtId="166" fontId="4" fillId="0" borderId="0" xfId="0" applyNumberFormat="1" applyFont="1"/>
    <xf numFmtId="165" fontId="3" fillId="3" borderId="0" xfId="0" applyNumberFormat="1" applyFont="1" applyFill="1"/>
    <xf numFmtId="0" fontId="6" fillId="0" borderId="0" xfId="0" applyFont="1" applyAlignment="1"/>
    <xf numFmtId="0" fontId="9" fillId="0" borderId="0" xfId="0" applyFont="1" applyAlignment="1">
      <alignment wrapText="1"/>
    </xf>
    <xf numFmtId="0" fontId="7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/>
    <xf numFmtId="167" fontId="0" fillId="0" borderId="0" xfId="0" applyNumberFormat="1"/>
    <xf numFmtId="0" fontId="0" fillId="0" borderId="0" xfId="0"/>
    <xf numFmtId="0" fontId="0" fillId="4" borderId="0" xfId="0" applyFill="1"/>
    <xf numFmtId="0" fontId="0" fillId="4" borderId="0" xfId="0" applyFont="1" applyFill="1"/>
    <xf numFmtId="0" fontId="0" fillId="5" borderId="0" xfId="0" applyFont="1" applyFill="1"/>
    <xf numFmtId="0" fontId="0" fillId="5" borderId="0" xfId="0" applyFill="1"/>
    <xf numFmtId="168" fontId="0" fillId="0" borderId="0" xfId="0" applyNumberFormat="1"/>
    <xf numFmtId="0" fontId="0" fillId="0" borderId="0" xfId="0"/>
    <xf numFmtId="169" fontId="0" fillId="0" borderId="0" xfId="0" applyNumberFormat="1"/>
    <xf numFmtId="165" fontId="0" fillId="4" borderId="0" xfId="0" applyNumberFormat="1" applyFill="1"/>
    <xf numFmtId="10" fontId="0" fillId="0" borderId="0" xfId="0" applyNumberFormat="1"/>
    <xf numFmtId="1" fontId="0" fillId="4" borderId="0" xfId="0" applyNumberFormat="1" applyFill="1"/>
    <xf numFmtId="164" fontId="0" fillId="4" borderId="0" xfId="0" applyNumberFormat="1" applyFill="1"/>
    <xf numFmtId="170" fontId="0" fillId="0" borderId="0" xfId="0" applyNumberFormat="1"/>
    <xf numFmtId="0" fontId="4" fillId="6" borderId="0" xfId="0" applyFont="1" applyFill="1"/>
    <xf numFmtId="0" fontId="0" fillId="6" borderId="0" xfId="0" applyFill="1"/>
    <xf numFmtId="0" fontId="9" fillId="4" borderId="0" xfId="0" applyFont="1" applyFill="1"/>
    <xf numFmtId="0" fontId="4" fillId="4" borderId="0" xfId="0" applyFont="1" applyFill="1"/>
    <xf numFmtId="0" fontId="4" fillId="7" borderId="0" xfId="0" applyFont="1" applyFill="1"/>
    <xf numFmtId="0" fontId="4" fillId="0" borderId="0" xfId="0" applyFont="1" applyFill="1"/>
    <xf numFmtId="10" fontId="0" fillId="0" borderId="0" xfId="1" applyNumberFormat="1" applyFont="1" applyFill="1"/>
    <xf numFmtId="171" fontId="4" fillId="4" borderId="0" xfId="0" applyNumberFormat="1" applyFont="1" applyFill="1"/>
    <xf numFmtId="172" fontId="0" fillId="0" borderId="0" xfId="0" applyNumberFormat="1"/>
    <xf numFmtId="0" fontId="0" fillId="7" borderId="0" xfId="0" applyFill="1"/>
    <xf numFmtId="10" fontId="0" fillId="7" borderId="0" xfId="0" applyNumberFormat="1" applyFill="1"/>
    <xf numFmtId="172" fontId="4" fillId="0" borderId="0" xfId="0" applyNumberFormat="1" applyFont="1"/>
    <xf numFmtId="0" fontId="0" fillId="0" borderId="0" xfId="0"/>
    <xf numFmtId="173" fontId="0" fillId="0" borderId="0" xfId="0" applyNumberFormat="1"/>
    <xf numFmtId="165" fontId="3" fillId="0" borderId="0" xfId="0" applyNumberFormat="1" applyFont="1" applyFill="1"/>
    <xf numFmtId="165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65" fontId="0" fillId="0" borderId="0" xfId="0" applyNumberFormat="1" applyFill="1" applyAlignment="1">
      <alignment horizontal="center"/>
    </xf>
    <xf numFmtId="165" fontId="2" fillId="0" borderId="0" xfId="0" applyNumberFormat="1" applyFont="1" applyAlignment="1">
      <alignment horizontal="center"/>
    </xf>
    <xf numFmtId="0" fontId="12" fillId="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4" fillId="4" borderId="0" xfId="0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165" fontId="11" fillId="0" borderId="0" xfId="0" applyNumberFormat="1" applyFont="1" applyAlignment="1">
      <alignment horizontal="center"/>
    </xf>
    <xf numFmtId="165" fontId="0" fillId="0" borderId="3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2" xfId="1" applyNumberFormat="1" applyFont="1" applyBorder="1" applyAlignment="1">
      <alignment horizontal="center"/>
    </xf>
    <xf numFmtId="166" fontId="3" fillId="0" borderId="0" xfId="0" applyNumberFormat="1" applyFont="1" applyFill="1"/>
    <xf numFmtId="166" fontId="4" fillId="7" borderId="0" xfId="0" applyNumberFormat="1" applyFont="1" applyFill="1"/>
    <xf numFmtId="166" fontId="0" fillId="4" borderId="0" xfId="0" applyNumberFormat="1" applyFill="1"/>
    <xf numFmtId="165" fontId="11" fillId="0" borderId="0" xfId="0" applyNumberFormat="1" applyFont="1"/>
    <xf numFmtId="166" fontId="0" fillId="0" borderId="0" xfId="0" applyNumberFormat="1" applyFill="1"/>
    <xf numFmtId="166" fontId="4" fillId="0" borderId="0" xfId="0" applyNumberFormat="1" applyFont="1" applyFill="1"/>
    <xf numFmtId="166" fontId="14" fillId="0" borderId="0" xfId="0" applyNumberFormat="1" applyFont="1" applyFill="1"/>
    <xf numFmtId="165" fontId="0" fillId="0" borderId="0" xfId="1" applyNumberFormat="1" applyFont="1"/>
    <xf numFmtId="174" fontId="0" fillId="0" borderId="0" xfId="1" applyNumberFormat="1" applyFont="1" applyAlignment="1">
      <alignment horizontal="center"/>
    </xf>
    <xf numFmtId="175" fontId="0" fillId="0" borderId="0" xfId="0" applyNumberFormat="1" applyAlignment="1">
      <alignment horizontal="center"/>
    </xf>
    <xf numFmtId="10" fontId="0" fillId="0" borderId="0" xfId="0" applyNumberFormat="1" applyFill="1"/>
    <xf numFmtId="10" fontId="0" fillId="4" borderId="0" xfId="1" applyNumberFormat="1" applyFont="1" applyFill="1"/>
    <xf numFmtId="0" fontId="0" fillId="0" borderId="0" xfId="0"/>
    <xf numFmtId="0" fontId="0" fillId="0" borderId="0" xfId="0"/>
    <xf numFmtId="172" fontId="0" fillId="0" borderId="0" xfId="1" applyNumberFormat="1" applyFont="1"/>
    <xf numFmtId="172" fontId="0" fillId="0" borderId="0" xfId="0" applyNumberFormat="1" applyFill="1"/>
    <xf numFmtId="176" fontId="0" fillId="0" borderId="0" xfId="0" applyNumberFormat="1" applyFill="1"/>
    <xf numFmtId="0" fontId="4" fillId="8" borderId="0" xfId="0" applyFont="1" applyFill="1"/>
    <xf numFmtId="165" fontId="0" fillId="8" borderId="0" xfId="0" applyNumberFormat="1" applyFill="1"/>
    <xf numFmtId="172" fontId="0" fillId="8" borderId="0" xfId="0" applyNumberFormat="1" applyFill="1"/>
    <xf numFmtId="0" fontId="0" fillId="8" borderId="0" xfId="0" applyFill="1"/>
    <xf numFmtId="0" fontId="6" fillId="0" borderId="0" xfId="0" applyFont="1"/>
    <xf numFmtId="0" fontId="0" fillId="0" borderId="0" xfId="0"/>
  </cellXfs>
  <cellStyles count="3">
    <cellStyle name="Normal" xfId="0" builtinId="0"/>
    <cellStyle name="Normal 2" xfId="2" xr:uid="{00000000-0005-0000-0000-000001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3" Type="http://schemas.openxmlformats.org/officeDocument/2006/relationships/worksheet" Target="worksheets/sheet1.xml"/><Relationship Id="rId21" Type="http://schemas.openxmlformats.org/officeDocument/2006/relationships/styles" Target="style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microsoft.com/office/2006/relationships/vbaProject" Target="vbaProject.bin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calcChain" Target="calcChain.xml"/><Relationship Id="rId10" Type="http://schemas.openxmlformats.org/officeDocument/2006/relationships/worksheet" Target="worksheets/sheet8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TFP evolutions for chemical products</a:t>
            </a:r>
          </a:p>
          <a:p>
            <a:pPr>
              <a:defRPr/>
            </a:pPr>
            <a:r>
              <a:rPr lang="en-US"/>
              <a:t>1987=100,</a:t>
            </a:r>
            <a:r>
              <a:rPr lang="en-US" baseline="0"/>
              <a:t> semi-logarithmic scale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74628446179429E-2"/>
          <c:y val="0.11335805482120907"/>
          <c:w val="0.92437211985035483"/>
          <c:h val="0.86362720536643767"/>
        </c:manualLayout>
      </c:layout>
      <c:lineChart>
        <c:grouping val="standard"/>
        <c:varyColors val="0"/>
        <c:ser>
          <c:idx val="0"/>
          <c:order val="0"/>
          <c:tx>
            <c:v>Bennet Surplus rate with quantity and price artihmetic means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'Chemical Products'!$B$1:$AG$1</c:f>
              <c:numCache>
                <c:formatCode>General</c:formatCode>
                <c:ptCount val="32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  <c:pt idx="30">
                  <c:v>2017</c:v>
                </c:pt>
                <c:pt idx="31">
                  <c:v>2018</c:v>
                </c:pt>
              </c:numCache>
            </c:numRef>
          </c:cat>
          <c:val>
            <c:numRef>
              <c:f>'Chemical Products'!$B$51:$AG$51</c:f>
              <c:numCache>
                <c:formatCode>0.000</c:formatCode>
                <c:ptCount val="32"/>
                <c:pt idx="0">
                  <c:v>0</c:v>
                </c:pt>
                <c:pt idx="1">
                  <c:v>-1.6891774304426725E-2</c:v>
                </c:pt>
                <c:pt idx="2">
                  <c:v>-1.4714550328707282E-2</c:v>
                </c:pt>
                <c:pt idx="3">
                  <c:v>5.0897184058517203E-3</c:v>
                </c:pt>
                <c:pt idx="4">
                  <c:v>-4.6834799242988067E-3</c:v>
                </c:pt>
                <c:pt idx="5">
                  <c:v>2.2014274862694966E-3</c:v>
                </c:pt>
                <c:pt idx="6">
                  <c:v>6.4497182215865121E-4</c:v>
                </c:pt>
                <c:pt idx="7">
                  <c:v>2.8891387271003571E-2</c:v>
                </c:pt>
                <c:pt idx="8">
                  <c:v>1.5222494490486464E-2</c:v>
                </c:pt>
                <c:pt idx="9">
                  <c:v>2.055661511863812E-2</c:v>
                </c:pt>
                <c:pt idx="10">
                  <c:v>3.3069050961868393E-2</c:v>
                </c:pt>
                <c:pt idx="11">
                  <c:v>1.0678514393176203E-2</c:v>
                </c:pt>
                <c:pt idx="12">
                  <c:v>3.6080383946746085E-2</c:v>
                </c:pt>
                <c:pt idx="13">
                  <c:v>4.3895200434337603E-2</c:v>
                </c:pt>
                <c:pt idx="14">
                  <c:v>4.0097272807272509E-2</c:v>
                </c:pt>
                <c:pt idx="15">
                  <c:v>7.0179701134649122E-2</c:v>
                </c:pt>
                <c:pt idx="16">
                  <c:v>7.3320919784038249E-2</c:v>
                </c:pt>
                <c:pt idx="17">
                  <c:v>0.10682956997735096</c:v>
                </c:pt>
                <c:pt idx="18">
                  <c:v>8.9866418286119271E-2</c:v>
                </c:pt>
                <c:pt idx="19">
                  <c:v>0.12948357101035293</c:v>
                </c:pt>
                <c:pt idx="20">
                  <c:v>0.14521156393605542</c:v>
                </c:pt>
                <c:pt idx="21">
                  <c:v>0.10515740185452215</c:v>
                </c:pt>
                <c:pt idx="22">
                  <c:v>9.6126790051330208E-2</c:v>
                </c:pt>
                <c:pt idx="23">
                  <c:v>0.12026591871467981</c:v>
                </c:pt>
                <c:pt idx="24">
                  <c:v>8.9460002604756145E-2</c:v>
                </c:pt>
                <c:pt idx="25">
                  <c:v>6.1904142886445142E-2</c:v>
                </c:pt>
                <c:pt idx="26">
                  <c:v>6.9424983838648216E-2</c:v>
                </c:pt>
                <c:pt idx="27">
                  <c:v>6.4352375666557687E-2</c:v>
                </c:pt>
                <c:pt idx="28">
                  <c:v>4.3256361822136727E-2</c:v>
                </c:pt>
                <c:pt idx="29">
                  <c:v>5.8043148936134686E-2</c:v>
                </c:pt>
                <c:pt idx="30">
                  <c:v>4.4367863330493681E-2</c:v>
                </c:pt>
                <c:pt idx="31">
                  <c:v>4.7243632615764149E-2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F-4783-AF4E-7DAAFADBE861}"/>
            </c:ext>
          </c:extLst>
        </c:ser>
        <c:ser>
          <c:idx val="1"/>
          <c:order val="1"/>
          <c:tx>
            <c:v>Fisher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'Chemical Products'!$B$1:$AG$1</c:f>
              <c:numCache>
                <c:formatCode>General</c:formatCode>
                <c:ptCount val="32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  <c:pt idx="30">
                  <c:v>2017</c:v>
                </c:pt>
                <c:pt idx="31">
                  <c:v>2018</c:v>
                </c:pt>
              </c:numCache>
            </c:numRef>
          </c:cat>
          <c:val>
            <c:numRef>
              <c:f>'Chemical Products'!$B$80:$AG$80</c:f>
              <c:numCache>
                <c:formatCode>0.0000</c:formatCode>
                <c:ptCount val="32"/>
                <c:pt idx="0">
                  <c:v>0</c:v>
                </c:pt>
                <c:pt idx="1">
                  <c:v>-1.6751917154937228E-2</c:v>
                </c:pt>
                <c:pt idx="2">
                  <c:v>-1.4571509581259192E-2</c:v>
                </c:pt>
                <c:pt idx="3">
                  <c:v>5.4311555257259463E-3</c:v>
                </c:pt>
                <c:pt idx="4">
                  <c:v>-4.2947687162741797E-3</c:v>
                </c:pt>
                <c:pt idx="5">
                  <c:v>2.6139370164346963E-3</c:v>
                </c:pt>
                <c:pt idx="6">
                  <c:v>1.0587317282807053E-3</c:v>
                </c:pt>
                <c:pt idx="7">
                  <c:v>2.9709837090703028E-2</c:v>
                </c:pt>
                <c:pt idx="8">
                  <c:v>1.6130905566653565E-2</c:v>
                </c:pt>
                <c:pt idx="9">
                  <c:v>2.1479002767531483E-2</c:v>
                </c:pt>
                <c:pt idx="10">
                  <c:v>3.4082008994758745E-2</c:v>
                </c:pt>
                <c:pt idx="11">
                  <c:v>1.1955504274626098E-2</c:v>
                </c:pt>
                <c:pt idx="12">
                  <c:v>3.7682858063370579E-2</c:v>
                </c:pt>
                <c:pt idx="13">
                  <c:v>4.5516913507136214E-2</c:v>
                </c:pt>
                <c:pt idx="14">
                  <c:v>4.1725775770947278E-2</c:v>
                </c:pt>
                <c:pt idx="15">
                  <c:v>7.2273224841154587E-2</c:v>
                </c:pt>
                <c:pt idx="16">
                  <c:v>7.5417178688351239E-2</c:v>
                </c:pt>
                <c:pt idx="17">
                  <c:v>0.10950583318853392</c:v>
                </c:pt>
                <c:pt idx="18">
                  <c:v>9.2684090795252791E-2</c:v>
                </c:pt>
                <c:pt idx="19">
                  <c:v>0.13309415457209078</c:v>
                </c:pt>
                <c:pt idx="20">
                  <c:v>0.14895202362433049</c:v>
                </c:pt>
                <c:pt idx="21">
                  <c:v>0.10961440325019842</c:v>
                </c:pt>
                <c:pt idx="22">
                  <c:v>0.1007356738866213</c:v>
                </c:pt>
                <c:pt idx="23">
                  <c:v>0.12520778593060591</c:v>
                </c:pt>
                <c:pt idx="24">
                  <c:v>9.486785510176142E-2</c:v>
                </c:pt>
                <c:pt idx="25">
                  <c:v>6.7706453120924118E-2</c:v>
                </c:pt>
                <c:pt idx="26">
                  <c:v>7.5259460815996285E-2</c:v>
                </c:pt>
                <c:pt idx="27">
                  <c:v>7.0199557032354115E-2</c:v>
                </c:pt>
                <c:pt idx="28">
                  <c:v>4.9330170522819072E-2</c:v>
                </c:pt>
                <c:pt idx="29">
                  <c:v>6.422603455043345E-2</c:v>
                </c:pt>
                <c:pt idx="30">
                  <c:v>5.0637696770530212E-2</c:v>
                </c:pt>
                <c:pt idx="31">
                  <c:v>5.351476469410784E-2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3F-4783-AF4E-7DAAFADBE861}"/>
            </c:ext>
          </c:extLst>
        </c:ser>
        <c:ser>
          <c:idx val="2"/>
          <c:order val="2"/>
          <c:tx>
            <c:v>Törnqvist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'Chemical Products'!$B$1:$AG$1</c:f>
              <c:numCache>
                <c:formatCode>General</c:formatCode>
                <c:ptCount val="32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  <c:pt idx="30">
                  <c:v>2017</c:v>
                </c:pt>
                <c:pt idx="31">
                  <c:v>2018</c:v>
                </c:pt>
              </c:numCache>
            </c:numRef>
          </c:cat>
          <c:val>
            <c:numRef>
              <c:f>'Chemical Products'!$B$94:$AG$94</c:f>
              <c:numCache>
                <c:formatCode>0.000</c:formatCode>
                <c:ptCount val="32"/>
                <c:pt idx="0">
                  <c:v>0</c:v>
                </c:pt>
                <c:pt idx="1">
                  <c:v>-1.6754971166549119E-2</c:v>
                </c:pt>
                <c:pt idx="2">
                  <c:v>-1.4575428202916589E-2</c:v>
                </c:pt>
                <c:pt idx="3">
                  <c:v>5.4254524875226905E-3</c:v>
                </c:pt>
                <c:pt idx="4">
                  <c:v>-4.3035472155079227E-3</c:v>
                </c:pt>
                <c:pt idx="5">
                  <c:v>2.6036561713783353E-3</c:v>
                </c:pt>
                <c:pt idx="6">
                  <c:v>1.047265948522979E-3</c:v>
                </c:pt>
                <c:pt idx="7">
                  <c:v>2.9698957514711931E-2</c:v>
                </c:pt>
                <c:pt idx="8">
                  <c:v>1.6120324714004954E-2</c:v>
                </c:pt>
                <c:pt idx="9">
                  <c:v>2.1466898488941778E-2</c:v>
                </c:pt>
                <c:pt idx="10">
                  <c:v>3.4066702019954979E-2</c:v>
                </c:pt>
                <c:pt idx="11">
                  <c:v>1.19372920007458E-2</c:v>
                </c:pt>
                <c:pt idx="12">
                  <c:v>3.7663936808597871E-2</c:v>
                </c:pt>
                <c:pt idx="13">
                  <c:v>4.5499086640815832E-2</c:v>
                </c:pt>
                <c:pt idx="14">
                  <c:v>4.1705435522119513E-2</c:v>
                </c:pt>
                <c:pt idx="15">
                  <c:v>7.2255386885135595E-2</c:v>
                </c:pt>
                <c:pt idx="16">
                  <c:v>7.540021300865106E-2</c:v>
                </c:pt>
                <c:pt idx="17">
                  <c:v>0.10949099388783755</c:v>
                </c:pt>
                <c:pt idx="18">
                  <c:v>9.2676927703050888E-2</c:v>
                </c:pt>
                <c:pt idx="19">
                  <c:v>0.13308805875992652</c:v>
                </c:pt>
                <c:pt idx="20">
                  <c:v>0.1489474186084834</c:v>
                </c:pt>
                <c:pt idx="21">
                  <c:v>0.10962434230421163</c:v>
                </c:pt>
                <c:pt idx="22">
                  <c:v>0.10060694050922367</c:v>
                </c:pt>
                <c:pt idx="23">
                  <c:v>0.12508601755439494</c:v>
                </c:pt>
                <c:pt idx="24">
                  <c:v>9.4747571431533242E-2</c:v>
                </c:pt>
                <c:pt idx="25">
                  <c:v>6.7586776848536992E-2</c:v>
                </c:pt>
                <c:pt idx="26">
                  <c:v>7.5137947403386571E-2</c:v>
                </c:pt>
                <c:pt idx="27">
                  <c:v>7.0077217836101768E-2</c:v>
                </c:pt>
                <c:pt idx="28">
                  <c:v>4.9206064755988828E-2</c:v>
                </c:pt>
                <c:pt idx="29">
                  <c:v>6.4100974593542373E-2</c:v>
                </c:pt>
                <c:pt idx="30">
                  <c:v>5.0512616106584925E-2</c:v>
                </c:pt>
                <c:pt idx="31">
                  <c:v>5.3390499134955915E-2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3F-4783-AF4E-7DAAFADBE861}"/>
            </c:ext>
          </c:extLst>
        </c:ser>
        <c:ser>
          <c:idx val="3"/>
          <c:order val="3"/>
          <c:tx>
            <c:v>Tornqvist with base year quantity and  price arithmetic mean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'Chemical Products'!$B$1:$AG$1</c:f>
              <c:numCache>
                <c:formatCode>General</c:formatCode>
                <c:ptCount val="32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  <c:pt idx="30">
                  <c:v>2017</c:v>
                </c:pt>
                <c:pt idx="31">
                  <c:v>2018</c:v>
                </c:pt>
              </c:numCache>
            </c:numRef>
          </c:cat>
          <c:val>
            <c:numRef>
              <c:f>'Chemical Products'!$B$113:$AG$113</c:f>
              <c:numCache>
                <c:formatCode>0.0000</c:formatCode>
                <c:ptCount val="32"/>
                <c:pt idx="0">
                  <c:v>0</c:v>
                </c:pt>
                <c:pt idx="1">
                  <c:v>-1.6229968454041739E-2</c:v>
                </c:pt>
                <c:pt idx="2">
                  <c:v>-1.4077080967055507E-2</c:v>
                </c:pt>
                <c:pt idx="3">
                  <c:v>6.0089394850544615E-3</c:v>
                </c:pt>
                <c:pt idx="4">
                  <c:v>-3.7106002649379185E-3</c:v>
                </c:pt>
                <c:pt idx="5">
                  <c:v>3.1551694412754088E-3</c:v>
                </c:pt>
                <c:pt idx="6">
                  <c:v>1.6054847421624098E-3</c:v>
                </c:pt>
                <c:pt idx="7">
                  <c:v>3.0217503279594656E-2</c:v>
                </c:pt>
                <c:pt idx="8">
                  <c:v>1.6789452576795778E-2</c:v>
                </c:pt>
                <c:pt idx="9">
                  <c:v>2.2121171617730338E-2</c:v>
                </c:pt>
                <c:pt idx="10">
                  <c:v>3.4395509932462702E-2</c:v>
                </c:pt>
                <c:pt idx="11">
                  <c:v>1.2592112611245918E-2</c:v>
                </c:pt>
                <c:pt idx="12">
                  <c:v>3.8463257151798769E-2</c:v>
                </c:pt>
                <c:pt idx="13">
                  <c:v>4.6345198026666E-2</c:v>
                </c:pt>
                <c:pt idx="14">
                  <c:v>4.251629414040746E-2</c:v>
                </c:pt>
                <c:pt idx="15">
                  <c:v>7.2682118025071643E-2</c:v>
                </c:pt>
                <c:pt idx="16">
                  <c:v>7.5838156520142128E-2</c:v>
                </c:pt>
                <c:pt idx="17">
                  <c:v>0.10970799736222973</c:v>
                </c:pt>
                <c:pt idx="18">
                  <c:v>9.3173416165915235E-2</c:v>
                </c:pt>
                <c:pt idx="19">
                  <c:v>0.13400895715121325</c:v>
                </c:pt>
                <c:pt idx="20">
                  <c:v>0.14946482845527831</c:v>
                </c:pt>
                <c:pt idx="21">
                  <c:v>0.10893019826909096</c:v>
                </c:pt>
                <c:pt idx="22">
                  <c:v>9.9406461786489486E-2</c:v>
                </c:pt>
                <c:pt idx="23">
                  <c:v>0.12326147798535175</c:v>
                </c:pt>
                <c:pt idx="24">
                  <c:v>9.3143272584079784E-2</c:v>
                </c:pt>
                <c:pt idx="25">
                  <c:v>6.6509543049817002E-2</c:v>
                </c:pt>
                <c:pt idx="26">
                  <c:v>7.3942090250035133E-2</c:v>
                </c:pt>
                <c:pt idx="27">
                  <c:v>6.8859209574289912E-2</c:v>
                </c:pt>
                <c:pt idx="28">
                  <c:v>4.8129978371928853E-2</c:v>
                </c:pt>
                <c:pt idx="29">
                  <c:v>6.3068884660405139E-2</c:v>
                </c:pt>
                <c:pt idx="30">
                  <c:v>4.9394585163175693E-2</c:v>
                </c:pt>
                <c:pt idx="31">
                  <c:v>5.2282643863547189E-2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3F-4783-AF4E-7DAAFADBE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2829728"/>
        <c:axId val="592823168"/>
      </c:lineChart>
      <c:catAx>
        <c:axId val="59282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823168"/>
        <c:crosses val="autoZero"/>
        <c:auto val="1"/>
        <c:lblAlgn val="ctr"/>
        <c:lblOffset val="100"/>
        <c:noMultiLvlLbl val="0"/>
      </c:catAx>
      <c:valAx>
        <c:axId val="592823168"/>
        <c:scaling>
          <c:orientation val="minMax"/>
          <c:max val="0.15000000000000002"/>
          <c:min val="-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82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649274010888761"/>
          <c:y val="0.18425762142911156"/>
          <c:w val="0.31312242845701832"/>
          <c:h val="0.23224162412564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Advantage evolutions for chemical products</a:t>
            </a:r>
          </a:p>
          <a:p>
            <a:pPr>
              <a:defRPr/>
            </a:pPr>
            <a:r>
              <a:rPr lang="en-US"/>
              <a:t>1987 = 1, semi-logarithmic scale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Clients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'Chemical Products'!$B$1:$AG$1</c:f>
              <c:numCache>
                <c:formatCode>General</c:formatCode>
                <c:ptCount val="32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  <c:pt idx="30">
                  <c:v>2017</c:v>
                </c:pt>
                <c:pt idx="31">
                  <c:v>2018</c:v>
                </c:pt>
              </c:numCache>
            </c:numRef>
          </c:cat>
          <c:val>
            <c:numRef>
              <c:f>'Chemical Products'!$B$66:$AG$66</c:f>
              <c:numCache>
                <c:formatCode>0.0000</c:formatCode>
                <c:ptCount val="32"/>
                <c:pt idx="0">
                  <c:v>0</c:v>
                </c:pt>
                <c:pt idx="1">
                  <c:v>-4.4807274761627394E-2</c:v>
                </c:pt>
                <c:pt idx="2">
                  <c:v>-6.0436069203779849E-2</c:v>
                </c:pt>
                <c:pt idx="3">
                  <c:v>-3.6555201647780866E-2</c:v>
                </c:pt>
                <c:pt idx="4">
                  <c:v>-2.8600428044003871E-2</c:v>
                </c:pt>
                <c:pt idx="5">
                  <c:v>-1.7052855354027872E-2</c:v>
                </c:pt>
                <c:pt idx="6">
                  <c:v>-1.3680747093521727E-2</c:v>
                </c:pt>
                <c:pt idx="7">
                  <c:v>-2.0825008615809507E-2</c:v>
                </c:pt>
                <c:pt idx="8">
                  <c:v>-6.7964372568417794E-2</c:v>
                </c:pt>
                <c:pt idx="9">
                  <c:v>-5.4069875467231875E-2</c:v>
                </c:pt>
                <c:pt idx="10">
                  <c:v>-4.7859075286617023E-2</c:v>
                </c:pt>
                <c:pt idx="11">
                  <c:v>-3.9147795373631868E-2</c:v>
                </c:pt>
                <c:pt idx="12">
                  <c:v>-2.9478075617870751E-2</c:v>
                </c:pt>
                <c:pt idx="13">
                  <c:v>-6.4067427407456218E-2</c:v>
                </c:pt>
                <c:pt idx="14">
                  <c:v>-4.7756980856485352E-2</c:v>
                </c:pt>
                <c:pt idx="15">
                  <c:v>-3.1104737942531047E-2</c:v>
                </c:pt>
                <c:pt idx="16">
                  <c:v>-5.7850394331791219E-2</c:v>
                </c:pt>
                <c:pt idx="17">
                  <c:v>-9.1750650988376176E-2</c:v>
                </c:pt>
                <c:pt idx="18">
                  <c:v>-0.15634089359422007</c:v>
                </c:pt>
                <c:pt idx="19">
                  <c:v>-0.18464142016308183</c:v>
                </c:pt>
                <c:pt idx="20">
                  <c:v>-0.18944498174673943</c:v>
                </c:pt>
                <c:pt idx="21">
                  <c:v>-0.28657915576667198</c:v>
                </c:pt>
                <c:pt idx="22">
                  <c:v>-0.23178586801000534</c:v>
                </c:pt>
                <c:pt idx="23">
                  <c:v>-0.29095425175206291</c:v>
                </c:pt>
                <c:pt idx="24">
                  <c:v>-0.37869986987504128</c:v>
                </c:pt>
                <c:pt idx="25">
                  <c:v>-0.35922685522594006</c:v>
                </c:pt>
                <c:pt idx="26">
                  <c:v>-0.34956575637284004</c:v>
                </c:pt>
                <c:pt idx="27">
                  <c:v>-0.34500009361770639</c:v>
                </c:pt>
                <c:pt idx="28">
                  <c:v>-0.28783596157863511</c:v>
                </c:pt>
                <c:pt idx="29">
                  <c:v>-0.25847721120906442</c:v>
                </c:pt>
                <c:pt idx="30">
                  <c:v>-0.2941891763875949</c:v>
                </c:pt>
                <c:pt idx="31">
                  <c:v>-0.32175729591061419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9A-4DAB-B0C2-43339D535705}"/>
            </c:ext>
          </c:extLst>
        </c:ser>
        <c:ser>
          <c:idx val="1"/>
          <c:order val="1"/>
          <c:tx>
            <c:v>II suppliers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'Chemical Products'!$B$1:$AG$1</c:f>
              <c:numCache>
                <c:formatCode>General</c:formatCode>
                <c:ptCount val="32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  <c:pt idx="30">
                  <c:v>2017</c:v>
                </c:pt>
                <c:pt idx="31">
                  <c:v>2018</c:v>
                </c:pt>
              </c:numCache>
            </c:numRef>
          </c:cat>
          <c:val>
            <c:numRef>
              <c:f>'Chemical Products'!$B$67:$AG$67</c:f>
              <c:numCache>
                <c:formatCode>0.0000</c:formatCode>
                <c:ptCount val="32"/>
                <c:pt idx="0">
                  <c:v>0</c:v>
                </c:pt>
                <c:pt idx="1">
                  <c:v>1.0378883564017579E-2</c:v>
                </c:pt>
                <c:pt idx="2">
                  <c:v>1.3070891857389003E-2</c:v>
                </c:pt>
                <c:pt idx="3">
                  <c:v>5.5317605580053704E-3</c:v>
                </c:pt>
                <c:pt idx="4">
                  <c:v>-6.9169048826653572E-3</c:v>
                </c:pt>
                <c:pt idx="5">
                  <c:v>-1.6477523490996526E-2</c:v>
                </c:pt>
                <c:pt idx="6">
                  <c:v>-1.9899961480621484E-2</c:v>
                </c:pt>
                <c:pt idx="7">
                  <c:v>-1.8621851522458918E-2</c:v>
                </c:pt>
                <c:pt idx="8">
                  <c:v>-1.7317057001787306E-3</c:v>
                </c:pt>
                <c:pt idx="9">
                  <c:v>-5.7188499562202478E-3</c:v>
                </c:pt>
                <c:pt idx="10">
                  <c:v>-1.4310416044981138E-2</c:v>
                </c:pt>
                <c:pt idx="11">
                  <c:v>-5.377411922170109E-2</c:v>
                </c:pt>
                <c:pt idx="12">
                  <c:v>-4.6025362591584136E-2</c:v>
                </c:pt>
                <c:pt idx="13">
                  <c:v>8.3307836863111672E-3</c:v>
                </c:pt>
                <c:pt idx="14">
                  <c:v>-1.6450110637433523E-2</c:v>
                </c:pt>
                <c:pt idx="15">
                  <c:v>-2.9687994303062109E-2</c:v>
                </c:pt>
                <c:pt idx="16">
                  <c:v>3.5665475031434698E-4</c:v>
                </c:pt>
                <c:pt idx="17">
                  <c:v>4.5497125282607721E-2</c:v>
                </c:pt>
                <c:pt idx="18">
                  <c:v>0.10891085379695407</c:v>
                </c:pt>
                <c:pt idx="19">
                  <c:v>0.14053649057912693</c:v>
                </c:pt>
                <c:pt idx="20">
                  <c:v>0.15315620021501367</c:v>
                </c:pt>
                <c:pt idx="21">
                  <c:v>0.21766677894460132</c:v>
                </c:pt>
                <c:pt idx="22">
                  <c:v>0.11239858906401506</c:v>
                </c:pt>
                <c:pt idx="23">
                  <c:v>0.17674285830889899</c:v>
                </c:pt>
                <c:pt idx="24">
                  <c:v>0.23678763989802482</c:v>
                </c:pt>
                <c:pt idx="25">
                  <c:v>0.20063986189262106</c:v>
                </c:pt>
                <c:pt idx="26">
                  <c:v>0.18875616607865803</c:v>
                </c:pt>
                <c:pt idx="27">
                  <c:v>0.17875389668781061</c:v>
                </c:pt>
                <c:pt idx="28">
                  <c:v>0.10192439179089792</c:v>
                </c:pt>
                <c:pt idx="29">
                  <c:v>6.41222758586108E-2</c:v>
                </c:pt>
                <c:pt idx="30">
                  <c:v>9.2570620405005147E-2</c:v>
                </c:pt>
                <c:pt idx="31">
                  <c:v>0.11747563676348241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9A-4DAB-B0C2-43339D535705}"/>
            </c:ext>
          </c:extLst>
        </c:ser>
        <c:ser>
          <c:idx val="2"/>
          <c:order val="2"/>
          <c:tx>
            <c:v>Employees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'Chemical Products'!$B$1:$AG$1</c:f>
              <c:numCache>
                <c:formatCode>General</c:formatCode>
                <c:ptCount val="32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  <c:pt idx="30">
                  <c:v>2017</c:v>
                </c:pt>
                <c:pt idx="31">
                  <c:v>2018</c:v>
                </c:pt>
              </c:numCache>
            </c:numRef>
          </c:cat>
          <c:val>
            <c:numRef>
              <c:f>'Chemical Products'!$B$68:$AG$68</c:f>
              <c:numCache>
                <c:formatCode>0.0000</c:formatCode>
                <c:ptCount val="32"/>
                <c:pt idx="0">
                  <c:v>0</c:v>
                </c:pt>
                <c:pt idx="1">
                  <c:v>4.6186369244210698E-3</c:v>
                </c:pt>
                <c:pt idx="2">
                  <c:v>7.7590338778203973E-3</c:v>
                </c:pt>
                <c:pt idx="3">
                  <c:v>8.5712306664014071E-3</c:v>
                </c:pt>
                <c:pt idx="4">
                  <c:v>1.2475578849978937E-2</c:v>
                </c:pt>
                <c:pt idx="5">
                  <c:v>1.6941064270627089E-2</c:v>
                </c:pt>
                <c:pt idx="6">
                  <c:v>1.9682983229015294E-2</c:v>
                </c:pt>
                <c:pt idx="7">
                  <c:v>1.9972715930014252E-2</c:v>
                </c:pt>
                <c:pt idx="8">
                  <c:v>2.0292669331471599E-2</c:v>
                </c:pt>
                <c:pt idx="9">
                  <c:v>1.9843860629710545E-2</c:v>
                </c:pt>
                <c:pt idx="10">
                  <c:v>2.1791014177700456E-2</c:v>
                </c:pt>
                <c:pt idx="11">
                  <c:v>2.5541332558336679E-2</c:v>
                </c:pt>
                <c:pt idx="12">
                  <c:v>3.0971551111218239E-2</c:v>
                </c:pt>
                <c:pt idx="13">
                  <c:v>3.7195659622357283E-2</c:v>
                </c:pt>
                <c:pt idx="14">
                  <c:v>3.8807180564101103E-2</c:v>
                </c:pt>
                <c:pt idx="15">
                  <c:v>4.0943019925769326E-2</c:v>
                </c:pt>
                <c:pt idx="16">
                  <c:v>4.6153703241757132E-2</c:v>
                </c:pt>
                <c:pt idx="17">
                  <c:v>4.9040359570124981E-2</c:v>
                </c:pt>
                <c:pt idx="18">
                  <c:v>5.039698314815181E-2</c:v>
                </c:pt>
                <c:pt idx="19">
                  <c:v>4.9297413434184333E-2</c:v>
                </c:pt>
                <c:pt idx="20">
                  <c:v>5.3309491212741172E-2</c:v>
                </c:pt>
                <c:pt idx="21">
                  <c:v>5.3396299936834972E-2</c:v>
                </c:pt>
                <c:pt idx="22">
                  <c:v>5.6927004578775774E-2</c:v>
                </c:pt>
                <c:pt idx="23">
                  <c:v>5.9719269687432928E-2</c:v>
                </c:pt>
                <c:pt idx="24">
                  <c:v>5.8438862969382055E-2</c:v>
                </c:pt>
                <c:pt idx="25">
                  <c:v>6.0221699947477163E-2</c:v>
                </c:pt>
                <c:pt idx="26">
                  <c:v>5.9710053063036034E-2</c:v>
                </c:pt>
                <c:pt idx="27">
                  <c:v>6.2762676302572026E-2</c:v>
                </c:pt>
                <c:pt idx="28">
                  <c:v>6.4633600281855344E-2</c:v>
                </c:pt>
                <c:pt idx="29">
                  <c:v>6.1271002960479555E-2</c:v>
                </c:pt>
                <c:pt idx="30">
                  <c:v>6.0755809922635372E-2</c:v>
                </c:pt>
                <c:pt idx="31">
                  <c:v>6.0508835877459401E-2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9A-4DAB-B0C2-43339D535705}"/>
            </c:ext>
          </c:extLst>
        </c:ser>
        <c:ser>
          <c:idx val="3"/>
          <c:order val="3"/>
          <c:tx>
            <c:v>Fixed capital providers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'Chemical Products'!$B$1:$AG$1</c:f>
              <c:numCache>
                <c:formatCode>General</c:formatCode>
                <c:ptCount val="32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  <c:pt idx="30">
                  <c:v>2017</c:v>
                </c:pt>
                <c:pt idx="31">
                  <c:v>2018</c:v>
                </c:pt>
              </c:numCache>
            </c:numRef>
          </c:cat>
          <c:val>
            <c:numRef>
              <c:f>'Chemical Products'!$B$69:$AG$69</c:f>
              <c:numCache>
                <c:formatCode>0.0000</c:formatCode>
                <c:ptCount val="32"/>
                <c:pt idx="0">
                  <c:v>0</c:v>
                </c:pt>
                <c:pt idx="1">
                  <c:v>1.3610273302989157E-4</c:v>
                </c:pt>
                <c:pt idx="2">
                  <c:v>3.102205235240048E-4</c:v>
                </c:pt>
                <c:pt idx="3">
                  <c:v>7.3610876426276057E-4</c:v>
                </c:pt>
                <c:pt idx="4">
                  <c:v>1.1142471524044021E-3</c:v>
                </c:pt>
                <c:pt idx="5">
                  <c:v>1.7800970566941871E-3</c:v>
                </c:pt>
                <c:pt idx="6">
                  <c:v>1.7946974357202642E-3</c:v>
                </c:pt>
                <c:pt idx="7">
                  <c:v>2.1342173520154657E-3</c:v>
                </c:pt>
                <c:pt idx="8">
                  <c:v>2.2504749783424931E-3</c:v>
                </c:pt>
                <c:pt idx="9">
                  <c:v>2.6066201219647543E-3</c:v>
                </c:pt>
                <c:pt idx="10">
                  <c:v>3.3341703077448379E-3</c:v>
                </c:pt>
                <c:pt idx="11">
                  <c:v>3.9518826156606027E-3</c:v>
                </c:pt>
                <c:pt idx="12">
                  <c:v>4.293295209527502E-3</c:v>
                </c:pt>
                <c:pt idx="13">
                  <c:v>4.0481741523083412E-3</c:v>
                </c:pt>
                <c:pt idx="14">
                  <c:v>3.6094037538750273E-3</c:v>
                </c:pt>
                <c:pt idx="15">
                  <c:v>3.6988507696602163E-3</c:v>
                </c:pt>
                <c:pt idx="16">
                  <c:v>2.7188417577974511E-3</c:v>
                </c:pt>
                <c:pt idx="17">
                  <c:v>1.2709775534739546E-3</c:v>
                </c:pt>
                <c:pt idx="18">
                  <c:v>7.1776516795510938E-5</c:v>
                </c:pt>
                <c:pt idx="19">
                  <c:v>-1.2368684827213832E-3</c:v>
                </c:pt>
                <c:pt idx="20">
                  <c:v>-1.7933619920446743E-3</c:v>
                </c:pt>
                <c:pt idx="21">
                  <c:v>-1.6438450333578301E-3</c:v>
                </c:pt>
                <c:pt idx="22">
                  <c:v>-8.1045342053158366E-4</c:v>
                </c:pt>
                <c:pt idx="23">
                  <c:v>-6.4202540930239054E-4</c:v>
                </c:pt>
                <c:pt idx="24">
                  <c:v>-1.3408804263277771E-3</c:v>
                </c:pt>
                <c:pt idx="25">
                  <c:v>-1.3808682576783977E-3</c:v>
                </c:pt>
                <c:pt idx="26">
                  <c:v>-1.6289689201283383E-3</c:v>
                </c:pt>
                <c:pt idx="27">
                  <c:v>-1.8129797213125751E-3</c:v>
                </c:pt>
                <c:pt idx="28">
                  <c:v>-1.1596907922163126E-3</c:v>
                </c:pt>
                <c:pt idx="29">
                  <c:v>-6.8716960679134878E-4</c:v>
                </c:pt>
                <c:pt idx="30">
                  <c:v>-1.3205260814828004E-3</c:v>
                </c:pt>
                <c:pt idx="31">
                  <c:v>-2.3632319102028718E-3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9A-4DAB-B0C2-43339D535705}"/>
            </c:ext>
          </c:extLst>
        </c:ser>
        <c:ser>
          <c:idx val="4"/>
          <c:order val="4"/>
          <c:tx>
            <c:v>Firms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'Chemical Products'!$B$1:$AG$1</c:f>
              <c:numCache>
                <c:formatCode>General</c:formatCode>
                <c:ptCount val="32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  <c:pt idx="30">
                  <c:v>2017</c:v>
                </c:pt>
                <c:pt idx="31">
                  <c:v>2018</c:v>
                </c:pt>
              </c:numCache>
            </c:numRef>
          </c:cat>
          <c:val>
            <c:numRef>
              <c:f>'Chemical Products'!$B$70:$AG$70</c:f>
              <c:numCache>
                <c:formatCode>0.0000</c:formatCode>
                <c:ptCount val="32"/>
                <c:pt idx="0">
                  <c:v>0</c:v>
                </c:pt>
                <c:pt idx="1">
                  <c:v>1.1800089400019111E-2</c:v>
                </c:pt>
                <c:pt idx="2">
                  <c:v>2.3404292776669611E-2</c:v>
                </c:pt>
                <c:pt idx="3">
                  <c:v>2.5507731994674682E-2</c:v>
                </c:pt>
                <c:pt idx="4">
                  <c:v>1.5830274750135497E-2</c:v>
                </c:pt>
                <c:pt idx="5">
                  <c:v>1.5497898109470892E-2</c:v>
                </c:pt>
                <c:pt idx="6">
                  <c:v>1.1211987656049388E-2</c:v>
                </c:pt>
                <c:pt idx="7">
                  <c:v>4.4511020348178443E-2</c:v>
                </c:pt>
                <c:pt idx="8">
                  <c:v>5.9399436879790372E-2</c:v>
                </c:pt>
                <c:pt idx="9">
                  <c:v>5.4817559799130569E-2</c:v>
                </c:pt>
                <c:pt idx="10">
                  <c:v>6.6982086375332234E-2</c:v>
                </c:pt>
                <c:pt idx="11">
                  <c:v>7.040505044532451E-2</c:v>
                </c:pt>
                <c:pt idx="12">
                  <c:v>7.2847373517545375E-2</c:v>
                </c:pt>
                <c:pt idx="13">
                  <c:v>5.2628754363070865E-2</c:v>
                </c:pt>
                <c:pt idx="14">
                  <c:v>5.569136975539133E-2</c:v>
                </c:pt>
                <c:pt idx="15">
                  <c:v>8.0062845037207647E-2</c:v>
                </c:pt>
                <c:pt idx="16">
                  <c:v>7.484125507965958E-2</c:v>
                </c:pt>
                <c:pt idx="17">
                  <c:v>9.4437639179187238E-2</c:v>
                </c:pt>
                <c:pt idx="18">
                  <c:v>7.4338779341344419E-2</c:v>
                </c:pt>
                <c:pt idx="19">
                  <c:v>0.11220464255588358</c:v>
                </c:pt>
                <c:pt idx="20">
                  <c:v>0.11667553251564498</c:v>
                </c:pt>
                <c:pt idx="21">
                  <c:v>0.10301257380356557</c:v>
                </c:pt>
                <c:pt idx="22">
                  <c:v>0.132798557422659</c:v>
                </c:pt>
                <c:pt idx="23">
                  <c:v>0.14518225774537677</c:v>
                </c:pt>
                <c:pt idx="24">
                  <c:v>0.13892672411432391</c:v>
                </c:pt>
                <c:pt idx="25">
                  <c:v>0.12575464950970619</c:v>
                </c:pt>
                <c:pt idx="26">
                  <c:v>0.13611502011771773</c:v>
                </c:pt>
                <c:pt idx="27">
                  <c:v>0.13355500025803263</c:v>
                </c:pt>
                <c:pt idx="28">
                  <c:v>0.12524200500439739</c:v>
                </c:pt>
                <c:pt idx="29">
                  <c:v>0.15001611408584781</c:v>
                </c:pt>
                <c:pt idx="30">
                  <c:v>0.14378772359552597</c:v>
                </c:pt>
                <c:pt idx="31">
                  <c:v>0.14991179730666557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9A-4DAB-B0C2-43339D535705}"/>
            </c:ext>
          </c:extLst>
        </c:ser>
        <c:ser>
          <c:idx val="5"/>
          <c:order val="5"/>
          <c:tx>
            <c:v>TFP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'Chemical Products'!$B$1:$AG$1</c:f>
              <c:numCache>
                <c:formatCode>General</c:formatCode>
                <c:ptCount val="32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  <c:pt idx="30">
                  <c:v>2017</c:v>
                </c:pt>
                <c:pt idx="31">
                  <c:v>2018</c:v>
                </c:pt>
              </c:numCache>
            </c:numRef>
          </c:cat>
          <c:val>
            <c:numRef>
              <c:f>'Chemical Products'!$B$51:$AG$51</c:f>
              <c:numCache>
                <c:formatCode>0.000</c:formatCode>
                <c:ptCount val="32"/>
                <c:pt idx="0">
                  <c:v>0</c:v>
                </c:pt>
                <c:pt idx="1">
                  <c:v>-1.6891774304426725E-2</c:v>
                </c:pt>
                <c:pt idx="2">
                  <c:v>-1.4714550328707282E-2</c:v>
                </c:pt>
                <c:pt idx="3">
                  <c:v>5.0897184058517203E-3</c:v>
                </c:pt>
                <c:pt idx="4">
                  <c:v>-4.6834799242988067E-3</c:v>
                </c:pt>
                <c:pt idx="5">
                  <c:v>2.2014274862694966E-3</c:v>
                </c:pt>
                <c:pt idx="6">
                  <c:v>6.4497182215865121E-4</c:v>
                </c:pt>
                <c:pt idx="7">
                  <c:v>2.8891387271003571E-2</c:v>
                </c:pt>
                <c:pt idx="8">
                  <c:v>1.5222494490486464E-2</c:v>
                </c:pt>
                <c:pt idx="9">
                  <c:v>2.055661511863812E-2</c:v>
                </c:pt>
                <c:pt idx="10">
                  <c:v>3.3069050961868393E-2</c:v>
                </c:pt>
                <c:pt idx="11">
                  <c:v>1.0678514393176203E-2</c:v>
                </c:pt>
                <c:pt idx="12">
                  <c:v>3.6080383946746085E-2</c:v>
                </c:pt>
                <c:pt idx="13">
                  <c:v>4.3895200434337603E-2</c:v>
                </c:pt>
                <c:pt idx="14">
                  <c:v>4.0097272807272509E-2</c:v>
                </c:pt>
                <c:pt idx="15">
                  <c:v>7.0179701134649122E-2</c:v>
                </c:pt>
                <c:pt idx="16">
                  <c:v>7.3320919784038249E-2</c:v>
                </c:pt>
                <c:pt idx="17">
                  <c:v>0.10682956997735096</c:v>
                </c:pt>
                <c:pt idx="18">
                  <c:v>8.9866418286119271E-2</c:v>
                </c:pt>
                <c:pt idx="19">
                  <c:v>0.12948357101035293</c:v>
                </c:pt>
                <c:pt idx="20">
                  <c:v>0.14521156393605542</c:v>
                </c:pt>
                <c:pt idx="21">
                  <c:v>0.10515740185452215</c:v>
                </c:pt>
                <c:pt idx="22">
                  <c:v>9.6126790051330208E-2</c:v>
                </c:pt>
                <c:pt idx="23">
                  <c:v>0.12026591871467981</c:v>
                </c:pt>
                <c:pt idx="24">
                  <c:v>8.9460002604756145E-2</c:v>
                </c:pt>
                <c:pt idx="25">
                  <c:v>6.1904142886445142E-2</c:v>
                </c:pt>
                <c:pt idx="26">
                  <c:v>6.9424983838648216E-2</c:v>
                </c:pt>
                <c:pt idx="27">
                  <c:v>6.4352375666557687E-2</c:v>
                </c:pt>
                <c:pt idx="28">
                  <c:v>4.3256361822136727E-2</c:v>
                </c:pt>
                <c:pt idx="29">
                  <c:v>5.8043148936134686E-2</c:v>
                </c:pt>
                <c:pt idx="30">
                  <c:v>4.4367863330493681E-2</c:v>
                </c:pt>
                <c:pt idx="31">
                  <c:v>4.7243632615764149E-2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9A-4DAB-B0C2-43339D535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2496320"/>
        <c:axId val="692493696"/>
      </c:lineChart>
      <c:catAx>
        <c:axId val="69249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493696"/>
        <c:crosses val="autoZero"/>
        <c:auto val="1"/>
        <c:lblAlgn val="ctr"/>
        <c:lblOffset val="100"/>
        <c:noMultiLvlLbl val="0"/>
      </c:catAx>
      <c:valAx>
        <c:axId val="692493696"/>
        <c:scaling>
          <c:orientation val="minMax"/>
          <c:max val="0.25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49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Resources = 219,75 billions of US$2012</a:t>
            </a:r>
          </a:p>
          <a:p>
            <a:pPr>
              <a:defRPr/>
            </a:pPr>
            <a:r>
              <a:rPr lang="en-US"/>
              <a:t>Us chemical industries (cumul 1988-2018)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437-4B0B-B885-ECD85496D8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437-4B0B-B885-ECD85496D81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437-4B0B-B885-ECD85496D8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'Chemical Products'!$AM$40:$AM$42</c:f>
              <c:strCache>
                <c:ptCount val="3"/>
                <c:pt idx="0">
                  <c:v>PS</c:v>
                </c:pt>
                <c:pt idx="1">
                  <c:v>Customers</c:v>
                </c:pt>
                <c:pt idx="2">
                  <c:v>Fixed capital</c:v>
                </c:pt>
              </c:strCache>
            </c:strRef>
          </c:cat>
          <c:val>
            <c:numRef>
              <c:f>'Chemical Products'!$AN$46:$AN$48</c:f>
              <c:numCache>
                <c:formatCode>0.00%</c:formatCode>
                <c:ptCount val="3"/>
                <c:pt idx="0">
                  <c:v>7.3597536005999414E-2</c:v>
                </c:pt>
                <c:pt idx="1">
                  <c:v>0.91621788155751516</c:v>
                </c:pt>
                <c:pt idx="2">
                  <c:v>1.0184582436485585E-2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7-4B0B-B885-ECD85496D81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Uses = 219,75 billions of US$2012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41C-412F-8AEC-4B173443106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41C-412F-8AEC-4B1734431062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41C-412F-8AEC-4B17344310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'Chemical Products'!$AK$46:$AK$48</c:f>
              <c:strCache>
                <c:ptCount val="3"/>
                <c:pt idx="0">
                  <c:v>Suppliers</c:v>
                </c:pt>
                <c:pt idx="1">
                  <c:v>Employees</c:v>
                </c:pt>
                <c:pt idx="2">
                  <c:v>Profitability</c:v>
                </c:pt>
              </c:strCache>
            </c:strRef>
          </c:cat>
          <c:val>
            <c:numRef>
              <c:f>'Chemical Products'!$AL$46:$AL$48</c:f>
              <c:numCache>
                <c:formatCode>0.00%</c:formatCode>
                <c:ptCount val="3"/>
                <c:pt idx="0">
                  <c:v>0.42604841199519589</c:v>
                </c:pt>
                <c:pt idx="1">
                  <c:v>0.15857029371897996</c:v>
                </c:pt>
                <c:pt idx="2">
                  <c:v>0.41538129428582415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1C-412F-8AEC-4B173443106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TFP index with arithmetic scale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Feuil1!$B$2:$B$5</c:f>
              <c:numCache>
                <c:formatCode>0.000</c:formatCod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E-4B0C-B525-FCFCF2197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4975640"/>
        <c:axId val="404975968"/>
      </c:lineChart>
      <c:catAx>
        <c:axId val="404975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75968"/>
        <c:crosses val="autoZero"/>
        <c:auto val="1"/>
        <c:lblAlgn val="ctr"/>
        <c:lblOffset val="100"/>
        <c:noMultiLvlLbl val="0"/>
      </c:catAx>
      <c:valAx>
        <c:axId val="40497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7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TFP index with logartihmic scale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Feuil1!$D$2:$D$5</c:f>
              <c:numCache>
                <c:formatCode>0.000</c:formatCode>
                <c:ptCount val="4"/>
                <c:pt idx="0">
                  <c:v>0</c:v>
                </c:pt>
                <c:pt idx="1">
                  <c:v>0.69314718055994529</c:v>
                </c:pt>
                <c:pt idx="2">
                  <c:v>1.3862943611198906</c:v>
                </c:pt>
                <c:pt idx="3">
                  <c:v>2.0794415416798357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B-4295-AC2D-DCCD49087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139536"/>
        <c:axId val="545130680"/>
      </c:lineChart>
      <c:catAx>
        <c:axId val="545139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30680"/>
        <c:crosses val="autoZero"/>
        <c:auto val="1"/>
        <c:lblAlgn val="ctr"/>
        <c:lblOffset val="100"/>
        <c:noMultiLvlLbl val="0"/>
      </c:catAx>
      <c:valAx>
        <c:axId val="54513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3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zoomScale="14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222" cy="6074833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0.78119</cdr:x>
      <cdr:y>0.3067</cdr:y>
    </cdr:from>
    <cdr:to>
      <cdr:x>0.95438</cdr:x>
      <cdr:y>0.34379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264976" y="1861705"/>
          <a:ext cx="1610591" cy="2251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100"/>
            <a:t>Trend</a:t>
          </a:r>
          <a:r>
            <a:rPr lang="fr-FR" sz="1100" baseline="-25000"/>
            <a:t>2007-2018</a:t>
          </a:r>
          <a:r>
            <a:rPr lang="fr-FR" sz="1100"/>
            <a:t>=-0,82%</a:t>
          </a:r>
        </a:p>
      </cdr:txBody>
    </cdr:sp>
  </cdr:relSizeAnchor>
  <cdr:relSizeAnchor xmlns:cdr="http://schemas.openxmlformats.org/drawingml/2006/chartDrawing">
    <cdr:from>
      <cdr:x>0.22148</cdr:x>
      <cdr:y>0.58184</cdr:y>
    </cdr:from>
    <cdr:to>
      <cdr:x>0.39466</cdr:x>
      <cdr:y>0.61893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2059709" y="3531754"/>
          <a:ext cx="1610591" cy="2251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/>
            <a:t>Trend</a:t>
          </a:r>
          <a:r>
            <a:rPr lang="fr-FR" sz="1100" baseline="-25000"/>
            <a:t>1987-2007</a:t>
          </a:r>
          <a:r>
            <a:rPr lang="fr-FR" sz="1100"/>
            <a:t>=+0,70%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571499</xdr:colOff>
      <xdr:row>30</xdr:row>
      <xdr:rowOff>19049</xdr:rowOff>
    </xdr:from>
    <xdr:to>
      <xdr:col>50</xdr:col>
      <xdr:colOff>104774</xdr:colOff>
      <xdr:row>46</xdr:row>
      <xdr:rowOff>171449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523875</xdr:colOff>
      <xdr:row>49</xdr:row>
      <xdr:rowOff>123825</xdr:rowOff>
    </xdr:from>
    <xdr:to>
      <xdr:col>50</xdr:col>
      <xdr:colOff>9525</xdr:colOff>
      <xdr:row>67</xdr:row>
      <xdr:rowOff>9525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714375</xdr:colOff>
      <xdr:row>1</xdr:row>
      <xdr:rowOff>142875</xdr:rowOff>
    </xdr:from>
    <xdr:to>
      <xdr:col>13</xdr:col>
      <xdr:colOff>714375</xdr:colOff>
      <xdr:row>16</xdr:row>
      <xdr:rowOff>28575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</xdr:colOff>
      <xdr:row>18</xdr:row>
      <xdr:rowOff>180975</xdr:rowOff>
    </xdr:from>
    <xdr:to>
      <xdr:col>14</xdr:col>
      <xdr:colOff>28575</xdr:colOff>
      <xdr:row>33</xdr:row>
      <xdr:rowOff>66675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PB\Rech\BEA\data\calculs-2019\US-industries-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ssary"/>
      <sheetName val="codes"/>
      <sheetName val="Y"/>
      <sheetName val="II"/>
      <sheetName val="L"/>
      <sheetName val="FTE"/>
      <sheetName val="EQ"/>
      <sheetName val="STRUC"/>
      <sheetName val="IPP"/>
      <sheetName val="K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C5">
            <v>230.4</v>
          </cell>
          <cell r="D5">
            <v>245.7</v>
          </cell>
          <cell r="E5">
            <v>261.3</v>
          </cell>
          <cell r="F5">
            <v>275.39999999999998</v>
          </cell>
          <cell r="G5">
            <v>286</v>
          </cell>
          <cell r="H5">
            <v>295.89999999999998</v>
          </cell>
          <cell r="I5">
            <v>310.5</v>
          </cell>
          <cell r="J5">
            <v>331.1</v>
          </cell>
          <cell r="K5">
            <v>356.7</v>
          </cell>
          <cell r="L5">
            <v>385.1</v>
          </cell>
          <cell r="M5">
            <v>415.2</v>
          </cell>
          <cell r="N5">
            <v>448.3</v>
          </cell>
          <cell r="O5">
            <v>483.5</v>
          </cell>
          <cell r="P5">
            <v>519.1</v>
          </cell>
          <cell r="Q5">
            <v>545.6</v>
          </cell>
          <cell r="R5">
            <v>559.6</v>
          </cell>
          <cell r="S5">
            <v>569.9</v>
          </cell>
          <cell r="T5">
            <v>583.79999999999995</v>
          </cell>
          <cell r="U5">
            <v>604.29999999999995</v>
          </cell>
          <cell r="V5">
            <v>633.1</v>
          </cell>
          <cell r="W5">
            <v>665.8</v>
          </cell>
          <cell r="X5">
            <v>690.4</v>
          </cell>
          <cell r="Y5">
            <v>693.1</v>
          </cell>
          <cell r="Z5">
            <v>693.9</v>
          </cell>
          <cell r="AA5">
            <v>712.4</v>
          </cell>
          <cell r="AB5">
            <v>742.3</v>
          </cell>
          <cell r="AC5">
            <v>778.8</v>
          </cell>
          <cell r="AD5">
            <v>817</v>
          </cell>
          <cell r="AE5">
            <v>854.7</v>
          </cell>
          <cell r="AF5">
            <v>887</v>
          </cell>
          <cell r="AG5">
            <v>915.7</v>
          </cell>
          <cell r="AH5">
            <v>950.2</v>
          </cell>
        </row>
        <row r="6">
          <cell r="C6">
            <v>11.3</v>
          </cell>
          <cell r="D6">
            <v>11.4</v>
          </cell>
          <cell r="E6">
            <v>11.7</v>
          </cell>
          <cell r="F6">
            <v>12.1</v>
          </cell>
          <cell r="G6">
            <v>12.5</v>
          </cell>
          <cell r="H6">
            <v>12.7</v>
          </cell>
          <cell r="I6">
            <v>12.9</v>
          </cell>
          <cell r="J6">
            <v>13.5</v>
          </cell>
          <cell r="K6">
            <v>14.2</v>
          </cell>
          <cell r="L6">
            <v>15</v>
          </cell>
          <cell r="M6">
            <v>16</v>
          </cell>
          <cell r="N6">
            <v>17.100000000000001</v>
          </cell>
          <cell r="O6">
            <v>17.7</v>
          </cell>
          <cell r="P6">
            <v>18</v>
          </cell>
          <cell r="Q6">
            <v>18.3</v>
          </cell>
          <cell r="R6">
            <v>18.8</v>
          </cell>
          <cell r="S6">
            <v>19.600000000000001</v>
          </cell>
          <cell r="T6">
            <v>20.6</v>
          </cell>
          <cell r="U6">
            <v>21.9</v>
          </cell>
          <cell r="V6">
            <v>23.1</v>
          </cell>
          <cell r="W6">
            <v>24</v>
          </cell>
          <cell r="X6">
            <v>25.1</v>
          </cell>
          <cell r="Y6">
            <v>26.2</v>
          </cell>
          <cell r="Z6">
            <v>27.3</v>
          </cell>
          <cell r="AA6">
            <v>28.9</v>
          </cell>
          <cell r="AB6">
            <v>31.3</v>
          </cell>
          <cell r="AC6">
            <v>34.6</v>
          </cell>
          <cell r="AD6">
            <v>38.6</v>
          </cell>
          <cell r="AE6">
            <v>41.5</v>
          </cell>
          <cell r="AF6">
            <v>42.4</v>
          </cell>
          <cell r="AG6">
            <v>43.2</v>
          </cell>
          <cell r="AH6">
            <v>44.8</v>
          </cell>
        </row>
        <row r="7">
          <cell r="C7">
            <v>9.9</v>
          </cell>
          <cell r="D7">
            <v>9.8000000000000007</v>
          </cell>
          <cell r="E7">
            <v>10.1</v>
          </cell>
          <cell r="F7">
            <v>10.5</v>
          </cell>
          <cell r="G7">
            <v>10.7</v>
          </cell>
          <cell r="H7">
            <v>10.8</v>
          </cell>
          <cell r="I7">
            <v>10.9</v>
          </cell>
          <cell r="J7">
            <v>11.4</v>
          </cell>
          <cell r="K7">
            <v>12.1</v>
          </cell>
          <cell r="L7">
            <v>13</v>
          </cell>
          <cell r="M7">
            <v>14</v>
          </cell>
          <cell r="N7">
            <v>15.2</v>
          </cell>
          <cell r="O7">
            <v>15.8</v>
          </cell>
          <cell r="P7">
            <v>16.100000000000001</v>
          </cell>
          <cell r="Q7">
            <v>16.399999999999999</v>
          </cell>
          <cell r="R7">
            <v>16.899999999999999</v>
          </cell>
          <cell r="S7">
            <v>17.5</v>
          </cell>
          <cell r="T7">
            <v>18.399999999999999</v>
          </cell>
          <cell r="U7">
            <v>19.399999999999999</v>
          </cell>
          <cell r="V7">
            <v>20.2</v>
          </cell>
          <cell r="W7">
            <v>20.9</v>
          </cell>
          <cell r="X7">
            <v>21.8</v>
          </cell>
          <cell r="Y7">
            <v>22.8</v>
          </cell>
          <cell r="Z7">
            <v>23.7</v>
          </cell>
          <cell r="AA7">
            <v>25</v>
          </cell>
          <cell r="AB7">
            <v>27.3</v>
          </cell>
          <cell r="AC7">
            <v>30.3</v>
          </cell>
          <cell r="AD7">
            <v>34.1</v>
          </cell>
          <cell r="AE7">
            <v>36.700000000000003</v>
          </cell>
          <cell r="AF7">
            <v>37.200000000000003</v>
          </cell>
          <cell r="AG7">
            <v>37.6</v>
          </cell>
          <cell r="AH7">
            <v>38.799999999999997</v>
          </cell>
        </row>
        <row r="8">
          <cell r="C8">
            <v>1.5</v>
          </cell>
          <cell r="D8">
            <v>1.5</v>
          </cell>
          <cell r="E8">
            <v>1.6</v>
          </cell>
          <cell r="F8">
            <v>1.7</v>
          </cell>
          <cell r="G8">
            <v>1.8</v>
          </cell>
          <cell r="H8">
            <v>1.9</v>
          </cell>
          <cell r="I8">
            <v>2</v>
          </cell>
          <cell r="J8">
            <v>2.1</v>
          </cell>
          <cell r="K8">
            <v>2.1</v>
          </cell>
          <cell r="L8">
            <v>2.1</v>
          </cell>
          <cell r="M8">
            <v>2</v>
          </cell>
          <cell r="N8">
            <v>1.9</v>
          </cell>
          <cell r="O8">
            <v>1.9</v>
          </cell>
          <cell r="P8">
            <v>1.9</v>
          </cell>
          <cell r="Q8">
            <v>1.9</v>
          </cell>
          <cell r="R8">
            <v>2</v>
          </cell>
          <cell r="S8">
            <v>2.1</v>
          </cell>
          <cell r="T8">
            <v>2.2000000000000002</v>
          </cell>
          <cell r="U8">
            <v>2.5</v>
          </cell>
          <cell r="V8">
            <v>2.9</v>
          </cell>
          <cell r="W8">
            <v>3.1</v>
          </cell>
          <cell r="X8">
            <v>3.3</v>
          </cell>
          <cell r="Y8">
            <v>3.4</v>
          </cell>
          <cell r="Z8">
            <v>3.6</v>
          </cell>
          <cell r="AA8">
            <v>3.9</v>
          </cell>
          <cell r="AB8">
            <v>4.0999999999999996</v>
          </cell>
          <cell r="AC8">
            <v>4.3</v>
          </cell>
          <cell r="AD8">
            <v>4.5</v>
          </cell>
          <cell r="AE8">
            <v>4.8</v>
          </cell>
          <cell r="AF8">
            <v>5.2</v>
          </cell>
          <cell r="AG8">
            <v>5.6</v>
          </cell>
          <cell r="AH8">
            <v>6</v>
          </cell>
        </row>
        <row r="9">
          <cell r="C9">
            <v>10.5</v>
          </cell>
          <cell r="D9">
            <v>10.3</v>
          </cell>
          <cell r="E9">
            <v>10.199999999999999</v>
          </cell>
          <cell r="F9">
            <v>10</v>
          </cell>
          <cell r="G9">
            <v>9.9</v>
          </cell>
          <cell r="H9">
            <v>9.6</v>
          </cell>
          <cell r="I9">
            <v>9.6</v>
          </cell>
          <cell r="J9">
            <v>10</v>
          </cell>
          <cell r="K9">
            <v>10.5</v>
          </cell>
          <cell r="L9">
            <v>11</v>
          </cell>
          <cell r="M9">
            <v>11.3</v>
          </cell>
          <cell r="N9">
            <v>11.5</v>
          </cell>
          <cell r="O9">
            <v>11.5</v>
          </cell>
          <cell r="P9">
            <v>11.5</v>
          </cell>
          <cell r="Q9">
            <v>11.4</v>
          </cell>
          <cell r="R9">
            <v>10.9</v>
          </cell>
          <cell r="S9">
            <v>10.4</v>
          </cell>
          <cell r="T9">
            <v>10.3</v>
          </cell>
          <cell r="U9">
            <v>10.5</v>
          </cell>
          <cell r="V9">
            <v>11.4</v>
          </cell>
          <cell r="W9">
            <v>13.1</v>
          </cell>
          <cell r="X9">
            <v>15</v>
          </cell>
          <cell r="Y9">
            <v>16.2</v>
          </cell>
          <cell r="Z9">
            <v>17.2</v>
          </cell>
          <cell r="AA9">
            <v>19.3</v>
          </cell>
          <cell r="AB9">
            <v>22.5</v>
          </cell>
          <cell r="AC9">
            <v>25.3</v>
          </cell>
          <cell r="AD9">
            <v>27.2</v>
          </cell>
          <cell r="AE9">
            <v>27.8</v>
          </cell>
          <cell r="AF9">
            <v>26.4</v>
          </cell>
          <cell r="AG9">
            <v>24.7</v>
          </cell>
          <cell r="AH9">
            <v>24</v>
          </cell>
        </row>
        <row r="10">
          <cell r="C10">
            <v>4.3</v>
          </cell>
          <cell r="D10">
            <v>4.0999999999999996</v>
          </cell>
          <cell r="E10">
            <v>4</v>
          </cell>
          <cell r="F10">
            <v>4</v>
          </cell>
          <cell r="G10">
            <v>3.9</v>
          </cell>
          <cell r="H10">
            <v>3.8</v>
          </cell>
          <cell r="I10">
            <v>3.7</v>
          </cell>
          <cell r="J10">
            <v>3.7</v>
          </cell>
          <cell r="K10">
            <v>3.8</v>
          </cell>
          <cell r="L10">
            <v>3.8</v>
          </cell>
          <cell r="M10">
            <v>3.8</v>
          </cell>
          <cell r="N10">
            <v>3.8</v>
          </cell>
          <cell r="O10">
            <v>3.9</v>
          </cell>
          <cell r="P10">
            <v>4</v>
          </cell>
          <cell r="Q10">
            <v>4.0999999999999996</v>
          </cell>
          <cell r="R10">
            <v>4</v>
          </cell>
          <cell r="S10">
            <v>3.9</v>
          </cell>
          <cell r="T10">
            <v>3.9</v>
          </cell>
          <cell r="U10">
            <v>3.9</v>
          </cell>
          <cell r="V10">
            <v>4.0999999999999996</v>
          </cell>
          <cell r="W10">
            <v>4.7</v>
          </cell>
          <cell r="X10">
            <v>5.2</v>
          </cell>
          <cell r="Y10">
            <v>5.5</v>
          </cell>
          <cell r="Z10">
            <v>5.8</v>
          </cell>
          <cell r="AA10">
            <v>6.2</v>
          </cell>
          <cell r="AB10">
            <v>6.8</v>
          </cell>
          <cell r="AC10">
            <v>7.7</v>
          </cell>
          <cell r="AD10">
            <v>8.5</v>
          </cell>
          <cell r="AE10">
            <v>8.9</v>
          </cell>
          <cell r="AF10">
            <v>8.6</v>
          </cell>
          <cell r="AG10">
            <v>8</v>
          </cell>
          <cell r="AH10">
            <v>7.6</v>
          </cell>
        </row>
        <row r="11">
          <cell r="C11">
            <v>3.4</v>
          </cell>
          <cell r="D11">
            <v>3.4</v>
          </cell>
          <cell r="E11">
            <v>3.4</v>
          </cell>
          <cell r="F11">
            <v>3.4</v>
          </cell>
          <cell r="G11">
            <v>3.3</v>
          </cell>
          <cell r="H11">
            <v>3.3</v>
          </cell>
          <cell r="I11">
            <v>3.3</v>
          </cell>
          <cell r="J11">
            <v>3.6</v>
          </cell>
          <cell r="K11">
            <v>4</v>
          </cell>
          <cell r="L11">
            <v>4.4000000000000004</v>
          </cell>
          <cell r="M11">
            <v>4.5999999999999996</v>
          </cell>
          <cell r="N11">
            <v>4.5999999999999996</v>
          </cell>
          <cell r="O11">
            <v>4.5</v>
          </cell>
          <cell r="P11">
            <v>4.3</v>
          </cell>
          <cell r="Q11">
            <v>4.0999999999999996</v>
          </cell>
          <cell r="R11">
            <v>3.8</v>
          </cell>
          <cell r="S11">
            <v>3.6</v>
          </cell>
          <cell r="T11">
            <v>3.5</v>
          </cell>
          <cell r="U11">
            <v>3.6</v>
          </cell>
          <cell r="V11">
            <v>3.8</v>
          </cell>
          <cell r="W11">
            <v>4</v>
          </cell>
          <cell r="X11">
            <v>4.3</v>
          </cell>
          <cell r="Y11">
            <v>4.5</v>
          </cell>
          <cell r="Z11">
            <v>4.7</v>
          </cell>
          <cell r="AA11">
            <v>5.3</v>
          </cell>
          <cell r="AB11">
            <v>6.2</v>
          </cell>
          <cell r="AC11">
            <v>6.8</v>
          </cell>
          <cell r="AD11">
            <v>7</v>
          </cell>
          <cell r="AE11">
            <v>6.9</v>
          </cell>
          <cell r="AF11">
            <v>6.6</v>
          </cell>
          <cell r="AG11">
            <v>6.3</v>
          </cell>
          <cell r="AH11">
            <v>6.2</v>
          </cell>
        </row>
        <row r="12">
          <cell r="C12">
            <v>2.8</v>
          </cell>
          <cell r="D12">
            <v>2.7</v>
          </cell>
          <cell r="E12">
            <v>2.7</v>
          </cell>
          <cell r="F12">
            <v>2.7</v>
          </cell>
          <cell r="G12">
            <v>2.6</v>
          </cell>
          <cell r="H12">
            <v>2.6</v>
          </cell>
          <cell r="I12">
            <v>2.6</v>
          </cell>
          <cell r="J12">
            <v>2.6</v>
          </cell>
          <cell r="K12">
            <v>2.7</v>
          </cell>
          <cell r="L12">
            <v>2.8</v>
          </cell>
          <cell r="M12">
            <v>2.9</v>
          </cell>
          <cell r="N12">
            <v>3</v>
          </cell>
          <cell r="O12">
            <v>3.1</v>
          </cell>
          <cell r="P12">
            <v>3.1</v>
          </cell>
          <cell r="Q12">
            <v>3.1</v>
          </cell>
          <cell r="R12">
            <v>3.1</v>
          </cell>
          <cell r="S12">
            <v>3</v>
          </cell>
          <cell r="T12">
            <v>2.9</v>
          </cell>
          <cell r="U12">
            <v>3</v>
          </cell>
          <cell r="V12">
            <v>3.5</v>
          </cell>
          <cell r="W12">
            <v>4.4000000000000004</v>
          </cell>
          <cell r="X12">
            <v>5.5</v>
          </cell>
          <cell r="Y12">
            <v>6.2</v>
          </cell>
          <cell r="Z12">
            <v>6.7</v>
          </cell>
          <cell r="AA12">
            <v>7.8</v>
          </cell>
          <cell r="AB12">
            <v>9.5</v>
          </cell>
          <cell r="AC12">
            <v>10.8</v>
          </cell>
          <cell r="AD12">
            <v>11.7</v>
          </cell>
          <cell r="AE12">
            <v>12</v>
          </cell>
          <cell r="AF12">
            <v>11.1</v>
          </cell>
          <cell r="AG12">
            <v>10.4</v>
          </cell>
          <cell r="AH12">
            <v>10.199999999999999</v>
          </cell>
        </row>
        <row r="13">
          <cell r="C13">
            <v>15.7</v>
          </cell>
          <cell r="D13">
            <v>16.5</v>
          </cell>
          <cell r="E13">
            <v>17.100000000000001</v>
          </cell>
          <cell r="F13">
            <v>17.7</v>
          </cell>
          <cell r="G13">
            <v>18.3</v>
          </cell>
          <cell r="H13">
            <v>18.7</v>
          </cell>
          <cell r="I13">
            <v>19.5</v>
          </cell>
          <cell r="J13">
            <v>19.899999999999999</v>
          </cell>
          <cell r="K13">
            <v>20.100000000000001</v>
          </cell>
          <cell r="L13">
            <v>20.3</v>
          </cell>
          <cell r="M13">
            <v>20.100000000000001</v>
          </cell>
          <cell r="N13">
            <v>19.8</v>
          </cell>
          <cell r="O13">
            <v>19.7</v>
          </cell>
          <cell r="P13">
            <v>20</v>
          </cell>
          <cell r="Q13">
            <v>20.5</v>
          </cell>
          <cell r="R13">
            <v>21.1</v>
          </cell>
          <cell r="S13">
            <v>21.7</v>
          </cell>
          <cell r="T13">
            <v>22.4</v>
          </cell>
          <cell r="U13">
            <v>23.2</v>
          </cell>
          <cell r="V13">
            <v>24.5</v>
          </cell>
          <cell r="W13">
            <v>26.4</v>
          </cell>
          <cell r="X13">
            <v>28.6</v>
          </cell>
          <cell r="Y13">
            <v>30.3</v>
          </cell>
          <cell r="Z13">
            <v>31.3</v>
          </cell>
          <cell r="AA13">
            <v>32.299999999999997</v>
          </cell>
          <cell r="AB13">
            <v>33.799999999999997</v>
          </cell>
          <cell r="AC13">
            <v>35.4</v>
          </cell>
          <cell r="AD13">
            <v>36.9</v>
          </cell>
          <cell r="AE13">
            <v>38.6</v>
          </cell>
          <cell r="AF13">
            <v>40</v>
          </cell>
          <cell r="AG13">
            <v>41.4</v>
          </cell>
          <cell r="AH13">
            <v>43.1</v>
          </cell>
        </row>
        <row r="14">
          <cell r="C14">
            <v>5.8</v>
          </cell>
          <cell r="D14">
            <v>5.9</v>
          </cell>
          <cell r="E14">
            <v>6.2</v>
          </cell>
          <cell r="F14">
            <v>6.5</v>
          </cell>
          <cell r="G14">
            <v>6.6</v>
          </cell>
          <cell r="H14">
            <v>6.4</v>
          </cell>
          <cell r="I14">
            <v>6.6</v>
          </cell>
          <cell r="J14">
            <v>7.4</v>
          </cell>
          <cell r="K14">
            <v>8.5</v>
          </cell>
          <cell r="L14">
            <v>10</v>
          </cell>
          <cell r="M14">
            <v>11.7</v>
          </cell>
          <cell r="N14">
            <v>13.7</v>
          </cell>
          <cell r="O14">
            <v>16.100000000000001</v>
          </cell>
          <cell r="P14">
            <v>18.3</v>
          </cell>
          <cell r="Q14">
            <v>19.8</v>
          </cell>
          <cell r="R14">
            <v>21.2</v>
          </cell>
          <cell r="S14">
            <v>22.3</v>
          </cell>
          <cell r="T14">
            <v>23.4</v>
          </cell>
          <cell r="U14">
            <v>25</v>
          </cell>
          <cell r="V14">
            <v>27.1</v>
          </cell>
          <cell r="W14">
            <v>29.4</v>
          </cell>
          <cell r="X14">
            <v>30.9</v>
          </cell>
          <cell r="Y14">
            <v>29.8</v>
          </cell>
          <cell r="Z14">
            <v>28</v>
          </cell>
          <cell r="AA14">
            <v>27.7</v>
          </cell>
          <cell r="AB14">
            <v>28.1</v>
          </cell>
          <cell r="AC14">
            <v>29.5</v>
          </cell>
          <cell r="AD14">
            <v>31.2</v>
          </cell>
          <cell r="AE14">
            <v>33.200000000000003</v>
          </cell>
          <cell r="AF14">
            <v>35.4</v>
          </cell>
          <cell r="AG14">
            <v>37.5</v>
          </cell>
          <cell r="AH14">
            <v>39.9</v>
          </cell>
        </row>
        <row r="15">
          <cell r="C15">
            <v>50.7</v>
          </cell>
          <cell r="D15">
            <v>53.2</v>
          </cell>
          <cell r="E15">
            <v>56</v>
          </cell>
          <cell r="F15">
            <v>59.5</v>
          </cell>
          <cell r="G15">
            <v>62.9</v>
          </cell>
          <cell r="H15">
            <v>66.099999999999994</v>
          </cell>
          <cell r="I15">
            <v>69.400000000000006</v>
          </cell>
          <cell r="J15">
            <v>73</v>
          </cell>
          <cell r="K15">
            <v>77.900000000000006</v>
          </cell>
          <cell r="L15">
            <v>83.7</v>
          </cell>
          <cell r="M15">
            <v>89.2</v>
          </cell>
          <cell r="N15">
            <v>94.7</v>
          </cell>
          <cell r="O15">
            <v>99.4</v>
          </cell>
          <cell r="P15">
            <v>103</v>
          </cell>
          <cell r="Q15">
            <v>105.8</v>
          </cell>
          <cell r="R15">
            <v>107.1</v>
          </cell>
          <cell r="S15">
            <v>107.3</v>
          </cell>
          <cell r="T15">
            <v>107.3</v>
          </cell>
          <cell r="U15">
            <v>108.2</v>
          </cell>
          <cell r="V15">
            <v>110.5</v>
          </cell>
          <cell r="W15">
            <v>114.2</v>
          </cell>
          <cell r="X15">
            <v>119.1</v>
          </cell>
          <cell r="Y15">
            <v>121.3</v>
          </cell>
          <cell r="Z15">
            <v>121.4</v>
          </cell>
          <cell r="AA15">
            <v>123.7</v>
          </cell>
          <cell r="AB15">
            <v>127.9</v>
          </cell>
          <cell r="AC15">
            <v>132.5</v>
          </cell>
          <cell r="AD15">
            <v>136.69999999999999</v>
          </cell>
          <cell r="AE15">
            <v>140.69999999999999</v>
          </cell>
          <cell r="AF15">
            <v>143.9</v>
          </cell>
          <cell r="AG15">
            <v>146.30000000000001</v>
          </cell>
          <cell r="AH15">
            <v>149.4</v>
          </cell>
        </row>
        <row r="16">
          <cell r="C16">
            <v>28.7</v>
          </cell>
          <cell r="D16">
            <v>29.9</v>
          </cell>
          <cell r="E16">
            <v>31</v>
          </cell>
          <cell r="F16">
            <v>32.299999999999997</v>
          </cell>
          <cell r="G16">
            <v>33.5</v>
          </cell>
          <cell r="H16">
            <v>34.6</v>
          </cell>
          <cell r="I16">
            <v>35.9</v>
          </cell>
          <cell r="J16">
            <v>37.799999999999997</v>
          </cell>
          <cell r="K16">
            <v>40.700000000000003</v>
          </cell>
          <cell r="L16">
            <v>44.4</v>
          </cell>
          <cell r="M16">
            <v>48.1</v>
          </cell>
          <cell r="N16">
            <v>52</v>
          </cell>
          <cell r="O16">
            <v>55.4</v>
          </cell>
          <cell r="P16">
            <v>58.1</v>
          </cell>
          <cell r="Q16">
            <v>60.4</v>
          </cell>
          <cell r="R16">
            <v>61.3</v>
          </cell>
          <cell r="S16">
            <v>61.2</v>
          </cell>
          <cell r="T16">
            <v>61</v>
          </cell>
          <cell r="U16">
            <v>61.4</v>
          </cell>
          <cell r="V16">
            <v>62.6</v>
          </cell>
          <cell r="W16">
            <v>64.5</v>
          </cell>
          <cell r="X16">
            <v>67.3</v>
          </cell>
          <cell r="Y16">
            <v>68.3</v>
          </cell>
          <cell r="Z16">
            <v>67.900000000000006</v>
          </cell>
          <cell r="AA16">
            <v>69.599999999999994</v>
          </cell>
          <cell r="AB16">
            <v>72.3</v>
          </cell>
          <cell r="AC16">
            <v>75</v>
          </cell>
          <cell r="AD16">
            <v>77.3</v>
          </cell>
          <cell r="AE16">
            <v>79.2</v>
          </cell>
          <cell r="AF16">
            <v>80</v>
          </cell>
          <cell r="AG16">
            <v>80.400000000000006</v>
          </cell>
          <cell r="AH16">
            <v>81.5</v>
          </cell>
        </row>
        <row r="17">
          <cell r="C17">
            <v>1.2</v>
          </cell>
          <cell r="D17">
            <v>1.3</v>
          </cell>
          <cell r="E17">
            <v>1.3</v>
          </cell>
          <cell r="F17">
            <v>1.3</v>
          </cell>
          <cell r="G17">
            <v>1.4</v>
          </cell>
          <cell r="H17">
            <v>1.4</v>
          </cell>
          <cell r="I17">
            <v>1.4</v>
          </cell>
          <cell r="J17">
            <v>1.5</v>
          </cell>
          <cell r="K17">
            <v>1.6</v>
          </cell>
          <cell r="L17">
            <v>1.8</v>
          </cell>
          <cell r="M17">
            <v>1.9</v>
          </cell>
          <cell r="N17">
            <v>1.9</v>
          </cell>
          <cell r="O17">
            <v>2</v>
          </cell>
          <cell r="P17">
            <v>2.1</v>
          </cell>
          <cell r="Q17">
            <v>2.1</v>
          </cell>
          <cell r="R17">
            <v>2.1</v>
          </cell>
          <cell r="S17">
            <v>2.1</v>
          </cell>
          <cell r="T17">
            <v>2.1</v>
          </cell>
          <cell r="U17">
            <v>2.2000000000000002</v>
          </cell>
          <cell r="V17">
            <v>2.2999999999999998</v>
          </cell>
          <cell r="W17">
            <v>2.4</v>
          </cell>
          <cell r="X17">
            <v>2.4</v>
          </cell>
          <cell r="Y17">
            <v>2.2999999999999998</v>
          </cell>
          <cell r="Z17">
            <v>2.2000000000000002</v>
          </cell>
          <cell r="AA17">
            <v>2.1</v>
          </cell>
          <cell r="AB17">
            <v>2.1</v>
          </cell>
          <cell r="AC17">
            <v>2.2000000000000002</v>
          </cell>
          <cell r="AD17">
            <v>2.4</v>
          </cell>
          <cell r="AE17">
            <v>2.6</v>
          </cell>
          <cell r="AF17">
            <v>2.8</v>
          </cell>
          <cell r="AG17">
            <v>2.9</v>
          </cell>
          <cell r="AH17">
            <v>3.2</v>
          </cell>
        </row>
        <row r="18">
          <cell r="C18">
            <v>2</v>
          </cell>
          <cell r="D18">
            <v>2</v>
          </cell>
          <cell r="E18">
            <v>2</v>
          </cell>
          <cell r="F18">
            <v>2.1</v>
          </cell>
          <cell r="G18">
            <v>2.1</v>
          </cell>
          <cell r="H18">
            <v>2.1</v>
          </cell>
          <cell r="I18">
            <v>2.1</v>
          </cell>
          <cell r="J18">
            <v>2.2000000000000002</v>
          </cell>
          <cell r="K18">
            <v>2.2000000000000002</v>
          </cell>
          <cell r="L18">
            <v>2.2999999999999998</v>
          </cell>
          <cell r="M18">
            <v>2.4</v>
          </cell>
          <cell r="N18">
            <v>2.6</v>
          </cell>
          <cell r="O18">
            <v>2.8</v>
          </cell>
          <cell r="P18">
            <v>2.9</v>
          </cell>
          <cell r="Q18">
            <v>3.1</v>
          </cell>
          <cell r="R18">
            <v>3.2</v>
          </cell>
          <cell r="S18">
            <v>3.3</v>
          </cell>
          <cell r="T18">
            <v>3.4</v>
          </cell>
          <cell r="U18">
            <v>3.5</v>
          </cell>
          <cell r="V18">
            <v>3.7</v>
          </cell>
          <cell r="W18">
            <v>4.0999999999999996</v>
          </cell>
          <cell r="X18">
            <v>4.3</v>
          </cell>
          <cell r="Y18">
            <v>4.3</v>
          </cell>
          <cell r="Z18">
            <v>4.2</v>
          </cell>
          <cell r="AA18">
            <v>4.0999999999999996</v>
          </cell>
          <cell r="AB18">
            <v>4</v>
          </cell>
          <cell r="AC18">
            <v>3.9</v>
          </cell>
          <cell r="AD18">
            <v>3.9</v>
          </cell>
          <cell r="AE18">
            <v>4</v>
          </cell>
          <cell r="AF18">
            <v>4.0999999999999996</v>
          </cell>
          <cell r="AG18">
            <v>4.2</v>
          </cell>
          <cell r="AH18">
            <v>4.3</v>
          </cell>
        </row>
        <row r="19">
          <cell r="C19">
            <v>3.3</v>
          </cell>
          <cell r="D19">
            <v>3.3</v>
          </cell>
          <cell r="E19">
            <v>3.4</v>
          </cell>
          <cell r="F19">
            <v>3.5</v>
          </cell>
          <cell r="G19">
            <v>3.6</v>
          </cell>
          <cell r="H19">
            <v>3.7</v>
          </cell>
          <cell r="I19">
            <v>3.8</v>
          </cell>
          <cell r="J19">
            <v>3.9</v>
          </cell>
          <cell r="K19">
            <v>4</v>
          </cell>
          <cell r="L19">
            <v>4.0999999999999996</v>
          </cell>
          <cell r="M19">
            <v>4.3</v>
          </cell>
          <cell r="N19">
            <v>4.3</v>
          </cell>
          <cell r="O19">
            <v>4.4000000000000004</v>
          </cell>
          <cell r="P19">
            <v>4.4000000000000004</v>
          </cell>
          <cell r="Q19">
            <v>4.4000000000000004</v>
          </cell>
          <cell r="R19">
            <v>4.3</v>
          </cell>
          <cell r="S19">
            <v>4.2</v>
          </cell>
          <cell r="T19">
            <v>4.2</v>
          </cell>
          <cell r="U19">
            <v>4.0999999999999996</v>
          </cell>
          <cell r="V19">
            <v>4.2</v>
          </cell>
          <cell r="W19">
            <v>4.4000000000000004</v>
          </cell>
          <cell r="X19">
            <v>4.7</v>
          </cell>
          <cell r="Y19">
            <v>5</v>
          </cell>
          <cell r="Z19">
            <v>5.2</v>
          </cell>
          <cell r="AA19">
            <v>5.4</v>
          </cell>
          <cell r="AB19">
            <v>5.6</v>
          </cell>
          <cell r="AC19">
            <v>5.8</v>
          </cell>
          <cell r="AD19">
            <v>5.9</v>
          </cell>
          <cell r="AE19">
            <v>5.9</v>
          </cell>
          <cell r="AF19">
            <v>5.9</v>
          </cell>
          <cell r="AG19">
            <v>6</v>
          </cell>
          <cell r="AH19">
            <v>6</v>
          </cell>
        </row>
        <row r="20">
          <cell r="C20">
            <v>3</v>
          </cell>
          <cell r="D20">
            <v>3.1</v>
          </cell>
          <cell r="E20">
            <v>3.2</v>
          </cell>
          <cell r="F20">
            <v>3.4</v>
          </cell>
          <cell r="G20">
            <v>3.5</v>
          </cell>
          <cell r="H20">
            <v>3.7</v>
          </cell>
          <cell r="I20">
            <v>3.8</v>
          </cell>
          <cell r="J20">
            <v>4</v>
          </cell>
          <cell r="K20">
            <v>4.3</v>
          </cell>
          <cell r="L20">
            <v>4.5999999999999996</v>
          </cell>
          <cell r="M20">
            <v>4.8</v>
          </cell>
          <cell r="N20">
            <v>5.0999999999999996</v>
          </cell>
          <cell r="O20">
            <v>5.4</v>
          </cell>
          <cell r="P20">
            <v>5.6</v>
          </cell>
          <cell r="Q20">
            <v>5.8</v>
          </cell>
          <cell r="R20">
            <v>5.9</v>
          </cell>
          <cell r="S20">
            <v>6</v>
          </cell>
          <cell r="T20">
            <v>6</v>
          </cell>
          <cell r="U20">
            <v>6.1</v>
          </cell>
          <cell r="V20">
            <v>6.3</v>
          </cell>
          <cell r="W20">
            <v>6.6</v>
          </cell>
          <cell r="X20">
            <v>7</v>
          </cell>
          <cell r="Y20">
            <v>7.2</v>
          </cell>
          <cell r="Z20">
            <v>7.2</v>
          </cell>
          <cell r="AA20">
            <v>7.4</v>
          </cell>
          <cell r="AB20">
            <v>7.8</v>
          </cell>
          <cell r="AC20">
            <v>8.3000000000000007</v>
          </cell>
          <cell r="AD20">
            <v>8.6999999999999993</v>
          </cell>
          <cell r="AE20">
            <v>8.9</v>
          </cell>
          <cell r="AF20">
            <v>9.1</v>
          </cell>
          <cell r="AG20">
            <v>9.3000000000000007</v>
          </cell>
          <cell r="AH20">
            <v>9.6</v>
          </cell>
        </row>
        <row r="21">
          <cell r="C21">
            <v>3.3</v>
          </cell>
          <cell r="D21">
            <v>3.4</v>
          </cell>
          <cell r="E21">
            <v>3.5</v>
          </cell>
          <cell r="F21">
            <v>3.7</v>
          </cell>
          <cell r="G21">
            <v>3.8</v>
          </cell>
          <cell r="H21">
            <v>3.9</v>
          </cell>
          <cell r="I21">
            <v>4.0999999999999996</v>
          </cell>
          <cell r="J21">
            <v>4.3</v>
          </cell>
          <cell r="K21">
            <v>4.5999999999999996</v>
          </cell>
          <cell r="L21">
            <v>5</v>
          </cell>
          <cell r="M21">
            <v>5.6</v>
          </cell>
          <cell r="N21">
            <v>6.2</v>
          </cell>
          <cell r="O21">
            <v>6.7</v>
          </cell>
          <cell r="P21">
            <v>7</v>
          </cell>
          <cell r="Q21">
            <v>7.1</v>
          </cell>
          <cell r="R21">
            <v>6.9</v>
          </cell>
          <cell r="S21">
            <v>6.7</v>
          </cell>
          <cell r="T21">
            <v>6.5</v>
          </cell>
          <cell r="U21">
            <v>6.4</v>
          </cell>
          <cell r="V21">
            <v>6.4</v>
          </cell>
          <cell r="W21">
            <v>6.5</v>
          </cell>
          <cell r="X21">
            <v>6.8</v>
          </cell>
          <cell r="Y21">
            <v>7</v>
          </cell>
          <cell r="Z21">
            <v>7.1</v>
          </cell>
          <cell r="AA21">
            <v>7.4</v>
          </cell>
          <cell r="AB21">
            <v>7.8</v>
          </cell>
          <cell r="AC21">
            <v>8.1999999999999993</v>
          </cell>
          <cell r="AD21">
            <v>8.4</v>
          </cell>
          <cell r="AE21">
            <v>8.5</v>
          </cell>
          <cell r="AF21">
            <v>8.5</v>
          </cell>
          <cell r="AG21">
            <v>8.4</v>
          </cell>
          <cell r="AH21">
            <v>8.4</v>
          </cell>
        </row>
        <row r="22">
          <cell r="C22">
            <v>5.9</v>
          </cell>
          <cell r="D22">
            <v>6.2</v>
          </cell>
          <cell r="E22">
            <v>6.6</v>
          </cell>
          <cell r="F22">
            <v>7</v>
          </cell>
          <cell r="G22">
            <v>7.4</v>
          </cell>
          <cell r="H22">
            <v>7.8</v>
          </cell>
          <cell r="I22">
            <v>8.3000000000000007</v>
          </cell>
          <cell r="J22">
            <v>9</v>
          </cell>
          <cell r="K22">
            <v>10</v>
          </cell>
          <cell r="L22">
            <v>11.4</v>
          </cell>
          <cell r="M22">
            <v>12.8</v>
          </cell>
          <cell r="N22">
            <v>14.1</v>
          </cell>
          <cell r="O22">
            <v>15.2</v>
          </cell>
          <cell r="P22">
            <v>16.3</v>
          </cell>
          <cell r="Q22">
            <v>17.399999999999999</v>
          </cell>
          <cell r="R22">
            <v>17.7</v>
          </cell>
          <cell r="S22">
            <v>17.3</v>
          </cell>
          <cell r="T22">
            <v>16.8</v>
          </cell>
          <cell r="U22">
            <v>16.600000000000001</v>
          </cell>
          <cell r="V22">
            <v>16.7</v>
          </cell>
          <cell r="W22">
            <v>16.899999999999999</v>
          </cell>
          <cell r="X22">
            <v>17.7</v>
          </cell>
          <cell r="Y22">
            <v>18</v>
          </cell>
          <cell r="Z22">
            <v>17.7</v>
          </cell>
          <cell r="AA22">
            <v>18.100000000000001</v>
          </cell>
          <cell r="AB22">
            <v>18.8</v>
          </cell>
          <cell r="AC22">
            <v>19</v>
          </cell>
          <cell r="AD22">
            <v>19</v>
          </cell>
          <cell r="AE22">
            <v>18.899999999999999</v>
          </cell>
          <cell r="AF22">
            <v>18.5</v>
          </cell>
          <cell r="AG22">
            <v>18.100000000000001</v>
          </cell>
          <cell r="AH22">
            <v>18</v>
          </cell>
        </row>
        <row r="23">
          <cell r="C23">
            <v>1.9</v>
          </cell>
          <cell r="D23">
            <v>1.9</v>
          </cell>
          <cell r="E23">
            <v>2</v>
          </cell>
          <cell r="F23">
            <v>2.1</v>
          </cell>
          <cell r="G23">
            <v>2.1</v>
          </cell>
          <cell r="H23">
            <v>2.2000000000000002</v>
          </cell>
          <cell r="I23">
            <v>2.2000000000000002</v>
          </cell>
          <cell r="J23">
            <v>2.2999999999999998</v>
          </cell>
          <cell r="K23">
            <v>2.4</v>
          </cell>
          <cell r="L23">
            <v>2.6</v>
          </cell>
          <cell r="M23">
            <v>2.7</v>
          </cell>
          <cell r="N23">
            <v>2.7</v>
          </cell>
          <cell r="O23">
            <v>2.7</v>
          </cell>
          <cell r="P23">
            <v>2.7</v>
          </cell>
          <cell r="Q23">
            <v>2.8</v>
          </cell>
          <cell r="R23">
            <v>2.8</v>
          </cell>
          <cell r="S23">
            <v>2.8</v>
          </cell>
          <cell r="T23">
            <v>2.7</v>
          </cell>
          <cell r="U23">
            <v>2.6</v>
          </cell>
          <cell r="V23">
            <v>2.6</v>
          </cell>
          <cell r="W23">
            <v>2.7</v>
          </cell>
          <cell r="X23">
            <v>2.7</v>
          </cell>
          <cell r="Y23">
            <v>2.7</v>
          </cell>
          <cell r="Z23">
            <v>2.6</v>
          </cell>
          <cell r="AA23">
            <v>2.5</v>
          </cell>
          <cell r="AB23">
            <v>2.5</v>
          </cell>
          <cell r="AC23">
            <v>2.5</v>
          </cell>
          <cell r="AD23">
            <v>2.5</v>
          </cell>
          <cell r="AE23">
            <v>2.6</v>
          </cell>
          <cell r="AF23">
            <v>2.6</v>
          </cell>
          <cell r="AG23">
            <v>2.6</v>
          </cell>
          <cell r="AH23">
            <v>2.7</v>
          </cell>
        </row>
        <row r="24">
          <cell r="C24">
            <v>4.0999999999999996</v>
          </cell>
          <cell r="D24">
            <v>4.0999999999999996</v>
          </cell>
          <cell r="E24">
            <v>4.0999999999999996</v>
          </cell>
          <cell r="F24">
            <v>4.2</v>
          </cell>
          <cell r="G24">
            <v>4.4000000000000004</v>
          </cell>
          <cell r="H24">
            <v>4.5</v>
          </cell>
          <cell r="I24">
            <v>4.8</v>
          </cell>
          <cell r="J24">
            <v>5.3</v>
          </cell>
          <cell r="K24">
            <v>6</v>
          </cell>
          <cell r="L24">
            <v>6.8</v>
          </cell>
          <cell r="M24">
            <v>7.5</v>
          </cell>
          <cell r="N24">
            <v>8.3000000000000007</v>
          </cell>
          <cell r="O24">
            <v>9</v>
          </cell>
          <cell r="P24">
            <v>9.6</v>
          </cell>
          <cell r="Q24">
            <v>10</v>
          </cell>
          <cell r="R24">
            <v>10.4</v>
          </cell>
          <cell r="S24">
            <v>10.9</v>
          </cell>
          <cell r="T24">
            <v>11.4</v>
          </cell>
          <cell r="U24">
            <v>11.6</v>
          </cell>
          <cell r="V24">
            <v>11.9</v>
          </cell>
          <cell r="W24">
            <v>12.1</v>
          </cell>
          <cell r="X24">
            <v>12.3</v>
          </cell>
          <cell r="Y24">
            <v>12.2</v>
          </cell>
          <cell r="Z24">
            <v>12.2</v>
          </cell>
          <cell r="AA24">
            <v>12.6</v>
          </cell>
          <cell r="AB24">
            <v>13.3</v>
          </cell>
          <cell r="AC24">
            <v>14.4</v>
          </cell>
          <cell r="AD24">
            <v>15.7</v>
          </cell>
          <cell r="AE24">
            <v>16.600000000000001</v>
          </cell>
          <cell r="AF24">
            <v>17</v>
          </cell>
          <cell r="AG24">
            <v>17</v>
          </cell>
          <cell r="AH24">
            <v>17.3</v>
          </cell>
        </row>
        <row r="25">
          <cell r="C25">
            <v>2.2000000000000002</v>
          </cell>
          <cell r="D25">
            <v>2.4</v>
          </cell>
          <cell r="E25">
            <v>2.5</v>
          </cell>
          <cell r="F25">
            <v>2.6</v>
          </cell>
          <cell r="G25">
            <v>2.6</v>
          </cell>
          <cell r="H25">
            <v>2.7</v>
          </cell>
          <cell r="I25">
            <v>2.7</v>
          </cell>
          <cell r="J25">
            <v>2.7</v>
          </cell>
          <cell r="K25">
            <v>2.7</v>
          </cell>
          <cell r="L25">
            <v>2.9</v>
          </cell>
          <cell r="M25">
            <v>3.1</v>
          </cell>
          <cell r="N25">
            <v>3.5</v>
          </cell>
          <cell r="O25">
            <v>3.7</v>
          </cell>
          <cell r="P25">
            <v>3.8</v>
          </cell>
          <cell r="Q25">
            <v>3.7</v>
          </cell>
          <cell r="R25">
            <v>3.6</v>
          </cell>
          <cell r="S25">
            <v>3.6</v>
          </cell>
          <cell r="T25">
            <v>3.5</v>
          </cell>
          <cell r="U25">
            <v>3.5</v>
          </cell>
          <cell r="V25">
            <v>3.5</v>
          </cell>
          <cell r="W25">
            <v>3.8</v>
          </cell>
          <cell r="X25">
            <v>4.0999999999999996</v>
          </cell>
          <cell r="Y25">
            <v>4.3</v>
          </cell>
          <cell r="Z25">
            <v>4.4000000000000004</v>
          </cell>
          <cell r="AA25">
            <v>4.5</v>
          </cell>
          <cell r="AB25">
            <v>4.7</v>
          </cell>
          <cell r="AC25">
            <v>4.9000000000000004</v>
          </cell>
          <cell r="AD25">
            <v>5.0999999999999996</v>
          </cell>
          <cell r="AE25">
            <v>5.3</v>
          </cell>
          <cell r="AF25">
            <v>5.6</v>
          </cell>
          <cell r="AG25">
            <v>5.9</v>
          </cell>
          <cell r="AH25">
            <v>6.2</v>
          </cell>
        </row>
        <row r="26">
          <cell r="C26">
            <v>0.4</v>
          </cell>
          <cell r="D26">
            <v>0.4</v>
          </cell>
          <cell r="E26">
            <v>0.4</v>
          </cell>
          <cell r="F26">
            <v>0.5</v>
          </cell>
          <cell r="G26">
            <v>0.5</v>
          </cell>
          <cell r="H26">
            <v>0.5</v>
          </cell>
          <cell r="I26">
            <v>0.5</v>
          </cell>
          <cell r="J26">
            <v>0.6</v>
          </cell>
          <cell r="K26">
            <v>0.6</v>
          </cell>
          <cell r="L26">
            <v>0.7</v>
          </cell>
          <cell r="M26">
            <v>0.8</v>
          </cell>
          <cell r="N26">
            <v>0.9</v>
          </cell>
          <cell r="O26">
            <v>1</v>
          </cell>
          <cell r="P26">
            <v>1.1000000000000001</v>
          </cell>
          <cell r="Q26">
            <v>1.2</v>
          </cell>
          <cell r="R26">
            <v>1.2</v>
          </cell>
          <cell r="S26">
            <v>1.3</v>
          </cell>
          <cell r="T26">
            <v>1.3</v>
          </cell>
          <cell r="U26">
            <v>1.3</v>
          </cell>
          <cell r="V26">
            <v>1.3</v>
          </cell>
          <cell r="W26">
            <v>1.3</v>
          </cell>
          <cell r="X26">
            <v>1.3</v>
          </cell>
          <cell r="Y26">
            <v>1.2</v>
          </cell>
          <cell r="Z26">
            <v>1.2</v>
          </cell>
          <cell r="AA26">
            <v>1.1000000000000001</v>
          </cell>
          <cell r="AB26">
            <v>1.1000000000000001</v>
          </cell>
          <cell r="AC26">
            <v>1.1000000000000001</v>
          </cell>
          <cell r="AD26">
            <v>1.1000000000000001</v>
          </cell>
          <cell r="AE26">
            <v>1.2</v>
          </cell>
          <cell r="AF26">
            <v>1.2</v>
          </cell>
          <cell r="AG26">
            <v>1.2</v>
          </cell>
          <cell r="AH26">
            <v>1.3</v>
          </cell>
        </row>
        <row r="27">
          <cell r="C27">
            <v>1.7</v>
          </cell>
          <cell r="D27">
            <v>1.7</v>
          </cell>
          <cell r="E27">
            <v>1.8</v>
          </cell>
          <cell r="F27">
            <v>1.9</v>
          </cell>
          <cell r="G27">
            <v>2</v>
          </cell>
          <cell r="H27">
            <v>2.1</v>
          </cell>
          <cell r="I27">
            <v>2.1</v>
          </cell>
          <cell r="J27">
            <v>2.1</v>
          </cell>
          <cell r="K27">
            <v>2.2000000000000002</v>
          </cell>
          <cell r="L27">
            <v>2.2000000000000002</v>
          </cell>
          <cell r="M27">
            <v>2.2999999999999998</v>
          </cell>
          <cell r="N27">
            <v>2.4</v>
          </cell>
          <cell r="O27">
            <v>2.5</v>
          </cell>
          <cell r="P27">
            <v>2.7</v>
          </cell>
          <cell r="Q27">
            <v>2.9</v>
          </cell>
          <cell r="R27">
            <v>3</v>
          </cell>
          <cell r="S27">
            <v>3.1</v>
          </cell>
          <cell r="T27">
            <v>3.3</v>
          </cell>
          <cell r="U27">
            <v>3.5</v>
          </cell>
          <cell r="V27">
            <v>3.7</v>
          </cell>
          <cell r="W27">
            <v>3.8</v>
          </cell>
          <cell r="X27">
            <v>4</v>
          </cell>
          <cell r="Y27">
            <v>4</v>
          </cell>
          <cell r="Z27">
            <v>4.0999999999999996</v>
          </cell>
          <cell r="AA27">
            <v>4.2</v>
          </cell>
          <cell r="AB27">
            <v>4.4000000000000004</v>
          </cell>
          <cell r="AC27">
            <v>4.5999999999999996</v>
          </cell>
          <cell r="AD27">
            <v>4.5999999999999996</v>
          </cell>
          <cell r="AE27">
            <v>4.7</v>
          </cell>
          <cell r="AF27">
            <v>4.7</v>
          </cell>
          <cell r="AG27">
            <v>4.7</v>
          </cell>
          <cell r="AH27">
            <v>4.7</v>
          </cell>
        </row>
        <row r="28">
          <cell r="C28">
            <v>22</v>
          </cell>
          <cell r="D28">
            <v>23.3</v>
          </cell>
          <cell r="E28">
            <v>25.1</v>
          </cell>
          <cell r="F28">
            <v>27.3</v>
          </cell>
          <cell r="G28">
            <v>29.5</v>
          </cell>
          <cell r="H28">
            <v>31.6</v>
          </cell>
          <cell r="I28">
            <v>33.5</v>
          </cell>
          <cell r="J28">
            <v>35.299999999999997</v>
          </cell>
          <cell r="K28">
            <v>37.200000000000003</v>
          </cell>
          <cell r="L28">
            <v>39.299999999999997</v>
          </cell>
          <cell r="M28">
            <v>41.1</v>
          </cell>
          <cell r="N28">
            <v>42.6</v>
          </cell>
          <cell r="O28">
            <v>44</v>
          </cell>
          <cell r="P28">
            <v>44.9</v>
          </cell>
          <cell r="Q28">
            <v>45.5</v>
          </cell>
          <cell r="R28">
            <v>45.8</v>
          </cell>
          <cell r="S28">
            <v>46.1</v>
          </cell>
          <cell r="T28">
            <v>46.3</v>
          </cell>
          <cell r="U28">
            <v>46.8</v>
          </cell>
          <cell r="V28">
            <v>47.9</v>
          </cell>
          <cell r="W28">
            <v>49.6</v>
          </cell>
          <cell r="X28">
            <v>51.7</v>
          </cell>
          <cell r="Y28">
            <v>53</v>
          </cell>
          <cell r="Z28">
            <v>53.5</v>
          </cell>
          <cell r="AA28">
            <v>54.2</v>
          </cell>
          <cell r="AB28">
            <v>55.6</v>
          </cell>
          <cell r="AC28">
            <v>57.5</v>
          </cell>
          <cell r="AD28">
            <v>59.4</v>
          </cell>
          <cell r="AE28">
            <v>61.5</v>
          </cell>
          <cell r="AF28">
            <v>63.8</v>
          </cell>
          <cell r="AG28">
            <v>65.900000000000006</v>
          </cell>
          <cell r="AH28">
            <v>67.900000000000006</v>
          </cell>
        </row>
        <row r="29">
          <cell r="C29">
            <v>5</v>
          </cell>
          <cell r="D29">
            <v>5.2</v>
          </cell>
          <cell r="E29">
            <v>5.5</v>
          </cell>
          <cell r="F29">
            <v>5.9</v>
          </cell>
          <cell r="G29">
            <v>6.2</v>
          </cell>
          <cell r="H29">
            <v>6.6</v>
          </cell>
          <cell r="I29">
            <v>7</v>
          </cell>
          <cell r="J29">
            <v>7.3</v>
          </cell>
          <cell r="K29">
            <v>7.6</v>
          </cell>
          <cell r="L29">
            <v>8</v>
          </cell>
          <cell r="M29">
            <v>8.1999999999999993</v>
          </cell>
          <cell r="N29">
            <v>8.4</v>
          </cell>
          <cell r="O29">
            <v>8.6999999999999993</v>
          </cell>
          <cell r="P29">
            <v>8.9</v>
          </cell>
          <cell r="Q29">
            <v>9.1</v>
          </cell>
          <cell r="R29">
            <v>9.3000000000000007</v>
          </cell>
          <cell r="S29">
            <v>9.5</v>
          </cell>
          <cell r="T29">
            <v>9.6999999999999993</v>
          </cell>
          <cell r="U29">
            <v>10</v>
          </cell>
          <cell r="V29">
            <v>10.4</v>
          </cell>
          <cell r="W29">
            <v>10.9</v>
          </cell>
          <cell r="X29">
            <v>11.3</v>
          </cell>
          <cell r="Y29">
            <v>11.8</v>
          </cell>
          <cell r="Z29">
            <v>12.1</v>
          </cell>
          <cell r="AA29">
            <v>12.5</v>
          </cell>
          <cell r="AB29">
            <v>12.9</v>
          </cell>
          <cell r="AC29">
            <v>13.4</v>
          </cell>
          <cell r="AD29">
            <v>13.8</v>
          </cell>
          <cell r="AE29">
            <v>14.3</v>
          </cell>
          <cell r="AF29">
            <v>14.8</v>
          </cell>
          <cell r="AG29">
            <v>15.3</v>
          </cell>
          <cell r="AH29">
            <v>15.7</v>
          </cell>
        </row>
        <row r="30">
          <cell r="C30">
            <v>1.3</v>
          </cell>
          <cell r="D30">
            <v>1.4</v>
          </cell>
          <cell r="E30">
            <v>1.5</v>
          </cell>
          <cell r="F30">
            <v>1.6</v>
          </cell>
          <cell r="G30">
            <v>1.7</v>
          </cell>
          <cell r="H30">
            <v>1.7</v>
          </cell>
          <cell r="I30">
            <v>1.8</v>
          </cell>
          <cell r="J30">
            <v>2</v>
          </cell>
          <cell r="K30">
            <v>2.1</v>
          </cell>
          <cell r="L30">
            <v>2.2000000000000002</v>
          </cell>
          <cell r="M30">
            <v>2.2999999999999998</v>
          </cell>
          <cell r="N30">
            <v>2.4</v>
          </cell>
          <cell r="O30">
            <v>2.4</v>
          </cell>
          <cell r="P30">
            <v>2.4</v>
          </cell>
          <cell r="Q30">
            <v>2.2999999999999998</v>
          </cell>
          <cell r="R30">
            <v>2.2000000000000002</v>
          </cell>
          <cell r="S30">
            <v>2.1</v>
          </cell>
          <cell r="T30">
            <v>2</v>
          </cell>
          <cell r="U30">
            <v>1.9</v>
          </cell>
          <cell r="V30">
            <v>1.8</v>
          </cell>
          <cell r="W30">
            <v>1.8</v>
          </cell>
          <cell r="X30">
            <v>1.7</v>
          </cell>
          <cell r="Y30">
            <v>1.7</v>
          </cell>
          <cell r="Z30">
            <v>1.6</v>
          </cell>
          <cell r="AA30">
            <v>1.5</v>
          </cell>
          <cell r="AB30">
            <v>1.5</v>
          </cell>
          <cell r="AC30">
            <v>1.5</v>
          </cell>
          <cell r="AD30">
            <v>1.5</v>
          </cell>
          <cell r="AE30">
            <v>1.4</v>
          </cell>
          <cell r="AF30">
            <v>1.4</v>
          </cell>
          <cell r="AG30">
            <v>1.4</v>
          </cell>
          <cell r="AH30">
            <v>1.3</v>
          </cell>
        </row>
        <row r="31">
          <cell r="C31">
            <v>0.4</v>
          </cell>
          <cell r="D31">
            <v>0.4</v>
          </cell>
          <cell r="E31">
            <v>0.4</v>
          </cell>
          <cell r="F31">
            <v>0.4</v>
          </cell>
          <cell r="G31">
            <v>0.5</v>
          </cell>
          <cell r="H31">
            <v>0.5</v>
          </cell>
          <cell r="I31">
            <v>0.5</v>
          </cell>
          <cell r="J31">
            <v>0.6</v>
          </cell>
          <cell r="K31">
            <v>0.6</v>
          </cell>
          <cell r="L31">
            <v>0.7</v>
          </cell>
          <cell r="M31">
            <v>0.7</v>
          </cell>
          <cell r="N31">
            <v>0.8</v>
          </cell>
          <cell r="O31">
            <v>0.8</v>
          </cell>
          <cell r="P31">
            <v>0.8</v>
          </cell>
          <cell r="Q31">
            <v>0.8</v>
          </cell>
          <cell r="R31">
            <v>0.8</v>
          </cell>
          <cell r="S31">
            <v>0.8</v>
          </cell>
          <cell r="T31">
            <v>0.8</v>
          </cell>
          <cell r="U31">
            <v>0.7</v>
          </cell>
          <cell r="V31">
            <v>0.7</v>
          </cell>
          <cell r="W31">
            <v>0.7</v>
          </cell>
          <cell r="X31">
            <v>0.6</v>
          </cell>
          <cell r="Y31">
            <v>0.6</v>
          </cell>
          <cell r="Z31">
            <v>0.6</v>
          </cell>
          <cell r="AA31">
            <v>0.5</v>
          </cell>
          <cell r="AB31">
            <v>0.5</v>
          </cell>
          <cell r="AC31">
            <v>0.5</v>
          </cell>
          <cell r="AD31">
            <v>0.5</v>
          </cell>
          <cell r="AE31">
            <v>0.5</v>
          </cell>
          <cell r="AF31">
            <v>0.5</v>
          </cell>
          <cell r="AG31">
            <v>0.4</v>
          </cell>
          <cell r="AH31">
            <v>0.4</v>
          </cell>
        </row>
        <row r="32">
          <cell r="C32">
            <v>3.7</v>
          </cell>
          <cell r="D32">
            <v>4</v>
          </cell>
          <cell r="E32">
            <v>4.4000000000000004</v>
          </cell>
          <cell r="F32">
            <v>5</v>
          </cell>
          <cell r="G32">
            <v>5.5</v>
          </cell>
          <cell r="H32">
            <v>5.8</v>
          </cell>
          <cell r="I32">
            <v>6</v>
          </cell>
          <cell r="J32">
            <v>6.1</v>
          </cell>
          <cell r="K32">
            <v>6.3</v>
          </cell>
          <cell r="L32">
            <v>6.5</v>
          </cell>
          <cell r="M32">
            <v>6.7</v>
          </cell>
          <cell r="N32">
            <v>6.9</v>
          </cell>
          <cell r="O32">
            <v>6.9</v>
          </cell>
          <cell r="P32">
            <v>6.8</v>
          </cell>
          <cell r="Q32">
            <v>6.7</v>
          </cell>
          <cell r="R32">
            <v>6.6</v>
          </cell>
          <cell r="S32">
            <v>6.5</v>
          </cell>
          <cell r="T32">
            <v>6.3</v>
          </cell>
          <cell r="U32">
            <v>6.2</v>
          </cell>
          <cell r="V32">
            <v>6.2</v>
          </cell>
          <cell r="W32">
            <v>6.3</v>
          </cell>
          <cell r="X32">
            <v>6.3</v>
          </cell>
          <cell r="Y32">
            <v>6.2</v>
          </cell>
          <cell r="Z32">
            <v>6</v>
          </cell>
          <cell r="AA32">
            <v>6.1</v>
          </cell>
          <cell r="AB32">
            <v>6.3</v>
          </cell>
          <cell r="AC32">
            <v>6.4</v>
          </cell>
          <cell r="AD32">
            <v>6.6</v>
          </cell>
          <cell r="AE32">
            <v>6.8</v>
          </cell>
          <cell r="AF32">
            <v>7</v>
          </cell>
          <cell r="AG32">
            <v>7.1</v>
          </cell>
          <cell r="AH32">
            <v>7.2</v>
          </cell>
        </row>
        <row r="33">
          <cell r="C33">
            <v>1.6</v>
          </cell>
          <cell r="D33">
            <v>1.7</v>
          </cell>
          <cell r="E33">
            <v>1.8</v>
          </cell>
          <cell r="F33">
            <v>2</v>
          </cell>
          <cell r="G33">
            <v>2.1</v>
          </cell>
          <cell r="H33">
            <v>2.2000000000000002</v>
          </cell>
          <cell r="I33">
            <v>2.2000000000000002</v>
          </cell>
          <cell r="J33">
            <v>2.2999999999999998</v>
          </cell>
          <cell r="K33">
            <v>2.4</v>
          </cell>
          <cell r="L33">
            <v>2.4</v>
          </cell>
          <cell r="M33">
            <v>2.6</v>
          </cell>
          <cell r="N33">
            <v>2.7</v>
          </cell>
          <cell r="O33">
            <v>2.9</v>
          </cell>
          <cell r="P33">
            <v>3</v>
          </cell>
          <cell r="Q33">
            <v>3.1</v>
          </cell>
          <cell r="R33">
            <v>3.1</v>
          </cell>
          <cell r="S33">
            <v>3.1</v>
          </cell>
          <cell r="T33">
            <v>3.2</v>
          </cell>
          <cell r="U33">
            <v>3.2</v>
          </cell>
          <cell r="V33">
            <v>3.3</v>
          </cell>
          <cell r="W33">
            <v>3.4</v>
          </cell>
          <cell r="X33">
            <v>3.5</v>
          </cell>
          <cell r="Y33">
            <v>3.4</v>
          </cell>
          <cell r="Z33">
            <v>3.3</v>
          </cell>
          <cell r="AA33">
            <v>3.1</v>
          </cell>
          <cell r="AB33">
            <v>3.1</v>
          </cell>
          <cell r="AC33">
            <v>3</v>
          </cell>
          <cell r="AD33">
            <v>2.9</v>
          </cell>
          <cell r="AE33">
            <v>2.8</v>
          </cell>
          <cell r="AF33">
            <v>2.7</v>
          </cell>
          <cell r="AG33">
            <v>2.7</v>
          </cell>
          <cell r="AH33">
            <v>2.7</v>
          </cell>
        </row>
        <row r="34">
          <cell r="C34">
            <v>2.5</v>
          </cell>
          <cell r="D34">
            <v>2.6</v>
          </cell>
          <cell r="E34">
            <v>2.6</v>
          </cell>
          <cell r="F34">
            <v>2.7</v>
          </cell>
          <cell r="G34">
            <v>2.9</v>
          </cell>
          <cell r="H34">
            <v>3.1</v>
          </cell>
          <cell r="I34">
            <v>3.4</v>
          </cell>
          <cell r="J34">
            <v>3.7</v>
          </cell>
          <cell r="K34">
            <v>3.9</v>
          </cell>
          <cell r="L34">
            <v>4.0999999999999996</v>
          </cell>
          <cell r="M34">
            <v>4.2</v>
          </cell>
          <cell r="N34">
            <v>4.2</v>
          </cell>
          <cell r="O34">
            <v>4.2</v>
          </cell>
          <cell r="P34">
            <v>4.2</v>
          </cell>
          <cell r="Q34">
            <v>4.2</v>
          </cell>
          <cell r="R34">
            <v>4.3</v>
          </cell>
          <cell r="S34">
            <v>4.5</v>
          </cell>
          <cell r="T34">
            <v>4.7</v>
          </cell>
          <cell r="U34">
            <v>5</v>
          </cell>
          <cell r="V34">
            <v>5.6</v>
          </cell>
          <cell r="W34">
            <v>6.3</v>
          </cell>
          <cell r="X34">
            <v>7.1</v>
          </cell>
          <cell r="Y34">
            <v>7.8</v>
          </cell>
          <cell r="Z34">
            <v>8.3000000000000007</v>
          </cell>
          <cell r="AA34">
            <v>8.5</v>
          </cell>
          <cell r="AB34">
            <v>8.5</v>
          </cell>
          <cell r="AC34">
            <v>9</v>
          </cell>
          <cell r="AD34">
            <v>9.5</v>
          </cell>
          <cell r="AE34">
            <v>9.4</v>
          </cell>
          <cell r="AF34">
            <v>9.4</v>
          </cell>
          <cell r="AG34">
            <v>9.4</v>
          </cell>
          <cell r="AH34">
            <v>9.6</v>
          </cell>
        </row>
        <row r="35">
          <cell r="C35">
            <v>5.5</v>
          </cell>
          <cell r="D35">
            <v>5.8</v>
          </cell>
          <cell r="E35">
            <v>6.4</v>
          </cell>
          <cell r="F35">
            <v>7</v>
          </cell>
          <cell r="G35">
            <v>7.8</v>
          </cell>
          <cell r="H35">
            <v>8.5</v>
          </cell>
          <cell r="I35">
            <v>9.1999999999999993</v>
          </cell>
          <cell r="J35">
            <v>9.6999999999999993</v>
          </cell>
          <cell r="K35">
            <v>10.3</v>
          </cell>
          <cell r="L35">
            <v>11</v>
          </cell>
          <cell r="M35">
            <v>11.7</v>
          </cell>
          <cell r="N35">
            <v>12.3</v>
          </cell>
          <cell r="O35">
            <v>12.8</v>
          </cell>
          <cell r="P35">
            <v>13.1</v>
          </cell>
          <cell r="Q35">
            <v>13.3</v>
          </cell>
          <cell r="R35">
            <v>13.6</v>
          </cell>
          <cell r="S35">
            <v>13.7</v>
          </cell>
          <cell r="T35">
            <v>13.7</v>
          </cell>
          <cell r="U35">
            <v>13.8</v>
          </cell>
          <cell r="V35">
            <v>13.8</v>
          </cell>
          <cell r="W35">
            <v>14.3</v>
          </cell>
          <cell r="X35">
            <v>15</v>
          </cell>
          <cell r="Y35">
            <v>15.4</v>
          </cell>
          <cell r="Z35">
            <v>15.6</v>
          </cell>
          <cell r="AA35">
            <v>15.9</v>
          </cell>
          <cell r="AB35">
            <v>16.7</v>
          </cell>
          <cell r="AC35">
            <v>17.399999999999999</v>
          </cell>
          <cell r="AD35">
            <v>18.2</v>
          </cell>
          <cell r="AE35">
            <v>19.5</v>
          </cell>
          <cell r="AF35">
            <v>21</v>
          </cell>
          <cell r="AG35">
            <v>22.3</v>
          </cell>
          <cell r="AH35">
            <v>23.6</v>
          </cell>
        </row>
        <row r="36">
          <cell r="C36">
            <v>2</v>
          </cell>
          <cell r="D36">
            <v>2.2000000000000002</v>
          </cell>
          <cell r="E36">
            <v>2.4</v>
          </cell>
          <cell r="F36">
            <v>2.7</v>
          </cell>
          <cell r="G36">
            <v>2.9</v>
          </cell>
          <cell r="H36">
            <v>3.1</v>
          </cell>
          <cell r="I36">
            <v>3.3</v>
          </cell>
          <cell r="J36">
            <v>3.6</v>
          </cell>
          <cell r="K36">
            <v>4</v>
          </cell>
          <cell r="L36">
            <v>4.3</v>
          </cell>
          <cell r="M36">
            <v>4.7</v>
          </cell>
          <cell r="N36">
            <v>5</v>
          </cell>
          <cell r="O36">
            <v>5.3</v>
          </cell>
          <cell r="P36">
            <v>5.6</v>
          </cell>
          <cell r="Q36">
            <v>5.7</v>
          </cell>
          <cell r="R36">
            <v>5.8</v>
          </cell>
          <cell r="S36">
            <v>5.9</v>
          </cell>
          <cell r="T36">
            <v>5.9</v>
          </cell>
          <cell r="U36">
            <v>5.9</v>
          </cell>
          <cell r="V36">
            <v>6</v>
          </cell>
          <cell r="W36">
            <v>6.1</v>
          </cell>
          <cell r="X36">
            <v>6.2</v>
          </cell>
          <cell r="Y36">
            <v>6.1</v>
          </cell>
          <cell r="Z36">
            <v>6</v>
          </cell>
          <cell r="AA36">
            <v>6</v>
          </cell>
          <cell r="AB36">
            <v>6.1</v>
          </cell>
          <cell r="AC36">
            <v>6.2</v>
          </cell>
          <cell r="AD36">
            <v>6.4</v>
          </cell>
          <cell r="AE36">
            <v>6.7</v>
          </cell>
          <cell r="AF36">
            <v>7</v>
          </cell>
          <cell r="AG36">
            <v>7.2</v>
          </cell>
          <cell r="AH36">
            <v>7.5</v>
          </cell>
        </row>
        <row r="37">
          <cell r="C37">
            <v>18.600000000000001</v>
          </cell>
          <cell r="D37">
            <v>19.399999999999999</v>
          </cell>
          <cell r="E37">
            <v>19.899999999999999</v>
          </cell>
          <cell r="F37">
            <v>20</v>
          </cell>
          <cell r="G37">
            <v>19.8</v>
          </cell>
          <cell r="H37">
            <v>19.7</v>
          </cell>
          <cell r="I37">
            <v>20.3</v>
          </cell>
          <cell r="J37">
            <v>21.9</v>
          </cell>
          <cell r="K37">
            <v>24.2</v>
          </cell>
          <cell r="L37">
            <v>26.9</v>
          </cell>
          <cell r="M37">
            <v>29.6</v>
          </cell>
          <cell r="N37">
            <v>32</v>
          </cell>
          <cell r="O37">
            <v>33.5</v>
          </cell>
          <cell r="P37">
            <v>34.299999999999997</v>
          </cell>
          <cell r="Q37">
            <v>34.1</v>
          </cell>
          <cell r="R37">
            <v>32.9</v>
          </cell>
          <cell r="S37">
            <v>32</v>
          </cell>
          <cell r="T37">
            <v>31.9</v>
          </cell>
          <cell r="U37">
            <v>32.799999999999997</v>
          </cell>
          <cell r="V37">
            <v>34</v>
          </cell>
          <cell r="W37">
            <v>34.1</v>
          </cell>
          <cell r="X37">
            <v>33.6</v>
          </cell>
          <cell r="Y37">
            <v>32.4</v>
          </cell>
          <cell r="Z37">
            <v>31.6</v>
          </cell>
          <cell r="AA37">
            <v>32.200000000000003</v>
          </cell>
          <cell r="AB37">
            <v>33.5</v>
          </cell>
          <cell r="AC37">
            <v>34.4</v>
          </cell>
          <cell r="AD37">
            <v>35.299999999999997</v>
          </cell>
          <cell r="AE37">
            <v>36.299999999999997</v>
          </cell>
          <cell r="AF37">
            <v>36.9</v>
          </cell>
          <cell r="AG37">
            <v>37.4</v>
          </cell>
          <cell r="AH37">
            <v>38</v>
          </cell>
        </row>
        <row r="38">
          <cell r="C38">
            <v>9.4</v>
          </cell>
          <cell r="D38">
            <v>10.4</v>
          </cell>
          <cell r="E38">
            <v>11.1</v>
          </cell>
          <cell r="F38">
            <v>11.7</v>
          </cell>
          <cell r="G38">
            <v>12.2</v>
          </cell>
          <cell r="H38">
            <v>12.7</v>
          </cell>
          <cell r="I38">
            <v>13.4</v>
          </cell>
          <cell r="J38">
            <v>14.5</v>
          </cell>
          <cell r="K38">
            <v>15.6</v>
          </cell>
          <cell r="L38">
            <v>16.899999999999999</v>
          </cell>
          <cell r="M38">
            <v>17.7</v>
          </cell>
          <cell r="N38">
            <v>18.8</v>
          </cell>
          <cell r="O38">
            <v>20.3</v>
          </cell>
          <cell r="P38">
            <v>22.2</v>
          </cell>
          <cell r="Q38">
            <v>24.3</v>
          </cell>
          <cell r="R38">
            <v>26.2</v>
          </cell>
          <cell r="S38">
            <v>28.2</v>
          </cell>
          <cell r="T38">
            <v>30.7</v>
          </cell>
          <cell r="U38">
            <v>33</v>
          </cell>
          <cell r="V38">
            <v>35.200000000000003</v>
          </cell>
          <cell r="W38">
            <v>36.9</v>
          </cell>
          <cell r="X38">
            <v>37.5</v>
          </cell>
          <cell r="Y38">
            <v>37</v>
          </cell>
          <cell r="Z38">
            <v>36.799999999999997</v>
          </cell>
          <cell r="AA38">
            <v>38</v>
          </cell>
          <cell r="AB38">
            <v>39.799999999999997</v>
          </cell>
          <cell r="AC38">
            <v>41.4</v>
          </cell>
          <cell r="AD38">
            <v>42.8</v>
          </cell>
          <cell r="AE38">
            <v>44.4</v>
          </cell>
          <cell r="AF38">
            <v>45.9</v>
          </cell>
          <cell r="AG38">
            <v>47.6</v>
          </cell>
          <cell r="AH38">
            <v>50</v>
          </cell>
        </row>
        <row r="39">
          <cell r="C39">
            <v>16.399999999999999</v>
          </cell>
          <cell r="D39">
            <v>17.399999999999999</v>
          </cell>
          <cell r="E39">
            <v>18.2</v>
          </cell>
          <cell r="F39">
            <v>18.600000000000001</v>
          </cell>
          <cell r="G39">
            <v>18.8</v>
          </cell>
          <cell r="H39">
            <v>19.100000000000001</v>
          </cell>
          <cell r="I39">
            <v>19.8</v>
          </cell>
          <cell r="J39">
            <v>21.5</v>
          </cell>
          <cell r="K39">
            <v>23.9</v>
          </cell>
          <cell r="L39">
            <v>26.4</v>
          </cell>
          <cell r="M39">
            <v>28.9</v>
          </cell>
          <cell r="N39">
            <v>31.7</v>
          </cell>
          <cell r="O39">
            <v>33.9</v>
          </cell>
          <cell r="P39">
            <v>35.799999999999997</v>
          </cell>
          <cell r="Q39">
            <v>37.1</v>
          </cell>
          <cell r="R39">
            <v>37.200000000000003</v>
          </cell>
          <cell r="S39">
            <v>36.6</v>
          </cell>
          <cell r="T39">
            <v>36.5</v>
          </cell>
          <cell r="U39">
            <v>37.700000000000003</v>
          </cell>
          <cell r="V39">
            <v>40</v>
          </cell>
          <cell r="W39">
            <v>42</v>
          </cell>
          <cell r="X39">
            <v>43</v>
          </cell>
          <cell r="Y39">
            <v>42.8</v>
          </cell>
          <cell r="Z39">
            <v>42.1</v>
          </cell>
          <cell r="AA39">
            <v>42.6</v>
          </cell>
          <cell r="AB39">
            <v>43.9</v>
          </cell>
          <cell r="AC39">
            <v>45.7</v>
          </cell>
          <cell r="AD39">
            <v>48.9</v>
          </cell>
          <cell r="AE39">
            <v>53.2</v>
          </cell>
          <cell r="AF39">
            <v>56.7</v>
          </cell>
          <cell r="AG39">
            <v>59.3</v>
          </cell>
          <cell r="AH39">
            <v>62.2</v>
          </cell>
        </row>
        <row r="40">
          <cell r="C40">
            <v>3.1</v>
          </cell>
          <cell r="D40">
            <v>3.2</v>
          </cell>
          <cell r="E40">
            <v>3.4</v>
          </cell>
          <cell r="F40">
            <v>3.5</v>
          </cell>
          <cell r="G40">
            <v>3.7</v>
          </cell>
          <cell r="H40">
            <v>4.0999999999999996</v>
          </cell>
          <cell r="I40">
            <v>4.7</v>
          </cell>
          <cell r="J40">
            <v>5</v>
          </cell>
          <cell r="K40">
            <v>5.7</v>
          </cell>
          <cell r="L40">
            <v>6.7</v>
          </cell>
          <cell r="M40">
            <v>8</v>
          </cell>
          <cell r="N40">
            <v>9.5</v>
          </cell>
          <cell r="O40">
            <v>10.6</v>
          </cell>
          <cell r="P40">
            <v>11.5</v>
          </cell>
          <cell r="Q40">
            <v>12.4</v>
          </cell>
          <cell r="R40">
            <v>12.6</v>
          </cell>
          <cell r="S40">
            <v>12</v>
          </cell>
          <cell r="T40">
            <v>11.5</v>
          </cell>
          <cell r="U40">
            <v>11</v>
          </cell>
          <cell r="V40">
            <v>10.6</v>
          </cell>
          <cell r="W40">
            <v>10.4</v>
          </cell>
          <cell r="X40">
            <v>10.7</v>
          </cell>
          <cell r="Y40">
            <v>10.8</v>
          </cell>
          <cell r="Z40">
            <v>10.8</v>
          </cell>
          <cell r="AA40">
            <v>10.9</v>
          </cell>
          <cell r="AB40">
            <v>10.9</v>
          </cell>
          <cell r="AC40">
            <v>11.2</v>
          </cell>
          <cell r="AD40">
            <v>11.7</v>
          </cell>
          <cell r="AE40">
            <v>12.4</v>
          </cell>
          <cell r="AF40">
            <v>13.1</v>
          </cell>
          <cell r="AG40">
            <v>13.7</v>
          </cell>
          <cell r="AH40">
            <v>14.4</v>
          </cell>
        </row>
        <row r="41">
          <cell r="C41">
            <v>1.3</v>
          </cell>
          <cell r="D41">
            <v>1.3</v>
          </cell>
          <cell r="E41">
            <v>1.4</v>
          </cell>
          <cell r="F41">
            <v>1.5</v>
          </cell>
          <cell r="G41">
            <v>1.5</v>
          </cell>
          <cell r="H41">
            <v>1.5</v>
          </cell>
          <cell r="I41">
            <v>1.6</v>
          </cell>
          <cell r="J41">
            <v>1.7</v>
          </cell>
          <cell r="K41">
            <v>1.8</v>
          </cell>
          <cell r="L41">
            <v>1.9</v>
          </cell>
          <cell r="M41">
            <v>2</v>
          </cell>
          <cell r="N41">
            <v>2</v>
          </cell>
          <cell r="O41">
            <v>2.1</v>
          </cell>
          <cell r="P41">
            <v>2.1</v>
          </cell>
          <cell r="Q41">
            <v>2.1</v>
          </cell>
          <cell r="R41">
            <v>2</v>
          </cell>
          <cell r="S41">
            <v>2.1</v>
          </cell>
          <cell r="T41">
            <v>2.1</v>
          </cell>
          <cell r="U41">
            <v>2.1</v>
          </cell>
          <cell r="V41">
            <v>2.2000000000000002</v>
          </cell>
          <cell r="W41">
            <v>2.2999999999999998</v>
          </cell>
          <cell r="X41">
            <v>2.5</v>
          </cell>
          <cell r="Y41">
            <v>2.6</v>
          </cell>
          <cell r="Z41">
            <v>2.6</v>
          </cell>
          <cell r="AA41">
            <v>2.6</v>
          </cell>
          <cell r="AB41">
            <v>2.7</v>
          </cell>
          <cell r="AC41">
            <v>2.8</v>
          </cell>
          <cell r="AD41">
            <v>2.9</v>
          </cell>
          <cell r="AE41">
            <v>3.1</v>
          </cell>
          <cell r="AF41">
            <v>3.3</v>
          </cell>
          <cell r="AG41">
            <v>3.2</v>
          </cell>
          <cell r="AH41">
            <v>3.1</v>
          </cell>
        </row>
        <row r="42">
          <cell r="C42">
            <v>1.6</v>
          </cell>
          <cell r="D42">
            <v>1.7</v>
          </cell>
          <cell r="E42">
            <v>1.7</v>
          </cell>
          <cell r="F42">
            <v>1.7</v>
          </cell>
          <cell r="G42">
            <v>1.7</v>
          </cell>
          <cell r="H42">
            <v>1.7</v>
          </cell>
          <cell r="I42">
            <v>1.7</v>
          </cell>
          <cell r="J42">
            <v>1.8</v>
          </cell>
          <cell r="K42">
            <v>1.9</v>
          </cell>
          <cell r="L42">
            <v>2</v>
          </cell>
          <cell r="M42">
            <v>2.2000000000000002</v>
          </cell>
          <cell r="N42">
            <v>2.4</v>
          </cell>
          <cell r="O42">
            <v>2.5</v>
          </cell>
          <cell r="P42">
            <v>2.5</v>
          </cell>
          <cell r="Q42">
            <v>2.4</v>
          </cell>
          <cell r="R42">
            <v>2.2999999999999998</v>
          </cell>
          <cell r="S42">
            <v>2.2000000000000002</v>
          </cell>
          <cell r="T42">
            <v>2.1</v>
          </cell>
          <cell r="U42">
            <v>2.1</v>
          </cell>
          <cell r="V42">
            <v>2.1</v>
          </cell>
          <cell r="W42">
            <v>2.1</v>
          </cell>
          <cell r="X42">
            <v>2.2000000000000002</v>
          </cell>
          <cell r="Y42">
            <v>2.2000000000000002</v>
          </cell>
          <cell r="Z42">
            <v>2.2999999999999998</v>
          </cell>
          <cell r="AA42">
            <v>2.2999999999999998</v>
          </cell>
          <cell r="AB42">
            <v>2.4</v>
          </cell>
          <cell r="AC42">
            <v>2.5</v>
          </cell>
          <cell r="AD42">
            <v>2.6</v>
          </cell>
          <cell r="AE42">
            <v>2.8</v>
          </cell>
          <cell r="AF42">
            <v>3</v>
          </cell>
          <cell r="AG42">
            <v>3.1</v>
          </cell>
          <cell r="AH42">
            <v>3.2</v>
          </cell>
        </row>
        <row r="43">
          <cell r="C43">
            <v>5.0999999999999996</v>
          </cell>
          <cell r="D43">
            <v>5.4</v>
          </cell>
          <cell r="E43">
            <v>5.7</v>
          </cell>
          <cell r="F43">
            <v>5.8</v>
          </cell>
          <cell r="G43">
            <v>5.6</v>
          </cell>
          <cell r="H43">
            <v>5.5</v>
          </cell>
          <cell r="I43">
            <v>5.4</v>
          </cell>
          <cell r="J43">
            <v>6</v>
          </cell>
          <cell r="K43">
            <v>7</v>
          </cell>
          <cell r="L43">
            <v>7.7</v>
          </cell>
          <cell r="M43">
            <v>8.1999999999999993</v>
          </cell>
          <cell r="N43">
            <v>8.8000000000000007</v>
          </cell>
          <cell r="O43">
            <v>9.1999999999999993</v>
          </cell>
          <cell r="P43">
            <v>9.5</v>
          </cell>
          <cell r="Q43">
            <v>9.6</v>
          </cell>
          <cell r="R43">
            <v>9.6999999999999993</v>
          </cell>
          <cell r="S43">
            <v>9.8000000000000007</v>
          </cell>
          <cell r="T43">
            <v>10.3</v>
          </cell>
          <cell r="U43">
            <v>11.8</v>
          </cell>
          <cell r="V43">
            <v>14</v>
          </cell>
          <cell r="W43">
            <v>15</v>
          </cell>
          <cell r="X43">
            <v>14.8</v>
          </cell>
          <cell r="Y43">
            <v>14.3</v>
          </cell>
          <cell r="Z43">
            <v>13.8</v>
          </cell>
          <cell r="AA43">
            <v>14.2</v>
          </cell>
          <cell r="AB43">
            <v>15.2</v>
          </cell>
          <cell r="AC43">
            <v>16.2</v>
          </cell>
          <cell r="AD43">
            <v>17.5</v>
          </cell>
          <cell r="AE43">
            <v>19.2</v>
          </cell>
          <cell r="AF43">
            <v>20.399999999999999</v>
          </cell>
          <cell r="AG43">
            <v>21.2</v>
          </cell>
          <cell r="AH43">
            <v>22.3</v>
          </cell>
        </row>
        <row r="44">
          <cell r="C44">
            <v>0.6</v>
          </cell>
          <cell r="D44">
            <v>0.6</v>
          </cell>
          <cell r="E44">
            <v>0.7</v>
          </cell>
          <cell r="F44">
            <v>0.7</v>
          </cell>
          <cell r="G44">
            <v>0.7</v>
          </cell>
          <cell r="H44">
            <v>0.7</v>
          </cell>
          <cell r="I44">
            <v>0.7</v>
          </cell>
          <cell r="J44">
            <v>0.8</v>
          </cell>
          <cell r="K44">
            <v>0.9</v>
          </cell>
          <cell r="L44">
            <v>1</v>
          </cell>
          <cell r="M44">
            <v>1.1000000000000001</v>
          </cell>
          <cell r="N44">
            <v>1.3</v>
          </cell>
          <cell r="O44">
            <v>1.5</v>
          </cell>
          <cell r="P44">
            <v>1.8</v>
          </cell>
          <cell r="Q44">
            <v>1.9</v>
          </cell>
          <cell r="R44">
            <v>1.9</v>
          </cell>
          <cell r="S44">
            <v>1.9</v>
          </cell>
          <cell r="T44">
            <v>1.9</v>
          </cell>
          <cell r="U44">
            <v>2</v>
          </cell>
          <cell r="V44">
            <v>2.1</v>
          </cell>
          <cell r="W44">
            <v>2.2000000000000002</v>
          </cell>
          <cell r="X44">
            <v>2.2999999999999998</v>
          </cell>
          <cell r="Y44">
            <v>2.2000000000000002</v>
          </cell>
          <cell r="Z44">
            <v>2.2000000000000002</v>
          </cell>
          <cell r="AA44">
            <v>2.2000000000000002</v>
          </cell>
          <cell r="AB44">
            <v>2.2000000000000002</v>
          </cell>
          <cell r="AC44">
            <v>2.2999999999999998</v>
          </cell>
          <cell r="AD44">
            <v>2.4</v>
          </cell>
          <cell r="AE44">
            <v>2.4</v>
          </cell>
          <cell r="AF44">
            <v>2.5</v>
          </cell>
          <cell r="AG44">
            <v>2.6</v>
          </cell>
          <cell r="AH44">
            <v>2.8</v>
          </cell>
        </row>
        <row r="45">
          <cell r="C45">
            <v>0.8</v>
          </cell>
          <cell r="D45">
            <v>0.9</v>
          </cell>
          <cell r="E45">
            <v>0.9</v>
          </cell>
          <cell r="F45">
            <v>1</v>
          </cell>
          <cell r="G45">
            <v>1</v>
          </cell>
          <cell r="H45">
            <v>1.1000000000000001</v>
          </cell>
          <cell r="I45">
            <v>1.3</v>
          </cell>
          <cell r="J45">
            <v>1.4</v>
          </cell>
          <cell r="K45">
            <v>1.5</v>
          </cell>
          <cell r="L45">
            <v>1.6</v>
          </cell>
          <cell r="M45">
            <v>1.7</v>
          </cell>
          <cell r="N45">
            <v>1.7</v>
          </cell>
          <cell r="O45">
            <v>1.8</v>
          </cell>
          <cell r="P45">
            <v>1.9</v>
          </cell>
          <cell r="Q45">
            <v>2</v>
          </cell>
          <cell r="R45">
            <v>2</v>
          </cell>
          <cell r="S45">
            <v>2</v>
          </cell>
          <cell r="T45">
            <v>2</v>
          </cell>
          <cell r="U45">
            <v>2.1</v>
          </cell>
          <cell r="V45">
            <v>2.2999999999999998</v>
          </cell>
          <cell r="W45">
            <v>2.7</v>
          </cell>
          <cell r="X45">
            <v>3.3</v>
          </cell>
          <cell r="Y45">
            <v>3.6</v>
          </cell>
          <cell r="Z45">
            <v>3.6</v>
          </cell>
          <cell r="AA45">
            <v>3.5</v>
          </cell>
          <cell r="AB45">
            <v>3.4</v>
          </cell>
          <cell r="AC45">
            <v>3.6</v>
          </cell>
          <cell r="AD45">
            <v>4.4000000000000004</v>
          </cell>
          <cell r="AE45">
            <v>5</v>
          </cell>
          <cell r="AF45">
            <v>5.5</v>
          </cell>
          <cell r="AG45">
            <v>5.9</v>
          </cell>
          <cell r="AH45">
            <v>6.1</v>
          </cell>
        </row>
        <row r="46">
          <cell r="C46">
            <v>3.6</v>
          </cell>
          <cell r="D46">
            <v>3.8</v>
          </cell>
          <cell r="E46">
            <v>4</v>
          </cell>
          <cell r="F46">
            <v>4</v>
          </cell>
          <cell r="G46">
            <v>4.0999999999999996</v>
          </cell>
          <cell r="H46">
            <v>4</v>
          </cell>
          <cell r="I46">
            <v>4</v>
          </cell>
          <cell r="J46">
            <v>4.2</v>
          </cell>
          <cell r="K46">
            <v>4.5</v>
          </cell>
          <cell r="L46">
            <v>4.7</v>
          </cell>
          <cell r="M46">
            <v>4.9000000000000004</v>
          </cell>
          <cell r="N46">
            <v>5.2</v>
          </cell>
          <cell r="O46">
            <v>5.4</v>
          </cell>
          <cell r="P46">
            <v>5.7</v>
          </cell>
          <cell r="Q46">
            <v>6</v>
          </cell>
          <cell r="R46">
            <v>6</v>
          </cell>
          <cell r="S46">
            <v>5.8</v>
          </cell>
          <cell r="T46">
            <v>5.7</v>
          </cell>
          <cell r="U46">
            <v>5.7</v>
          </cell>
          <cell r="V46">
            <v>5.9</v>
          </cell>
          <cell r="W46">
            <v>6.1</v>
          </cell>
          <cell r="X46">
            <v>6.1</v>
          </cell>
          <cell r="Y46">
            <v>5.9</v>
          </cell>
          <cell r="Z46">
            <v>5.6</v>
          </cell>
          <cell r="AA46">
            <v>5.7</v>
          </cell>
          <cell r="AB46">
            <v>5.9</v>
          </cell>
          <cell r="AC46">
            <v>5.9</v>
          </cell>
          <cell r="AD46">
            <v>6</v>
          </cell>
          <cell r="AE46">
            <v>6.7</v>
          </cell>
          <cell r="AF46">
            <v>7.3</v>
          </cell>
          <cell r="AG46">
            <v>7.7</v>
          </cell>
          <cell r="AH46">
            <v>8.4</v>
          </cell>
        </row>
        <row r="47">
          <cell r="C47">
            <v>0.4</v>
          </cell>
          <cell r="D47">
            <v>0.4</v>
          </cell>
          <cell r="E47">
            <v>0.4</v>
          </cell>
          <cell r="F47">
            <v>0.5</v>
          </cell>
          <cell r="G47">
            <v>0.5</v>
          </cell>
          <cell r="H47">
            <v>0.5</v>
          </cell>
          <cell r="I47">
            <v>0.5</v>
          </cell>
          <cell r="J47">
            <v>0.6</v>
          </cell>
          <cell r="K47">
            <v>0.7</v>
          </cell>
          <cell r="L47">
            <v>0.7</v>
          </cell>
          <cell r="M47">
            <v>0.8</v>
          </cell>
          <cell r="N47">
            <v>0.8</v>
          </cell>
          <cell r="O47">
            <v>0.8</v>
          </cell>
          <cell r="P47">
            <v>0.8</v>
          </cell>
          <cell r="Q47">
            <v>0.8</v>
          </cell>
          <cell r="R47">
            <v>0.8</v>
          </cell>
          <cell r="S47">
            <v>0.8</v>
          </cell>
          <cell r="T47">
            <v>0.8</v>
          </cell>
          <cell r="U47">
            <v>0.9</v>
          </cell>
          <cell r="V47">
            <v>0.9</v>
          </cell>
          <cell r="W47">
            <v>1.1000000000000001</v>
          </cell>
          <cell r="X47">
            <v>1.2</v>
          </cell>
          <cell r="Y47">
            <v>1.2</v>
          </cell>
          <cell r="Z47">
            <v>1.2</v>
          </cell>
          <cell r="AA47">
            <v>1.2</v>
          </cell>
          <cell r="AB47">
            <v>1.2</v>
          </cell>
          <cell r="AC47">
            <v>1.2</v>
          </cell>
          <cell r="AD47">
            <v>1.3</v>
          </cell>
          <cell r="AE47">
            <v>1.5</v>
          </cell>
          <cell r="AF47">
            <v>1.7</v>
          </cell>
          <cell r="AG47">
            <v>1.8</v>
          </cell>
          <cell r="AH47">
            <v>2</v>
          </cell>
        </row>
        <row r="48">
          <cell r="C48">
            <v>20.7</v>
          </cell>
          <cell r="D48">
            <v>22.5</v>
          </cell>
          <cell r="E48">
            <v>24.4</v>
          </cell>
          <cell r="F48">
            <v>26</v>
          </cell>
          <cell r="G48">
            <v>27.4</v>
          </cell>
          <cell r="H48">
            <v>29</v>
          </cell>
          <cell r="I48">
            <v>30.8</v>
          </cell>
          <cell r="J48">
            <v>32.700000000000003</v>
          </cell>
          <cell r="K48">
            <v>34.700000000000003</v>
          </cell>
          <cell r="L48">
            <v>36.799999999999997</v>
          </cell>
          <cell r="M48">
            <v>39.200000000000003</v>
          </cell>
          <cell r="N48">
            <v>42</v>
          </cell>
          <cell r="O48">
            <v>46</v>
          </cell>
          <cell r="P48">
            <v>52.3</v>
          </cell>
          <cell r="Q48">
            <v>58.3</v>
          </cell>
          <cell r="R48">
            <v>60.3</v>
          </cell>
          <cell r="S48">
            <v>59.9</v>
          </cell>
          <cell r="T48">
            <v>59.7</v>
          </cell>
          <cell r="U48">
            <v>59.7</v>
          </cell>
          <cell r="V48">
            <v>60.6</v>
          </cell>
          <cell r="W48">
            <v>62.7</v>
          </cell>
          <cell r="X48">
            <v>64.8</v>
          </cell>
          <cell r="Y48">
            <v>66.2</v>
          </cell>
          <cell r="Z48">
            <v>68.599999999999994</v>
          </cell>
          <cell r="AA48">
            <v>72.5</v>
          </cell>
          <cell r="AB48">
            <v>76.2</v>
          </cell>
          <cell r="AC48">
            <v>80.099999999999994</v>
          </cell>
          <cell r="AD48">
            <v>84.5</v>
          </cell>
          <cell r="AE48">
            <v>88.6</v>
          </cell>
          <cell r="AF48">
            <v>92.5</v>
          </cell>
          <cell r="AG48">
            <v>97.5</v>
          </cell>
          <cell r="AH48">
            <v>103.6</v>
          </cell>
        </row>
        <row r="49">
          <cell r="C49">
            <v>2.1</v>
          </cell>
          <cell r="D49">
            <v>2.4</v>
          </cell>
          <cell r="E49">
            <v>2.6</v>
          </cell>
          <cell r="F49">
            <v>2.8</v>
          </cell>
          <cell r="G49">
            <v>3</v>
          </cell>
          <cell r="H49">
            <v>3.2</v>
          </cell>
          <cell r="I49">
            <v>3.2</v>
          </cell>
          <cell r="J49">
            <v>3.3</v>
          </cell>
          <cell r="K49">
            <v>3.3</v>
          </cell>
          <cell r="L49">
            <v>3.2</v>
          </cell>
          <cell r="M49">
            <v>3.1</v>
          </cell>
          <cell r="N49">
            <v>3.2</v>
          </cell>
          <cell r="O49">
            <v>3.4</v>
          </cell>
          <cell r="P49">
            <v>3.7</v>
          </cell>
          <cell r="Q49">
            <v>4.0999999999999996</v>
          </cell>
          <cell r="R49">
            <v>4.5</v>
          </cell>
          <cell r="S49">
            <v>4.9000000000000004</v>
          </cell>
          <cell r="T49">
            <v>5.3</v>
          </cell>
          <cell r="U49">
            <v>5.3</v>
          </cell>
          <cell r="V49">
            <v>5.4</v>
          </cell>
          <cell r="W49">
            <v>5.5</v>
          </cell>
          <cell r="X49">
            <v>5.6</v>
          </cell>
          <cell r="Y49">
            <v>5.7</v>
          </cell>
          <cell r="Z49">
            <v>5.8</v>
          </cell>
          <cell r="AA49">
            <v>6.2</v>
          </cell>
          <cell r="AB49">
            <v>6.4</v>
          </cell>
          <cell r="AC49">
            <v>6.4</v>
          </cell>
          <cell r="AD49">
            <v>6.7</v>
          </cell>
          <cell r="AE49">
            <v>6.9</v>
          </cell>
          <cell r="AF49">
            <v>6.8</v>
          </cell>
          <cell r="AG49">
            <v>6.8</v>
          </cell>
          <cell r="AH49">
            <v>6.9</v>
          </cell>
        </row>
        <row r="50">
          <cell r="C50">
            <v>0.7</v>
          </cell>
          <cell r="D50">
            <v>0.8</v>
          </cell>
          <cell r="E50">
            <v>1</v>
          </cell>
          <cell r="F50">
            <v>1.1000000000000001</v>
          </cell>
          <cell r="G50">
            <v>1.2</v>
          </cell>
          <cell r="H50">
            <v>1.3</v>
          </cell>
          <cell r="I50">
            <v>1.4</v>
          </cell>
          <cell r="J50">
            <v>1.5</v>
          </cell>
          <cell r="K50">
            <v>1.6</v>
          </cell>
          <cell r="L50">
            <v>1.6</v>
          </cell>
          <cell r="M50">
            <v>1.5</v>
          </cell>
          <cell r="N50">
            <v>1.5</v>
          </cell>
          <cell r="O50">
            <v>1.4</v>
          </cell>
          <cell r="P50">
            <v>1.4</v>
          </cell>
          <cell r="Q50">
            <v>1.4</v>
          </cell>
          <cell r="R50">
            <v>1.4</v>
          </cell>
          <cell r="S50">
            <v>1.5</v>
          </cell>
          <cell r="T50">
            <v>1.6</v>
          </cell>
          <cell r="U50">
            <v>1.7</v>
          </cell>
          <cell r="V50">
            <v>1.9</v>
          </cell>
          <cell r="W50">
            <v>1.9</v>
          </cell>
          <cell r="X50">
            <v>2</v>
          </cell>
          <cell r="Y50">
            <v>2</v>
          </cell>
          <cell r="Z50">
            <v>2.1</v>
          </cell>
          <cell r="AA50">
            <v>2.1</v>
          </cell>
          <cell r="AB50">
            <v>2.1</v>
          </cell>
          <cell r="AC50">
            <v>2</v>
          </cell>
          <cell r="AD50">
            <v>2</v>
          </cell>
          <cell r="AE50">
            <v>1.9</v>
          </cell>
          <cell r="AF50">
            <v>1.9</v>
          </cell>
          <cell r="AG50">
            <v>1.8</v>
          </cell>
          <cell r="AH50">
            <v>1.8</v>
          </cell>
        </row>
        <row r="51">
          <cell r="C51">
            <v>17.3</v>
          </cell>
          <cell r="D51">
            <v>18.7</v>
          </cell>
          <cell r="E51">
            <v>20.100000000000001</v>
          </cell>
          <cell r="F51">
            <v>21.3</v>
          </cell>
          <cell r="G51">
            <v>22.4</v>
          </cell>
          <cell r="H51">
            <v>23.7</v>
          </cell>
          <cell r="I51">
            <v>25.3</v>
          </cell>
          <cell r="J51">
            <v>27</v>
          </cell>
          <cell r="K51">
            <v>28.9</v>
          </cell>
          <cell r="L51">
            <v>31.1</v>
          </cell>
          <cell r="M51">
            <v>33.6</v>
          </cell>
          <cell r="N51">
            <v>36.200000000000003</v>
          </cell>
          <cell r="O51">
            <v>39.700000000000003</v>
          </cell>
          <cell r="P51">
            <v>45.3</v>
          </cell>
          <cell r="Q51">
            <v>50.4</v>
          </cell>
          <cell r="R51">
            <v>51.5</v>
          </cell>
          <cell r="S51">
            <v>50.2</v>
          </cell>
          <cell r="T51">
            <v>49</v>
          </cell>
          <cell r="U51">
            <v>48.5</v>
          </cell>
          <cell r="V51">
            <v>48.9</v>
          </cell>
          <cell r="W51">
            <v>50.4</v>
          </cell>
          <cell r="X51">
            <v>52.2</v>
          </cell>
          <cell r="Y51">
            <v>53.2</v>
          </cell>
          <cell r="Z51">
            <v>54.4</v>
          </cell>
          <cell r="AA51">
            <v>56.2</v>
          </cell>
          <cell r="AB51">
            <v>58.2</v>
          </cell>
          <cell r="AC51">
            <v>60.1</v>
          </cell>
          <cell r="AD51">
            <v>61.9</v>
          </cell>
          <cell r="AE51">
            <v>63.7</v>
          </cell>
          <cell r="AF51">
            <v>65.3</v>
          </cell>
          <cell r="AG51">
            <v>67.2</v>
          </cell>
          <cell r="AH51">
            <v>69.3</v>
          </cell>
        </row>
        <row r="52">
          <cell r="C52">
            <v>0.6</v>
          </cell>
          <cell r="D52">
            <v>0.7</v>
          </cell>
          <cell r="E52">
            <v>0.7</v>
          </cell>
          <cell r="F52">
            <v>0.8</v>
          </cell>
          <cell r="G52">
            <v>0.8</v>
          </cell>
          <cell r="H52">
            <v>0.8</v>
          </cell>
          <cell r="I52">
            <v>0.8</v>
          </cell>
          <cell r="J52">
            <v>0.9</v>
          </cell>
          <cell r="K52">
            <v>0.9</v>
          </cell>
          <cell r="L52">
            <v>0.9</v>
          </cell>
          <cell r="M52">
            <v>1</v>
          </cell>
          <cell r="N52">
            <v>1.1000000000000001</v>
          </cell>
          <cell r="O52">
            <v>1.5</v>
          </cell>
          <cell r="P52">
            <v>1.9</v>
          </cell>
          <cell r="Q52">
            <v>2.4</v>
          </cell>
          <cell r="R52">
            <v>2.9</v>
          </cell>
          <cell r="S52">
            <v>3.4</v>
          </cell>
          <cell r="T52">
            <v>3.8</v>
          </cell>
          <cell r="U52">
            <v>4.0999999999999996</v>
          </cell>
          <cell r="V52">
            <v>4.4000000000000004</v>
          </cell>
          <cell r="W52">
            <v>4.9000000000000004</v>
          </cell>
          <cell r="X52">
            <v>5.0999999999999996</v>
          </cell>
          <cell r="Y52">
            <v>5.3</v>
          </cell>
          <cell r="Z52">
            <v>6.2</v>
          </cell>
          <cell r="AA52">
            <v>7.9</v>
          </cell>
          <cell r="AB52">
            <v>9.5</v>
          </cell>
          <cell r="AC52">
            <v>11.5</v>
          </cell>
          <cell r="AD52">
            <v>13.9</v>
          </cell>
          <cell r="AE52">
            <v>16.100000000000001</v>
          </cell>
          <cell r="AF52">
            <v>18.5</v>
          </cell>
          <cell r="AG52">
            <v>21.8</v>
          </cell>
          <cell r="AH52">
            <v>25.5</v>
          </cell>
        </row>
        <row r="53">
          <cell r="C53">
            <v>36.200000000000003</v>
          </cell>
          <cell r="D53">
            <v>40.299999999999997</v>
          </cell>
          <cell r="E53">
            <v>44.599999999999994</v>
          </cell>
          <cell r="F53">
            <v>47.8</v>
          </cell>
          <cell r="G53">
            <v>49.599999999999994</v>
          </cell>
          <cell r="H53">
            <v>50.6</v>
          </cell>
          <cell r="I53">
            <v>53.1</v>
          </cell>
          <cell r="J53">
            <v>58.1</v>
          </cell>
          <cell r="K53">
            <v>64.3</v>
          </cell>
          <cell r="L53">
            <v>71.400000000000006</v>
          </cell>
          <cell r="M53">
            <v>79.900000000000006</v>
          </cell>
          <cell r="N53">
            <v>89.9</v>
          </cell>
          <cell r="O53">
            <v>101.30000000000001</v>
          </cell>
          <cell r="P53">
            <v>112.5</v>
          </cell>
          <cell r="Q53">
            <v>118.69999999999999</v>
          </cell>
          <cell r="R53">
            <v>120.9</v>
          </cell>
          <cell r="S53">
            <v>122</v>
          </cell>
          <cell r="T53">
            <v>124</v>
          </cell>
          <cell r="U53">
            <v>128.19999999999999</v>
          </cell>
          <cell r="V53">
            <v>135.30000000000001</v>
          </cell>
          <cell r="W53">
            <v>143.19999999999999</v>
          </cell>
          <cell r="X53">
            <v>145.69999999999999</v>
          </cell>
          <cell r="Y53">
            <v>139.5</v>
          </cell>
          <cell r="Z53">
            <v>134.80000000000001</v>
          </cell>
          <cell r="AA53">
            <v>135.9</v>
          </cell>
          <cell r="AB53">
            <v>140.60000000000002</v>
          </cell>
          <cell r="AC53">
            <v>149.10000000000002</v>
          </cell>
          <cell r="AD53">
            <v>158.30000000000001</v>
          </cell>
          <cell r="AE53">
            <v>168.8</v>
          </cell>
          <cell r="AF53">
            <v>180.4</v>
          </cell>
          <cell r="AG53">
            <v>189.1</v>
          </cell>
          <cell r="AH53">
            <v>196.7</v>
          </cell>
        </row>
        <row r="54">
          <cell r="C54">
            <v>21.2</v>
          </cell>
          <cell r="D54">
            <v>23.7</v>
          </cell>
          <cell r="E54">
            <v>26.4</v>
          </cell>
          <cell r="F54">
            <v>28.6</v>
          </cell>
          <cell r="G54">
            <v>29.9</v>
          </cell>
          <cell r="H54">
            <v>30.6</v>
          </cell>
          <cell r="I54">
            <v>32.200000000000003</v>
          </cell>
          <cell r="J54">
            <v>35.200000000000003</v>
          </cell>
          <cell r="K54">
            <v>38.6</v>
          </cell>
          <cell r="L54">
            <v>42.3</v>
          </cell>
          <cell r="M54">
            <v>46.2</v>
          </cell>
          <cell r="N54">
            <v>51.6</v>
          </cell>
          <cell r="O54">
            <v>57.7</v>
          </cell>
          <cell r="P54">
            <v>62.6</v>
          </cell>
          <cell r="Q54">
            <v>65.3</v>
          </cell>
          <cell r="R54">
            <v>66.7</v>
          </cell>
          <cell r="S54">
            <v>68</v>
          </cell>
          <cell r="T54">
            <v>69.7</v>
          </cell>
          <cell r="U54">
            <v>72</v>
          </cell>
          <cell r="V54">
            <v>74.900000000000006</v>
          </cell>
          <cell r="W54">
            <v>78.5</v>
          </cell>
          <cell r="X54">
            <v>79.5</v>
          </cell>
          <cell r="Y54">
            <v>75.400000000000006</v>
          </cell>
          <cell r="Z54">
            <v>72.099999999999994</v>
          </cell>
          <cell r="AA54">
            <v>71.900000000000006</v>
          </cell>
          <cell r="AB54">
            <v>73.2</v>
          </cell>
          <cell r="AC54">
            <v>76.7</v>
          </cell>
          <cell r="AD54">
            <v>81.099999999999994</v>
          </cell>
          <cell r="AE54">
            <v>86.1</v>
          </cell>
          <cell r="AF54">
            <v>91.7</v>
          </cell>
          <cell r="AG54">
            <v>96.1</v>
          </cell>
          <cell r="AH54">
            <v>99.8</v>
          </cell>
        </row>
        <row r="55">
          <cell r="C55">
            <v>15.6</v>
          </cell>
          <cell r="D55">
            <v>17.200000000000003</v>
          </cell>
          <cell r="E55">
            <v>19</v>
          </cell>
          <cell r="F55">
            <v>20.6</v>
          </cell>
          <cell r="G55">
            <v>21.5</v>
          </cell>
          <cell r="H55">
            <v>22.200000000000003</v>
          </cell>
          <cell r="I55">
            <v>23.7</v>
          </cell>
          <cell r="J55">
            <v>26.3</v>
          </cell>
          <cell r="K55">
            <v>28.9</v>
          </cell>
          <cell r="L55">
            <v>31.9</v>
          </cell>
          <cell r="M55">
            <v>35.6</v>
          </cell>
          <cell r="N55">
            <v>40</v>
          </cell>
          <cell r="O55">
            <v>44.9</v>
          </cell>
          <cell r="P55">
            <v>48.6</v>
          </cell>
          <cell r="Q55">
            <v>50.8</v>
          </cell>
          <cell r="R55">
            <v>52.4</v>
          </cell>
          <cell r="S55">
            <v>53.5</v>
          </cell>
          <cell r="T55">
            <v>55.1</v>
          </cell>
          <cell r="U55">
            <v>57.3</v>
          </cell>
          <cell r="V55">
            <v>60.3</v>
          </cell>
          <cell r="W55">
            <v>63.6</v>
          </cell>
          <cell r="X55">
            <v>64.3</v>
          </cell>
          <cell r="Y55">
            <v>60.3</v>
          </cell>
          <cell r="Z55">
            <v>56.9</v>
          </cell>
          <cell r="AA55">
            <v>56.8</v>
          </cell>
          <cell r="AB55">
            <v>58.199999999999996</v>
          </cell>
          <cell r="AC55">
            <v>61.8</v>
          </cell>
          <cell r="AD55">
            <v>66.2</v>
          </cell>
          <cell r="AE55">
            <v>71.100000000000009</v>
          </cell>
          <cell r="AF55">
            <v>76.600000000000009</v>
          </cell>
          <cell r="AG55">
            <v>80.7</v>
          </cell>
          <cell r="AH55">
            <v>84</v>
          </cell>
        </row>
        <row r="56">
          <cell r="C56">
            <v>3.5</v>
          </cell>
          <cell r="D56">
            <v>4.2</v>
          </cell>
          <cell r="E56">
            <v>4.8</v>
          </cell>
          <cell r="F56">
            <v>5.2</v>
          </cell>
          <cell r="G56">
            <v>5.2</v>
          </cell>
          <cell r="H56">
            <v>4.9000000000000004</v>
          </cell>
          <cell r="I56">
            <v>4.5</v>
          </cell>
          <cell r="J56">
            <v>4.3</v>
          </cell>
          <cell r="K56">
            <v>4.2</v>
          </cell>
          <cell r="L56">
            <v>4.2</v>
          </cell>
          <cell r="M56">
            <v>4.2</v>
          </cell>
          <cell r="N56">
            <v>4.5</v>
          </cell>
          <cell r="O56">
            <v>5</v>
          </cell>
          <cell r="P56">
            <v>5.6</v>
          </cell>
          <cell r="Q56">
            <v>5.9</v>
          </cell>
          <cell r="R56">
            <v>5.7</v>
          </cell>
          <cell r="S56">
            <v>5.6</v>
          </cell>
          <cell r="T56">
            <v>5.5</v>
          </cell>
          <cell r="U56">
            <v>5.4</v>
          </cell>
          <cell r="V56">
            <v>5.4</v>
          </cell>
          <cell r="W56">
            <v>5.8</v>
          </cell>
          <cell r="X56">
            <v>6.1</v>
          </cell>
          <cell r="Y56">
            <v>6.3</v>
          </cell>
          <cell r="Z56">
            <v>6.6</v>
          </cell>
          <cell r="AA56">
            <v>6.7</v>
          </cell>
          <cell r="AB56">
            <v>6.5</v>
          </cell>
          <cell r="AC56">
            <v>6.4</v>
          </cell>
          <cell r="AD56">
            <v>6.3</v>
          </cell>
          <cell r="AE56">
            <v>6.2</v>
          </cell>
          <cell r="AF56">
            <v>6.3</v>
          </cell>
          <cell r="AG56">
            <v>6.5</v>
          </cell>
          <cell r="AH56">
            <v>6.8</v>
          </cell>
        </row>
        <row r="57">
          <cell r="C57">
            <v>2.1</v>
          </cell>
          <cell r="D57">
            <v>2.2999999999999998</v>
          </cell>
          <cell r="E57">
            <v>2.5</v>
          </cell>
          <cell r="F57">
            <v>2.8</v>
          </cell>
          <cell r="G57">
            <v>3.1</v>
          </cell>
          <cell r="H57">
            <v>3.5</v>
          </cell>
          <cell r="I57">
            <v>4</v>
          </cell>
          <cell r="J57">
            <v>4.5</v>
          </cell>
          <cell r="K57">
            <v>5.4</v>
          </cell>
          <cell r="L57">
            <v>6.1</v>
          </cell>
          <cell r="M57">
            <v>6.4</v>
          </cell>
          <cell r="N57">
            <v>7</v>
          </cell>
          <cell r="O57">
            <v>7.7</v>
          </cell>
          <cell r="P57">
            <v>8.1999999999999993</v>
          </cell>
          <cell r="Q57">
            <v>8.5</v>
          </cell>
          <cell r="R57">
            <v>8.6</v>
          </cell>
          <cell r="S57">
            <v>8.8000000000000007</v>
          </cell>
          <cell r="T57">
            <v>9.1999999999999993</v>
          </cell>
          <cell r="U57">
            <v>9.3000000000000007</v>
          </cell>
          <cell r="V57">
            <v>9.1</v>
          </cell>
          <cell r="W57">
            <v>9</v>
          </cell>
          <cell r="X57">
            <v>8.9</v>
          </cell>
          <cell r="Y57">
            <v>8.6999999999999993</v>
          </cell>
          <cell r="Z57">
            <v>8.4</v>
          </cell>
          <cell r="AA57">
            <v>8.3000000000000007</v>
          </cell>
          <cell r="AB57">
            <v>8.3000000000000007</v>
          </cell>
          <cell r="AC57">
            <v>8.4</v>
          </cell>
          <cell r="AD57">
            <v>8.5</v>
          </cell>
          <cell r="AE57">
            <v>8.6</v>
          </cell>
          <cell r="AF57">
            <v>8.6999999999999993</v>
          </cell>
          <cell r="AG57">
            <v>8.6999999999999993</v>
          </cell>
          <cell r="AH57">
            <v>8.9</v>
          </cell>
        </row>
        <row r="58">
          <cell r="C58">
            <v>0</v>
          </cell>
          <cell r="D58">
            <v>0.1</v>
          </cell>
          <cell r="E58">
            <v>0.1</v>
          </cell>
          <cell r="F58">
            <v>0.1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0.1</v>
          </cell>
          <cell r="L58">
            <v>0.1</v>
          </cell>
          <cell r="M58">
            <v>0.1</v>
          </cell>
          <cell r="N58">
            <v>0.1</v>
          </cell>
          <cell r="O58">
            <v>0.1</v>
          </cell>
          <cell r="P58">
            <v>0.1</v>
          </cell>
          <cell r="Q58">
            <v>0.1</v>
          </cell>
          <cell r="R58">
            <v>0.1</v>
          </cell>
          <cell r="S58">
            <v>0.1</v>
          </cell>
          <cell r="T58">
            <v>0.1</v>
          </cell>
          <cell r="U58">
            <v>0.1</v>
          </cell>
          <cell r="V58">
            <v>0.1</v>
          </cell>
          <cell r="W58">
            <v>0.1</v>
          </cell>
          <cell r="X58">
            <v>0.1</v>
          </cell>
          <cell r="Y58">
            <v>0.1</v>
          </cell>
          <cell r="Z58">
            <v>0.1</v>
          </cell>
          <cell r="AA58">
            <v>0.2</v>
          </cell>
          <cell r="AB58">
            <v>0.2</v>
          </cell>
          <cell r="AC58">
            <v>0.2</v>
          </cell>
          <cell r="AD58">
            <v>0.2</v>
          </cell>
          <cell r="AE58">
            <v>0.1</v>
          </cell>
          <cell r="AF58">
            <v>0.1</v>
          </cell>
          <cell r="AG58">
            <v>0.1</v>
          </cell>
          <cell r="AH58">
            <v>0.1</v>
          </cell>
        </row>
        <row r="59">
          <cell r="C59">
            <v>15</v>
          </cell>
          <cell r="D59">
            <v>16.600000000000001</v>
          </cell>
          <cell r="E59">
            <v>18.2</v>
          </cell>
          <cell r="F59">
            <v>19.2</v>
          </cell>
          <cell r="G59">
            <v>19.7</v>
          </cell>
          <cell r="H59">
            <v>20</v>
          </cell>
          <cell r="I59">
            <v>20.9</v>
          </cell>
          <cell r="J59">
            <v>22.9</v>
          </cell>
          <cell r="K59">
            <v>25.7</v>
          </cell>
          <cell r="L59">
            <v>29.1</v>
          </cell>
          <cell r="M59">
            <v>33.700000000000003</v>
          </cell>
          <cell r="N59">
            <v>38.299999999999997</v>
          </cell>
          <cell r="O59">
            <v>43.6</v>
          </cell>
          <cell r="P59">
            <v>49.9</v>
          </cell>
          <cell r="Q59">
            <v>53.4</v>
          </cell>
          <cell r="R59">
            <v>54.2</v>
          </cell>
          <cell r="S59">
            <v>54</v>
          </cell>
          <cell r="T59">
            <v>54.3</v>
          </cell>
          <cell r="U59">
            <v>56.2</v>
          </cell>
          <cell r="V59">
            <v>60.4</v>
          </cell>
          <cell r="W59">
            <v>64.7</v>
          </cell>
          <cell r="X59">
            <v>66.2</v>
          </cell>
          <cell r="Y59">
            <v>64.099999999999994</v>
          </cell>
          <cell r="Z59">
            <v>62.7</v>
          </cell>
          <cell r="AA59">
            <v>64</v>
          </cell>
          <cell r="AB59">
            <v>67.400000000000006</v>
          </cell>
          <cell r="AC59">
            <v>72.400000000000006</v>
          </cell>
          <cell r="AD59">
            <v>77.2</v>
          </cell>
          <cell r="AE59">
            <v>82.7</v>
          </cell>
          <cell r="AF59">
            <v>88.7</v>
          </cell>
          <cell r="AG59">
            <v>93</v>
          </cell>
          <cell r="AH59">
            <v>96.9</v>
          </cell>
        </row>
        <row r="60">
          <cell r="C60">
            <v>7.8</v>
          </cell>
          <cell r="D60">
            <v>8.5</v>
          </cell>
          <cell r="E60">
            <v>9.3000000000000007</v>
          </cell>
          <cell r="F60">
            <v>9.8000000000000007</v>
          </cell>
          <cell r="G60">
            <v>10.199999999999999</v>
          </cell>
          <cell r="H60">
            <v>10.199999999999999</v>
          </cell>
          <cell r="I60">
            <v>10.1</v>
          </cell>
          <cell r="J60">
            <v>10.199999999999999</v>
          </cell>
          <cell r="K60">
            <v>10.3</v>
          </cell>
          <cell r="L60">
            <v>10.4</v>
          </cell>
          <cell r="M60">
            <v>10.5</v>
          </cell>
          <cell r="N60">
            <v>10.8</v>
          </cell>
          <cell r="O60">
            <v>11.5</v>
          </cell>
          <cell r="P60">
            <v>12.2</v>
          </cell>
          <cell r="Q60">
            <v>12.7</v>
          </cell>
          <cell r="R60">
            <v>13.6</v>
          </cell>
          <cell r="S60">
            <v>14.2</v>
          </cell>
          <cell r="T60">
            <v>14.7</v>
          </cell>
          <cell r="U60">
            <v>15.5</v>
          </cell>
          <cell r="V60">
            <v>16.3</v>
          </cell>
          <cell r="W60">
            <v>17.100000000000001</v>
          </cell>
          <cell r="X60">
            <v>18</v>
          </cell>
          <cell r="Y60">
            <v>18.5</v>
          </cell>
          <cell r="Z60">
            <v>18.8</v>
          </cell>
          <cell r="AA60">
            <v>18.899999999999999</v>
          </cell>
          <cell r="AB60">
            <v>19.2</v>
          </cell>
          <cell r="AC60">
            <v>20.2</v>
          </cell>
          <cell r="AD60">
            <v>21.3</v>
          </cell>
          <cell r="AE60">
            <v>22.3</v>
          </cell>
          <cell r="AF60">
            <v>23.5</v>
          </cell>
          <cell r="AG60">
            <v>24.7</v>
          </cell>
          <cell r="AH60">
            <v>25.9</v>
          </cell>
        </row>
        <row r="61">
          <cell r="C61">
            <v>7.2</v>
          </cell>
          <cell r="D61">
            <v>8.1</v>
          </cell>
          <cell r="E61">
            <v>8.9</v>
          </cell>
          <cell r="F61">
            <v>9.4</v>
          </cell>
          <cell r="G61">
            <v>9.6</v>
          </cell>
          <cell r="H61">
            <v>9.9</v>
          </cell>
          <cell r="I61">
            <v>10.8</v>
          </cell>
          <cell r="J61">
            <v>12.7</v>
          </cell>
          <cell r="K61">
            <v>15.4</v>
          </cell>
          <cell r="L61">
            <v>18.7</v>
          </cell>
          <cell r="M61">
            <v>23.3</v>
          </cell>
          <cell r="N61">
            <v>27.5</v>
          </cell>
          <cell r="O61">
            <v>32.1</v>
          </cell>
          <cell r="P61">
            <v>37.700000000000003</v>
          </cell>
          <cell r="Q61">
            <v>40.700000000000003</v>
          </cell>
          <cell r="R61">
            <v>40.6</v>
          </cell>
          <cell r="S61">
            <v>39.700000000000003</v>
          </cell>
          <cell r="T61">
            <v>39.6</v>
          </cell>
          <cell r="U61">
            <v>40.700000000000003</v>
          </cell>
          <cell r="V61">
            <v>44.2</v>
          </cell>
          <cell r="W61">
            <v>47.6</v>
          </cell>
          <cell r="X61">
            <v>48.2</v>
          </cell>
          <cell r="Y61">
            <v>45.6</v>
          </cell>
          <cell r="Z61">
            <v>43.9</v>
          </cell>
          <cell r="AA61">
            <v>45.1</v>
          </cell>
          <cell r="AB61">
            <v>48.2</v>
          </cell>
          <cell r="AC61">
            <v>52.2</v>
          </cell>
          <cell r="AD61">
            <v>55.8</v>
          </cell>
          <cell r="AE61">
            <v>60.4</v>
          </cell>
          <cell r="AF61">
            <v>65.2</v>
          </cell>
          <cell r="AG61">
            <v>68.3</v>
          </cell>
          <cell r="AH61">
            <v>71</v>
          </cell>
        </row>
        <row r="62">
          <cell r="C62">
            <v>11.9</v>
          </cell>
          <cell r="D62">
            <v>13.4</v>
          </cell>
          <cell r="E62">
            <v>14.799999999999999</v>
          </cell>
          <cell r="F62">
            <v>15.600000000000001</v>
          </cell>
          <cell r="G62">
            <v>16.3</v>
          </cell>
          <cell r="H62">
            <v>16.899999999999999</v>
          </cell>
          <cell r="I62">
            <v>18.100000000000001</v>
          </cell>
          <cell r="J62">
            <v>19.100000000000001</v>
          </cell>
          <cell r="K62">
            <v>20.6</v>
          </cell>
          <cell r="L62">
            <v>22.4</v>
          </cell>
          <cell r="M62">
            <v>24.5</v>
          </cell>
          <cell r="N62">
            <v>27.5</v>
          </cell>
          <cell r="O62">
            <v>31.3</v>
          </cell>
          <cell r="P62">
            <v>35.200000000000003</v>
          </cell>
          <cell r="Q62">
            <v>38</v>
          </cell>
          <cell r="R62">
            <v>40.400000000000006</v>
          </cell>
          <cell r="S62">
            <v>43.199999999999996</v>
          </cell>
          <cell r="T62">
            <v>45.7</v>
          </cell>
          <cell r="U62">
            <v>48</v>
          </cell>
          <cell r="V62">
            <v>50.300000000000004</v>
          </cell>
          <cell r="W62">
            <v>52.3</v>
          </cell>
          <cell r="X62">
            <v>53.7</v>
          </cell>
          <cell r="Y62">
            <v>54.400000000000006</v>
          </cell>
          <cell r="Z62">
            <v>55.5</v>
          </cell>
          <cell r="AA62">
            <v>57</v>
          </cell>
          <cell r="AB62">
            <v>58.699999999999996</v>
          </cell>
          <cell r="AC62">
            <v>60.6</v>
          </cell>
          <cell r="AD62">
            <v>62.2</v>
          </cell>
          <cell r="AE62">
            <v>63.1</v>
          </cell>
          <cell r="AF62">
            <v>64.099999999999994</v>
          </cell>
          <cell r="AG62">
            <v>65.400000000000006</v>
          </cell>
          <cell r="AH62">
            <v>67.400000000000006</v>
          </cell>
        </row>
        <row r="64">
          <cell r="C64">
            <v>0.6</v>
          </cell>
          <cell r="D64">
            <v>0.7</v>
          </cell>
          <cell r="E64">
            <v>0.8</v>
          </cell>
          <cell r="F64">
            <v>0.8</v>
          </cell>
          <cell r="G64">
            <v>0.9</v>
          </cell>
          <cell r="H64">
            <v>0.9</v>
          </cell>
          <cell r="I64">
            <v>1</v>
          </cell>
          <cell r="J64">
            <v>1</v>
          </cell>
          <cell r="K64">
            <v>1</v>
          </cell>
          <cell r="L64">
            <v>1.1000000000000001</v>
          </cell>
          <cell r="M64">
            <v>1.2</v>
          </cell>
          <cell r="N64">
            <v>1.4</v>
          </cell>
          <cell r="O64">
            <v>1.6</v>
          </cell>
          <cell r="P64">
            <v>1.9</v>
          </cell>
          <cell r="Q64">
            <v>2.1</v>
          </cell>
          <cell r="R64">
            <v>2.2999999999999998</v>
          </cell>
          <cell r="S64">
            <v>2.6</v>
          </cell>
          <cell r="T64">
            <v>2.9</v>
          </cell>
          <cell r="U64">
            <v>3.1</v>
          </cell>
          <cell r="V64">
            <v>3.2</v>
          </cell>
          <cell r="W64">
            <v>3.3</v>
          </cell>
          <cell r="X64">
            <v>3.4</v>
          </cell>
          <cell r="Y64">
            <v>3.4</v>
          </cell>
          <cell r="Z64">
            <v>3.4</v>
          </cell>
          <cell r="AA64">
            <v>3.3</v>
          </cell>
          <cell r="AB64">
            <v>3.3</v>
          </cell>
          <cell r="AC64">
            <v>3.3</v>
          </cell>
          <cell r="AD64">
            <v>3.3</v>
          </cell>
          <cell r="AE64">
            <v>3.2</v>
          </cell>
          <cell r="AF64">
            <v>3.1</v>
          </cell>
          <cell r="AG64">
            <v>3</v>
          </cell>
          <cell r="AH64">
            <v>3.1</v>
          </cell>
        </row>
        <row r="65">
          <cell r="C65">
            <v>0.9</v>
          </cell>
          <cell r="D65">
            <v>1</v>
          </cell>
          <cell r="E65">
            <v>1.1000000000000001</v>
          </cell>
          <cell r="F65">
            <v>1.2</v>
          </cell>
          <cell r="G65">
            <v>1.2</v>
          </cell>
          <cell r="H65">
            <v>1.2</v>
          </cell>
          <cell r="I65">
            <v>1.2</v>
          </cell>
          <cell r="J65">
            <v>1.3</v>
          </cell>
          <cell r="K65">
            <v>1.5</v>
          </cell>
          <cell r="L65">
            <v>1.9</v>
          </cell>
          <cell r="M65">
            <v>2.4</v>
          </cell>
          <cell r="N65">
            <v>3.1</v>
          </cell>
          <cell r="O65">
            <v>4.0999999999999996</v>
          </cell>
          <cell r="P65">
            <v>5.2</v>
          </cell>
          <cell r="Q65">
            <v>6</v>
          </cell>
          <cell r="R65">
            <v>6.5</v>
          </cell>
          <cell r="S65">
            <v>6.6</v>
          </cell>
          <cell r="T65">
            <v>6.8</v>
          </cell>
          <cell r="U65">
            <v>6.9</v>
          </cell>
          <cell r="V65">
            <v>7.1</v>
          </cell>
          <cell r="W65">
            <v>7.4</v>
          </cell>
          <cell r="X65">
            <v>7.6</v>
          </cell>
          <cell r="Y65">
            <v>7.9</v>
          </cell>
          <cell r="Z65">
            <v>8.3000000000000007</v>
          </cell>
          <cell r="AA65">
            <v>8.5</v>
          </cell>
          <cell r="AB65">
            <v>8.5</v>
          </cell>
          <cell r="AC65">
            <v>8.5</v>
          </cell>
          <cell r="AD65">
            <v>8.3000000000000007</v>
          </cell>
          <cell r="AE65">
            <v>7.9</v>
          </cell>
          <cell r="AF65">
            <v>7.4</v>
          </cell>
          <cell r="AG65">
            <v>7</v>
          </cell>
          <cell r="AH65">
            <v>6.7</v>
          </cell>
        </row>
        <row r="66">
          <cell r="C66">
            <v>3.3</v>
          </cell>
          <cell r="D66">
            <v>3.7</v>
          </cell>
          <cell r="E66">
            <v>4.0999999999999996</v>
          </cell>
          <cell r="F66">
            <v>4.4000000000000004</v>
          </cell>
          <cell r="G66">
            <v>4.5</v>
          </cell>
          <cell r="H66">
            <v>4.8</v>
          </cell>
          <cell r="I66">
            <v>5.2</v>
          </cell>
          <cell r="J66">
            <v>5.6</v>
          </cell>
          <cell r="K66">
            <v>6.1</v>
          </cell>
          <cell r="L66">
            <v>6.7</v>
          </cell>
          <cell r="M66">
            <v>7.6</v>
          </cell>
          <cell r="N66">
            <v>8.6999999999999993</v>
          </cell>
          <cell r="O66">
            <v>10</v>
          </cell>
          <cell r="P66">
            <v>11.5</v>
          </cell>
          <cell r="Q66">
            <v>12.7</v>
          </cell>
          <cell r="R66">
            <v>13.8</v>
          </cell>
          <cell r="S66">
            <v>15.1</v>
          </cell>
          <cell r="T66">
            <v>16.3</v>
          </cell>
          <cell r="U66">
            <v>17.600000000000001</v>
          </cell>
          <cell r="V66">
            <v>18.899999999999999</v>
          </cell>
          <cell r="W66">
            <v>19.899999999999999</v>
          </cell>
          <cell r="X66">
            <v>20.7</v>
          </cell>
          <cell r="Y66">
            <v>20.8</v>
          </cell>
          <cell r="Z66">
            <v>21</v>
          </cell>
          <cell r="AA66">
            <v>21.5</v>
          </cell>
          <cell r="AB66">
            <v>22</v>
          </cell>
          <cell r="AC66">
            <v>22.8</v>
          </cell>
          <cell r="AD66">
            <v>23.4</v>
          </cell>
          <cell r="AE66">
            <v>23.7</v>
          </cell>
          <cell r="AF66">
            <v>24</v>
          </cell>
          <cell r="AG66">
            <v>24.5</v>
          </cell>
          <cell r="AH66">
            <v>25.5</v>
          </cell>
        </row>
        <row r="67">
          <cell r="C67">
            <v>4</v>
          </cell>
          <cell r="D67">
            <v>4.4000000000000004</v>
          </cell>
          <cell r="E67">
            <v>4.8</v>
          </cell>
          <cell r="F67">
            <v>5</v>
          </cell>
          <cell r="G67">
            <v>5.2</v>
          </cell>
          <cell r="H67">
            <v>5.3</v>
          </cell>
          <cell r="I67">
            <v>5.5</v>
          </cell>
          <cell r="J67">
            <v>5.6</v>
          </cell>
          <cell r="K67">
            <v>5.8</v>
          </cell>
          <cell r="L67">
            <v>6.1</v>
          </cell>
          <cell r="M67">
            <v>6.3</v>
          </cell>
          <cell r="N67">
            <v>6.5</v>
          </cell>
          <cell r="O67">
            <v>6.7</v>
          </cell>
          <cell r="P67">
            <v>6.8</v>
          </cell>
          <cell r="Q67">
            <v>6.6</v>
          </cell>
          <cell r="R67">
            <v>6.6</v>
          </cell>
          <cell r="S67">
            <v>6.9</v>
          </cell>
          <cell r="T67">
            <v>6.9</v>
          </cell>
          <cell r="U67">
            <v>6.8</v>
          </cell>
          <cell r="V67">
            <v>6.5</v>
          </cell>
          <cell r="W67">
            <v>6.3</v>
          </cell>
          <cell r="X67">
            <v>6.4</v>
          </cell>
          <cell r="Y67">
            <v>6.6</v>
          </cell>
          <cell r="Z67">
            <v>6.7</v>
          </cell>
          <cell r="AA67">
            <v>6.9</v>
          </cell>
          <cell r="AB67">
            <v>7.3</v>
          </cell>
          <cell r="AC67">
            <v>7.5</v>
          </cell>
          <cell r="AD67">
            <v>7.7</v>
          </cell>
          <cell r="AE67">
            <v>7.7</v>
          </cell>
          <cell r="AF67">
            <v>7.8</v>
          </cell>
          <cell r="AG67">
            <v>8.1</v>
          </cell>
          <cell r="AH67">
            <v>8.5</v>
          </cell>
        </row>
        <row r="68">
          <cell r="C68">
            <v>3</v>
          </cell>
          <cell r="D68">
            <v>3.5</v>
          </cell>
          <cell r="E68">
            <v>3.9</v>
          </cell>
          <cell r="F68">
            <v>4.2</v>
          </cell>
          <cell r="G68">
            <v>4.5</v>
          </cell>
          <cell r="H68">
            <v>4.7</v>
          </cell>
          <cell r="I68">
            <v>5.2</v>
          </cell>
          <cell r="J68">
            <v>5.6</v>
          </cell>
          <cell r="K68">
            <v>6.1</v>
          </cell>
          <cell r="L68">
            <v>6.6</v>
          </cell>
          <cell r="M68">
            <v>7.1</v>
          </cell>
          <cell r="N68">
            <v>7.8</v>
          </cell>
          <cell r="O68">
            <v>8.8000000000000007</v>
          </cell>
          <cell r="P68">
            <v>9.8000000000000007</v>
          </cell>
          <cell r="Q68">
            <v>10.6</v>
          </cell>
          <cell r="R68">
            <v>11.2</v>
          </cell>
          <cell r="S68">
            <v>11.9</v>
          </cell>
          <cell r="T68">
            <v>12.8</v>
          </cell>
          <cell r="U68">
            <v>13.6</v>
          </cell>
          <cell r="V68">
            <v>14.6</v>
          </cell>
          <cell r="W68">
            <v>15.5</v>
          </cell>
          <cell r="X68">
            <v>15.7</v>
          </cell>
          <cell r="Y68">
            <v>15.7</v>
          </cell>
          <cell r="Z68">
            <v>16</v>
          </cell>
          <cell r="AA68">
            <v>16.8</v>
          </cell>
          <cell r="AB68">
            <v>17.600000000000001</v>
          </cell>
          <cell r="AC68">
            <v>18.5</v>
          </cell>
          <cell r="AD68">
            <v>19.600000000000001</v>
          </cell>
          <cell r="AE68">
            <v>20.6</v>
          </cell>
          <cell r="AF68">
            <v>21.8</v>
          </cell>
          <cell r="AG68">
            <v>22.8</v>
          </cell>
          <cell r="AH68">
            <v>23.6</v>
          </cell>
        </row>
        <row r="69">
          <cell r="C69">
            <v>1.5</v>
          </cell>
          <cell r="D69">
            <v>1.8</v>
          </cell>
          <cell r="E69">
            <v>2.1</v>
          </cell>
          <cell r="F69">
            <v>2.2999999999999998</v>
          </cell>
          <cell r="G69">
            <v>2.5</v>
          </cell>
          <cell r="H69">
            <v>2.7</v>
          </cell>
          <cell r="I69">
            <v>3</v>
          </cell>
          <cell r="J69">
            <v>3.4</v>
          </cell>
          <cell r="K69">
            <v>3.9</v>
          </cell>
          <cell r="L69">
            <v>4.4000000000000004</v>
          </cell>
          <cell r="M69">
            <v>5</v>
          </cell>
          <cell r="N69">
            <v>5.8</v>
          </cell>
          <cell r="O69">
            <v>6.9</v>
          </cell>
          <cell r="P69">
            <v>7.9</v>
          </cell>
          <cell r="Q69">
            <v>8.6999999999999993</v>
          </cell>
          <cell r="R69">
            <v>9.1999999999999993</v>
          </cell>
          <cell r="S69">
            <v>9.8000000000000007</v>
          </cell>
          <cell r="T69">
            <v>10.5</v>
          </cell>
          <cell r="U69">
            <v>11.2</v>
          </cell>
          <cell r="V69">
            <v>11.8</v>
          </cell>
          <cell r="W69">
            <v>12.4</v>
          </cell>
          <cell r="X69">
            <v>12.6</v>
          </cell>
          <cell r="Y69">
            <v>12.6</v>
          </cell>
          <cell r="Z69">
            <v>12.9</v>
          </cell>
          <cell r="AA69">
            <v>13.4</v>
          </cell>
          <cell r="AB69">
            <v>14</v>
          </cell>
          <cell r="AC69">
            <v>14.8</v>
          </cell>
          <cell r="AD69">
            <v>15.7</v>
          </cell>
          <cell r="AE69">
            <v>16.600000000000001</v>
          </cell>
          <cell r="AF69">
            <v>17.5</v>
          </cell>
          <cell r="AG69">
            <v>18.2</v>
          </cell>
          <cell r="AH69">
            <v>18.7</v>
          </cell>
        </row>
        <row r="70">
          <cell r="C70">
            <v>1.4</v>
          </cell>
          <cell r="D70">
            <v>1.6</v>
          </cell>
          <cell r="E70">
            <v>1.8</v>
          </cell>
          <cell r="F70">
            <v>1.9</v>
          </cell>
          <cell r="G70">
            <v>2</v>
          </cell>
          <cell r="H70">
            <v>2.1</v>
          </cell>
          <cell r="I70">
            <v>2.2000000000000002</v>
          </cell>
          <cell r="J70">
            <v>2.2000000000000002</v>
          </cell>
          <cell r="K70">
            <v>2.2000000000000002</v>
          </cell>
          <cell r="L70">
            <v>2.2000000000000002</v>
          </cell>
          <cell r="M70">
            <v>2.1</v>
          </cell>
          <cell r="N70">
            <v>1.9</v>
          </cell>
          <cell r="O70">
            <v>1.9</v>
          </cell>
          <cell r="P70">
            <v>1.9</v>
          </cell>
          <cell r="Q70">
            <v>1.9</v>
          </cell>
          <cell r="R70">
            <v>2</v>
          </cell>
          <cell r="S70">
            <v>2.1</v>
          </cell>
          <cell r="T70">
            <v>2.2000000000000002</v>
          </cell>
          <cell r="U70">
            <v>2.4</v>
          </cell>
          <cell r="V70">
            <v>2.8</v>
          </cell>
          <cell r="W70">
            <v>3.1</v>
          </cell>
          <cell r="X70">
            <v>3.1</v>
          </cell>
          <cell r="Y70">
            <v>3.1</v>
          </cell>
          <cell r="Z70">
            <v>3.1</v>
          </cell>
          <cell r="AA70">
            <v>3.3</v>
          </cell>
          <cell r="AB70">
            <v>3.5</v>
          </cell>
          <cell r="AC70">
            <v>3.7</v>
          </cell>
          <cell r="AD70">
            <v>3.9</v>
          </cell>
          <cell r="AE70">
            <v>4.0999999999999996</v>
          </cell>
          <cell r="AF70">
            <v>4.3</v>
          </cell>
          <cell r="AG70">
            <v>4.5999999999999996</v>
          </cell>
          <cell r="AH70">
            <v>4.9000000000000004</v>
          </cell>
        </row>
        <row r="71">
          <cell r="C71">
            <v>12.4</v>
          </cell>
          <cell r="D71">
            <v>13.7</v>
          </cell>
          <cell r="E71">
            <v>15.2</v>
          </cell>
          <cell r="F71">
            <v>16.7</v>
          </cell>
          <cell r="G71">
            <v>18.3</v>
          </cell>
          <cell r="H71">
            <v>20.099999999999998</v>
          </cell>
          <cell r="I71">
            <v>22.1</v>
          </cell>
          <cell r="J71">
            <v>23.7</v>
          </cell>
          <cell r="K71">
            <v>25</v>
          </cell>
          <cell r="L71">
            <v>26.3</v>
          </cell>
          <cell r="M71">
            <v>27.900000000000002</v>
          </cell>
          <cell r="N71">
            <v>29.700000000000003</v>
          </cell>
          <cell r="O71">
            <v>31.6</v>
          </cell>
          <cell r="P71">
            <v>33.4</v>
          </cell>
          <cell r="Q71">
            <v>35</v>
          </cell>
          <cell r="R71">
            <v>37.200000000000003</v>
          </cell>
          <cell r="S71">
            <v>40</v>
          </cell>
          <cell r="T71">
            <v>43.300000000000004</v>
          </cell>
          <cell r="U71">
            <v>46.7</v>
          </cell>
          <cell r="V71">
            <v>50.4</v>
          </cell>
          <cell r="W71">
            <v>54.6</v>
          </cell>
          <cell r="X71">
            <v>58.9</v>
          </cell>
          <cell r="Y71">
            <v>62</v>
          </cell>
          <cell r="Z71">
            <v>64.5</v>
          </cell>
          <cell r="AA71">
            <v>67.3</v>
          </cell>
          <cell r="AB71">
            <v>70.3</v>
          </cell>
          <cell r="AC71">
            <v>73.3</v>
          </cell>
          <cell r="AD71">
            <v>75.900000000000006</v>
          </cell>
          <cell r="AE71">
            <v>78.300000000000011</v>
          </cell>
          <cell r="AF71">
            <v>80.699999999999989</v>
          </cell>
          <cell r="AG71">
            <v>83.100000000000009</v>
          </cell>
          <cell r="AH71">
            <v>86.4</v>
          </cell>
        </row>
        <row r="72">
          <cell r="C72">
            <v>1</v>
          </cell>
          <cell r="D72">
            <v>1.1000000000000001</v>
          </cell>
          <cell r="E72">
            <v>1.2</v>
          </cell>
          <cell r="F72">
            <v>1.3</v>
          </cell>
          <cell r="G72">
            <v>1.3</v>
          </cell>
          <cell r="H72">
            <v>1.4</v>
          </cell>
          <cell r="I72">
            <v>1.5</v>
          </cell>
          <cell r="J72">
            <v>1.7</v>
          </cell>
          <cell r="K72">
            <v>1.8</v>
          </cell>
          <cell r="L72">
            <v>2</v>
          </cell>
          <cell r="M72">
            <v>2.2999999999999998</v>
          </cell>
          <cell r="N72">
            <v>2.6</v>
          </cell>
          <cell r="O72">
            <v>3</v>
          </cell>
          <cell r="P72">
            <v>3.5</v>
          </cell>
          <cell r="Q72">
            <v>3.9</v>
          </cell>
          <cell r="R72">
            <v>4.5</v>
          </cell>
          <cell r="S72">
            <v>5.0999999999999996</v>
          </cell>
          <cell r="T72">
            <v>5.7</v>
          </cell>
          <cell r="U72">
            <v>6.1</v>
          </cell>
          <cell r="V72">
            <v>6.5</v>
          </cell>
          <cell r="W72">
            <v>6.9</v>
          </cell>
          <cell r="X72">
            <v>7.3</v>
          </cell>
          <cell r="Y72">
            <v>7.7</v>
          </cell>
          <cell r="Z72">
            <v>8</v>
          </cell>
          <cell r="AA72">
            <v>8.3000000000000007</v>
          </cell>
          <cell r="AB72">
            <v>8.6</v>
          </cell>
          <cell r="AC72">
            <v>8.6999999999999993</v>
          </cell>
          <cell r="AD72">
            <v>8.6999999999999993</v>
          </cell>
          <cell r="AE72">
            <v>8.9</v>
          </cell>
          <cell r="AF72">
            <v>9.1</v>
          </cell>
          <cell r="AG72">
            <v>9.1999999999999993</v>
          </cell>
          <cell r="AH72">
            <v>9.4</v>
          </cell>
        </row>
        <row r="73">
          <cell r="C73">
            <v>11.4</v>
          </cell>
          <cell r="D73">
            <v>12.6</v>
          </cell>
          <cell r="E73">
            <v>14</v>
          </cell>
          <cell r="F73">
            <v>15.4</v>
          </cell>
          <cell r="G73">
            <v>17</v>
          </cell>
          <cell r="H73">
            <v>18.7</v>
          </cell>
          <cell r="I73">
            <v>20.6</v>
          </cell>
          <cell r="J73">
            <v>22</v>
          </cell>
          <cell r="K73">
            <v>23.2</v>
          </cell>
          <cell r="L73">
            <v>24.3</v>
          </cell>
          <cell r="M73">
            <v>25.6</v>
          </cell>
          <cell r="N73">
            <v>27.1</v>
          </cell>
          <cell r="O73">
            <v>28.6</v>
          </cell>
          <cell r="P73">
            <v>29.9</v>
          </cell>
          <cell r="Q73">
            <v>31.1</v>
          </cell>
          <cell r="R73">
            <v>32.700000000000003</v>
          </cell>
          <cell r="S73">
            <v>34.9</v>
          </cell>
          <cell r="T73">
            <v>37.6</v>
          </cell>
          <cell r="U73">
            <v>40.6</v>
          </cell>
          <cell r="V73">
            <v>43.9</v>
          </cell>
          <cell r="W73">
            <v>47.7</v>
          </cell>
          <cell r="X73">
            <v>51.6</v>
          </cell>
          <cell r="Y73">
            <v>54.3</v>
          </cell>
          <cell r="Z73">
            <v>56.5</v>
          </cell>
          <cell r="AA73">
            <v>59</v>
          </cell>
          <cell r="AB73">
            <v>61.7</v>
          </cell>
          <cell r="AC73">
            <v>64.599999999999994</v>
          </cell>
          <cell r="AD73">
            <v>67.2</v>
          </cell>
          <cell r="AE73">
            <v>69.400000000000006</v>
          </cell>
          <cell r="AF73">
            <v>71.599999999999994</v>
          </cell>
          <cell r="AG73">
            <v>73.900000000000006</v>
          </cell>
          <cell r="AH73">
            <v>77</v>
          </cell>
        </row>
        <row r="74">
          <cell r="C74">
            <v>5.3</v>
          </cell>
          <cell r="D74">
            <v>5.9</v>
          </cell>
          <cell r="E74">
            <v>6.6</v>
          </cell>
          <cell r="F74">
            <v>7.2</v>
          </cell>
          <cell r="G74">
            <v>7.9</v>
          </cell>
          <cell r="H74">
            <v>9</v>
          </cell>
          <cell r="I74">
            <v>10.199999999999999</v>
          </cell>
          <cell r="J74">
            <v>11.1</v>
          </cell>
          <cell r="K74">
            <v>11.8</v>
          </cell>
          <cell r="L74">
            <v>12.4</v>
          </cell>
          <cell r="M74">
            <v>13.1</v>
          </cell>
          <cell r="N74">
            <v>13.7</v>
          </cell>
          <cell r="O74">
            <v>14.2</v>
          </cell>
          <cell r="P74">
            <v>14.5</v>
          </cell>
          <cell r="Q74">
            <v>14.6</v>
          </cell>
          <cell r="R74">
            <v>15</v>
          </cell>
          <cell r="S74">
            <v>15.7</v>
          </cell>
          <cell r="T74">
            <v>16.7</v>
          </cell>
          <cell r="U74">
            <v>17.8</v>
          </cell>
          <cell r="V74">
            <v>18.899999999999999</v>
          </cell>
          <cell r="W74">
            <v>20.2</v>
          </cell>
          <cell r="X74">
            <v>21.6</v>
          </cell>
          <cell r="Y74">
            <v>22.2</v>
          </cell>
          <cell r="Z74">
            <v>22.9</v>
          </cell>
          <cell r="AA74">
            <v>23.8</v>
          </cell>
          <cell r="AB74">
            <v>24.4</v>
          </cell>
          <cell r="AC74">
            <v>25.2</v>
          </cell>
          <cell r="AD74">
            <v>26</v>
          </cell>
          <cell r="AE74">
            <v>26.7</v>
          </cell>
          <cell r="AF74">
            <v>27.4</v>
          </cell>
          <cell r="AG74">
            <v>28.4</v>
          </cell>
          <cell r="AH74">
            <v>29.8</v>
          </cell>
        </row>
        <row r="75">
          <cell r="C75">
            <v>5.8000000000000007</v>
          </cell>
          <cell r="D75">
            <v>6.4</v>
          </cell>
          <cell r="E75">
            <v>7</v>
          </cell>
          <cell r="F75">
            <v>7.8</v>
          </cell>
          <cell r="G75">
            <v>8.6999999999999993</v>
          </cell>
          <cell r="H75">
            <v>9.4</v>
          </cell>
          <cell r="I75">
            <v>10</v>
          </cell>
          <cell r="J75">
            <v>10.5</v>
          </cell>
          <cell r="K75">
            <v>10.9</v>
          </cell>
          <cell r="L75">
            <v>11.4</v>
          </cell>
          <cell r="M75">
            <v>12</v>
          </cell>
          <cell r="N75">
            <v>12.799999999999999</v>
          </cell>
          <cell r="O75">
            <v>13.799999999999999</v>
          </cell>
          <cell r="P75">
            <v>14.700000000000001</v>
          </cell>
          <cell r="Q75">
            <v>15.600000000000001</v>
          </cell>
          <cell r="R75">
            <v>16.7</v>
          </cell>
          <cell r="S75">
            <v>18.100000000000001</v>
          </cell>
          <cell r="T75">
            <v>19.7</v>
          </cell>
          <cell r="U75">
            <v>21.5</v>
          </cell>
          <cell r="V75">
            <v>23.5</v>
          </cell>
          <cell r="W75">
            <v>25.8</v>
          </cell>
          <cell r="X75">
            <v>28.2</v>
          </cell>
          <cell r="Y75">
            <v>30.3</v>
          </cell>
          <cell r="Z75">
            <v>31.799999999999997</v>
          </cell>
          <cell r="AA75">
            <v>33.4</v>
          </cell>
          <cell r="AB75">
            <v>35.4</v>
          </cell>
          <cell r="AC75">
            <v>37.5</v>
          </cell>
          <cell r="AD75">
            <v>39.199999999999996</v>
          </cell>
          <cell r="AE75">
            <v>40.699999999999996</v>
          </cell>
          <cell r="AF75">
            <v>42.2</v>
          </cell>
          <cell r="AG75">
            <v>43.6</v>
          </cell>
          <cell r="AH75">
            <v>45.300000000000004</v>
          </cell>
        </row>
        <row r="76">
          <cell r="C76">
            <v>0.3</v>
          </cell>
          <cell r="D76">
            <v>0.3</v>
          </cell>
          <cell r="E76">
            <v>0.3</v>
          </cell>
          <cell r="F76">
            <v>0.4</v>
          </cell>
          <cell r="G76">
            <v>0.4</v>
          </cell>
          <cell r="H76">
            <v>0.4</v>
          </cell>
          <cell r="I76">
            <v>0.4</v>
          </cell>
          <cell r="J76">
            <v>0.4</v>
          </cell>
          <cell r="K76">
            <v>0.5</v>
          </cell>
          <cell r="L76">
            <v>0.5</v>
          </cell>
          <cell r="M76">
            <v>0.5</v>
          </cell>
          <cell r="N76">
            <v>0.6</v>
          </cell>
          <cell r="O76">
            <v>0.6</v>
          </cell>
          <cell r="P76">
            <v>0.8</v>
          </cell>
          <cell r="Q76">
            <v>0.9</v>
          </cell>
          <cell r="R76">
            <v>1</v>
          </cell>
          <cell r="S76">
            <v>1.1000000000000001</v>
          </cell>
          <cell r="T76">
            <v>1.2</v>
          </cell>
          <cell r="U76">
            <v>1.3</v>
          </cell>
          <cell r="V76">
            <v>1.5</v>
          </cell>
          <cell r="W76">
            <v>1.7</v>
          </cell>
          <cell r="X76">
            <v>1.8</v>
          </cell>
          <cell r="Y76">
            <v>1.8</v>
          </cell>
          <cell r="Z76">
            <v>1.8</v>
          </cell>
          <cell r="AA76">
            <v>1.9</v>
          </cell>
          <cell r="AB76">
            <v>1.9</v>
          </cell>
          <cell r="AC76">
            <v>1.9</v>
          </cell>
          <cell r="AD76">
            <v>2</v>
          </cell>
          <cell r="AE76">
            <v>2</v>
          </cell>
          <cell r="AF76">
            <v>2</v>
          </cell>
          <cell r="AG76">
            <v>1.9</v>
          </cell>
          <cell r="AH76">
            <v>1.8</v>
          </cell>
        </row>
        <row r="77">
          <cell r="C77">
            <v>7.2</v>
          </cell>
          <cell r="D77">
            <v>7.7</v>
          </cell>
          <cell r="E77">
            <v>8.3000000000000007</v>
          </cell>
          <cell r="F77">
            <v>8.8000000000000007</v>
          </cell>
          <cell r="G77">
            <v>9.1999999999999993</v>
          </cell>
          <cell r="H77">
            <v>9.6</v>
          </cell>
          <cell r="I77">
            <v>10.200000000000001</v>
          </cell>
          <cell r="J77">
            <v>10.9</v>
          </cell>
          <cell r="K77">
            <v>11.600000000000001</v>
          </cell>
          <cell r="L77">
            <v>12.5</v>
          </cell>
          <cell r="M77">
            <v>13.399999999999999</v>
          </cell>
          <cell r="N77">
            <v>14.1</v>
          </cell>
          <cell r="O77">
            <v>14.9</v>
          </cell>
          <cell r="P77">
            <v>15.700000000000001</v>
          </cell>
          <cell r="Q77">
            <v>16.5</v>
          </cell>
          <cell r="R77">
            <v>17</v>
          </cell>
          <cell r="S77">
            <v>17.5</v>
          </cell>
          <cell r="T77">
            <v>18.2</v>
          </cell>
          <cell r="U77">
            <v>18.899999999999999</v>
          </cell>
          <cell r="V77">
            <v>19.799999999999997</v>
          </cell>
          <cell r="W77">
            <v>21</v>
          </cell>
          <cell r="X77">
            <v>22.1</v>
          </cell>
          <cell r="Y77">
            <v>22.5</v>
          </cell>
          <cell r="Z77">
            <v>22.4</v>
          </cell>
          <cell r="AA77">
            <v>22.3</v>
          </cell>
          <cell r="AB77">
            <v>22.7</v>
          </cell>
          <cell r="AC77">
            <v>23.5</v>
          </cell>
          <cell r="AD77">
            <v>24.6</v>
          </cell>
          <cell r="AE77">
            <v>25.5</v>
          </cell>
          <cell r="AF77">
            <v>26.2</v>
          </cell>
          <cell r="AG77">
            <v>27.1</v>
          </cell>
          <cell r="AH77">
            <v>28.4</v>
          </cell>
        </row>
        <row r="78">
          <cell r="C78">
            <v>1.3</v>
          </cell>
          <cell r="D78">
            <v>1.3</v>
          </cell>
          <cell r="E78">
            <v>1.4</v>
          </cell>
          <cell r="F78">
            <v>1.4</v>
          </cell>
          <cell r="G78">
            <v>1.5</v>
          </cell>
          <cell r="H78">
            <v>1.6</v>
          </cell>
          <cell r="I78">
            <v>1.8</v>
          </cell>
          <cell r="J78">
            <v>2.1</v>
          </cell>
          <cell r="K78">
            <v>2.2999999999999998</v>
          </cell>
          <cell r="L78">
            <v>2.6</v>
          </cell>
          <cell r="M78">
            <v>2.8</v>
          </cell>
          <cell r="N78">
            <v>3.1</v>
          </cell>
          <cell r="O78">
            <v>3.4</v>
          </cell>
          <cell r="P78">
            <v>3.9</v>
          </cell>
          <cell r="Q78">
            <v>4.5</v>
          </cell>
          <cell r="R78">
            <v>4.9000000000000004</v>
          </cell>
          <cell r="S78">
            <v>5.2</v>
          </cell>
          <cell r="T78">
            <v>5.5</v>
          </cell>
          <cell r="U78">
            <v>5.8</v>
          </cell>
          <cell r="V78">
            <v>6.1</v>
          </cell>
          <cell r="W78">
            <v>6.5</v>
          </cell>
          <cell r="X78">
            <v>6.9</v>
          </cell>
          <cell r="Y78">
            <v>7.1</v>
          </cell>
          <cell r="Z78">
            <v>7.3</v>
          </cell>
          <cell r="AA78">
            <v>7.4</v>
          </cell>
          <cell r="AB78">
            <v>7.5</v>
          </cell>
          <cell r="AC78">
            <v>7.8</v>
          </cell>
          <cell r="AD78">
            <v>8.3000000000000007</v>
          </cell>
          <cell r="AE78">
            <v>8.9</v>
          </cell>
          <cell r="AF78">
            <v>9.5</v>
          </cell>
          <cell r="AG78">
            <v>10</v>
          </cell>
          <cell r="AH78">
            <v>10.5</v>
          </cell>
        </row>
        <row r="79">
          <cell r="C79">
            <v>0.5</v>
          </cell>
          <cell r="D79">
            <v>0.5</v>
          </cell>
          <cell r="E79">
            <v>0.5</v>
          </cell>
          <cell r="F79">
            <v>0.5</v>
          </cell>
          <cell r="G79">
            <v>0.5</v>
          </cell>
          <cell r="H79">
            <v>0.6</v>
          </cell>
          <cell r="I79">
            <v>0.6</v>
          </cell>
          <cell r="J79">
            <v>0.7</v>
          </cell>
          <cell r="K79">
            <v>0.8</v>
          </cell>
          <cell r="L79">
            <v>0.8</v>
          </cell>
          <cell r="M79">
            <v>0.9</v>
          </cell>
          <cell r="N79">
            <v>0.9</v>
          </cell>
          <cell r="O79">
            <v>1</v>
          </cell>
          <cell r="P79">
            <v>1.2</v>
          </cell>
          <cell r="Q79">
            <v>1.3</v>
          </cell>
          <cell r="R79">
            <v>1.5</v>
          </cell>
          <cell r="S79">
            <v>1.6</v>
          </cell>
          <cell r="T79">
            <v>1.7</v>
          </cell>
          <cell r="U79">
            <v>1.8</v>
          </cell>
          <cell r="V79">
            <v>1.9</v>
          </cell>
          <cell r="W79">
            <v>2.1</v>
          </cell>
          <cell r="X79">
            <v>2.4</v>
          </cell>
          <cell r="Y79">
            <v>2.4</v>
          </cell>
          <cell r="Z79">
            <v>2.5</v>
          </cell>
          <cell r="AA79">
            <v>2.7</v>
          </cell>
          <cell r="AB79">
            <v>2.8</v>
          </cell>
          <cell r="AC79">
            <v>3</v>
          </cell>
          <cell r="AD79">
            <v>3.3</v>
          </cell>
          <cell r="AE79">
            <v>3.6</v>
          </cell>
          <cell r="AF79">
            <v>3.9</v>
          </cell>
          <cell r="AG79">
            <v>4.0999999999999996</v>
          </cell>
          <cell r="AH79">
            <v>4.2</v>
          </cell>
        </row>
        <row r="80">
          <cell r="C80">
            <v>0.8</v>
          </cell>
          <cell r="D80">
            <v>0.8</v>
          </cell>
          <cell r="E80">
            <v>0.9</v>
          </cell>
          <cell r="F80">
            <v>0.9</v>
          </cell>
          <cell r="G80">
            <v>1</v>
          </cell>
          <cell r="H80">
            <v>1.1000000000000001</v>
          </cell>
          <cell r="I80">
            <v>1.2</v>
          </cell>
          <cell r="J80">
            <v>1.4</v>
          </cell>
          <cell r="K80">
            <v>1.6</v>
          </cell>
          <cell r="L80">
            <v>1.7</v>
          </cell>
          <cell r="M80">
            <v>1.9</v>
          </cell>
          <cell r="N80">
            <v>2.1</v>
          </cell>
          <cell r="O80">
            <v>2.4</v>
          </cell>
          <cell r="P80">
            <v>2.8</v>
          </cell>
          <cell r="Q80">
            <v>3.2</v>
          </cell>
          <cell r="R80">
            <v>3.5</v>
          </cell>
          <cell r="S80">
            <v>3.6</v>
          </cell>
          <cell r="T80">
            <v>3.8</v>
          </cell>
          <cell r="U80">
            <v>4</v>
          </cell>
          <cell r="V80">
            <v>4.0999999999999996</v>
          </cell>
          <cell r="W80">
            <v>4.3</v>
          </cell>
          <cell r="X80">
            <v>4.5</v>
          </cell>
          <cell r="Y80">
            <v>4.7</v>
          </cell>
          <cell r="Z80">
            <v>4.8</v>
          </cell>
          <cell r="AA80">
            <v>4.7</v>
          </cell>
          <cell r="AB80">
            <v>4.7</v>
          </cell>
          <cell r="AC80">
            <v>4.8</v>
          </cell>
          <cell r="AD80">
            <v>5</v>
          </cell>
          <cell r="AE80">
            <v>5.2</v>
          </cell>
          <cell r="AF80">
            <v>5.6</v>
          </cell>
          <cell r="AG80">
            <v>5.9</v>
          </cell>
          <cell r="AH80">
            <v>6.2</v>
          </cell>
        </row>
        <row r="81">
          <cell r="C81">
            <v>5.9</v>
          </cell>
          <cell r="D81">
            <v>6.4</v>
          </cell>
          <cell r="E81">
            <v>6.9</v>
          </cell>
          <cell r="F81">
            <v>7.4</v>
          </cell>
          <cell r="G81">
            <v>7.7</v>
          </cell>
          <cell r="H81">
            <v>8</v>
          </cell>
          <cell r="I81">
            <v>8.4</v>
          </cell>
          <cell r="J81">
            <v>8.8000000000000007</v>
          </cell>
          <cell r="K81">
            <v>9.3000000000000007</v>
          </cell>
          <cell r="L81">
            <v>9.9</v>
          </cell>
          <cell r="M81">
            <v>10.6</v>
          </cell>
          <cell r="N81">
            <v>11</v>
          </cell>
          <cell r="O81">
            <v>11.5</v>
          </cell>
          <cell r="P81">
            <v>11.8</v>
          </cell>
          <cell r="Q81">
            <v>12</v>
          </cell>
          <cell r="R81">
            <v>12.1</v>
          </cell>
          <cell r="S81">
            <v>12.3</v>
          </cell>
          <cell r="T81">
            <v>12.7</v>
          </cell>
          <cell r="U81">
            <v>13.1</v>
          </cell>
          <cell r="V81">
            <v>13.7</v>
          </cell>
          <cell r="W81">
            <v>14.5</v>
          </cell>
          <cell r="X81">
            <v>15.2</v>
          </cell>
          <cell r="Y81">
            <v>15.4</v>
          </cell>
          <cell r="Z81">
            <v>15.1</v>
          </cell>
          <cell r="AA81">
            <v>14.9</v>
          </cell>
          <cell r="AB81">
            <v>15.2</v>
          </cell>
          <cell r="AC81">
            <v>15.7</v>
          </cell>
          <cell r="AD81">
            <v>16.3</v>
          </cell>
          <cell r="AE81">
            <v>16.600000000000001</v>
          </cell>
          <cell r="AF81">
            <v>16.7</v>
          </cell>
          <cell r="AG81">
            <v>17.100000000000001</v>
          </cell>
          <cell r="AH81">
            <v>17.899999999999999</v>
          </cell>
        </row>
        <row r="82">
          <cell r="C82">
            <v>1.4</v>
          </cell>
          <cell r="D82">
            <v>1.5</v>
          </cell>
          <cell r="E82">
            <v>1.6</v>
          </cell>
          <cell r="F82">
            <v>1.8</v>
          </cell>
          <cell r="G82">
            <v>2</v>
          </cell>
          <cell r="H82">
            <v>2</v>
          </cell>
          <cell r="I82">
            <v>2.1</v>
          </cell>
          <cell r="J82">
            <v>2.2000000000000002</v>
          </cell>
          <cell r="K82">
            <v>2.2000000000000002</v>
          </cell>
          <cell r="L82">
            <v>2.2999999999999998</v>
          </cell>
          <cell r="M82">
            <v>2.4</v>
          </cell>
          <cell r="N82">
            <v>2.5</v>
          </cell>
          <cell r="O82">
            <v>2.6</v>
          </cell>
          <cell r="P82">
            <v>2.8</v>
          </cell>
          <cell r="Q82">
            <v>2.9</v>
          </cell>
          <cell r="R82">
            <v>3.1</v>
          </cell>
          <cell r="S82">
            <v>3.4</v>
          </cell>
          <cell r="T82">
            <v>3.8</v>
          </cell>
          <cell r="U82">
            <v>4.0999999999999996</v>
          </cell>
          <cell r="V82">
            <v>4.5999999999999996</v>
          </cell>
          <cell r="W82">
            <v>5.2</v>
          </cell>
          <cell r="X82">
            <v>5.6</v>
          </cell>
          <cell r="Y82">
            <v>5.7</v>
          </cell>
          <cell r="Z82">
            <v>5.4</v>
          </cell>
          <cell r="AA82">
            <v>5.2</v>
          </cell>
          <cell r="AB82">
            <v>5</v>
          </cell>
          <cell r="AC82">
            <v>4.9000000000000004</v>
          </cell>
          <cell r="AD82">
            <v>4.9000000000000004</v>
          </cell>
          <cell r="AE82">
            <v>5</v>
          </cell>
          <cell r="AF82">
            <v>5</v>
          </cell>
          <cell r="AG82">
            <v>5</v>
          </cell>
          <cell r="AH82">
            <v>5.0999999999999996</v>
          </cell>
        </row>
        <row r="83">
          <cell r="C83">
            <v>4.5</v>
          </cell>
          <cell r="D83">
            <v>4.9000000000000004</v>
          </cell>
          <cell r="E83">
            <v>5.3</v>
          </cell>
          <cell r="F83">
            <v>5.6</v>
          </cell>
          <cell r="G83">
            <v>5.8</v>
          </cell>
          <cell r="H83">
            <v>6</v>
          </cell>
          <cell r="I83">
            <v>6.2</v>
          </cell>
          <cell r="J83">
            <v>6.6</v>
          </cell>
          <cell r="K83">
            <v>7.1</v>
          </cell>
          <cell r="L83">
            <v>7.6</v>
          </cell>
          <cell r="M83">
            <v>8.1</v>
          </cell>
          <cell r="N83">
            <v>8.6</v>
          </cell>
          <cell r="O83">
            <v>8.9</v>
          </cell>
          <cell r="P83">
            <v>9.1</v>
          </cell>
          <cell r="Q83">
            <v>9.1</v>
          </cell>
          <cell r="R83">
            <v>9</v>
          </cell>
          <cell r="S83">
            <v>8.9</v>
          </cell>
          <cell r="T83">
            <v>8.9</v>
          </cell>
          <cell r="U83">
            <v>9</v>
          </cell>
          <cell r="V83">
            <v>9.1</v>
          </cell>
          <cell r="W83">
            <v>9.4</v>
          </cell>
          <cell r="X83">
            <v>9.6</v>
          </cell>
          <cell r="Y83">
            <v>9.6999999999999993</v>
          </cell>
          <cell r="Z83">
            <v>9.6999999999999993</v>
          </cell>
          <cell r="AA83">
            <v>9.6999999999999993</v>
          </cell>
          <cell r="AB83">
            <v>10.1</v>
          </cell>
          <cell r="AC83">
            <v>10.8</v>
          </cell>
          <cell r="AD83">
            <v>11.4</v>
          </cell>
          <cell r="AE83">
            <v>11.7</v>
          </cell>
          <cell r="AF83">
            <v>11.7</v>
          </cell>
          <cell r="AG83">
            <v>12.1</v>
          </cell>
          <cell r="AH83">
            <v>12.8</v>
          </cell>
        </row>
        <row r="84">
          <cell r="C84">
            <v>3.6</v>
          </cell>
          <cell r="D84">
            <v>3.8</v>
          </cell>
          <cell r="E84">
            <v>4</v>
          </cell>
          <cell r="F84">
            <v>4.0999999999999996</v>
          </cell>
          <cell r="G84">
            <v>4.3</v>
          </cell>
          <cell r="H84">
            <v>4.5</v>
          </cell>
          <cell r="I84">
            <v>4.8</v>
          </cell>
          <cell r="J84">
            <v>5.0999999999999996</v>
          </cell>
          <cell r="K84">
            <v>5.4</v>
          </cell>
          <cell r="L84">
            <v>5.6</v>
          </cell>
          <cell r="M84">
            <v>5.7</v>
          </cell>
          <cell r="N84">
            <v>5.9</v>
          </cell>
          <cell r="O84">
            <v>6.4</v>
          </cell>
          <cell r="P84">
            <v>7</v>
          </cell>
          <cell r="Q84">
            <v>7.8</v>
          </cell>
          <cell r="R84">
            <v>8.5</v>
          </cell>
          <cell r="S84">
            <v>9.1</v>
          </cell>
          <cell r="T84">
            <v>9.6999999999999993</v>
          </cell>
          <cell r="U84">
            <v>10.199999999999999</v>
          </cell>
          <cell r="V84">
            <v>10.9</v>
          </cell>
          <cell r="W84">
            <v>11.7</v>
          </cell>
          <cell r="X84">
            <v>12.4</v>
          </cell>
          <cell r="Y84">
            <v>12.5</v>
          </cell>
          <cell r="Z84">
            <v>12.5</v>
          </cell>
          <cell r="AA84">
            <v>12.7</v>
          </cell>
          <cell r="AB84">
            <v>13.1</v>
          </cell>
          <cell r="AC84">
            <v>13.4</v>
          </cell>
          <cell r="AD84">
            <v>13.9</v>
          </cell>
          <cell r="AE84">
            <v>14.7</v>
          </cell>
          <cell r="AF84">
            <v>15.7</v>
          </cell>
          <cell r="AG84">
            <v>16.100000000000001</v>
          </cell>
          <cell r="AH84">
            <v>16.2</v>
          </cell>
        </row>
        <row r="85">
          <cell r="C85">
            <v>52.3</v>
          </cell>
          <cell r="D85">
            <v>56</v>
          </cell>
          <cell r="E85">
            <v>60.5</v>
          </cell>
          <cell r="F85">
            <v>65</v>
          </cell>
          <cell r="G85">
            <v>69.3</v>
          </cell>
          <cell r="H85">
            <v>72</v>
          </cell>
          <cell r="I85">
            <v>74.599999999999994</v>
          </cell>
          <cell r="J85">
            <v>78</v>
          </cell>
          <cell r="K85">
            <v>79.5</v>
          </cell>
          <cell r="L85">
            <v>79.899999999999991</v>
          </cell>
          <cell r="M85">
            <v>79.300000000000011</v>
          </cell>
          <cell r="N85">
            <v>80.199999999999989</v>
          </cell>
          <cell r="O85">
            <v>81.699999999999989</v>
          </cell>
          <cell r="P85">
            <v>84.3</v>
          </cell>
          <cell r="Q85">
            <v>85.4</v>
          </cell>
          <cell r="R85">
            <v>86.6</v>
          </cell>
          <cell r="S85">
            <v>88.800000000000011</v>
          </cell>
          <cell r="T85">
            <v>92.1</v>
          </cell>
          <cell r="U85">
            <v>95.9</v>
          </cell>
          <cell r="V85">
            <v>100</v>
          </cell>
          <cell r="W85">
            <v>104.9</v>
          </cell>
          <cell r="X85">
            <v>111.9</v>
          </cell>
          <cell r="Y85">
            <v>118.4</v>
          </cell>
          <cell r="Z85">
            <v>123.19999999999999</v>
          </cell>
          <cell r="AA85">
            <v>127.9</v>
          </cell>
          <cell r="AB85">
            <v>131</v>
          </cell>
          <cell r="AC85">
            <v>131.5</v>
          </cell>
          <cell r="AD85">
            <v>131.69999999999999</v>
          </cell>
          <cell r="AE85">
            <v>131.20000000000002</v>
          </cell>
          <cell r="AF85">
            <v>131.19999999999999</v>
          </cell>
          <cell r="AG85">
            <v>132.30000000000001</v>
          </cell>
          <cell r="AH85">
            <v>136</v>
          </cell>
        </row>
        <row r="86">
          <cell r="C86">
            <v>40.1</v>
          </cell>
          <cell r="D86">
            <v>42.699999999999996</v>
          </cell>
          <cell r="E86">
            <v>45.7</v>
          </cell>
          <cell r="F86">
            <v>48.599999999999994</v>
          </cell>
          <cell r="G86">
            <v>51.4</v>
          </cell>
          <cell r="H86">
            <v>52.900000000000006</v>
          </cell>
          <cell r="I86">
            <v>54.5</v>
          </cell>
          <cell r="J86">
            <v>56.599999999999994</v>
          </cell>
          <cell r="K86">
            <v>56.800000000000004</v>
          </cell>
          <cell r="L86">
            <v>56.099999999999994</v>
          </cell>
          <cell r="M86">
            <v>54.7</v>
          </cell>
          <cell r="N86">
            <v>54.699999999999996</v>
          </cell>
          <cell r="O86">
            <v>54.8</v>
          </cell>
          <cell r="P86">
            <v>55.6</v>
          </cell>
          <cell r="Q86">
            <v>55.5</v>
          </cell>
          <cell r="R86">
            <v>55.7</v>
          </cell>
          <cell r="S86">
            <v>56.900000000000006</v>
          </cell>
          <cell r="T86">
            <v>59.1</v>
          </cell>
          <cell r="U86">
            <v>62</v>
          </cell>
          <cell r="V86">
            <v>65.600000000000009</v>
          </cell>
          <cell r="W86">
            <v>69.3</v>
          </cell>
          <cell r="X86">
            <v>74.5</v>
          </cell>
          <cell r="Y86">
            <v>79.5</v>
          </cell>
          <cell r="Z86">
            <v>83.8</v>
          </cell>
          <cell r="AA86">
            <v>88.300000000000011</v>
          </cell>
          <cell r="AB86">
            <v>90.699999999999989</v>
          </cell>
          <cell r="AC86">
            <v>91</v>
          </cell>
          <cell r="AD86">
            <v>90.6</v>
          </cell>
          <cell r="AE86">
            <v>89.800000000000011</v>
          </cell>
          <cell r="AF86">
            <v>89.5</v>
          </cell>
          <cell r="AG86">
            <v>89.8</v>
          </cell>
          <cell r="AH86">
            <v>92.100000000000009</v>
          </cell>
        </row>
        <row r="89">
          <cell r="C89">
            <v>12.2</v>
          </cell>
          <cell r="D89">
            <v>13.3</v>
          </cell>
          <cell r="E89">
            <v>14.8</v>
          </cell>
          <cell r="F89">
            <v>16.399999999999999</v>
          </cell>
          <cell r="G89">
            <v>17.899999999999999</v>
          </cell>
          <cell r="H89">
            <v>19.100000000000001</v>
          </cell>
          <cell r="I89">
            <v>20.100000000000001</v>
          </cell>
          <cell r="J89">
            <v>21.4</v>
          </cell>
          <cell r="K89">
            <v>22.7</v>
          </cell>
          <cell r="L89">
            <v>23.8</v>
          </cell>
          <cell r="M89">
            <v>24.6</v>
          </cell>
          <cell r="N89">
            <v>25.5</v>
          </cell>
          <cell r="O89">
            <v>26.9</v>
          </cell>
          <cell r="P89">
            <v>28.7</v>
          </cell>
          <cell r="Q89">
            <v>29.9</v>
          </cell>
          <cell r="R89">
            <v>30.9</v>
          </cell>
          <cell r="S89">
            <v>31.9</v>
          </cell>
          <cell r="T89">
            <v>33</v>
          </cell>
          <cell r="U89">
            <v>33.9</v>
          </cell>
          <cell r="V89">
            <v>34.4</v>
          </cell>
          <cell r="W89">
            <v>35.6</v>
          </cell>
          <cell r="X89">
            <v>37.4</v>
          </cell>
          <cell r="Y89">
            <v>38.9</v>
          </cell>
          <cell r="Z89">
            <v>39.4</v>
          </cell>
          <cell r="AA89">
            <v>39.6</v>
          </cell>
          <cell r="AB89">
            <v>40.299999999999997</v>
          </cell>
          <cell r="AC89">
            <v>40.5</v>
          </cell>
          <cell r="AD89">
            <v>41.1</v>
          </cell>
          <cell r="AE89">
            <v>41.4</v>
          </cell>
          <cell r="AF89">
            <v>41.7</v>
          </cell>
          <cell r="AG89">
            <v>42.5</v>
          </cell>
          <cell r="AH89">
            <v>43.9</v>
          </cell>
        </row>
      </sheetData>
      <sheetData sheetId="7">
        <row r="5">
          <cell r="C5">
            <v>114.4</v>
          </cell>
          <cell r="D5">
            <v>123.3</v>
          </cell>
          <cell r="E5">
            <v>132.1</v>
          </cell>
          <cell r="F5">
            <v>140.4</v>
          </cell>
          <cell r="G5">
            <v>147.80000000000001</v>
          </cell>
          <cell r="H5">
            <v>154.69999999999999</v>
          </cell>
          <cell r="I5">
            <v>162.30000000000001</v>
          </cell>
          <cell r="J5">
            <v>170.8</v>
          </cell>
          <cell r="K5">
            <v>179.9</v>
          </cell>
          <cell r="L5">
            <v>190.1</v>
          </cell>
          <cell r="M5">
            <v>201.9</v>
          </cell>
          <cell r="N5">
            <v>215.6</v>
          </cell>
          <cell r="O5">
            <v>230.8</v>
          </cell>
          <cell r="P5">
            <v>246.6</v>
          </cell>
          <cell r="Q5">
            <v>263.39999999999998</v>
          </cell>
          <cell r="R5">
            <v>281</v>
          </cell>
          <cell r="S5">
            <v>300.39999999999998</v>
          </cell>
          <cell r="T5">
            <v>323.5</v>
          </cell>
          <cell r="U5">
            <v>350.8</v>
          </cell>
          <cell r="V5">
            <v>379.8</v>
          </cell>
          <cell r="W5">
            <v>405.3</v>
          </cell>
          <cell r="X5">
            <v>424.6</v>
          </cell>
          <cell r="Y5">
            <v>436.1</v>
          </cell>
          <cell r="Z5">
            <v>442.3</v>
          </cell>
          <cell r="AA5">
            <v>448.8</v>
          </cell>
          <cell r="AB5">
            <v>459.2</v>
          </cell>
          <cell r="AC5">
            <v>474.7</v>
          </cell>
          <cell r="AD5">
            <v>494.2</v>
          </cell>
          <cell r="AE5">
            <v>515.4</v>
          </cell>
          <cell r="AF5">
            <v>535.29999999999995</v>
          </cell>
          <cell r="AG5">
            <v>555.9</v>
          </cell>
          <cell r="AH5">
            <v>579.20000000000005</v>
          </cell>
        </row>
        <row r="6">
          <cell r="C6">
            <v>1.3</v>
          </cell>
          <cell r="D6">
            <v>1.3</v>
          </cell>
          <cell r="E6">
            <v>1.3</v>
          </cell>
          <cell r="F6">
            <v>1.4</v>
          </cell>
          <cell r="G6">
            <v>1.4</v>
          </cell>
          <cell r="H6">
            <v>1.4</v>
          </cell>
          <cell r="I6">
            <v>1.4</v>
          </cell>
          <cell r="J6">
            <v>1.4</v>
          </cell>
          <cell r="K6">
            <v>1.5</v>
          </cell>
          <cell r="L6">
            <v>1.5</v>
          </cell>
          <cell r="M6">
            <v>1.6</v>
          </cell>
          <cell r="N6">
            <v>1.6</v>
          </cell>
          <cell r="O6">
            <v>1.7</v>
          </cell>
          <cell r="P6">
            <v>1.7</v>
          </cell>
          <cell r="Q6">
            <v>1.8</v>
          </cell>
          <cell r="R6">
            <v>1.9</v>
          </cell>
          <cell r="S6">
            <v>1.9</v>
          </cell>
          <cell r="T6">
            <v>2</v>
          </cell>
          <cell r="U6">
            <v>2.1</v>
          </cell>
          <cell r="V6">
            <v>2.2000000000000002</v>
          </cell>
          <cell r="W6">
            <v>2.2999999999999998</v>
          </cell>
          <cell r="X6">
            <v>2.4</v>
          </cell>
          <cell r="Y6">
            <v>2.5</v>
          </cell>
          <cell r="Z6">
            <v>2.6</v>
          </cell>
          <cell r="AA6">
            <v>2.8</v>
          </cell>
          <cell r="AB6">
            <v>2.9</v>
          </cell>
          <cell r="AC6">
            <v>3.1</v>
          </cell>
          <cell r="AD6">
            <v>3.3</v>
          </cell>
          <cell r="AE6">
            <v>3.5</v>
          </cell>
          <cell r="AF6">
            <v>3.6</v>
          </cell>
          <cell r="AG6">
            <v>3.7</v>
          </cell>
          <cell r="AH6">
            <v>3.9</v>
          </cell>
        </row>
        <row r="7">
          <cell r="C7">
            <v>1.3</v>
          </cell>
          <cell r="D7">
            <v>1.3</v>
          </cell>
          <cell r="E7">
            <v>1.3</v>
          </cell>
          <cell r="F7">
            <v>1.3</v>
          </cell>
          <cell r="G7">
            <v>1.3</v>
          </cell>
          <cell r="H7">
            <v>1.3</v>
          </cell>
          <cell r="I7">
            <v>1.3</v>
          </cell>
          <cell r="J7">
            <v>1.3</v>
          </cell>
          <cell r="K7">
            <v>1.4</v>
          </cell>
          <cell r="L7">
            <v>1.4</v>
          </cell>
          <cell r="M7">
            <v>1.4</v>
          </cell>
          <cell r="N7">
            <v>1.5</v>
          </cell>
          <cell r="O7">
            <v>1.5</v>
          </cell>
          <cell r="P7">
            <v>1.5</v>
          </cell>
          <cell r="Q7">
            <v>1.6</v>
          </cell>
          <cell r="R7">
            <v>1.7</v>
          </cell>
          <cell r="S7">
            <v>1.7</v>
          </cell>
          <cell r="T7">
            <v>1.8</v>
          </cell>
          <cell r="U7">
            <v>1.9</v>
          </cell>
          <cell r="V7">
            <v>2</v>
          </cell>
          <cell r="W7">
            <v>2</v>
          </cell>
          <cell r="X7">
            <v>2.2000000000000002</v>
          </cell>
          <cell r="Y7">
            <v>2.2999999999999998</v>
          </cell>
          <cell r="Z7">
            <v>2.4</v>
          </cell>
          <cell r="AA7">
            <v>2.5</v>
          </cell>
          <cell r="AB7">
            <v>2.6</v>
          </cell>
          <cell r="AC7">
            <v>2.8</v>
          </cell>
          <cell r="AD7">
            <v>3</v>
          </cell>
          <cell r="AE7">
            <v>3.2</v>
          </cell>
          <cell r="AF7">
            <v>3.3</v>
          </cell>
          <cell r="AG7">
            <v>3.4</v>
          </cell>
          <cell r="AH7">
            <v>3.5</v>
          </cell>
        </row>
        <row r="8">
          <cell r="C8">
            <v>0.1</v>
          </cell>
          <cell r="D8">
            <v>0.1</v>
          </cell>
          <cell r="E8">
            <v>0.1</v>
          </cell>
          <cell r="F8">
            <v>0.1</v>
          </cell>
          <cell r="G8">
            <v>0.1</v>
          </cell>
          <cell r="H8">
            <v>0.1</v>
          </cell>
          <cell r="I8">
            <v>0.1</v>
          </cell>
          <cell r="J8">
            <v>0.1</v>
          </cell>
          <cell r="K8">
            <v>0.1</v>
          </cell>
          <cell r="L8">
            <v>0.1</v>
          </cell>
          <cell r="M8">
            <v>0.1</v>
          </cell>
          <cell r="N8">
            <v>0.2</v>
          </cell>
          <cell r="O8">
            <v>0.2</v>
          </cell>
          <cell r="P8">
            <v>0.2</v>
          </cell>
          <cell r="Q8">
            <v>0.2</v>
          </cell>
          <cell r="R8">
            <v>0.2</v>
          </cell>
          <cell r="S8">
            <v>0.2</v>
          </cell>
          <cell r="T8">
            <v>0.2</v>
          </cell>
          <cell r="U8">
            <v>0.2</v>
          </cell>
          <cell r="V8">
            <v>0.2</v>
          </cell>
          <cell r="W8">
            <v>0.2</v>
          </cell>
          <cell r="X8">
            <v>0.2</v>
          </cell>
          <cell r="Y8">
            <v>0.2</v>
          </cell>
          <cell r="Z8">
            <v>0.2</v>
          </cell>
          <cell r="AA8">
            <v>0.3</v>
          </cell>
          <cell r="AB8">
            <v>0.3</v>
          </cell>
          <cell r="AC8">
            <v>0.3</v>
          </cell>
          <cell r="AD8">
            <v>0.3</v>
          </cell>
          <cell r="AE8">
            <v>0.3</v>
          </cell>
          <cell r="AF8">
            <v>0.3</v>
          </cell>
          <cell r="AG8">
            <v>0.3</v>
          </cell>
          <cell r="AH8">
            <v>0.4</v>
          </cell>
        </row>
        <row r="9">
          <cell r="C9">
            <v>17</v>
          </cell>
          <cell r="D9">
            <v>16.899999999999999</v>
          </cell>
          <cell r="E9">
            <v>16.899999999999999</v>
          </cell>
          <cell r="F9">
            <v>16.899999999999999</v>
          </cell>
          <cell r="G9">
            <v>17.100000000000001</v>
          </cell>
          <cell r="H9">
            <v>17.2</v>
          </cell>
          <cell r="I9">
            <v>17.100000000000001</v>
          </cell>
          <cell r="J9">
            <v>17.2</v>
          </cell>
          <cell r="K9">
            <v>17.3</v>
          </cell>
          <cell r="L9">
            <v>17.3</v>
          </cell>
          <cell r="M9">
            <v>17.600000000000001</v>
          </cell>
          <cell r="N9">
            <v>18.100000000000001</v>
          </cell>
          <cell r="O9">
            <v>18.5</v>
          </cell>
          <cell r="P9">
            <v>18.8</v>
          </cell>
          <cell r="Q9">
            <v>19.7</v>
          </cell>
          <cell r="R9">
            <v>20.7</v>
          </cell>
          <cell r="S9">
            <v>21.9</v>
          </cell>
          <cell r="T9">
            <v>23.5</v>
          </cell>
          <cell r="U9">
            <v>26.1</v>
          </cell>
          <cell r="V9">
            <v>30.3</v>
          </cell>
          <cell r="W9">
            <v>35.5</v>
          </cell>
          <cell r="X9">
            <v>41.2</v>
          </cell>
          <cell r="Y9">
            <v>45.7</v>
          </cell>
          <cell r="Z9">
            <v>49</v>
          </cell>
          <cell r="AA9">
            <v>53.7</v>
          </cell>
          <cell r="AB9">
            <v>60.2</v>
          </cell>
          <cell r="AC9">
            <v>67.400000000000006</v>
          </cell>
          <cell r="AD9">
            <v>75.5</v>
          </cell>
          <cell r="AE9">
            <v>82.4</v>
          </cell>
          <cell r="AF9">
            <v>84.6</v>
          </cell>
          <cell r="AG9">
            <v>85.4</v>
          </cell>
          <cell r="AH9">
            <v>88.5</v>
          </cell>
        </row>
        <row r="10">
          <cell r="C10">
            <v>15.3</v>
          </cell>
          <cell r="D10">
            <v>15.2</v>
          </cell>
          <cell r="E10">
            <v>15.2</v>
          </cell>
          <cell r="F10">
            <v>15.2</v>
          </cell>
          <cell r="G10">
            <v>15.4</v>
          </cell>
          <cell r="H10">
            <v>15.4</v>
          </cell>
          <cell r="I10">
            <v>15.3</v>
          </cell>
          <cell r="J10">
            <v>15.4</v>
          </cell>
          <cell r="K10">
            <v>15.4</v>
          </cell>
          <cell r="L10">
            <v>15.4</v>
          </cell>
          <cell r="M10">
            <v>15.7</v>
          </cell>
          <cell r="N10">
            <v>16.2</v>
          </cell>
          <cell r="O10">
            <v>16.5</v>
          </cell>
          <cell r="P10">
            <v>16.899999999999999</v>
          </cell>
          <cell r="Q10">
            <v>17.7</v>
          </cell>
          <cell r="R10">
            <v>18.7</v>
          </cell>
          <cell r="S10">
            <v>19.899999999999999</v>
          </cell>
          <cell r="T10">
            <v>21.5</v>
          </cell>
          <cell r="U10">
            <v>23.9</v>
          </cell>
          <cell r="V10">
            <v>27.9</v>
          </cell>
          <cell r="W10">
            <v>32.6</v>
          </cell>
          <cell r="X10">
            <v>37.9</v>
          </cell>
          <cell r="Y10">
            <v>42.1</v>
          </cell>
          <cell r="Z10">
            <v>45.1</v>
          </cell>
          <cell r="AA10">
            <v>49.4</v>
          </cell>
          <cell r="AB10">
            <v>55.5</v>
          </cell>
          <cell r="AC10">
            <v>62.3</v>
          </cell>
          <cell r="AD10">
            <v>70.099999999999994</v>
          </cell>
          <cell r="AE10">
            <v>76.599999999999994</v>
          </cell>
          <cell r="AF10">
            <v>78.5</v>
          </cell>
          <cell r="AG10">
            <v>79.3</v>
          </cell>
          <cell r="AH10">
            <v>82.3</v>
          </cell>
        </row>
        <row r="11">
          <cell r="C11">
            <v>1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1.1000000000000001</v>
          </cell>
          <cell r="J11">
            <v>1.1000000000000001</v>
          </cell>
          <cell r="K11">
            <v>1.1000000000000001</v>
          </cell>
          <cell r="L11">
            <v>1.2</v>
          </cell>
          <cell r="M11">
            <v>1.2</v>
          </cell>
          <cell r="N11">
            <v>1.2</v>
          </cell>
          <cell r="O11">
            <v>1.2</v>
          </cell>
          <cell r="P11">
            <v>1.2</v>
          </cell>
          <cell r="Q11">
            <v>1.2</v>
          </cell>
          <cell r="R11">
            <v>1.3</v>
          </cell>
          <cell r="S11">
            <v>1.3</v>
          </cell>
          <cell r="T11">
            <v>1.4</v>
          </cell>
          <cell r="U11">
            <v>1.5</v>
          </cell>
          <cell r="V11">
            <v>1.7</v>
          </cell>
          <cell r="W11">
            <v>2</v>
          </cell>
          <cell r="X11">
            <v>2.2000000000000002</v>
          </cell>
          <cell r="Y11">
            <v>2.4</v>
          </cell>
          <cell r="Z11">
            <v>2.6</v>
          </cell>
          <cell r="AA11">
            <v>2.9</v>
          </cell>
          <cell r="AB11">
            <v>3.3</v>
          </cell>
          <cell r="AC11">
            <v>3.6</v>
          </cell>
          <cell r="AD11">
            <v>3.8</v>
          </cell>
          <cell r="AE11">
            <v>4.0999999999999996</v>
          </cell>
          <cell r="AF11">
            <v>4.3</v>
          </cell>
          <cell r="AG11">
            <v>4.5</v>
          </cell>
          <cell r="AH11">
            <v>4.5999999999999996</v>
          </cell>
        </row>
        <row r="12">
          <cell r="C12">
            <v>0.7</v>
          </cell>
          <cell r="D12">
            <v>0.7</v>
          </cell>
          <cell r="E12">
            <v>0.7</v>
          </cell>
          <cell r="F12">
            <v>0.7</v>
          </cell>
          <cell r="G12">
            <v>0.7</v>
          </cell>
          <cell r="H12">
            <v>0.8</v>
          </cell>
          <cell r="I12">
            <v>0.7</v>
          </cell>
          <cell r="J12">
            <v>0.7</v>
          </cell>
          <cell r="K12">
            <v>0.7</v>
          </cell>
          <cell r="L12">
            <v>0.7</v>
          </cell>
          <cell r="M12">
            <v>0.7</v>
          </cell>
          <cell r="N12">
            <v>0.7</v>
          </cell>
          <cell r="O12">
            <v>0.7</v>
          </cell>
          <cell r="P12">
            <v>0.7</v>
          </cell>
          <cell r="Q12">
            <v>0.7</v>
          </cell>
          <cell r="R12">
            <v>0.7</v>
          </cell>
          <cell r="S12">
            <v>0.7</v>
          </cell>
          <cell r="T12">
            <v>0.7</v>
          </cell>
          <cell r="U12">
            <v>0.7</v>
          </cell>
          <cell r="V12">
            <v>0.8</v>
          </cell>
          <cell r="W12">
            <v>0.8</v>
          </cell>
          <cell r="X12">
            <v>1</v>
          </cell>
          <cell r="Y12">
            <v>1.2</v>
          </cell>
          <cell r="Z12">
            <v>1.3</v>
          </cell>
          <cell r="AA12">
            <v>1.3</v>
          </cell>
          <cell r="AB12">
            <v>1.4</v>
          </cell>
          <cell r="AC12">
            <v>1.5</v>
          </cell>
          <cell r="AD12">
            <v>1.6</v>
          </cell>
          <cell r="AE12">
            <v>1.7</v>
          </cell>
          <cell r="AF12">
            <v>1.7</v>
          </cell>
          <cell r="AG12">
            <v>1.7</v>
          </cell>
          <cell r="AH12">
            <v>1.6</v>
          </cell>
        </row>
        <row r="13">
          <cell r="C13">
            <v>4.8</v>
          </cell>
          <cell r="D13">
            <v>5.0999999999999996</v>
          </cell>
          <cell r="E13">
            <v>5.3</v>
          </cell>
          <cell r="F13">
            <v>5.6</v>
          </cell>
          <cell r="G13">
            <v>5.9</v>
          </cell>
          <cell r="H13">
            <v>6.2</v>
          </cell>
          <cell r="I13">
            <v>6.5</v>
          </cell>
          <cell r="J13">
            <v>6.7</v>
          </cell>
          <cell r="K13">
            <v>7</v>
          </cell>
          <cell r="L13">
            <v>7.3</v>
          </cell>
          <cell r="M13">
            <v>7.6</v>
          </cell>
          <cell r="N13">
            <v>7.9</v>
          </cell>
          <cell r="O13">
            <v>8.1999999999999993</v>
          </cell>
          <cell r="P13">
            <v>8.6</v>
          </cell>
          <cell r="Q13">
            <v>9.1999999999999993</v>
          </cell>
          <cell r="R13">
            <v>9.6999999999999993</v>
          </cell>
          <cell r="S13">
            <v>10</v>
          </cell>
          <cell r="T13">
            <v>10.3</v>
          </cell>
          <cell r="U13">
            <v>10.5</v>
          </cell>
          <cell r="V13">
            <v>10.8</v>
          </cell>
          <cell r="W13">
            <v>11.3</v>
          </cell>
          <cell r="X13">
            <v>12</v>
          </cell>
          <cell r="Y13">
            <v>12.9</v>
          </cell>
          <cell r="Z13">
            <v>13.9</v>
          </cell>
          <cell r="AA13">
            <v>14.7</v>
          </cell>
          <cell r="AB13">
            <v>15.7</v>
          </cell>
          <cell r="AC13">
            <v>16.7</v>
          </cell>
          <cell r="AD13">
            <v>17.7</v>
          </cell>
          <cell r="AE13">
            <v>18.8</v>
          </cell>
          <cell r="AF13">
            <v>20</v>
          </cell>
          <cell r="AG13">
            <v>21.1</v>
          </cell>
          <cell r="AH13">
            <v>22.1</v>
          </cell>
        </row>
        <row r="14">
          <cell r="C14">
            <v>0.4</v>
          </cell>
          <cell r="D14">
            <v>0.4</v>
          </cell>
          <cell r="E14">
            <v>0.4</v>
          </cell>
          <cell r="F14">
            <v>0.5</v>
          </cell>
          <cell r="G14">
            <v>0.5</v>
          </cell>
          <cell r="H14">
            <v>0.5</v>
          </cell>
          <cell r="I14">
            <v>0.5</v>
          </cell>
          <cell r="J14">
            <v>0.5</v>
          </cell>
          <cell r="K14">
            <v>0.5</v>
          </cell>
          <cell r="L14">
            <v>0.6</v>
          </cell>
          <cell r="M14">
            <v>0.6</v>
          </cell>
          <cell r="N14">
            <v>0.6</v>
          </cell>
          <cell r="O14">
            <v>0.6</v>
          </cell>
          <cell r="P14">
            <v>0.7</v>
          </cell>
          <cell r="Q14">
            <v>0.7</v>
          </cell>
          <cell r="R14">
            <v>0.7</v>
          </cell>
          <cell r="S14">
            <v>0.7</v>
          </cell>
          <cell r="T14">
            <v>0.8</v>
          </cell>
          <cell r="U14">
            <v>0.8</v>
          </cell>
          <cell r="V14">
            <v>0.8</v>
          </cell>
          <cell r="W14">
            <v>0.9</v>
          </cell>
          <cell r="X14">
            <v>1</v>
          </cell>
          <cell r="Y14">
            <v>1.2</v>
          </cell>
          <cell r="Z14">
            <v>1.2</v>
          </cell>
          <cell r="AA14">
            <v>1.2</v>
          </cell>
          <cell r="AB14">
            <v>1.2</v>
          </cell>
          <cell r="AC14">
            <v>1.2</v>
          </cell>
          <cell r="AD14">
            <v>1.3</v>
          </cell>
          <cell r="AE14">
            <v>1.3</v>
          </cell>
          <cell r="AF14">
            <v>1.3</v>
          </cell>
          <cell r="AG14">
            <v>1.4</v>
          </cell>
          <cell r="AH14">
            <v>1.4</v>
          </cell>
        </row>
        <row r="15">
          <cell r="C15">
            <v>6.3</v>
          </cell>
          <cell r="D15">
            <v>6.6</v>
          </cell>
          <cell r="E15">
            <v>6.9</v>
          </cell>
          <cell r="F15">
            <v>7.3</v>
          </cell>
          <cell r="G15">
            <v>7.6</v>
          </cell>
          <cell r="H15">
            <v>8</v>
          </cell>
          <cell r="I15">
            <v>8.3000000000000007</v>
          </cell>
          <cell r="J15">
            <v>8.6</v>
          </cell>
          <cell r="K15">
            <v>9</v>
          </cell>
          <cell r="L15">
            <v>9.6</v>
          </cell>
          <cell r="M15">
            <v>10.1</v>
          </cell>
          <cell r="N15">
            <v>10.7</v>
          </cell>
          <cell r="O15">
            <v>11.1</v>
          </cell>
          <cell r="P15">
            <v>11.6</v>
          </cell>
          <cell r="Q15">
            <v>12.1</v>
          </cell>
          <cell r="R15">
            <v>12.5</v>
          </cell>
          <cell r="S15">
            <v>12.7</v>
          </cell>
          <cell r="T15">
            <v>12.7</v>
          </cell>
          <cell r="U15">
            <v>12.9</v>
          </cell>
          <cell r="V15">
            <v>13.1</v>
          </cell>
          <cell r="W15">
            <v>13.5</v>
          </cell>
          <cell r="X15">
            <v>14</v>
          </cell>
          <cell r="Y15">
            <v>14.4</v>
          </cell>
          <cell r="Z15">
            <v>14.7</v>
          </cell>
          <cell r="AA15">
            <v>15</v>
          </cell>
          <cell r="AB15">
            <v>15.4</v>
          </cell>
          <cell r="AC15">
            <v>16</v>
          </cell>
          <cell r="AD15">
            <v>16.7</v>
          </cell>
          <cell r="AE15">
            <v>17.399999999999999</v>
          </cell>
          <cell r="AF15">
            <v>17.899999999999999</v>
          </cell>
          <cell r="AG15">
            <v>18.399999999999999</v>
          </cell>
          <cell r="AH15">
            <v>18.8</v>
          </cell>
        </row>
        <row r="16">
          <cell r="C16">
            <v>3.5</v>
          </cell>
          <cell r="D16">
            <v>3.6</v>
          </cell>
          <cell r="E16">
            <v>3.8</v>
          </cell>
          <cell r="F16">
            <v>4</v>
          </cell>
          <cell r="G16">
            <v>4.0999999999999996</v>
          </cell>
          <cell r="H16">
            <v>4.3</v>
          </cell>
          <cell r="I16">
            <v>4.4000000000000004</v>
          </cell>
          <cell r="J16">
            <v>4.5999999999999996</v>
          </cell>
          <cell r="K16">
            <v>4.8</v>
          </cell>
          <cell r="L16">
            <v>5.2</v>
          </cell>
          <cell r="M16">
            <v>5.6</v>
          </cell>
          <cell r="N16">
            <v>6</v>
          </cell>
          <cell r="O16">
            <v>6.3</v>
          </cell>
          <cell r="P16">
            <v>6.6</v>
          </cell>
          <cell r="Q16">
            <v>6.9</v>
          </cell>
          <cell r="R16">
            <v>7.1</v>
          </cell>
          <cell r="S16">
            <v>7.2</v>
          </cell>
          <cell r="T16">
            <v>7.2</v>
          </cell>
          <cell r="U16">
            <v>7.2</v>
          </cell>
          <cell r="V16">
            <v>7.3</v>
          </cell>
          <cell r="W16">
            <v>7.5</v>
          </cell>
          <cell r="X16">
            <v>7.8</v>
          </cell>
          <cell r="Y16">
            <v>8</v>
          </cell>
          <cell r="Z16">
            <v>8.1999999999999993</v>
          </cell>
          <cell r="AA16">
            <v>8.3000000000000007</v>
          </cell>
          <cell r="AB16">
            <v>8.6</v>
          </cell>
          <cell r="AC16">
            <v>8.9</v>
          </cell>
          <cell r="AD16">
            <v>9.1999999999999993</v>
          </cell>
          <cell r="AE16">
            <v>9.4</v>
          </cell>
          <cell r="AF16">
            <v>9.6</v>
          </cell>
          <cell r="AG16">
            <v>9.6999999999999993</v>
          </cell>
          <cell r="AH16">
            <v>9.9</v>
          </cell>
        </row>
        <row r="17">
          <cell r="C17">
            <v>0.2</v>
          </cell>
          <cell r="D17">
            <v>0.2</v>
          </cell>
          <cell r="E17">
            <v>0.2</v>
          </cell>
          <cell r="F17">
            <v>0.2</v>
          </cell>
          <cell r="G17">
            <v>0.2</v>
          </cell>
          <cell r="H17">
            <v>0.2</v>
          </cell>
          <cell r="I17">
            <v>0.2</v>
          </cell>
          <cell r="J17">
            <v>0.2</v>
          </cell>
          <cell r="K17">
            <v>0.2</v>
          </cell>
          <cell r="L17">
            <v>0.2</v>
          </cell>
          <cell r="M17">
            <v>0.2</v>
          </cell>
          <cell r="N17">
            <v>0.2</v>
          </cell>
          <cell r="O17">
            <v>0.2</v>
          </cell>
          <cell r="P17">
            <v>0.2</v>
          </cell>
          <cell r="Q17">
            <v>0.2</v>
          </cell>
          <cell r="R17">
            <v>0.2</v>
          </cell>
          <cell r="S17">
            <v>0.2</v>
          </cell>
          <cell r="T17">
            <v>0.3</v>
          </cell>
          <cell r="U17">
            <v>0.3</v>
          </cell>
          <cell r="V17">
            <v>0.3</v>
          </cell>
          <cell r="W17">
            <v>0.3</v>
          </cell>
          <cell r="X17">
            <v>0.3</v>
          </cell>
          <cell r="Y17">
            <v>0.3</v>
          </cell>
          <cell r="Z17">
            <v>0.3</v>
          </cell>
          <cell r="AA17">
            <v>0.3</v>
          </cell>
          <cell r="AB17">
            <v>0.3</v>
          </cell>
          <cell r="AC17">
            <v>0.3</v>
          </cell>
          <cell r="AD17">
            <v>0.3</v>
          </cell>
          <cell r="AE17">
            <v>0.3</v>
          </cell>
          <cell r="AF17">
            <v>0.3</v>
          </cell>
          <cell r="AG17">
            <v>0.3</v>
          </cell>
          <cell r="AH17">
            <v>0.3</v>
          </cell>
        </row>
        <row r="18">
          <cell r="C18">
            <v>0.2</v>
          </cell>
          <cell r="D18">
            <v>0.2</v>
          </cell>
          <cell r="E18">
            <v>0.2</v>
          </cell>
          <cell r="F18">
            <v>0.2</v>
          </cell>
          <cell r="G18">
            <v>0.2</v>
          </cell>
          <cell r="H18">
            <v>0.2</v>
          </cell>
          <cell r="I18">
            <v>0.2</v>
          </cell>
          <cell r="J18">
            <v>0.2</v>
          </cell>
          <cell r="K18">
            <v>0.3</v>
          </cell>
          <cell r="L18">
            <v>0.3</v>
          </cell>
          <cell r="M18">
            <v>0.3</v>
          </cell>
          <cell r="N18">
            <v>0.3</v>
          </cell>
          <cell r="O18">
            <v>0.3</v>
          </cell>
          <cell r="P18">
            <v>0.3</v>
          </cell>
          <cell r="Q18">
            <v>0.3</v>
          </cell>
          <cell r="R18">
            <v>0.3</v>
          </cell>
          <cell r="S18">
            <v>0.3</v>
          </cell>
          <cell r="T18">
            <v>0.3</v>
          </cell>
          <cell r="U18">
            <v>0.4</v>
          </cell>
          <cell r="V18">
            <v>0.4</v>
          </cell>
          <cell r="W18">
            <v>0.4</v>
          </cell>
          <cell r="X18">
            <v>0.4</v>
          </cell>
          <cell r="Y18">
            <v>0.4</v>
          </cell>
          <cell r="Z18">
            <v>0.4</v>
          </cell>
          <cell r="AA18">
            <v>0.4</v>
          </cell>
          <cell r="AB18">
            <v>0.4</v>
          </cell>
          <cell r="AC18">
            <v>0.4</v>
          </cell>
          <cell r="AD18">
            <v>0.5</v>
          </cell>
          <cell r="AE18">
            <v>0.5</v>
          </cell>
          <cell r="AF18">
            <v>0.5</v>
          </cell>
          <cell r="AG18">
            <v>0.5</v>
          </cell>
          <cell r="AH18">
            <v>0.6</v>
          </cell>
        </row>
        <row r="19">
          <cell r="C19">
            <v>0.5</v>
          </cell>
          <cell r="D19">
            <v>0.5</v>
          </cell>
          <cell r="E19">
            <v>0.5</v>
          </cell>
          <cell r="F19">
            <v>0.5</v>
          </cell>
          <cell r="G19">
            <v>0.5</v>
          </cell>
          <cell r="H19">
            <v>0.5</v>
          </cell>
          <cell r="I19">
            <v>0.5</v>
          </cell>
          <cell r="J19">
            <v>0.5</v>
          </cell>
          <cell r="K19">
            <v>0.5</v>
          </cell>
          <cell r="L19">
            <v>0.6</v>
          </cell>
          <cell r="M19">
            <v>0.6</v>
          </cell>
          <cell r="N19">
            <v>0.6</v>
          </cell>
          <cell r="O19">
            <v>0.6</v>
          </cell>
          <cell r="P19">
            <v>0.6</v>
          </cell>
          <cell r="Q19">
            <v>0.6</v>
          </cell>
          <cell r="R19">
            <v>0.6</v>
          </cell>
          <cell r="S19">
            <v>0.6</v>
          </cell>
          <cell r="T19">
            <v>0.6</v>
          </cell>
          <cell r="U19">
            <v>0.6</v>
          </cell>
          <cell r="V19">
            <v>0.6</v>
          </cell>
          <cell r="W19">
            <v>0.6</v>
          </cell>
          <cell r="X19">
            <v>0.6</v>
          </cell>
          <cell r="Y19">
            <v>0.6</v>
          </cell>
          <cell r="Z19">
            <v>0.7</v>
          </cell>
          <cell r="AA19">
            <v>0.7</v>
          </cell>
          <cell r="AB19">
            <v>0.7</v>
          </cell>
          <cell r="AC19">
            <v>0.7</v>
          </cell>
          <cell r="AD19">
            <v>0.7</v>
          </cell>
          <cell r="AE19">
            <v>0.7</v>
          </cell>
          <cell r="AF19">
            <v>0.7</v>
          </cell>
          <cell r="AG19">
            <v>0.7</v>
          </cell>
          <cell r="AH19">
            <v>0.8</v>
          </cell>
        </row>
        <row r="20">
          <cell r="C20">
            <v>0.4</v>
          </cell>
          <cell r="D20">
            <v>0.4</v>
          </cell>
          <cell r="E20">
            <v>0.4</v>
          </cell>
          <cell r="F20">
            <v>0.4</v>
          </cell>
          <cell r="G20">
            <v>0.5</v>
          </cell>
          <cell r="H20">
            <v>0.5</v>
          </cell>
          <cell r="I20">
            <v>0.5</v>
          </cell>
          <cell r="J20">
            <v>0.5</v>
          </cell>
          <cell r="K20">
            <v>0.5</v>
          </cell>
          <cell r="L20">
            <v>0.6</v>
          </cell>
          <cell r="M20">
            <v>0.6</v>
          </cell>
          <cell r="N20">
            <v>0.6</v>
          </cell>
          <cell r="O20">
            <v>0.6</v>
          </cell>
          <cell r="P20">
            <v>0.6</v>
          </cell>
          <cell r="Q20">
            <v>0.6</v>
          </cell>
          <cell r="R20">
            <v>0.7</v>
          </cell>
          <cell r="S20">
            <v>0.7</v>
          </cell>
          <cell r="T20">
            <v>0.7</v>
          </cell>
          <cell r="U20">
            <v>0.7</v>
          </cell>
          <cell r="V20">
            <v>0.7</v>
          </cell>
          <cell r="W20">
            <v>0.7</v>
          </cell>
          <cell r="X20">
            <v>0.7</v>
          </cell>
          <cell r="Y20">
            <v>0.8</v>
          </cell>
          <cell r="Z20">
            <v>0.8</v>
          </cell>
          <cell r="AA20">
            <v>0.8</v>
          </cell>
          <cell r="AB20">
            <v>0.8</v>
          </cell>
          <cell r="AC20">
            <v>0.8</v>
          </cell>
          <cell r="AD20">
            <v>0.9</v>
          </cell>
          <cell r="AE20">
            <v>0.9</v>
          </cell>
          <cell r="AF20">
            <v>0.9</v>
          </cell>
          <cell r="AG20">
            <v>0.9</v>
          </cell>
          <cell r="AH20">
            <v>1</v>
          </cell>
        </row>
        <row r="21">
          <cell r="C21">
            <v>0.4</v>
          </cell>
          <cell r="D21">
            <v>0.4</v>
          </cell>
          <cell r="E21">
            <v>0.4</v>
          </cell>
          <cell r="F21">
            <v>0.5</v>
          </cell>
          <cell r="G21">
            <v>0.5</v>
          </cell>
          <cell r="H21">
            <v>0.5</v>
          </cell>
          <cell r="I21">
            <v>0.5</v>
          </cell>
          <cell r="J21">
            <v>0.5</v>
          </cell>
          <cell r="K21">
            <v>0.6</v>
          </cell>
          <cell r="L21">
            <v>0.6</v>
          </cell>
          <cell r="M21">
            <v>0.7</v>
          </cell>
          <cell r="N21">
            <v>0.8</v>
          </cell>
          <cell r="O21">
            <v>0.8</v>
          </cell>
          <cell r="P21">
            <v>0.9</v>
          </cell>
          <cell r="Q21">
            <v>0.9</v>
          </cell>
          <cell r="R21">
            <v>0.9</v>
          </cell>
          <cell r="S21">
            <v>0.9</v>
          </cell>
          <cell r="T21">
            <v>0.9</v>
          </cell>
          <cell r="U21">
            <v>0.9</v>
          </cell>
          <cell r="V21">
            <v>0.9</v>
          </cell>
          <cell r="W21">
            <v>0.9</v>
          </cell>
          <cell r="X21">
            <v>0.9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1.1000000000000001</v>
          </cell>
          <cell r="AD21">
            <v>1.1000000000000001</v>
          </cell>
          <cell r="AE21">
            <v>1.1000000000000001</v>
          </cell>
          <cell r="AF21">
            <v>1.1000000000000001</v>
          </cell>
          <cell r="AG21">
            <v>1.1000000000000001</v>
          </cell>
          <cell r="AH21">
            <v>1.2</v>
          </cell>
        </row>
        <row r="22">
          <cell r="C22">
            <v>0.7</v>
          </cell>
          <cell r="D22">
            <v>0.8</v>
          </cell>
          <cell r="E22">
            <v>0.8</v>
          </cell>
          <cell r="F22">
            <v>0.9</v>
          </cell>
          <cell r="G22">
            <v>0.9</v>
          </cell>
          <cell r="H22">
            <v>1</v>
          </cell>
          <cell r="I22">
            <v>1</v>
          </cell>
          <cell r="J22">
            <v>1</v>
          </cell>
          <cell r="K22">
            <v>1.1000000000000001</v>
          </cell>
          <cell r="L22">
            <v>1.3</v>
          </cell>
          <cell r="M22">
            <v>1.5</v>
          </cell>
          <cell r="N22">
            <v>1.6</v>
          </cell>
          <cell r="O22">
            <v>1.7</v>
          </cell>
          <cell r="P22">
            <v>1.8</v>
          </cell>
          <cell r="Q22">
            <v>2</v>
          </cell>
          <cell r="R22">
            <v>2.1</v>
          </cell>
          <cell r="S22">
            <v>2.1</v>
          </cell>
          <cell r="T22">
            <v>2.1</v>
          </cell>
          <cell r="U22">
            <v>2.1</v>
          </cell>
          <cell r="V22">
            <v>2.1</v>
          </cell>
          <cell r="W22">
            <v>2.1</v>
          </cell>
          <cell r="X22">
            <v>2.2000000000000002</v>
          </cell>
          <cell r="Y22">
            <v>2.2999999999999998</v>
          </cell>
          <cell r="Z22">
            <v>2.4</v>
          </cell>
          <cell r="AA22">
            <v>2.4</v>
          </cell>
          <cell r="AB22">
            <v>2.5</v>
          </cell>
          <cell r="AC22">
            <v>2.6</v>
          </cell>
          <cell r="AD22">
            <v>2.7</v>
          </cell>
          <cell r="AE22">
            <v>2.8</v>
          </cell>
          <cell r="AF22">
            <v>2.8</v>
          </cell>
          <cell r="AG22">
            <v>2.7</v>
          </cell>
          <cell r="AH22">
            <v>2.7</v>
          </cell>
        </row>
        <row r="23">
          <cell r="C23">
            <v>0.2</v>
          </cell>
          <cell r="D23">
            <v>0.2</v>
          </cell>
          <cell r="E23">
            <v>0.2</v>
          </cell>
          <cell r="F23">
            <v>0.2</v>
          </cell>
          <cell r="G23">
            <v>0.2</v>
          </cell>
          <cell r="H23">
            <v>0.3</v>
          </cell>
          <cell r="I23">
            <v>0.3</v>
          </cell>
          <cell r="J23">
            <v>0.3</v>
          </cell>
          <cell r="K23">
            <v>0.3</v>
          </cell>
          <cell r="L23">
            <v>0.3</v>
          </cell>
          <cell r="M23">
            <v>0.3</v>
          </cell>
          <cell r="N23">
            <v>0.3</v>
          </cell>
          <cell r="O23">
            <v>0.3</v>
          </cell>
          <cell r="P23">
            <v>0.3</v>
          </cell>
          <cell r="Q23">
            <v>0.4</v>
          </cell>
          <cell r="R23">
            <v>0.4</v>
          </cell>
          <cell r="S23">
            <v>0.4</v>
          </cell>
          <cell r="T23">
            <v>0.4</v>
          </cell>
          <cell r="U23">
            <v>0.4</v>
          </cell>
          <cell r="V23">
            <v>0.4</v>
          </cell>
          <cell r="W23">
            <v>0.4</v>
          </cell>
          <cell r="X23">
            <v>0.4</v>
          </cell>
          <cell r="Y23">
            <v>0.4</v>
          </cell>
          <cell r="Z23">
            <v>0.4</v>
          </cell>
          <cell r="AA23">
            <v>0.4</v>
          </cell>
          <cell r="AB23">
            <v>0.4</v>
          </cell>
          <cell r="AC23">
            <v>0.4</v>
          </cell>
          <cell r="AD23">
            <v>0.4</v>
          </cell>
          <cell r="AE23">
            <v>0.4</v>
          </cell>
          <cell r="AF23">
            <v>0.4</v>
          </cell>
          <cell r="AG23">
            <v>0.4</v>
          </cell>
          <cell r="AH23">
            <v>0.4</v>
          </cell>
        </row>
        <row r="24">
          <cell r="C24">
            <v>0.3</v>
          </cell>
          <cell r="D24">
            <v>0.3</v>
          </cell>
          <cell r="E24">
            <v>0.3</v>
          </cell>
          <cell r="F24">
            <v>0.3</v>
          </cell>
          <cell r="G24">
            <v>0.3</v>
          </cell>
          <cell r="H24">
            <v>0.3</v>
          </cell>
          <cell r="I24">
            <v>0.4</v>
          </cell>
          <cell r="J24">
            <v>0.4</v>
          </cell>
          <cell r="K24">
            <v>0.4</v>
          </cell>
          <cell r="L24">
            <v>0.4</v>
          </cell>
          <cell r="M24">
            <v>0.5</v>
          </cell>
          <cell r="N24">
            <v>0.5</v>
          </cell>
          <cell r="O24">
            <v>0.6</v>
          </cell>
          <cell r="P24">
            <v>0.6</v>
          </cell>
          <cell r="Q24">
            <v>0.7</v>
          </cell>
          <cell r="R24">
            <v>0.7</v>
          </cell>
          <cell r="S24">
            <v>0.7</v>
          </cell>
          <cell r="T24">
            <v>0.7</v>
          </cell>
          <cell r="U24">
            <v>0.8</v>
          </cell>
          <cell r="V24">
            <v>0.8</v>
          </cell>
          <cell r="W24">
            <v>0.8</v>
          </cell>
          <cell r="X24">
            <v>0.8</v>
          </cell>
          <cell r="Y24">
            <v>0.8</v>
          </cell>
          <cell r="Z24">
            <v>0.9</v>
          </cell>
          <cell r="AA24">
            <v>0.9</v>
          </cell>
          <cell r="AB24">
            <v>1</v>
          </cell>
          <cell r="AC24">
            <v>1</v>
          </cell>
          <cell r="AD24">
            <v>1.1000000000000001</v>
          </cell>
          <cell r="AE24">
            <v>1.1000000000000001</v>
          </cell>
          <cell r="AF24">
            <v>1.2</v>
          </cell>
          <cell r="AG24">
            <v>1.2</v>
          </cell>
          <cell r="AH24">
            <v>1.2</v>
          </cell>
        </row>
        <row r="25">
          <cell r="C25">
            <v>0.3</v>
          </cell>
          <cell r="D25">
            <v>0.4</v>
          </cell>
          <cell r="E25">
            <v>0.4</v>
          </cell>
          <cell r="F25">
            <v>0.4</v>
          </cell>
          <cell r="G25">
            <v>0.5</v>
          </cell>
          <cell r="H25">
            <v>0.5</v>
          </cell>
          <cell r="I25">
            <v>0.5</v>
          </cell>
          <cell r="J25">
            <v>0.5</v>
          </cell>
          <cell r="K25">
            <v>0.6</v>
          </cell>
          <cell r="L25">
            <v>0.6</v>
          </cell>
          <cell r="M25">
            <v>0.6</v>
          </cell>
          <cell r="N25">
            <v>0.7</v>
          </cell>
          <cell r="O25">
            <v>0.7</v>
          </cell>
          <cell r="P25">
            <v>0.7</v>
          </cell>
          <cell r="Q25">
            <v>0.7</v>
          </cell>
          <cell r="R25">
            <v>0.7</v>
          </cell>
          <cell r="S25">
            <v>0.7</v>
          </cell>
          <cell r="T25">
            <v>0.7</v>
          </cell>
          <cell r="U25">
            <v>0.7</v>
          </cell>
          <cell r="V25">
            <v>0.7</v>
          </cell>
          <cell r="W25">
            <v>0.8</v>
          </cell>
          <cell r="X25">
            <v>0.8</v>
          </cell>
          <cell r="Y25">
            <v>0.8</v>
          </cell>
          <cell r="Z25">
            <v>0.8</v>
          </cell>
          <cell r="AA25">
            <v>0.9</v>
          </cell>
          <cell r="AB25">
            <v>0.9</v>
          </cell>
          <cell r="AC25">
            <v>0.9</v>
          </cell>
          <cell r="AD25">
            <v>0.9</v>
          </cell>
          <cell r="AE25">
            <v>0.9</v>
          </cell>
          <cell r="AF25">
            <v>1</v>
          </cell>
          <cell r="AG25">
            <v>1</v>
          </cell>
          <cell r="AH25">
            <v>1</v>
          </cell>
        </row>
        <row r="26">
          <cell r="C26">
            <v>0.1</v>
          </cell>
          <cell r="D26">
            <v>0.1</v>
          </cell>
          <cell r="E26">
            <v>0.1</v>
          </cell>
          <cell r="F26">
            <v>0.1</v>
          </cell>
          <cell r="G26">
            <v>0.1</v>
          </cell>
          <cell r="H26">
            <v>0.1</v>
          </cell>
          <cell r="I26">
            <v>0.1</v>
          </cell>
          <cell r="J26">
            <v>0.1</v>
          </cell>
          <cell r="K26">
            <v>0.1</v>
          </cell>
          <cell r="L26">
            <v>0.1</v>
          </cell>
          <cell r="M26">
            <v>0.1</v>
          </cell>
          <cell r="N26">
            <v>0.1</v>
          </cell>
          <cell r="O26">
            <v>0.1</v>
          </cell>
          <cell r="P26">
            <v>0.1</v>
          </cell>
          <cell r="Q26">
            <v>0.1</v>
          </cell>
          <cell r="R26">
            <v>0.1</v>
          </cell>
          <cell r="S26">
            <v>0.1</v>
          </cell>
          <cell r="T26">
            <v>0.1</v>
          </cell>
          <cell r="U26">
            <v>0.2</v>
          </cell>
          <cell r="V26">
            <v>0.2</v>
          </cell>
          <cell r="W26">
            <v>0.2</v>
          </cell>
          <cell r="X26">
            <v>0.2</v>
          </cell>
          <cell r="Y26">
            <v>0.2</v>
          </cell>
          <cell r="Z26">
            <v>0.2</v>
          </cell>
          <cell r="AA26">
            <v>0.2</v>
          </cell>
          <cell r="AB26">
            <v>0.2</v>
          </cell>
          <cell r="AC26">
            <v>0.2</v>
          </cell>
          <cell r="AD26">
            <v>0.2</v>
          </cell>
          <cell r="AE26">
            <v>0.2</v>
          </cell>
          <cell r="AF26">
            <v>0.2</v>
          </cell>
          <cell r="AG26">
            <v>0.2</v>
          </cell>
          <cell r="AH26">
            <v>0.2</v>
          </cell>
        </row>
        <row r="27">
          <cell r="C27">
            <v>0.2</v>
          </cell>
          <cell r="D27">
            <v>0.2</v>
          </cell>
          <cell r="E27">
            <v>0.2</v>
          </cell>
          <cell r="F27">
            <v>0.3</v>
          </cell>
          <cell r="G27">
            <v>0.3</v>
          </cell>
          <cell r="H27">
            <v>0.3</v>
          </cell>
          <cell r="I27">
            <v>0.3</v>
          </cell>
          <cell r="J27">
            <v>0.3</v>
          </cell>
          <cell r="K27">
            <v>0.3</v>
          </cell>
          <cell r="L27">
            <v>0.3</v>
          </cell>
          <cell r="M27">
            <v>0.3</v>
          </cell>
          <cell r="N27">
            <v>0.3</v>
          </cell>
          <cell r="O27">
            <v>0.3</v>
          </cell>
          <cell r="P27">
            <v>0.4</v>
          </cell>
          <cell r="Q27">
            <v>0.4</v>
          </cell>
          <cell r="R27">
            <v>0.4</v>
          </cell>
          <cell r="S27">
            <v>0.4</v>
          </cell>
          <cell r="T27">
            <v>0.4</v>
          </cell>
          <cell r="U27">
            <v>0.4</v>
          </cell>
          <cell r="V27">
            <v>0.4</v>
          </cell>
          <cell r="W27">
            <v>0.4</v>
          </cell>
          <cell r="X27">
            <v>0.5</v>
          </cell>
          <cell r="Y27">
            <v>0.5</v>
          </cell>
          <cell r="Z27">
            <v>0.5</v>
          </cell>
          <cell r="AA27">
            <v>0.5</v>
          </cell>
          <cell r="AB27">
            <v>0.5</v>
          </cell>
          <cell r="AC27">
            <v>0.5</v>
          </cell>
          <cell r="AD27">
            <v>0.5</v>
          </cell>
          <cell r="AE27">
            <v>0.5</v>
          </cell>
          <cell r="AF27">
            <v>0.5</v>
          </cell>
          <cell r="AG27">
            <v>0.5</v>
          </cell>
          <cell r="AH27">
            <v>0.6</v>
          </cell>
        </row>
        <row r="28">
          <cell r="C28">
            <v>2.8</v>
          </cell>
          <cell r="D28">
            <v>3</v>
          </cell>
          <cell r="E28">
            <v>3.1</v>
          </cell>
          <cell r="F28">
            <v>3.3</v>
          </cell>
          <cell r="G28">
            <v>3.5</v>
          </cell>
          <cell r="H28">
            <v>3.7</v>
          </cell>
          <cell r="I28">
            <v>3.8</v>
          </cell>
          <cell r="J28">
            <v>4</v>
          </cell>
          <cell r="K28">
            <v>4.0999999999999996</v>
          </cell>
          <cell r="L28">
            <v>4.3</v>
          </cell>
          <cell r="M28">
            <v>4.5</v>
          </cell>
          <cell r="N28">
            <v>4.7</v>
          </cell>
          <cell r="O28">
            <v>4.8</v>
          </cell>
          <cell r="P28">
            <v>5</v>
          </cell>
          <cell r="Q28">
            <v>5.2</v>
          </cell>
          <cell r="R28">
            <v>5.4</v>
          </cell>
          <cell r="S28">
            <v>5.5</v>
          </cell>
          <cell r="T28">
            <v>5.5</v>
          </cell>
          <cell r="U28">
            <v>5.6</v>
          </cell>
          <cell r="V28">
            <v>5.8</v>
          </cell>
          <cell r="W28">
            <v>6</v>
          </cell>
          <cell r="X28">
            <v>6.2</v>
          </cell>
          <cell r="Y28">
            <v>6.4</v>
          </cell>
          <cell r="Z28">
            <v>6.5</v>
          </cell>
          <cell r="AA28">
            <v>6.6</v>
          </cell>
          <cell r="AB28">
            <v>6.8</v>
          </cell>
          <cell r="AC28">
            <v>7.1</v>
          </cell>
          <cell r="AD28">
            <v>7.5</v>
          </cell>
          <cell r="AE28">
            <v>7.9</v>
          </cell>
          <cell r="AF28">
            <v>8.3000000000000007</v>
          </cell>
          <cell r="AG28">
            <v>8.6</v>
          </cell>
          <cell r="AH28">
            <v>8.9</v>
          </cell>
        </row>
        <row r="29">
          <cell r="C29">
            <v>0.8</v>
          </cell>
          <cell r="D29">
            <v>0.9</v>
          </cell>
          <cell r="E29">
            <v>0.9</v>
          </cell>
          <cell r="F29">
            <v>0.9</v>
          </cell>
          <cell r="G29">
            <v>1</v>
          </cell>
          <cell r="H29">
            <v>1</v>
          </cell>
          <cell r="I29">
            <v>1.1000000000000001</v>
          </cell>
          <cell r="J29">
            <v>1.1000000000000001</v>
          </cell>
          <cell r="K29">
            <v>1.2</v>
          </cell>
          <cell r="L29">
            <v>1.2</v>
          </cell>
          <cell r="M29">
            <v>1.2</v>
          </cell>
          <cell r="N29">
            <v>1.3</v>
          </cell>
          <cell r="O29">
            <v>1.3</v>
          </cell>
          <cell r="P29">
            <v>1.3</v>
          </cell>
          <cell r="Q29">
            <v>1.3</v>
          </cell>
          <cell r="R29">
            <v>1.4</v>
          </cell>
          <cell r="S29">
            <v>1.4</v>
          </cell>
          <cell r="T29">
            <v>1.4</v>
          </cell>
          <cell r="U29">
            <v>1.5</v>
          </cell>
          <cell r="V29">
            <v>1.5</v>
          </cell>
          <cell r="W29">
            <v>1.6</v>
          </cell>
          <cell r="X29">
            <v>1.7</v>
          </cell>
          <cell r="Y29">
            <v>1.7</v>
          </cell>
          <cell r="Z29">
            <v>1.8</v>
          </cell>
          <cell r="AA29">
            <v>1.8</v>
          </cell>
          <cell r="AB29">
            <v>1.9</v>
          </cell>
          <cell r="AC29">
            <v>1.9</v>
          </cell>
          <cell r="AD29">
            <v>2</v>
          </cell>
          <cell r="AE29">
            <v>2.1</v>
          </cell>
          <cell r="AF29">
            <v>2.2000000000000002</v>
          </cell>
          <cell r="AG29">
            <v>2.2999999999999998</v>
          </cell>
          <cell r="AH29">
            <v>2.4</v>
          </cell>
        </row>
        <row r="30">
          <cell r="C30">
            <v>0.2</v>
          </cell>
          <cell r="D30">
            <v>0.2</v>
          </cell>
          <cell r="E30">
            <v>0.2</v>
          </cell>
          <cell r="F30">
            <v>0.2</v>
          </cell>
          <cell r="G30">
            <v>0.2</v>
          </cell>
          <cell r="H30">
            <v>0.2</v>
          </cell>
          <cell r="I30">
            <v>0.2</v>
          </cell>
          <cell r="J30">
            <v>0.2</v>
          </cell>
          <cell r="K30">
            <v>0.2</v>
          </cell>
          <cell r="L30">
            <v>0.2</v>
          </cell>
          <cell r="M30">
            <v>0.2</v>
          </cell>
          <cell r="N30">
            <v>0.2</v>
          </cell>
          <cell r="O30">
            <v>0.2</v>
          </cell>
          <cell r="P30">
            <v>0.2</v>
          </cell>
          <cell r="Q30">
            <v>0.2</v>
          </cell>
          <cell r="R30">
            <v>0.2</v>
          </cell>
          <cell r="S30">
            <v>0.2</v>
          </cell>
          <cell r="T30">
            <v>0.2</v>
          </cell>
          <cell r="U30">
            <v>0.2</v>
          </cell>
          <cell r="V30">
            <v>0.2</v>
          </cell>
          <cell r="W30">
            <v>0.2</v>
          </cell>
          <cell r="X30">
            <v>0.2</v>
          </cell>
          <cell r="Y30">
            <v>0.2</v>
          </cell>
          <cell r="Z30">
            <v>0.2</v>
          </cell>
          <cell r="AA30">
            <v>0.2</v>
          </cell>
          <cell r="AB30">
            <v>0.2</v>
          </cell>
          <cell r="AC30">
            <v>0.2</v>
          </cell>
          <cell r="AD30">
            <v>0.2</v>
          </cell>
          <cell r="AE30">
            <v>0.2</v>
          </cell>
          <cell r="AF30">
            <v>0.2</v>
          </cell>
          <cell r="AG30">
            <v>0.2</v>
          </cell>
          <cell r="AH30">
            <v>0.2</v>
          </cell>
        </row>
        <row r="31">
          <cell r="C31">
            <v>0.1</v>
          </cell>
          <cell r="D31">
            <v>0.1</v>
          </cell>
          <cell r="E31">
            <v>0.1</v>
          </cell>
          <cell r="F31">
            <v>0.1</v>
          </cell>
          <cell r="G31">
            <v>0.1</v>
          </cell>
          <cell r="H31">
            <v>0.1</v>
          </cell>
          <cell r="I31">
            <v>0.1</v>
          </cell>
          <cell r="J31">
            <v>0.1</v>
          </cell>
          <cell r="K31">
            <v>0.1</v>
          </cell>
          <cell r="L31">
            <v>0.1</v>
          </cell>
          <cell r="M31">
            <v>0.1</v>
          </cell>
          <cell r="N31">
            <v>0.1</v>
          </cell>
          <cell r="O31">
            <v>0.1</v>
          </cell>
          <cell r="P31">
            <v>0.1</v>
          </cell>
          <cell r="Q31">
            <v>0.1</v>
          </cell>
          <cell r="R31">
            <v>0.1</v>
          </cell>
          <cell r="S31">
            <v>0.1</v>
          </cell>
          <cell r="T31">
            <v>0.1</v>
          </cell>
          <cell r="U31">
            <v>0.1</v>
          </cell>
          <cell r="V31">
            <v>0.1</v>
          </cell>
          <cell r="W31">
            <v>0.1</v>
          </cell>
          <cell r="X31">
            <v>0.1</v>
          </cell>
          <cell r="Y31">
            <v>0.1</v>
          </cell>
          <cell r="Z31">
            <v>0.1</v>
          </cell>
          <cell r="AA31">
            <v>0.1</v>
          </cell>
          <cell r="AB31">
            <v>0.1</v>
          </cell>
          <cell r="AC31">
            <v>0.1</v>
          </cell>
          <cell r="AD31">
            <v>0.1</v>
          </cell>
          <cell r="AE31">
            <v>0.1</v>
          </cell>
          <cell r="AF31">
            <v>0.1</v>
          </cell>
          <cell r="AG31">
            <v>0.1</v>
          </cell>
          <cell r="AH31">
            <v>0.1</v>
          </cell>
        </row>
        <row r="32">
          <cell r="C32">
            <v>0.3</v>
          </cell>
          <cell r="D32">
            <v>0.3</v>
          </cell>
          <cell r="E32">
            <v>0.3</v>
          </cell>
          <cell r="F32">
            <v>0.3</v>
          </cell>
          <cell r="G32">
            <v>0.4</v>
          </cell>
          <cell r="H32">
            <v>0.4</v>
          </cell>
          <cell r="I32">
            <v>0.4</v>
          </cell>
          <cell r="J32">
            <v>0.4</v>
          </cell>
          <cell r="K32">
            <v>0.4</v>
          </cell>
          <cell r="L32">
            <v>0.4</v>
          </cell>
          <cell r="M32">
            <v>0.4</v>
          </cell>
          <cell r="N32">
            <v>0.4</v>
          </cell>
          <cell r="O32">
            <v>0.4</v>
          </cell>
          <cell r="P32">
            <v>0.5</v>
          </cell>
          <cell r="Q32">
            <v>0.5</v>
          </cell>
          <cell r="R32">
            <v>0.5</v>
          </cell>
          <cell r="S32">
            <v>0.5</v>
          </cell>
          <cell r="T32">
            <v>0.5</v>
          </cell>
          <cell r="U32">
            <v>0.5</v>
          </cell>
          <cell r="V32">
            <v>0.5</v>
          </cell>
          <cell r="W32">
            <v>0.5</v>
          </cell>
          <cell r="X32">
            <v>0.5</v>
          </cell>
          <cell r="Y32">
            <v>0.5</v>
          </cell>
          <cell r="Z32">
            <v>0.5</v>
          </cell>
          <cell r="AA32">
            <v>0.5</v>
          </cell>
          <cell r="AB32">
            <v>0.5</v>
          </cell>
          <cell r="AC32">
            <v>0.5</v>
          </cell>
          <cell r="AD32">
            <v>0.5</v>
          </cell>
          <cell r="AE32">
            <v>0.6</v>
          </cell>
          <cell r="AF32">
            <v>0.6</v>
          </cell>
          <cell r="AG32">
            <v>0.6</v>
          </cell>
          <cell r="AH32">
            <v>0.6</v>
          </cell>
        </row>
        <row r="33">
          <cell r="C33">
            <v>0.1</v>
          </cell>
          <cell r="D33">
            <v>0.1</v>
          </cell>
          <cell r="E33">
            <v>0.2</v>
          </cell>
          <cell r="F33">
            <v>0.2</v>
          </cell>
          <cell r="G33">
            <v>0.2</v>
          </cell>
          <cell r="H33">
            <v>0.2</v>
          </cell>
          <cell r="I33">
            <v>0.2</v>
          </cell>
          <cell r="J33">
            <v>0.2</v>
          </cell>
          <cell r="K33">
            <v>0.2</v>
          </cell>
          <cell r="L33">
            <v>0.2</v>
          </cell>
          <cell r="M33">
            <v>0.2</v>
          </cell>
          <cell r="N33">
            <v>0.2</v>
          </cell>
          <cell r="O33">
            <v>0.2</v>
          </cell>
          <cell r="P33">
            <v>0.3</v>
          </cell>
          <cell r="Q33">
            <v>0.3</v>
          </cell>
          <cell r="R33">
            <v>0.3</v>
          </cell>
          <cell r="S33">
            <v>0.3</v>
          </cell>
          <cell r="T33">
            <v>0.3</v>
          </cell>
          <cell r="U33">
            <v>0.3</v>
          </cell>
          <cell r="V33">
            <v>0.3</v>
          </cell>
          <cell r="W33">
            <v>0.3</v>
          </cell>
          <cell r="X33">
            <v>0.3</v>
          </cell>
          <cell r="Y33">
            <v>0.3</v>
          </cell>
          <cell r="Z33">
            <v>0.3</v>
          </cell>
          <cell r="AA33">
            <v>0.3</v>
          </cell>
          <cell r="AB33">
            <v>0.3</v>
          </cell>
          <cell r="AC33">
            <v>0.3</v>
          </cell>
          <cell r="AD33">
            <v>0.3</v>
          </cell>
          <cell r="AE33">
            <v>0.3</v>
          </cell>
          <cell r="AF33">
            <v>0.3</v>
          </cell>
          <cell r="AG33">
            <v>0.3</v>
          </cell>
          <cell r="AH33">
            <v>0.3</v>
          </cell>
        </row>
        <row r="34">
          <cell r="C34">
            <v>0.4</v>
          </cell>
          <cell r="D34">
            <v>0.4</v>
          </cell>
          <cell r="E34">
            <v>0.4</v>
          </cell>
          <cell r="F34">
            <v>0.4</v>
          </cell>
          <cell r="G34">
            <v>0.4</v>
          </cell>
          <cell r="H34">
            <v>0.4</v>
          </cell>
          <cell r="I34">
            <v>0.4</v>
          </cell>
          <cell r="J34">
            <v>0.4</v>
          </cell>
          <cell r="K34">
            <v>0.5</v>
          </cell>
          <cell r="L34">
            <v>0.5</v>
          </cell>
          <cell r="M34">
            <v>0.5</v>
          </cell>
          <cell r="N34">
            <v>0.5</v>
          </cell>
          <cell r="O34">
            <v>0.5</v>
          </cell>
          <cell r="P34">
            <v>0.5</v>
          </cell>
          <cell r="Q34">
            <v>0.5</v>
          </cell>
          <cell r="R34">
            <v>0.6</v>
          </cell>
          <cell r="S34">
            <v>0.6</v>
          </cell>
          <cell r="T34">
            <v>0.6</v>
          </cell>
          <cell r="U34">
            <v>0.6</v>
          </cell>
          <cell r="V34">
            <v>0.7</v>
          </cell>
          <cell r="W34">
            <v>0.7</v>
          </cell>
          <cell r="X34">
            <v>0.8</v>
          </cell>
          <cell r="Y34">
            <v>0.8</v>
          </cell>
          <cell r="Z34">
            <v>0.8</v>
          </cell>
          <cell r="AA34">
            <v>0.9</v>
          </cell>
          <cell r="AB34">
            <v>1</v>
          </cell>
          <cell r="AC34">
            <v>1.2</v>
          </cell>
          <cell r="AD34">
            <v>1.3</v>
          </cell>
          <cell r="AE34">
            <v>1.5</v>
          </cell>
          <cell r="AF34">
            <v>1.6</v>
          </cell>
          <cell r="AG34">
            <v>1.7</v>
          </cell>
          <cell r="AH34">
            <v>1.8</v>
          </cell>
        </row>
        <row r="35">
          <cell r="C35">
            <v>0.8</v>
          </cell>
          <cell r="D35">
            <v>0.8</v>
          </cell>
          <cell r="E35">
            <v>0.9</v>
          </cell>
          <cell r="F35">
            <v>0.9</v>
          </cell>
          <cell r="G35">
            <v>1</v>
          </cell>
          <cell r="H35">
            <v>1.1000000000000001</v>
          </cell>
          <cell r="I35">
            <v>1.2</v>
          </cell>
          <cell r="J35">
            <v>1.2</v>
          </cell>
          <cell r="K35">
            <v>1.3</v>
          </cell>
          <cell r="L35">
            <v>1.4</v>
          </cell>
          <cell r="M35">
            <v>1.5</v>
          </cell>
          <cell r="N35">
            <v>1.6</v>
          </cell>
          <cell r="O35">
            <v>1.6</v>
          </cell>
          <cell r="P35">
            <v>1.7</v>
          </cell>
          <cell r="Q35">
            <v>1.8</v>
          </cell>
          <cell r="R35">
            <v>1.9</v>
          </cell>
          <cell r="S35">
            <v>1.9</v>
          </cell>
          <cell r="T35">
            <v>1.9</v>
          </cell>
          <cell r="U35">
            <v>2</v>
          </cell>
          <cell r="V35">
            <v>2</v>
          </cell>
          <cell r="W35">
            <v>2.1</v>
          </cell>
          <cell r="X35">
            <v>2.2000000000000002</v>
          </cell>
          <cell r="Y35">
            <v>2.2000000000000002</v>
          </cell>
          <cell r="Z35">
            <v>2.2999999999999998</v>
          </cell>
          <cell r="AA35">
            <v>2.2999999999999998</v>
          </cell>
          <cell r="AB35">
            <v>2.4</v>
          </cell>
          <cell r="AC35">
            <v>2.4</v>
          </cell>
          <cell r="AD35">
            <v>2.5</v>
          </cell>
          <cell r="AE35">
            <v>2.6</v>
          </cell>
          <cell r="AF35">
            <v>2.7</v>
          </cell>
          <cell r="AG35">
            <v>2.8</v>
          </cell>
          <cell r="AH35">
            <v>2.9</v>
          </cell>
        </row>
        <row r="36">
          <cell r="C36">
            <v>0.2</v>
          </cell>
          <cell r="D36">
            <v>0.2</v>
          </cell>
          <cell r="E36">
            <v>0.2</v>
          </cell>
          <cell r="F36">
            <v>0.2</v>
          </cell>
          <cell r="G36">
            <v>0.2</v>
          </cell>
          <cell r="H36">
            <v>0.2</v>
          </cell>
          <cell r="I36">
            <v>0.3</v>
          </cell>
          <cell r="J36">
            <v>0.3</v>
          </cell>
          <cell r="K36">
            <v>0.3</v>
          </cell>
          <cell r="L36">
            <v>0.3</v>
          </cell>
          <cell r="M36">
            <v>0.3</v>
          </cell>
          <cell r="N36">
            <v>0.4</v>
          </cell>
          <cell r="O36">
            <v>0.4</v>
          </cell>
          <cell r="P36">
            <v>0.4</v>
          </cell>
          <cell r="Q36">
            <v>0.4</v>
          </cell>
          <cell r="R36">
            <v>0.4</v>
          </cell>
          <cell r="S36">
            <v>0.4</v>
          </cell>
          <cell r="T36">
            <v>0.4</v>
          </cell>
          <cell r="U36">
            <v>0.4</v>
          </cell>
          <cell r="V36">
            <v>0.4</v>
          </cell>
          <cell r="W36">
            <v>0.5</v>
          </cell>
          <cell r="X36">
            <v>0.5</v>
          </cell>
          <cell r="Y36">
            <v>0.5</v>
          </cell>
          <cell r="Z36">
            <v>0.5</v>
          </cell>
          <cell r="AA36">
            <v>0.5</v>
          </cell>
          <cell r="AB36">
            <v>0.5</v>
          </cell>
          <cell r="AC36">
            <v>0.5</v>
          </cell>
          <cell r="AD36">
            <v>0.5</v>
          </cell>
          <cell r="AE36">
            <v>0.6</v>
          </cell>
          <cell r="AF36">
            <v>0.6</v>
          </cell>
          <cell r="AG36">
            <v>0.6</v>
          </cell>
          <cell r="AH36">
            <v>0.7</v>
          </cell>
        </row>
        <row r="37">
          <cell r="C37">
            <v>1</v>
          </cell>
          <cell r="D37">
            <v>1.1000000000000001</v>
          </cell>
          <cell r="E37">
            <v>1.2</v>
          </cell>
          <cell r="F37">
            <v>1.2</v>
          </cell>
          <cell r="G37">
            <v>1.3</v>
          </cell>
          <cell r="H37">
            <v>1.3</v>
          </cell>
          <cell r="I37">
            <v>1.3</v>
          </cell>
          <cell r="J37">
            <v>1.4</v>
          </cell>
          <cell r="K37">
            <v>1.4</v>
          </cell>
          <cell r="L37">
            <v>1.5</v>
          </cell>
          <cell r="M37">
            <v>1.5</v>
          </cell>
          <cell r="N37">
            <v>1.6</v>
          </cell>
          <cell r="O37">
            <v>1.7</v>
          </cell>
          <cell r="P37">
            <v>1.8</v>
          </cell>
          <cell r="Q37">
            <v>1.9</v>
          </cell>
          <cell r="R37">
            <v>2</v>
          </cell>
          <cell r="S37">
            <v>2.2000000000000002</v>
          </cell>
          <cell r="T37">
            <v>2.2999999999999998</v>
          </cell>
          <cell r="U37">
            <v>2.5</v>
          </cell>
          <cell r="V37">
            <v>2.7</v>
          </cell>
          <cell r="W37">
            <v>3</v>
          </cell>
          <cell r="X37">
            <v>3.2</v>
          </cell>
          <cell r="Y37">
            <v>3.4</v>
          </cell>
          <cell r="Z37">
            <v>3.5</v>
          </cell>
          <cell r="AA37">
            <v>3.6</v>
          </cell>
          <cell r="AB37">
            <v>3.7</v>
          </cell>
          <cell r="AC37">
            <v>3.9</v>
          </cell>
          <cell r="AD37">
            <v>4</v>
          </cell>
          <cell r="AE37">
            <v>4.4000000000000004</v>
          </cell>
          <cell r="AF37">
            <v>4.9000000000000004</v>
          </cell>
          <cell r="AG37">
            <v>5.4</v>
          </cell>
          <cell r="AH37">
            <v>5.8</v>
          </cell>
        </row>
        <row r="38">
          <cell r="C38">
            <v>3</v>
          </cell>
          <cell r="D38">
            <v>3.2</v>
          </cell>
          <cell r="E38">
            <v>3.6</v>
          </cell>
          <cell r="F38">
            <v>3.9</v>
          </cell>
          <cell r="G38">
            <v>4.2</v>
          </cell>
          <cell r="H38">
            <v>4.5</v>
          </cell>
          <cell r="I38">
            <v>4.8</v>
          </cell>
          <cell r="J38">
            <v>5.0999999999999996</v>
          </cell>
          <cell r="K38">
            <v>5.4</v>
          </cell>
          <cell r="L38">
            <v>5.8</v>
          </cell>
          <cell r="M38">
            <v>6.2</v>
          </cell>
          <cell r="N38">
            <v>6.7</v>
          </cell>
          <cell r="O38">
            <v>7.1</v>
          </cell>
          <cell r="P38">
            <v>7.6</v>
          </cell>
          <cell r="Q38">
            <v>8.1</v>
          </cell>
          <cell r="R38">
            <v>8.5</v>
          </cell>
          <cell r="S38">
            <v>9</v>
          </cell>
          <cell r="T38">
            <v>9.4</v>
          </cell>
          <cell r="U38">
            <v>9.9</v>
          </cell>
          <cell r="V38">
            <v>10.5</v>
          </cell>
          <cell r="W38">
            <v>11.1</v>
          </cell>
          <cell r="X38">
            <v>11.8</v>
          </cell>
          <cell r="Y38">
            <v>12.2</v>
          </cell>
          <cell r="Z38">
            <v>12.4</v>
          </cell>
          <cell r="AA38">
            <v>12.4</v>
          </cell>
          <cell r="AB38">
            <v>12.6</v>
          </cell>
          <cell r="AC38">
            <v>12.7</v>
          </cell>
          <cell r="AD38">
            <v>12.9</v>
          </cell>
          <cell r="AE38">
            <v>13.2</v>
          </cell>
          <cell r="AF38">
            <v>13.6</v>
          </cell>
          <cell r="AG38">
            <v>13.9</v>
          </cell>
          <cell r="AH38">
            <v>14.2</v>
          </cell>
        </row>
        <row r="39">
          <cell r="C39">
            <v>2</v>
          </cell>
          <cell r="D39">
            <v>2</v>
          </cell>
          <cell r="E39">
            <v>2.1</v>
          </cell>
          <cell r="F39">
            <v>2.2000000000000002</v>
          </cell>
          <cell r="G39">
            <v>2.2999999999999998</v>
          </cell>
          <cell r="H39">
            <v>2.4</v>
          </cell>
          <cell r="I39">
            <v>2.5</v>
          </cell>
          <cell r="J39">
            <v>2.6</v>
          </cell>
          <cell r="K39">
            <v>2.8</v>
          </cell>
          <cell r="L39">
            <v>2.9</v>
          </cell>
          <cell r="M39">
            <v>3.1</v>
          </cell>
          <cell r="N39">
            <v>3.4</v>
          </cell>
          <cell r="O39">
            <v>3.7</v>
          </cell>
          <cell r="P39">
            <v>4</v>
          </cell>
          <cell r="Q39">
            <v>4.2</v>
          </cell>
          <cell r="R39">
            <v>4.5</v>
          </cell>
          <cell r="S39">
            <v>4.7</v>
          </cell>
          <cell r="T39">
            <v>4.8</v>
          </cell>
          <cell r="U39">
            <v>5</v>
          </cell>
          <cell r="V39">
            <v>5.3</v>
          </cell>
          <cell r="W39">
            <v>5.6</v>
          </cell>
          <cell r="X39">
            <v>6.1</v>
          </cell>
          <cell r="Y39">
            <v>6.5</v>
          </cell>
          <cell r="Z39">
            <v>6.8</v>
          </cell>
          <cell r="AA39">
            <v>7.1</v>
          </cell>
          <cell r="AB39">
            <v>7.5</v>
          </cell>
          <cell r="AC39">
            <v>8</v>
          </cell>
          <cell r="AD39">
            <v>8.6</v>
          </cell>
          <cell r="AE39">
            <v>9.1999999999999993</v>
          </cell>
          <cell r="AF39">
            <v>9.6999999999999993</v>
          </cell>
          <cell r="AG39">
            <v>10.3</v>
          </cell>
          <cell r="AH39">
            <v>11</v>
          </cell>
        </row>
        <row r="40">
          <cell r="C40">
            <v>0.2</v>
          </cell>
          <cell r="D40">
            <v>0.2</v>
          </cell>
          <cell r="E40">
            <v>0.3</v>
          </cell>
          <cell r="F40">
            <v>0.3</v>
          </cell>
          <cell r="G40">
            <v>0.3</v>
          </cell>
          <cell r="H40">
            <v>0.3</v>
          </cell>
          <cell r="I40">
            <v>0.3</v>
          </cell>
          <cell r="J40">
            <v>0.3</v>
          </cell>
          <cell r="K40">
            <v>0.4</v>
          </cell>
          <cell r="L40">
            <v>0.4</v>
          </cell>
          <cell r="M40">
            <v>0.4</v>
          </cell>
          <cell r="N40">
            <v>0.4</v>
          </cell>
          <cell r="O40">
            <v>0.5</v>
          </cell>
          <cell r="P40">
            <v>0.6</v>
          </cell>
          <cell r="Q40">
            <v>0.6</v>
          </cell>
          <cell r="R40">
            <v>0.7</v>
          </cell>
          <cell r="S40">
            <v>0.7</v>
          </cell>
          <cell r="T40">
            <v>0.7</v>
          </cell>
          <cell r="U40">
            <v>0.7</v>
          </cell>
          <cell r="V40">
            <v>0.7</v>
          </cell>
          <cell r="W40">
            <v>0.7</v>
          </cell>
          <cell r="X40">
            <v>0.7</v>
          </cell>
          <cell r="Y40">
            <v>0.7</v>
          </cell>
          <cell r="Z40">
            <v>0.7</v>
          </cell>
          <cell r="AA40">
            <v>0.7</v>
          </cell>
          <cell r="AB40">
            <v>0.7</v>
          </cell>
          <cell r="AC40">
            <v>0.7</v>
          </cell>
          <cell r="AD40">
            <v>0.7</v>
          </cell>
          <cell r="AE40">
            <v>0.7</v>
          </cell>
          <cell r="AF40">
            <v>0.7</v>
          </cell>
          <cell r="AG40">
            <v>0.8</v>
          </cell>
          <cell r="AH40">
            <v>0.8</v>
          </cell>
        </row>
        <row r="41">
          <cell r="C41">
            <v>1.1000000000000001</v>
          </cell>
          <cell r="D41">
            <v>1.1000000000000001</v>
          </cell>
          <cell r="E41">
            <v>1.1000000000000001</v>
          </cell>
          <cell r="F41">
            <v>1.2</v>
          </cell>
          <cell r="G41">
            <v>1.2</v>
          </cell>
          <cell r="H41">
            <v>1.2</v>
          </cell>
          <cell r="I41">
            <v>1.3</v>
          </cell>
          <cell r="J41">
            <v>1.3</v>
          </cell>
          <cell r="K41">
            <v>1.4</v>
          </cell>
          <cell r="L41">
            <v>1.4</v>
          </cell>
          <cell r="M41">
            <v>1.5</v>
          </cell>
          <cell r="N41">
            <v>1.6</v>
          </cell>
          <cell r="O41">
            <v>1.7</v>
          </cell>
          <cell r="P41">
            <v>1.7</v>
          </cell>
          <cell r="Q41">
            <v>1.8</v>
          </cell>
          <cell r="R41">
            <v>1.9</v>
          </cell>
          <cell r="S41">
            <v>1.9</v>
          </cell>
          <cell r="T41">
            <v>2</v>
          </cell>
          <cell r="U41">
            <v>2.1</v>
          </cell>
          <cell r="V41">
            <v>2.2000000000000002</v>
          </cell>
          <cell r="W41">
            <v>2.2999999999999998</v>
          </cell>
          <cell r="X41">
            <v>2.4</v>
          </cell>
          <cell r="Y41">
            <v>2.5</v>
          </cell>
          <cell r="Z41">
            <v>2.7</v>
          </cell>
          <cell r="AA41">
            <v>2.8</v>
          </cell>
          <cell r="AB41">
            <v>3</v>
          </cell>
          <cell r="AC41">
            <v>3.1</v>
          </cell>
          <cell r="AD41">
            <v>3.2</v>
          </cell>
          <cell r="AE41">
            <v>3.4</v>
          </cell>
          <cell r="AF41">
            <v>3.6</v>
          </cell>
          <cell r="AG41">
            <v>3.7</v>
          </cell>
          <cell r="AH41">
            <v>3.9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0.1</v>
          </cell>
          <cell r="L42">
            <v>0.1</v>
          </cell>
          <cell r="M42">
            <v>0.1</v>
          </cell>
          <cell r="N42">
            <v>0.1</v>
          </cell>
          <cell r="O42">
            <v>0.1</v>
          </cell>
          <cell r="P42">
            <v>0.1</v>
          </cell>
          <cell r="Q42">
            <v>0.1</v>
          </cell>
          <cell r="R42">
            <v>0.1</v>
          </cell>
          <cell r="S42">
            <v>0.1</v>
          </cell>
          <cell r="T42">
            <v>0.1</v>
          </cell>
          <cell r="U42">
            <v>0.1</v>
          </cell>
          <cell r="V42">
            <v>0.1</v>
          </cell>
          <cell r="W42">
            <v>0.1</v>
          </cell>
          <cell r="X42">
            <v>0.1</v>
          </cell>
          <cell r="Y42">
            <v>0.1</v>
          </cell>
          <cell r="Z42">
            <v>0.1</v>
          </cell>
          <cell r="AA42">
            <v>0.1</v>
          </cell>
          <cell r="AB42">
            <v>0.1</v>
          </cell>
          <cell r="AC42">
            <v>0.1</v>
          </cell>
          <cell r="AD42">
            <v>0.1</v>
          </cell>
          <cell r="AE42">
            <v>0.1</v>
          </cell>
          <cell r="AF42">
            <v>0.1</v>
          </cell>
          <cell r="AG42">
            <v>0.1</v>
          </cell>
          <cell r="AH42">
            <v>0.1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0.1</v>
          </cell>
          <cell r="G43">
            <v>0.1</v>
          </cell>
          <cell r="H43">
            <v>0.1</v>
          </cell>
          <cell r="I43">
            <v>0.1</v>
          </cell>
          <cell r="J43">
            <v>0.1</v>
          </cell>
          <cell r="K43">
            <v>0.1</v>
          </cell>
          <cell r="L43">
            <v>0.1</v>
          </cell>
          <cell r="M43">
            <v>0.2</v>
          </cell>
          <cell r="N43">
            <v>0.2</v>
          </cell>
          <cell r="O43">
            <v>0.2</v>
          </cell>
          <cell r="P43">
            <v>0.3</v>
          </cell>
          <cell r="Q43">
            <v>0.3</v>
          </cell>
          <cell r="R43">
            <v>0.4</v>
          </cell>
          <cell r="S43">
            <v>0.4</v>
          </cell>
          <cell r="T43">
            <v>0.4</v>
          </cell>
          <cell r="U43">
            <v>0.4</v>
          </cell>
          <cell r="V43">
            <v>0.4</v>
          </cell>
          <cell r="W43">
            <v>0.4</v>
          </cell>
          <cell r="X43">
            <v>0.4</v>
          </cell>
          <cell r="Y43">
            <v>0.4</v>
          </cell>
          <cell r="Z43">
            <v>0.4</v>
          </cell>
          <cell r="AA43">
            <v>0.4</v>
          </cell>
          <cell r="AB43">
            <v>0.4</v>
          </cell>
          <cell r="AC43">
            <v>0.4</v>
          </cell>
          <cell r="AD43">
            <v>0.4</v>
          </cell>
          <cell r="AE43">
            <v>0.4</v>
          </cell>
          <cell r="AF43">
            <v>0.4</v>
          </cell>
          <cell r="AG43">
            <v>0.5</v>
          </cell>
          <cell r="AH43">
            <v>0.5</v>
          </cell>
        </row>
        <row r="44">
          <cell r="C44">
            <v>0.1</v>
          </cell>
          <cell r="D44">
            <v>0.1</v>
          </cell>
          <cell r="E44">
            <v>0.1</v>
          </cell>
          <cell r="F44">
            <v>0.1</v>
          </cell>
          <cell r="G44">
            <v>0.1</v>
          </cell>
          <cell r="H44">
            <v>0.1</v>
          </cell>
          <cell r="I44">
            <v>0.1</v>
          </cell>
          <cell r="J44">
            <v>0.2</v>
          </cell>
          <cell r="K44">
            <v>0.2</v>
          </cell>
          <cell r="L44">
            <v>0.2</v>
          </cell>
          <cell r="M44">
            <v>0.2</v>
          </cell>
          <cell r="N44">
            <v>0.2</v>
          </cell>
          <cell r="O44">
            <v>0.2</v>
          </cell>
          <cell r="P44">
            <v>0.2</v>
          </cell>
          <cell r="Q44">
            <v>0.2</v>
          </cell>
          <cell r="R44">
            <v>0.2</v>
          </cell>
          <cell r="S44">
            <v>0.2</v>
          </cell>
          <cell r="T44">
            <v>0.2</v>
          </cell>
          <cell r="U44">
            <v>0.2</v>
          </cell>
          <cell r="V44">
            <v>0.2</v>
          </cell>
          <cell r="W44">
            <v>0.2</v>
          </cell>
          <cell r="X44">
            <v>0.2</v>
          </cell>
          <cell r="Y44">
            <v>0.2</v>
          </cell>
          <cell r="Z44">
            <v>0.2</v>
          </cell>
          <cell r="AA44">
            <v>0.2</v>
          </cell>
          <cell r="AB44">
            <v>0.2</v>
          </cell>
          <cell r="AC44">
            <v>0.2</v>
          </cell>
          <cell r="AD44">
            <v>0.2</v>
          </cell>
          <cell r="AE44">
            <v>0.2</v>
          </cell>
          <cell r="AF44">
            <v>0.2</v>
          </cell>
          <cell r="AG44">
            <v>0.2</v>
          </cell>
          <cell r="AH44">
            <v>0.2</v>
          </cell>
        </row>
        <row r="45">
          <cell r="C45">
            <v>0.3</v>
          </cell>
          <cell r="D45">
            <v>0.3</v>
          </cell>
          <cell r="E45">
            <v>0.3</v>
          </cell>
          <cell r="F45">
            <v>0.3</v>
          </cell>
          <cell r="G45">
            <v>0.3</v>
          </cell>
          <cell r="H45">
            <v>0.4</v>
          </cell>
          <cell r="I45">
            <v>0.4</v>
          </cell>
          <cell r="J45">
            <v>0.4</v>
          </cell>
          <cell r="K45">
            <v>0.4</v>
          </cell>
          <cell r="L45">
            <v>0.4</v>
          </cell>
          <cell r="M45">
            <v>0.5</v>
          </cell>
          <cell r="N45">
            <v>0.5</v>
          </cell>
          <cell r="O45">
            <v>0.6</v>
          </cell>
          <cell r="P45">
            <v>0.6</v>
          </cell>
          <cell r="Q45">
            <v>0.7</v>
          </cell>
          <cell r="R45">
            <v>0.8</v>
          </cell>
          <cell r="S45">
            <v>0.8</v>
          </cell>
          <cell r="T45">
            <v>0.9</v>
          </cell>
          <cell r="U45">
            <v>1</v>
          </cell>
          <cell r="V45">
            <v>1.1000000000000001</v>
          </cell>
          <cell r="W45">
            <v>1.2</v>
          </cell>
          <cell r="X45">
            <v>1.5</v>
          </cell>
          <cell r="Y45">
            <v>1.7</v>
          </cell>
          <cell r="Z45">
            <v>1.8</v>
          </cell>
          <cell r="AA45">
            <v>1.9</v>
          </cell>
          <cell r="AB45">
            <v>2.2000000000000002</v>
          </cell>
          <cell r="AC45">
            <v>2.5</v>
          </cell>
          <cell r="AD45">
            <v>2.9</v>
          </cell>
          <cell r="AE45">
            <v>3.3</v>
          </cell>
          <cell r="AF45">
            <v>3.6</v>
          </cell>
          <cell r="AG45">
            <v>3.9</v>
          </cell>
          <cell r="AH45">
            <v>4.2</v>
          </cell>
        </row>
        <row r="46">
          <cell r="C46">
            <v>0.1</v>
          </cell>
          <cell r="D46">
            <v>0.1</v>
          </cell>
          <cell r="E46">
            <v>0.2</v>
          </cell>
          <cell r="F46">
            <v>0.2</v>
          </cell>
          <cell r="G46">
            <v>0.2</v>
          </cell>
          <cell r="H46">
            <v>0.2</v>
          </cell>
          <cell r="I46">
            <v>0.2</v>
          </cell>
          <cell r="J46">
            <v>0.2</v>
          </cell>
          <cell r="K46">
            <v>0.2</v>
          </cell>
          <cell r="L46">
            <v>0.2</v>
          </cell>
          <cell r="M46">
            <v>0.3</v>
          </cell>
          <cell r="N46">
            <v>0.3</v>
          </cell>
          <cell r="O46">
            <v>0.3</v>
          </cell>
          <cell r="P46">
            <v>0.3</v>
          </cell>
          <cell r="Q46">
            <v>0.4</v>
          </cell>
          <cell r="R46">
            <v>0.4</v>
          </cell>
          <cell r="S46">
            <v>0.4</v>
          </cell>
          <cell r="T46">
            <v>0.4</v>
          </cell>
          <cell r="U46">
            <v>0.4</v>
          </cell>
          <cell r="V46">
            <v>0.4</v>
          </cell>
          <cell r="W46">
            <v>0.5</v>
          </cell>
          <cell r="X46">
            <v>0.5</v>
          </cell>
          <cell r="Y46">
            <v>0.5</v>
          </cell>
          <cell r="Z46">
            <v>0.5</v>
          </cell>
          <cell r="AA46">
            <v>0.5</v>
          </cell>
          <cell r="AB46">
            <v>0.6</v>
          </cell>
          <cell r="AC46">
            <v>0.6</v>
          </cell>
          <cell r="AD46">
            <v>0.6</v>
          </cell>
          <cell r="AE46">
            <v>0.7</v>
          </cell>
          <cell r="AF46">
            <v>0.7</v>
          </cell>
          <cell r="AG46">
            <v>0.7</v>
          </cell>
          <cell r="AH46">
            <v>0.7</v>
          </cell>
        </row>
        <row r="47">
          <cell r="C47">
            <v>0.1</v>
          </cell>
          <cell r="D47">
            <v>0.1</v>
          </cell>
          <cell r="E47">
            <v>0.1</v>
          </cell>
          <cell r="F47">
            <v>0.1</v>
          </cell>
          <cell r="G47">
            <v>0.1</v>
          </cell>
          <cell r="H47">
            <v>0.1</v>
          </cell>
          <cell r="I47">
            <v>0.1</v>
          </cell>
          <cell r="J47">
            <v>0.1</v>
          </cell>
          <cell r="K47">
            <v>0.1</v>
          </cell>
          <cell r="L47">
            <v>0.1</v>
          </cell>
          <cell r="M47">
            <v>0.1</v>
          </cell>
          <cell r="N47">
            <v>0.1</v>
          </cell>
          <cell r="O47">
            <v>0.1</v>
          </cell>
          <cell r="P47">
            <v>0.2</v>
          </cell>
          <cell r="Q47">
            <v>0.2</v>
          </cell>
          <cell r="R47">
            <v>0.2</v>
          </cell>
          <cell r="S47">
            <v>0.2</v>
          </cell>
          <cell r="T47">
            <v>0.2</v>
          </cell>
          <cell r="U47">
            <v>0.2</v>
          </cell>
          <cell r="V47">
            <v>0.3</v>
          </cell>
          <cell r="W47">
            <v>0.3</v>
          </cell>
          <cell r="X47">
            <v>0.3</v>
          </cell>
          <cell r="Y47">
            <v>0.4</v>
          </cell>
          <cell r="Z47">
            <v>0.4</v>
          </cell>
          <cell r="AA47">
            <v>0.4</v>
          </cell>
          <cell r="AB47">
            <v>0.4</v>
          </cell>
          <cell r="AC47">
            <v>0.4</v>
          </cell>
          <cell r="AD47">
            <v>0.4</v>
          </cell>
          <cell r="AE47">
            <v>0.5</v>
          </cell>
          <cell r="AF47">
            <v>0.5</v>
          </cell>
          <cell r="AG47">
            <v>0.5</v>
          </cell>
          <cell r="AH47">
            <v>0.6</v>
          </cell>
        </row>
        <row r="48">
          <cell r="C48">
            <v>3.5</v>
          </cell>
          <cell r="D48">
            <v>3.8</v>
          </cell>
          <cell r="E48">
            <v>4.0999999999999996</v>
          </cell>
          <cell r="F48">
            <v>4.4000000000000004</v>
          </cell>
          <cell r="G48">
            <v>4.5999999999999996</v>
          </cell>
          <cell r="H48">
            <v>4.9000000000000004</v>
          </cell>
          <cell r="I48">
            <v>5.0999999999999996</v>
          </cell>
          <cell r="J48">
            <v>5.3</v>
          </cell>
          <cell r="K48">
            <v>5.6</v>
          </cell>
          <cell r="L48">
            <v>5.9</v>
          </cell>
          <cell r="M48">
            <v>6.2</v>
          </cell>
          <cell r="N48">
            <v>6.6</v>
          </cell>
          <cell r="O48">
            <v>7.1</v>
          </cell>
          <cell r="P48">
            <v>7.7</v>
          </cell>
          <cell r="Q48">
            <v>8.3000000000000007</v>
          </cell>
          <cell r="R48">
            <v>8.8000000000000007</v>
          </cell>
          <cell r="S48">
            <v>9.1999999999999993</v>
          </cell>
          <cell r="T48">
            <v>9.5</v>
          </cell>
          <cell r="U48">
            <v>9.8000000000000007</v>
          </cell>
          <cell r="V48">
            <v>10.3</v>
          </cell>
          <cell r="W48">
            <v>10.8</v>
          </cell>
          <cell r="X48">
            <v>11.5</v>
          </cell>
          <cell r="Y48">
            <v>12</v>
          </cell>
          <cell r="Z48">
            <v>12.3</v>
          </cell>
          <cell r="AA48">
            <v>12.6</v>
          </cell>
          <cell r="AB48">
            <v>12.8</v>
          </cell>
          <cell r="AC48">
            <v>13</v>
          </cell>
          <cell r="AD48">
            <v>13.3</v>
          </cell>
          <cell r="AE48">
            <v>13.7</v>
          </cell>
          <cell r="AF48">
            <v>14.3</v>
          </cell>
          <cell r="AG48">
            <v>14.9</v>
          </cell>
          <cell r="AH48">
            <v>15.5</v>
          </cell>
        </row>
        <row r="49">
          <cell r="C49">
            <v>0.2</v>
          </cell>
          <cell r="D49">
            <v>0.2</v>
          </cell>
          <cell r="E49">
            <v>0.2</v>
          </cell>
          <cell r="F49">
            <v>0.2</v>
          </cell>
          <cell r="G49">
            <v>0.2</v>
          </cell>
          <cell r="H49">
            <v>0.2</v>
          </cell>
          <cell r="I49">
            <v>0.3</v>
          </cell>
          <cell r="J49">
            <v>0.3</v>
          </cell>
          <cell r="K49">
            <v>0.3</v>
          </cell>
          <cell r="L49">
            <v>0.3</v>
          </cell>
          <cell r="M49">
            <v>0.3</v>
          </cell>
          <cell r="N49">
            <v>0.3</v>
          </cell>
          <cell r="O49">
            <v>0.3</v>
          </cell>
          <cell r="P49">
            <v>0.4</v>
          </cell>
          <cell r="Q49">
            <v>0.4</v>
          </cell>
          <cell r="R49">
            <v>0.4</v>
          </cell>
          <cell r="S49">
            <v>0.5</v>
          </cell>
          <cell r="T49">
            <v>0.5</v>
          </cell>
          <cell r="U49">
            <v>0.5</v>
          </cell>
          <cell r="V49">
            <v>0.5</v>
          </cell>
          <cell r="W49">
            <v>0.6</v>
          </cell>
          <cell r="X49">
            <v>0.6</v>
          </cell>
          <cell r="Y49">
            <v>0.7</v>
          </cell>
          <cell r="Z49">
            <v>0.8</v>
          </cell>
          <cell r="AA49">
            <v>0.8</v>
          </cell>
          <cell r="AB49">
            <v>0.8</v>
          </cell>
          <cell r="AC49">
            <v>0.8</v>
          </cell>
          <cell r="AD49">
            <v>0.8</v>
          </cell>
          <cell r="AE49">
            <v>0.9</v>
          </cell>
          <cell r="AF49">
            <v>1</v>
          </cell>
          <cell r="AG49">
            <v>1</v>
          </cell>
          <cell r="AH49">
            <v>1.1000000000000001</v>
          </cell>
        </row>
        <row r="50">
          <cell r="C50">
            <v>0.1</v>
          </cell>
          <cell r="D50">
            <v>0.2</v>
          </cell>
          <cell r="E50">
            <v>0.2</v>
          </cell>
          <cell r="F50">
            <v>0.2</v>
          </cell>
          <cell r="G50">
            <v>0.2</v>
          </cell>
          <cell r="H50">
            <v>0.3</v>
          </cell>
          <cell r="I50">
            <v>0.3</v>
          </cell>
          <cell r="J50">
            <v>0.3</v>
          </cell>
          <cell r="K50">
            <v>0.3</v>
          </cell>
          <cell r="L50">
            <v>0.4</v>
          </cell>
          <cell r="M50">
            <v>0.4</v>
          </cell>
          <cell r="N50">
            <v>0.4</v>
          </cell>
          <cell r="O50">
            <v>0.4</v>
          </cell>
          <cell r="P50">
            <v>0.4</v>
          </cell>
          <cell r="Q50">
            <v>0.5</v>
          </cell>
          <cell r="R50">
            <v>0.5</v>
          </cell>
          <cell r="S50">
            <v>0.5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0.6</v>
          </cell>
          <cell r="AG50">
            <v>0.6</v>
          </cell>
          <cell r="AH50">
            <v>0.6</v>
          </cell>
        </row>
        <row r="51">
          <cell r="C51">
            <v>3.2</v>
          </cell>
          <cell r="D51">
            <v>3.4</v>
          </cell>
          <cell r="E51">
            <v>3.7</v>
          </cell>
          <cell r="F51">
            <v>3.9</v>
          </cell>
          <cell r="G51">
            <v>4.0999999999999996</v>
          </cell>
          <cell r="H51">
            <v>4.3</v>
          </cell>
          <cell r="I51">
            <v>4.5</v>
          </cell>
          <cell r="J51">
            <v>4.7</v>
          </cell>
          <cell r="K51">
            <v>4.9000000000000004</v>
          </cell>
          <cell r="L51">
            <v>5.2</v>
          </cell>
          <cell r="M51">
            <v>5.5</v>
          </cell>
          <cell r="N51">
            <v>5.8</v>
          </cell>
          <cell r="O51">
            <v>6.3</v>
          </cell>
          <cell r="P51">
            <v>6.8</v>
          </cell>
          <cell r="Q51">
            <v>7.4</v>
          </cell>
          <cell r="R51">
            <v>7.8</v>
          </cell>
          <cell r="S51">
            <v>8.1</v>
          </cell>
          <cell r="T51">
            <v>8.4</v>
          </cell>
          <cell r="U51">
            <v>8.6999999999999993</v>
          </cell>
          <cell r="V51">
            <v>9.1</v>
          </cell>
          <cell r="W51">
            <v>9.6</v>
          </cell>
          <cell r="X51">
            <v>10.1</v>
          </cell>
          <cell r="Y51">
            <v>10.5</v>
          </cell>
          <cell r="Z51">
            <v>10.7</v>
          </cell>
          <cell r="AA51">
            <v>10.9</v>
          </cell>
          <cell r="AB51">
            <v>11</v>
          </cell>
          <cell r="AC51">
            <v>11.1</v>
          </cell>
          <cell r="AD51">
            <v>11.3</v>
          </cell>
          <cell r="AE51">
            <v>11.4</v>
          </cell>
          <cell r="AF51">
            <v>11.5</v>
          </cell>
          <cell r="AG51">
            <v>11.7</v>
          </cell>
          <cell r="AH51">
            <v>12</v>
          </cell>
        </row>
        <row r="52"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0.1</v>
          </cell>
          <cell r="O52">
            <v>0.1</v>
          </cell>
          <cell r="P52">
            <v>0.1</v>
          </cell>
          <cell r="Q52">
            <v>0.1</v>
          </cell>
          <cell r="R52">
            <v>0.1</v>
          </cell>
          <cell r="S52">
            <v>0.1</v>
          </cell>
          <cell r="T52">
            <v>0.1</v>
          </cell>
          <cell r="U52">
            <v>0.2</v>
          </cell>
          <cell r="V52">
            <v>0.2</v>
          </cell>
          <cell r="W52">
            <v>0.2</v>
          </cell>
          <cell r="X52">
            <v>0.2</v>
          </cell>
          <cell r="Y52">
            <v>0.3</v>
          </cell>
          <cell r="Z52">
            <v>0.3</v>
          </cell>
          <cell r="AA52">
            <v>0.4</v>
          </cell>
          <cell r="AB52">
            <v>0.4</v>
          </cell>
          <cell r="AC52">
            <v>0.5</v>
          </cell>
          <cell r="AD52">
            <v>0.6</v>
          </cell>
          <cell r="AE52">
            <v>0.9</v>
          </cell>
          <cell r="AF52">
            <v>1.2</v>
          </cell>
          <cell r="AG52">
            <v>1.6</v>
          </cell>
          <cell r="AH52">
            <v>1.8</v>
          </cell>
        </row>
        <row r="54">
          <cell r="C54">
            <v>2.4</v>
          </cell>
          <cell r="D54">
            <v>2.7</v>
          </cell>
          <cell r="E54">
            <v>3.1</v>
          </cell>
          <cell r="F54">
            <v>3.4</v>
          </cell>
          <cell r="G54">
            <v>3.7</v>
          </cell>
          <cell r="H54">
            <v>4</v>
          </cell>
          <cell r="I54">
            <v>4.2</v>
          </cell>
          <cell r="J54">
            <v>4.4000000000000004</v>
          </cell>
          <cell r="K54">
            <v>4.5999999999999996</v>
          </cell>
          <cell r="L54">
            <v>4.9000000000000004</v>
          </cell>
          <cell r="M54">
            <v>5.2</v>
          </cell>
          <cell r="N54">
            <v>5.6</v>
          </cell>
          <cell r="O54">
            <v>5.9</v>
          </cell>
          <cell r="P54">
            <v>6.3</v>
          </cell>
          <cell r="Q54">
            <v>6.6</v>
          </cell>
          <cell r="R54">
            <v>6.9</v>
          </cell>
          <cell r="S54">
            <v>7.1</v>
          </cell>
          <cell r="T54">
            <v>7.4</v>
          </cell>
          <cell r="U54">
            <v>7.6</v>
          </cell>
          <cell r="V54">
            <v>8</v>
          </cell>
          <cell r="W54">
            <v>8.4</v>
          </cell>
          <cell r="X54">
            <v>8.9</v>
          </cell>
          <cell r="Y54">
            <v>9.1999999999999993</v>
          </cell>
          <cell r="Z54">
            <v>9.3000000000000007</v>
          </cell>
          <cell r="AA54">
            <v>9.3000000000000007</v>
          </cell>
          <cell r="AB54">
            <v>9.3000000000000007</v>
          </cell>
          <cell r="AC54">
            <v>9.1999999999999993</v>
          </cell>
          <cell r="AD54">
            <v>9.3000000000000007</v>
          </cell>
          <cell r="AE54">
            <v>9.4</v>
          </cell>
          <cell r="AF54">
            <v>9.6</v>
          </cell>
          <cell r="AG54">
            <v>9.8000000000000007</v>
          </cell>
          <cell r="AH54">
            <v>10.1</v>
          </cell>
        </row>
        <row r="55">
          <cell r="C55">
            <v>1.3</v>
          </cell>
          <cell r="D55">
            <v>1.4</v>
          </cell>
          <cell r="E55">
            <v>1.5</v>
          </cell>
          <cell r="F55">
            <v>1.7</v>
          </cell>
          <cell r="G55">
            <v>1.8</v>
          </cell>
          <cell r="H55">
            <v>1.9</v>
          </cell>
          <cell r="I55">
            <v>2</v>
          </cell>
          <cell r="J55">
            <v>2.1</v>
          </cell>
          <cell r="K55">
            <v>2.1</v>
          </cell>
          <cell r="L55">
            <v>2.2999999999999998</v>
          </cell>
          <cell r="M55">
            <v>2.5</v>
          </cell>
          <cell r="N55">
            <v>2.8000000000000003</v>
          </cell>
          <cell r="O55">
            <v>3</v>
          </cell>
          <cell r="P55">
            <v>3.2</v>
          </cell>
          <cell r="Q55">
            <v>3.4</v>
          </cell>
          <cell r="R55">
            <v>3.6</v>
          </cell>
          <cell r="S55">
            <v>3.7</v>
          </cell>
          <cell r="T55">
            <v>3.8000000000000003</v>
          </cell>
          <cell r="U55">
            <v>4</v>
          </cell>
          <cell r="V55">
            <v>4.1999999999999993</v>
          </cell>
          <cell r="W55">
            <v>4.5</v>
          </cell>
          <cell r="X55">
            <v>4.8</v>
          </cell>
          <cell r="Y55">
            <v>5</v>
          </cell>
          <cell r="Z55">
            <v>5</v>
          </cell>
          <cell r="AA55">
            <v>5</v>
          </cell>
          <cell r="AB55">
            <v>5</v>
          </cell>
          <cell r="AC55">
            <v>5</v>
          </cell>
          <cell r="AD55">
            <v>5</v>
          </cell>
          <cell r="AE55">
            <v>5.0999999999999996</v>
          </cell>
          <cell r="AF55">
            <v>5.1999999999999993</v>
          </cell>
          <cell r="AG55">
            <v>5.3</v>
          </cell>
          <cell r="AH55">
            <v>5.3999999999999995</v>
          </cell>
        </row>
        <row r="56">
          <cell r="C56">
            <v>0.3</v>
          </cell>
          <cell r="D56">
            <v>0.4</v>
          </cell>
          <cell r="E56">
            <v>0.5</v>
          </cell>
          <cell r="F56">
            <v>0.6</v>
          </cell>
          <cell r="G56">
            <v>0.6</v>
          </cell>
          <cell r="H56">
            <v>0.7</v>
          </cell>
          <cell r="I56">
            <v>0.7</v>
          </cell>
          <cell r="J56">
            <v>0.7</v>
          </cell>
          <cell r="K56">
            <v>0.8</v>
          </cell>
          <cell r="L56">
            <v>0.8</v>
          </cell>
          <cell r="M56">
            <v>0.8</v>
          </cell>
          <cell r="N56">
            <v>0.9</v>
          </cell>
          <cell r="O56">
            <v>0.9</v>
          </cell>
          <cell r="P56">
            <v>1</v>
          </cell>
          <cell r="Q56">
            <v>1.1000000000000001</v>
          </cell>
          <cell r="R56">
            <v>1.1000000000000001</v>
          </cell>
          <cell r="S56">
            <v>1.2</v>
          </cell>
          <cell r="T56">
            <v>1.2</v>
          </cell>
          <cell r="U56">
            <v>1.2</v>
          </cell>
          <cell r="V56">
            <v>1.3</v>
          </cell>
          <cell r="W56">
            <v>1.3</v>
          </cell>
          <cell r="X56">
            <v>1.4</v>
          </cell>
          <cell r="Y56">
            <v>1.5</v>
          </cell>
          <cell r="Z56">
            <v>1.6</v>
          </cell>
          <cell r="AA56">
            <v>1.6</v>
          </cell>
          <cell r="AB56">
            <v>1.6</v>
          </cell>
          <cell r="AC56">
            <v>1.6</v>
          </cell>
          <cell r="AD56">
            <v>1.6</v>
          </cell>
          <cell r="AE56">
            <v>1.6</v>
          </cell>
          <cell r="AF56">
            <v>1.7</v>
          </cell>
          <cell r="AG56">
            <v>1.8</v>
          </cell>
          <cell r="AH56">
            <v>1.9</v>
          </cell>
        </row>
        <row r="57">
          <cell r="C57">
            <v>0.7</v>
          </cell>
          <cell r="D57">
            <v>0.8</v>
          </cell>
          <cell r="E57">
            <v>0.9</v>
          </cell>
          <cell r="F57">
            <v>1.1000000000000001</v>
          </cell>
          <cell r="G57">
            <v>1.2</v>
          </cell>
          <cell r="H57">
            <v>1.3</v>
          </cell>
          <cell r="I57">
            <v>1.3</v>
          </cell>
          <cell r="J57">
            <v>1.4</v>
          </cell>
          <cell r="K57">
            <v>1.5</v>
          </cell>
          <cell r="L57">
            <v>1.6</v>
          </cell>
          <cell r="M57">
            <v>1.6</v>
          </cell>
          <cell r="N57">
            <v>1.7</v>
          </cell>
          <cell r="O57">
            <v>1.8</v>
          </cell>
          <cell r="P57">
            <v>1.8</v>
          </cell>
          <cell r="Q57">
            <v>1.9</v>
          </cell>
          <cell r="R57">
            <v>1.9</v>
          </cell>
          <cell r="S57">
            <v>1.9</v>
          </cell>
          <cell r="T57">
            <v>1.9</v>
          </cell>
          <cell r="U57">
            <v>1.9</v>
          </cell>
          <cell r="V57">
            <v>2</v>
          </cell>
          <cell r="W57">
            <v>2</v>
          </cell>
          <cell r="X57">
            <v>2.1</v>
          </cell>
          <cell r="Y57">
            <v>2.1</v>
          </cell>
          <cell r="Z57">
            <v>2.1</v>
          </cell>
          <cell r="AA57">
            <v>2.1</v>
          </cell>
          <cell r="AB57">
            <v>2.1</v>
          </cell>
          <cell r="AC57">
            <v>2.1</v>
          </cell>
          <cell r="AD57">
            <v>2.1</v>
          </cell>
          <cell r="AE57">
            <v>2.1</v>
          </cell>
          <cell r="AF57">
            <v>2.2000000000000002</v>
          </cell>
          <cell r="AG57">
            <v>2.2999999999999998</v>
          </cell>
          <cell r="AH57">
            <v>2.2999999999999998</v>
          </cell>
        </row>
        <row r="58">
          <cell r="C58">
            <v>0.1</v>
          </cell>
          <cell r="D58">
            <v>0.1</v>
          </cell>
          <cell r="E58">
            <v>0.1</v>
          </cell>
          <cell r="F58">
            <v>0.1</v>
          </cell>
          <cell r="G58">
            <v>0.1</v>
          </cell>
          <cell r="H58">
            <v>0.1</v>
          </cell>
          <cell r="I58">
            <v>0.1</v>
          </cell>
          <cell r="J58">
            <v>0.2</v>
          </cell>
          <cell r="K58">
            <v>0.2</v>
          </cell>
          <cell r="L58">
            <v>0.2</v>
          </cell>
          <cell r="M58">
            <v>0.2</v>
          </cell>
          <cell r="N58">
            <v>0.2</v>
          </cell>
          <cell r="O58">
            <v>0.3</v>
          </cell>
          <cell r="P58">
            <v>0.3</v>
          </cell>
          <cell r="Q58">
            <v>0.3</v>
          </cell>
          <cell r="R58">
            <v>0.3</v>
          </cell>
          <cell r="S58">
            <v>0.4</v>
          </cell>
          <cell r="T58">
            <v>0.4</v>
          </cell>
          <cell r="U58">
            <v>0.5</v>
          </cell>
          <cell r="V58">
            <v>0.5</v>
          </cell>
          <cell r="W58">
            <v>0.6</v>
          </cell>
          <cell r="X58">
            <v>0.6</v>
          </cell>
          <cell r="Y58">
            <v>0.6</v>
          </cell>
          <cell r="Z58">
            <v>0.6</v>
          </cell>
          <cell r="AA58">
            <v>0.6</v>
          </cell>
          <cell r="AB58">
            <v>0.6</v>
          </cell>
          <cell r="AC58">
            <v>0.6</v>
          </cell>
          <cell r="AD58">
            <v>0.6</v>
          </cell>
          <cell r="AE58">
            <v>0.6</v>
          </cell>
          <cell r="AF58">
            <v>0.5</v>
          </cell>
          <cell r="AG58">
            <v>0.5</v>
          </cell>
          <cell r="AH58">
            <v>0.5</v>
          </cell>
        </row>
        <row r="59">
          <cell r="C59">
            <v>63.5</v>
          </cell>
          <cell r="D59">
            <v>70</v>
          </cell>
          <cell r="E59">
            <v>76.3</v>
          </cell>
          <cell r="F59">
            <v>81.8</v>
          </cell>
          <cell r="G59">
            <v>86.5</v>
          </cell>
          <cell r="H59">
            <v>91.2</v>
          </cell>
          <cell r="I59">
            <v>96.6</v>
          </cell>
          <cell r="J59">
            <v>102.9</v>
          </cell>
          <cell r="K59">
            <v>109.4</v>
          </cell>
          <cell r="L59">
            <v>116.6</v>
          </cell>
          <cell r="M59">
            <v>124.8</v>
          </cell>
          <cell r="N59">
            <v>134.4</v>
          </cell>
          <cell r="O59">
            <v>145.4</v>
          </cell>
          <cell r="P59">
            <v>156.6</v>
          </cell>
          <cell r="Q59">
            <v>167.9</v>
          </cell>
          <cell r="R59">
            <v>180.5</v>
          </cell>
          <cell r="S59">
            <v>195.5</v>
          </cell>
          <cell r="T59">
            <v>213.8</v>
          </cell>
          <cell r="U59">
            <v>235.2</v>
          </cell>
          <cell r="V59">
            <v>256</v>
          </cell>
          <cell r="W59">
            <v>271.2</v>
          </cell>
          <cell r="X59">
            <v>278.5</v>
          </cell>
          <cell r="Y59">
            <v>279.60000000000002</v>
          </cell>
          <cell r="Z59">
            <v>278.5</v>
          </cell>
          <cell r="AA59">
            <v>277.3</v>
          </cell>
          <cell r="AB59">
            <v>277.89999999999998</v>
          </cell>
          <cell r="AC59">
            <v>282.3</v>
          </cell>
          <cell r="AD59">
            <v>289.2</v>
          </cell>
          <cell r="AE59">
            <v>298.2</v>
          </cell>
          <cell r="AF59">
            <v>309.89999999999998</v>
          </cell>
          <cell r="AG59">
            <v>323.39999999999998</v>
          </cell>
          <cell r="AH59">
            <v>337.6</v>
          </cell>
        </row>
        <row r="60">
          <cell r="C60">
            <v>63.4</v>
          </cell>
          <cell r="D60">
            <v>70</v>
          </cell>
          <cell r="E60">
            <v>76.2</v>
          </cell>
          <cell r="F60">
            <v>81.7</v>
          </cell>
          <cell r="G60">
            <v>86.4</v>
          </cell>
          <cell r="H60">
            <v>91.1</v>
          </cell>
          <cell r="I60">
            <v>96.5</v>
          </cell>
          <cell r="J60">
            <v>102.8</v>
          </cell>
          <cell r="K60">
            <v>109.3</v>
          </cell>
          <cell r="L60">
            <v>116.5</v>
          </cell>
          <cell r="M60">
            <v>124.7</v>
          </cell>
          <cell r="N60">
            <v>134.19999999999999</v>
          </cell>
          <cell r="O60">
            <v>145.19999999999999</v>
          </cell>
          <cell r="P60">
            <v>156.4</v>
          </cell>
          <cell r="Q60">
            <v>167.7</v>
          </cell>
          <cell r="R60">
            <v>180.2</v>
          </cell>
          <cell r="S60">
            <v>195.2</v>
          </cell>
          <cell r="T60">
            <v>213.5</v>
          </cell>
          <cell r="U60">
            <v>234.9</v>
          </cell>
          <cell r="V60">
            <v>255.7</v>
          </cell>
          <cell r="W60">
            <v>270.89999999999998</v>
          </cell>
          <cell r="X60">
            <v>278.2</v>
          </cell>
          <cell r="Y60">
            <v>279.3</v>
          </cell>
          <cell r="Z60">
            <v>278.10000000000002</v>
          </cell>
          <cell r="AA60">
            <v>276.89999999999998</v>
          </cell>
          <cell r="AB60">
            <v>277.5</v>
          </cell>
          <cell r="AC60">
            <v>281.89999999999998</v>
          </cell>
          <cell r="AD60">
            <v>288.8</v>
          </cell>
          <cell r="AE60">
            <v>297.8</v>
          </cell>
          <cell r="AF60">
            <v>309.39999999999998</v>
          </cell>
          <cell r="AG60">
            <v>322.89999999999998</v>
          </cell>
          <cell r="AH60">
            <v>337.1</v>
          </cell>
        </row>
        <row r="61">
          <cell r="C61">
            <v>0.1</v>
          </cell>
          <cell r="D61">
            <v>0.1</v>
          </cell>
          <cell r="E61">
            <v>0.1</v>
          </cell>
          <cell r="F61">
            <v>0.1</v>
          </cell>
          <cell r="G61">
            <v>0.1</v>
          </cell>
          <cell r="H61">
            <v>0.1</v>
          </cell>
          <cell r="I61">
            <v>0.1</v>
          </cell>
          <cell r="J61">
            <v>0.1</v>
          </cell>
          <cell r="K61">
            <v>0.1</v>
          </cell>
          <cell r="L61">
            <v>0.1</v>
          </cell>
          <cell r="M61">
            <v>0.1</v>
          </cell>
          <cell r="N61">
            <v>0.1</v>
          </cell>
          <cell r="O61">
            <v>0.2</v>
          </cell>
          <cell r="P61">
            <v>0.2</v>
          </cell>
          <cell r="Q61">
            <v>0.2</v>
          </cell>
          <cell r="R61">
            <v>0.2</v>
          </cell>
          <cell r="S61">
            <v>0.3</v>
          </cell>
          <cell r="T61">
            <v>0.3</v>
          </cell>
          <cell r="U61">
            <v>0.3</v>
          </cell>
          <cell r="V61">
            <v>0.3</v>
          </cell>
          <cell r="W61">
            <v>0.3</v>
          </cell>
          <cell r="X61">
            <v>0.3</v>
          </cell>
          <cell r="Y61">
            <v>0.4</v>
          </cell>
          <cell r="Z61">
            <v>0.4</v>
          </cell>
          <cell r="AA61">
            <v>0.4</v>
          </cell>
          <cell r="AB61">
            <v>0.4</v>
          </cell>
          <cell r="AC61">
            <v>0.4</v>
          </cell>
          <cell r="AD61">
            <v>0.4</v>
          </cell>
          <cell r="AE61">
            <v>0.4</v>
          </cell>
          <cell r="AF61">
            <v>0.5</v>
          </cell>
          <cell r="AG61">
            <v>0.5</v>
          </cell>
          <cell r="AH61">
            <v>0.5</v>
          </cell>
        </row>
        <row r="64">
          <cell r="C64">
            <v>0.1</v>
          </cell>
          <cell r="D64">
            <v>0.1</v>
          </cell>
          <cell r="E64">
            <v>0.1</v>
          </cell>
          <cell r="F64">
            <v>0.1</v>
          </cell>
          <cell r="G64">
            <v>0.1</v>
          </cell>
          <cell r="H64">
            <v>0.1</v>
          </cell>
          <cell r="I64">
            <v>0.1</v>
          </cell>
          <cell r="J64">
            <v>0.1</v>
          </cell>
          <cell r="K64">
            <v>0.1</v>
          </cell>
          <cell r="L64">
            <v>0.1</v>
          </cell>
          <cell r="M64">
            <v>0.1</v>
          </cell>
          <cell r="N64">
            <v>0.1</v>
          </cell>
          <cell r="O64">
            <v>0.2</v>
          </cell>
          <cell r="P64">
            <v>0.2</v>
          </cell>
          <cell r="Q64">
            <v>0.2</v>
          </cell>
          <cell r="R64">
            <v>0.2</v>
          </cell>
          <cell r="S64">
            <v>0.2</v>
          </cell>
          <cell r="T64">
            <v>0.2</v>
          </cell>
          <cell r="U64">
            <v>0.2</v>
          </cell>
          <cell r="V64">
            <v>0.3</v>
          </cell>
          <cell r="W64">
            <v>0.3</v>
          </cell>
          <cell r="X64">
            <v>0.3</v>
          </cell>
          <cell r="Y64">
            <v>0.3</v>
          </cell>
          <cell r="Z64">
            <v>0.3</v>
          </cell>
          <cell r="AA64">
            <v>0.3</v>
          </cell>
          <cell r="AB64">
            <v>0.3</v>
          </cell>
          <cell r="AC64">
            <v>0.3</v>
          </cell>
          <cell r="AD64">
            <v>0.3</v>
          </cell>
          <cell r="AE64">
            <v>0.3</v>
          </cell>
          <cell r="AF64">
            <v>0.4</v>
          </cell>
          <cell r="AG64">
            <v>0.4</v>
          </cell>
          <cell r="AH64">
            <v>0.4</v>
          </cell>
        </row>
        <row r="65">
          <cell r="C65">
            <v>0.1</v>
          </cell>
          <cell r="D65">
            <v>0.1</v>
          </cell>
          <cell r="E65">
            <v>0.1</v>
          </cell>
          <cell r="F65">
            <v>0.1</v>
          </cell>
          <cell r="G65">
            <v>0.1</v>
          </cell>
          <cell r="H65">
            <v>0.1</v>
          </cell>
          <cell r="I65">
            <v>0.1</v>
          </cell>
          <cell r="J65">
            <v>0.1</v>
          </cell>
          <cell r="K65">
            <v>0.1</v>
          </cell>
          <cell r="L65">
            <v>0.1</v>
          </cell>
          <cell r="M65">
            <v>0.1</v>
          </cell>
          <cell r="N65">
            <v>0.1</v>
          </cell>
          <cell r="O65">
            <v>0.2</v>
          </cell>
          <cell r="P65">
            <v>0.2</v>
          </cell>
          <cell r="Q65">
            <v>0.2</v>
          </cell>
          <cell r="R65">
            <v>0.2</v>
          </cell>
          <cell r="S65">
            <v>0.2</v>
          </cell>
          <cell r="T65">
            <v>0.3</v>
          </cell>
          <cell r="U65">
            <v>0.3</v>
          </cell>
          <cell r="V65">
            <v>0.3</v>
          </cell>
          <cell r="W65">
            <v>0.3</v>
          </cell>
          <cell r="X65">
            <v>0.3</v>
          </cell>
          <cell r="Y65">
            <v>0.4</v>
          </cell>
          <cell r="Z65">
            <v>0.4</v>
          </cell>
          <cell r="AA65">
            <v>0.4</v>
          </cell>
          <cell r="AB65">
            <v>0.4</v>
          </cell>
          <cell r="AC65">
            <v>0.4</v>
          </cell>
          <cell r="AD65">
            <v>0.4</v>
          </cell>
          <cell r="AE65">
            <v>0.4</v>
          </cell>
          <cell r="AF65">
            <v>0.5</v>
          </cell>
          <cell r="AG65">
            <v>0.5</v>
          </cell>
          <cell r="AH65">
            <v>0.5</v>
          </cell>
        </row>
        <row r="66">
          <cell r="C66">
            <v>0.3</v>
          </cell>
          <cell r="D66">
            <v>0.3</v>
          </cell>
          <cell r="E66">
            <v>0.3</v>
          </cell>
          <cell r="F66">
            <v>0.4</v>
          </cell>
          <cell r="G66">
            <v>0.4</v>
          </cell>
          <cell r="H66">
            <v>0.4</v>
          </cell>
          <cell r="I66">
            <v>0.4</v>
          </cell>
          <cell r="J66">
            <v>0.5</v>
          </cell>
          <cell r="K66">
            <v>0.5</v>
          </cell>
          <cell r="L66">
            <v>0.5</v>
          </cell>
          <cell r="M66">
            <v>0.5</v>
          </cell>
          <cell r="N66">
            <v>0.6</v>
          </cell>
          <cell r="O66">
            <v>0.6</v>
          </cell>
          <cell r="P66">
            <v>0.7</v>
          </cell>
          <cell r="Q66">
            <v>0.8</v>
          </cell>
          <cell r="R66">
            <v>0.9</v>
          </cell>
          <cell r="S66">
            <v>1</v>
          </cell>
          <cell r="T66">
            <v>1.1000000000000001</v>
          </cell>
          <cell r="U66">
            <v>1.2</v>
          </cell>
          <cell r="V66">
            <v>1.3</v>
          </cell>
          <cell r="W66">
            <v>1.4</v>
          </cell>
          <cell r="X66">
            <v>1.6</v>
          </cell>
          <cell r="Y66">
            <v>1.8</v>
          </cell>
          <cell r="Z66">
            <v>1.9</v>
          </cell>
          <cell r="AA66">
            <v>2</v>
          </cell>
          <cell r="AB66">
            <v>2.1</v>
          </cell>
          <cell r="AC66">
            <v>2.1</v>
          </cell>
          <cell r="AD66">
            <v>2.2000000000000002</v>
          </cell>
          <cell r="AE66">
            <v>2.4</v>
          </cell>
          <cell r="AF66">
            <v>2.6</v>
          </cell>
          <cell r="AG66">
            <v>2.9</v>
          </cell>
          <cell r="AH66">
            <v>3.1</v>
          </cell>
        </row>
        <row r="67">
          <cell r="C67">
            <v>1.7</v>
          </cell>
          <cell r="D67">
            <v>1.9</v>
          </cell>
          <cell r="E67">
            <v>2</v>
          </cell>
          <cell r="F67">
            <v>2.1</v>
          </cell>
          <cell r="G67">
            <v>2.2999999999999998</v>
          </cell>
          <cell r="H67">
            <v>2.4</v>
          </cell>
          <cell r="I67">
            <v>2.4</v>
          </cell>
          <cell r="J67">
            <v>2.5</v>
          </cell>
          <cell r="K67">
            <v>2.6</v>
          </cell>
          <cell r="L67">
            <v>2.7</v>
          </cell>
          <cell r="M67">
            <v>2.8</v>
          </cell>
          <cell r="N67">
            <v>2.9</v>
          </cell>
          <cell r="O67">
            <v>3</v>
          </cell>
          <cell r="P67">
            <v>3</v>
          </cell>
          <cell r="Q67">
            <v>3</v>
          </cell>
          <cell r="R67">
            <v>3</v>
          </cell>
          <cell r="S67">
            <v>3</v>
          </cell>
          <cell r="T67">
            <v>3</v>
          </cell>
          <cell r="U67">
            <v>2.9</v>
          </cell>
          <cell r="V67">
            <v>2.9</v>
          </cell>
          <cell r="W67">
            <v>2.9</v>
          </cell>
          <cell r="X67">
            <v>2.9</v>
          </cell>
          <cell r="Y67">
            <v>2.9</v>
          </cell>
          <cell r="Z67">
            <v>2.9</v>
          </cell>
          <cell r="AA67">
            <v>2.9</v>
          </cell>
          <cell r="AB67">
            <v>2.9</v>
          </cell>
          <cell r="AC67">
            <v>2.9</v>
          </cell>
          <cell r="AD67">
            <v>2.9</v>
          </cell>
          <cell r="AE67">
            <v>2.9</v>
          </cell>
          <cell r="AF67">
            <v>2.9</v>
          </cell>
          <cell r="AG67">
            <v>2.9</v>
          </cell>
          <cell r="AH67">
            <v>3</v>
          </cell>
        </row>
        <row r="68">
          <cell r="C68">
            <v>0.5</v>
          </cell>
          <cell r="D68">
            <v>0.6</v>
          </cell>
          <cell r="E68">
            <v>0.7</v>
          </cell>
          <cell r="F68">
            <v>0.7</v>
          </cell>
          <cell r="G68">
            <v>0.8</v>
          </cell>
          <cell r="H68">
            <v>0.8</v>
          </cell>
          <cell r="I68">
            <v>0.9</v>
          </cell>
          <cell r="J68">
            <v>0.9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1.1000000000000001</v>
          </cell>
          <cell r="P68">
            <v>1.1000000000000001</v>
          </cell>
          <cell r="Q68">
            <v>1.2</v>
          </cell>
          <cell r="R68">
            <v>1.2</v>
          </cell>
          <cell r="S68">
            <v>1.3</v>
          </cell>
          <cell r="T68">
            <v>1.3</v>
          </cell>
          <cell r="U68">
            <v>1.3</v>
          </cell>
          <cell r="V68">
            <v>1.3</v>
          </cell>
          <cell r="W68">
            <v>1.4</v>
          </cell>
          <cell r="X68">
            <v>1.4</v>
          </cell>
          <cell r="Y68">
            <v>1.5</v>
          </cell>
          <cell r="Z68">
            <v>1.5</v>
          </cell>
          <cell r="AA68">
            <v>1.6</v>
          </cell>
          <cell r="AB68">
            <v>1.6</v>
          </cell>
          <cell r="AC68">
            <v>1.6</v>
          </cell>
          <cell r="AD68">
            <v>1.6</v>
          </cell>
          <cell r="AE68">
            <v>1.7</v>
          </cell>
          <cell r="AF68">
            <v>1.8</v>
          </cell>
          <cell r="AG68">
            <v>1.9</v>
          </cell>
          <cell r="AH68">
            <v>1.9</v>
          </cell>
        </row>
        <row r="69">
          <cell r="C69">
            <v>0.2</v>
          </cell>
          <cell r="D69">
            <v>0.2</v>
          </cell>
          <cell r="E69">
            <v>0.2</v>
          </cell>
          <cell r="F69">
            <v>0.2</v>
          </cell>
          <cell r="G69">
            <v>0.2</v>
          </cell>
          <cell r="H69">
            <v>0.3</v>
          </cell>
          <cell r="I69">
            <v>0.3</v>
          </cell>
          <cell r="J69">
            <v>0.3</v>
          </cell>
          <cell r="K69">
            <v>0.3</v>
          </cell>
          <cell r="L69">
            <v>0.3</v>
          </cell>
          <cell r="M69">
            <v>0.3</v>
          </cell>
          <cell r="N69">
            <v>0.3</v>
          </cell>
          <cell r="O69">
            <v>0.4</v>
          </cell>
          <cell r="P69">
            <v>0.4</v>
          </cell>
          <cell r="Q69">
            <v>0.5</v>
          </cell>
          <cell r="R69">
            <v>0.5</v>
          </cell>
          <cell r="S69">
            <v>0.5</v>
          </cell>
          <cell r="T69">
            <v>0.6</v>
          </cell>
          <cell r="U69">
            <v>0.6</v>
          </cell>
          <cell r="V69">
            <v>0.6</v>
          </cell>
          <cell r="W69">
            <v>0.6</v>
          </cell>
          <cell r="X69">
            <v>0.7</v>
          </cell>
          <cell r="Y69">
            <v>0.7</v>
          </cell>
          <cell r="Z69">
            <v>0.8</v>
          </cell>
          <cell r="AA69">
            <v>0.8</v>
          </cell>
          <cell r="AB69">
            <v>0.8</v>
          </cell>
          <cell r="AC69">
            <v>0.9</v>
          </cell>
          <cell r="AD69">
            <v>0.9</v>
          </cell>
          <cell r="AE69">
            <v>1</v>
          </cell>
          <cell r="AF69">
            <v>1</v>
          </cell>
          <cell r="AG69">
            <v>1.1000000000000001</v>
          </cell>
          <cell r="AH69">
            <v>1.2</v>
          </cell>
        </row>
        <row r="70">
          <cell r="C70">
            <v>0.4</v>
          </cell>
          <cell r="D70">
            <v>0.4</v>
          </cell>
          <cell r="E70">
            <v>0.5</v>
          </cell>
          <cell r="F70">
            <v>0.5</v>
          </cell>
          <cell r="G70">
            <v>0.5</v>
          </cell>
          <cell r="H70">
            <v>0.6</v>
          </cell>
          <cell r="I70">
            <v>0.6</v>
          </cell>
          <cell r="J70">
            <v>0.6</v>
          </cell>
          <cell r="K70">
            <v>0.7</v>
          </cell>
          <cell r="L70">
            <v>0.7</v>
          </cell>
          <cell r="M70">
            <v>0.7</v>
          </cell>
          <cell r="N70">
            <v>0.7</v>
          </cell>
          <cell r="O70">
            <v>0.7</v>
          </cell>
          <cell r="P70">
            <v>0.7</v>
          </cell>
          <cell r="Q70">
            <v>0.7</v>
          </cell>
          <cell r="R70">
            <v>0.7</v>
          </cell>
          <cell r="S70">
            <v>0.7</v>
          </cell>
          <cell r="T70">
            <v>0.7</v>
          </cell>
          <cell r="U70">
            <v>0.7</v>
          </cell>
          <cell r="V70">
            <v>0.7</v>
          </cell>
          <cell r="W70">
            <v>0.7</v>
          </cell>
          <cell r="X70">
            <v>0.7</v>
          </cell>
          <cell r="Y70">
            <v>0.7</v>
          </cell>
          <cell r="Z70">
            <v>0.7</v>
          </cell>
          <cell r="AA70">
            <v>0.7</v>
          </cell>
          <cell r="AB70">
            <v>0.7</v>
          </cell>
          <cell r="AC70">
            <v>0.7</v>
          </cell>
          <cell r="AD70">
            <v>0.7</v>
          </cell>
          <cell r="AE70">
            <v>0.7</v>
          </cell>
          <cell r="AF70">
            <v>0.8</v>
          </cell>
          <cell r="AG70">
            <v>0.8</v>
          </cell>
          <cell r="AH70">
            <v>0.8</v>
          </cell>
        </row>
        <row r="72">
          <cell r="C72">
            <v>0.6</v>
          </cell>
          <cell r="D72">
            <v>0.7</v>
          </cell>
          <cell r="E72">
            <v>0.8</v>
          </cell>
          <cell r="F72">
            <v>0.9</v>
          </cell>
          <cell r="G72">
            <v>0.9</v>
          </cell>
          <cell r="H72">
            <v>1</v>
          </cell>
          <cell r="I72">
            <v>1.1000000000000001</v>
          </cell>
          <cell r="J72">
            <v>1.2</v>
          </cell>
          <cell r="K72">
            <v>1.2</v>
          </cell>
          <cell r="L72">
            <v>1.4</v>
          </cell>
          <cell r="M72">
            <v>1.5</v>
          </cell>
          <cell r="N72">
            <v>1.7</v>
          </cell>
          <cell r="O72">
            <v>1.8</v>
          </cell>
          <cell r="P72">
            <v>2</v>
          </cell>
          <cell r="Q72">
            <v>2.2000000000000002</v>
          </cell>
          <cell r="R72">
            <v>2.4</v>
          </cell>
          <cell r="S72">
            <v>2.6</v>
          </cell>
          <cell r="T72">
            <v>2.8</v>
          </cell>
          <cell r="U72">
            <v>3</v>
          </cell>
          <cell r="V72">
            <v>3.2</v>
          </cell>
          <cell r="W72">
            <v>3.4</v>
          </cell>
          <cell r="X72">
            <v>3.6</v>
          </cell>
          <cell r="Y72">
            <v>3.9</v>
          </cell>
          <cell r="Z72">
            <v>4.0999999999999996</v>
          </cell>
          <cell r="AA72">
            <v>4.3</v>
          </cell>
          <cell r="AB72">
            <v>4.5</v>
          </cell>
          <cell r="AC72">
            <v>4.5999999999999996</v>
          </cell>
          <cell r="AD72">
            <v>4.8</v>
          </cell>
          <cell r="AE72">
            <v>5</v>
          </cell>
          <cell r="AF72">
            <v>5.2</v>
          </cell>
          <cell r="AG72">
            <v>5.4</v>
          </cell>
          <cell r="AH72">
            <v>5.7</v>
          </cell>
        </row>
        <row r="73">
          <cell r="C73">
            <v>2.4</v>
          </cell>
          <cell r="D73">
            <v>2.6</v>
          </cell>
          <cell r="E73">
            <v>2.8</v>
          </cell>
          <cell r="F73">
            <v>3</v>
          </cell>
          <cell r="G73">
            <v>3.3</v>
          </cell>
          <cell r="H73">
            <v>3.5</v>
          </cell>
          <cell r="I73">
            <v>3.7</v>
          </cell>
          <cell r="J73">
            <v>3.9</v>
          </cell>
          <cell r="K73">
            <v>4.2</v>
          </cell>
          <cell r="L73">
            <v>4.3</v>
          </cell>
          <cell r="M73">
            <v>4.5999999999999996</v>
          </cell>
          <cell r="N73">
            <v>4.8</v>
          </cell>
          <cell r="O73">
            <v>5.0999999999999996</v>
          </cell>
          <cell r="P73">
            <v>5.5</v>
          </cell>
          <cell r="Q73">
            <v>5.8</v>
          </cell>
          <cell r="R73">
            <v>6.2</v>
          </cell>
          <cell r="S73">
            <v>6.6</v>
          </cell>
          <cell r="T73">
            <v>7</v>
          </cell>
          <cell r="U73">
            <v>7.5</v>
          </cell>
          <cell r="V73">
            <v>8</v>
          </cell>
          <cell r="W73">
            <v>8.6</v>
          </cell>
          <cell r="X73">
            <v>9.3000000000000007</v>
          </cell>
          <cell r="Y73">
            <v>10</v>
          </cell>
          <cell r="Z73">
            <v>10.5</v>
          </cell>
          <cell r="AA73">
            <v>11</v>
          </cell>
          <cell r="AB73">
            <v>11.4</v>
          </cell>
          <cell r="AC73">
            <v>11.9</v>
          </cell>
          <cell r="AD73">
            <v>12.3</v>
          </cell>
          <cell r="AE73">
            <v>12.8</v>
          </cell>
          <cell r="AF73">
            <v>13.2</v>
          </cell>
          <cell r="AG73">
            <v>13.7</v>
          </cell>
          <cell r="AH73">
            <v>14.2</v>
          </cell>
        </row>
        <row r="74">
          <cell r="C74">
            <v>0.7</v>
          </cell>
          <cell r="D74">
            <v>0.7</v>
          </cell>
          <cell r="E74">
            <v>0.8</v>
          </cell>
          <cell r="F74">
            <v>0.9</v>
          </cell>
          <cell r="G74">
            <v>0.9</v>
          </cell>
          <cell r="H74">
            <v>1</v>
          </cell>
          <cell r="I74">
            <v>1</v>
          </cell>
          <cell r="J74">
            <v>1.1000000000000001</v>
          </cell>
          <cell r="K74">
            <v>1.1000000000000001</v>
          </cell>
          <cell r="L74">
            <v>1.2</v>
          </cell>
          <cell r="M74">
            <v>1.2</v>
          </cell>
          <cell r="N74">
            <v>1.2</v>
          </cell>
          <cell r="O74">
            <v>1.3</v>
          </cell>
          <cell r="P74">
            <v>1.4</v>
          </cell>
          <cell r="Q74">
            <v>1.4</v>
          </cell>
          <cell r="R74">
            <v>1.5</v>
          </cell>
          <cell r="S74">
            <v>1.6</v>
          </cell>
          <cell r="T74">
            <v>1.7</v>
          </cell>
          <cell r="U74">
            <v>1.8</v>
          </cell>
          <cell r="V74">
            <v>1.9</v>
          </cell>
          <cell r="W74">
            <v>2</v>
          </cell>
          <cell r="X74">
            <v>2.1</v>
          </cell>
          <cell r="Y74">
            <v>2.2000000000000002</v>
          </cell>
          <cell r="Z74">
            <v>2.2999999999999998</v>
          </cell>
          <cell r="AA74">
            <v>2.2999999999999998</v>
          </cell>
          <cell r="AB74">
            <v>2.4</v>
          </cell>
          <cell r="AC74">
            <v>2.5</v>
          </cell>
          <cell r="AD74">
            <v>2.6</v>
          </cell>
          <cell r="AE74">
            <v>2.7</v>
          </cell>
          <cell r="AF74">
            <v>2.8</v>
          </cell>
          <cell r="AG74">
            <v>2.9</v>
          </cell>
          <cell r="AH74">
            <v>3</v>
          </cell>
        </row>
        <row r="75">
          <cell r="C75">
            <v>1.6</v>
          </cell>
          <cell r="D75">
            <v>1.7000000000000002</v>
          </cell>
          <cell r="E75">
            <v>1.8</v>
          </cell>
          <cell r="F75">
            <v>2.1</v>
          </cell>
          <cell r="G75">
            <v>2.2000000000000002</v>
          </cell>
          <cell r="H75">
            <v>2.4000000000000004</v>
          </cell>
          <cell r="I75">
            <v>2.5</v>
          </cell>
          <cell r="J75">
            <v>2.7</v>
          </cell>
          <cell r="K75">
            <v>2.8000000000000003</v>
          </cell>
          <cell r="L75">
            <v>2.9000000000000004</v>
          </cell>
          <cell r="M75">
            <v>3.1</v>
          </cell>
          <cell r="N75">
            <v>3.4</v>
          </cell>
          <cell r="O75">
            <v>3.5999999999999996</v>
          </cell>
          <cell r="P75">
            <v>3.8</v>
          </cell>
          <cell r="Q75">
            <v>4.1000000000000005</v>
          </cell>
          <cell r="R75">
            <v>4.3</v>
          </cell>
          <cell r="S75">
            <v>4.5999999999999996</v>
          </cell>
          <cell r="T75">
            <v>4.9000000000000004</v>
          </cell>
          <cell r="U75">
            <v>5.3</v>
          </cell>
          <cell r="V75">
            <v>5.6</v>
          </cell>
          <cell r="W75">
            <v>6.2</v>
          </cell>
          <cell r="X75">
            <v>6.6000000000000005</v>
          </cell>
          <cell r="Y75">
            <v>7.2</v>
          </cell>
          <cell r="Z75">
            <v>7.6</v>
          </cell>
          <cell r="AA75">
            <v>8</v>
          </cell>
          <cell r="AB75">
            <v>8.3000000000000007</v>
          </cell>
          <cell r="AC75">
            <v>8.6999999999999993</v>
          </cell>
          <cell r="AD75">
            <v>9</v>
          </cell>
          <cell r="AE75">
            <v>9.2999999999999989</v>
          </cell>
          <cell r="AF75">
            <v>9.6</v>
          </cell>
          <cell r="AG75">
            <v>10</v>
          </cell>
          <cell r="AH75">
            <v>10.199999999999999</v>
          </cell>
        </row>
        <row r="76">
          <cell r="C76">
            <v>0.1</v>
          </cell>
          <cell r="D76">
            <v>0.1</v>
          </cell>
          <cell r="E76">
            <v>0.1</v>
          </cell>
          <cell r="F76">
            <v>0.2</v>
          </cell>
          <cell r="G76">
            <v>0.2</v>
          </cell>
          <cell r="H76">
            <v>0.2</v>
          </cell>
          <cell r="I76">
            <v>0.2</v>
          </cell>
          <cell r="J76">
            <v>0.2</v>
          </cell>
          <cell r="K76">
            <v>0.2</v>
          </cell>
          <cell r="L76">
            <v>0.2</v>
          </cell>
          <cell r="M76">
            <v>0.2</v>
          </cell>
          <cell r="N76">
            <v>0.3</v>
          </cell>
          <cell r="O76">
            <v>0.3</v>
          </cell>
          <cell r="P76">
            <v>0.3</v>
          </cell>
          <cell r="Q76">
            <v>0.3</v>
          </cell>
          <cell r="R76">
            <v>0.4</v>
          </cell>
          <cell r="S76">
            <v>0.4</v>
          </cell>
          <cell r="T76">
            <v>0.4</v>
          </cell>
          <cell r="U76">
            <v>0.5</v>
          </cell>
          <cell r="V76">
            <v>0.5</v>
          </cell>
          <cell r="W76">
            <v>0.5</v>
          </cell>
          <cell r="X76">
            <v>0.6</v>
          </cell>
          <cell r="Y76">
            <v>0.6</v>
          </cell>
          <cell r="Z76">
            <v>0.6</v>
          </cell>
          <cell r="AA76">
            <v>0.6</v>
          </cell>
          <cell r="AB76">
            <v>0.7</v>
          </cell>
          <cell r="AC76">
            <v>0.7</v>
          </cell>
          <cell r="AD76">
            <v>0.7</v>
          </cell>
          <cell r="AE76">
            <v>0.8</v>
          </cell>
          <cell r="AF76">
            <v>0.8</v>
          </cell>
          <cell r="AG76">
            <v>0.9</v>
          </cell>
          <cell r="AH76">
            <v>0.9</v>
          </cell>
        </row>
        <row r="78">
          <cell r="C78">
            <v>0.5</v>
          </cell>
          <cell r="D78">
            <v>0.5</v>
          </cell>
          <cell r="E78">
            <v>0.5</v>
          </cell>
          <cell r="F78">
            <v>0.6</v>
          </cell>
          <cell r="G78">
            <v>0.6</v>
          </cell>
          <cell r="H78">
            <v>0.7</v>
          </cell>
          <cell r="I78">
            <v>0.7</v>
          </cell>
          <cell r="J78">
            <v>0.8</v>
          </cell>
          <cell r="K78">
            <v>0.9</v>
          </cell>
          <cell r="L78">
            <v>1</v>
          </cell>
          <cell r="M78">
            <v>1.1000000000000001</v>
          </cell>
          <cell r="N78">
            <v>1.2</v>
          </cell>
          <cell r="O78">
            <v>1.4</v>
          </cell>
          <cell r="P78">
            <v>1.7</v>
          </cell>
          <cell r="Q78">
            <v>2</v>
          </cell>
          <cell r="R78">
            <v>2.1</v>
          </cell>
          <cell r="S78">
            <v>2.2999999999999998</v>
          </cell>
          <cell r="T78">
            <v>2.5</v>
          </cell>
          <cell r="U78">
            <v>2.6</v>
          </cell>
          <cell r="V78">
            <v>2.8</v>
          </cell>
          <cell r="W78">
            <v>3</v>
          </cell>
          <cell r="X78">
            <v>3.2</v>
          </cell>
          <cell r="Y78">
            <v>3.5</v>
          </cell>
          <cell r="Z78">
            <v>3.6</v>
          </cell>
          <cell r="AA78">
            <v>3.8</v>
          </cell>
          <cell r="AB78">
            <v>3.9</v>
          </cell>
          <cell r="AC78">
            <v>4</v>
          </cell>
          <cell r="AD78">
            <v>4.3</v>
          </cell>
          <cell r="AE78">
            <v>4.5</v>
          </cell>
          <cell r="AF78">
            <v>4.9000000000000004</v>
          </cell>
          <cell r="AG78">
            <v>5.3</v>
          </cell>
          <cell r="AH78">
            <v>5.8</v>
          </cell>
        </row>
        <row r="79">
          <cell r="C79">
            <v>0.2</v>
          </cell>
          <cell r="D79">
            <v>0.2</v>
          </cell>
          <cell r="E79">
            <v>0.2</v>
          </cell>
          <cell r="F79">
            <v>0.2</v>
          </cell>
          <cell r="G79">
            <v>0.3</v>
          </cell>
          <cell r="H79">
            <v>0.3</v>
          </cell>
          <cell r="I79">
            <v>0.3</v>
          </cell>
          <cell r="J79">
            <v>0.3</v>
          </cell>
          <cell r="K79">
            <v>0.4</v>
          </cell>
          <cell r="L79">
            <v>0.4</v>
          </cell>
          <cell r="M79">
            <v>0.4</v>
          </cell>
          <cell r="N79">
            <v>0.5</v>
          </cell>
          <cell r="O79">
            <v>0.5</v>
          </cell>
          <cell r="P79">
            <v>0.6</v>
          </cell>
          <cell r="Q79">
            <v>0.7</v>
          </cell>
          <cell r="R79">
            <v>0.8</v>
          </cell>
          <cell r="S79">
            <v>0.8</v>
          </cell>
          <cell r="T79">
            <v>0.9</v>
          </cell>
          <cell r="U79">
            <v>1</v>
          </cell>
          <cell r="V79">
            <v>1</v>
          </cell>
          <cell r="W79">
            <v>1.1000000000000001</v>
          </cell>
          <cell r="X79">
            <v>1.2</v>
          </cell>
          <cell r="Y79">
            <v>1.3</v>
          </cell>
          <cell r="Z79">
            <v>1.3</v>
          </cell>
          <cell r="AA79">
            <v>1.4</v>
          </cell>
          <cell r="AB79">
            <v>1.4</v>
          </cell>
          <cell r="AC79">
            <v>1.5</v>
          </cell>
          <cell r="AD79">
            <v>1.5</v>
          </cell>
          <cell r="AE79">
            <v>1.6</v>
          </cell>
          <cell r="AF79">
            <v>1.7</v>
          </cell>
          <cell r="AG79">
            <v>1.8</v>
          </cell>
          <cell r="AH79">
            <v>2</v>
          </cell>
        </row>
        <row r="80">
          <cell r="C80">
            <v>0.3</v>
          </cell>
          <cell r="D80">
            <v>0.3</v>
          </cell>
          <cell r="E80">
            <v>0.3</v>
          </cell>
          <cell r="F80">
            <v>0.4</v>
          </cell>
          <cell r="G80">
            <v>0.4</v>
          </cell>
          <cell r="H80">
            <v>0.4</v>
          </cell>
          <cell r="I80">
            <v>0.4</v>
          </cell>
          <cell r="J80">
            <v>0.5</v>
          </cell>
          <cell r="K80">
            <v>0.5</v>
          </cell>
          <cell r="L80">
            <v>0.6</v>
          </cell>
          <cell r="M80">
            <v>0.7</v>
          </cell>
          <cell r="N80">
            <v>0.8</v>
          </cell>
          <cell r="O80">
            <v>0.9</v>
          </cell>
          <cell r="P80">
            <v>1.1000000000000001</v>
          </cell>
          <cell r="Q80">
            <v>1.2</v>
          </cell>
          <cell r="R80">
            <v>1.4</v>
          </cell>
          <cell r="S80">
            <v>1.5</v>
          </cell>
          <cell r="T80">
            <v>1.6</v>
          </cell>
          <cell r="U80">
            <v>1.7</v>
          </cell>
          <cell r="V80">
            <v>1.8</v>
          </cell>
          <cell r="W80">
            <v>1.9</v>
          </cell>
          <cell r="X80">
            <v>2</v>
          </cell>
          <cell r="Y80">
            <v>2.2000000000000002</v>
          </cell>
          <cell r="Z80">
            <v>2.2999999999999998</v>
          </cell>
          <cell r="AA80">
            <v>2.4</v>
          </cell>
          <cell r="AB80">
            <v>2.5</v>
          </cell>
          <cell r="AC80">
            <v>2.6</v>
          </cell>
          <cell r="AD80">
            <v>2.7</v>
          </cell>
          <cell r="AE80">
            <v>2.9</v>
          </cell>
          <cell r="AF80">
            <v>3.1</v>
          </cell>
          <cell r="AG80">
            <v>3.5</v>
          </cell>
          <cell r="AH80">
            <v>3.8</v>
          </cell>
        </row>
        <row r="81">
          <cell r="C81">
            <v>1.7</v>
          </cell>
          <cell r="D81">
            <v>1.9</v>
          </cell>
          <cell r="E81">
            <v>2</v>
          </cell>
          <cell r="F81">
            <v>2.2000000000000002</v>
          </cell>
          <cell r="G81">
            <v>2.2999999999999998</v>
          </cell>
          <cell r="H81">
            <v>2.4</v>
          </cell>
          <cell r="I81">
            <v>2.5</v>
          </cell>
          <cell r="J81">
            <v>2.6</v>
          </cell>
          <cell r="K81">
            <v>2.8</v>
          </cell>
          <cell r="L81">
            <v>3</v>
          </cell>
          <cell r="M81">
            <v>3.2</v>
          </cell>
          <cell r="N81">
            <v>3.5</v>
          </cell>
          <cell r="O81">
            <v>3.7</v>
          </cell>
          <cell r="P81">
            <v>4</v>
          </cell>
          <cell r="Q81">
            <v>4.3</v>
          </cell>
          <cell r="R81">
            <v>4.5999999999999996</v>
          </cell>
          <cell r="S81">
            <v>4.8</v>
          </cell>
          <cell r="T81">
            <v>5</v>
          </cell>
          <cell r="U81">
            <v>5.2</v>
          </cell>
          <cell r="V81">
            <v>5.5</v>
          </cell>
          <cell r="W81">
            <v>6</v>
          </cell>
          <cell r="X81">
            <v>6.7</v>
          </cell>
          <cell r="Y81">
            <v>7.3</v>
          </cell>
          <cell r="Z81">
            <v>7.6</v>
          </cell>
          <cell r="AA81">
            <v>7.7</v>
          </cell>
          <cell r="AB81">
            <v>7.8</v>
          </cell>
          <cell r="AC81">
            <v>8</v>
          </cell>
          <cell r="AD81">
            <v>8.3000000000000007</v>
          </cell>
          <cell r="AE81">
            <v>8.6</v>
          </cell>
          <cell r="AF81">
            <v>9.1</v>
          </cell>
          <cell r="AG81">
            <v>9.6</v>
          </cell>
          <cell r="AH81">
            <v>10.199999999999999</v>
          </cell>
        </row>
        <row r="82">
          <cell r="C82">
            <v>1.2</v>
          </cell>
          <cell r="D82">
            <v>1.2</v>
          </cell>
          <cell r="E82">
            <v>1.3</v>
          </cell>
          <cell r="F82">
            <v>1.4</v>
          </cell>
          <cell r="G82">
            <v>1.5</v>
          </cell>
          <cell r="H82">
            <v>1.6</v>
          </cell>
          <cell r="I82">
            <v>1.6</v>
          </cell>
          <cell r="J82">
            <v>1.7</v>
          </cell>
          <cell r="K82">
            <v>1.8</v>
          </cell>
          <cell r="L82">
            <v>1.9</v>
          </cell>
          <cell r="M82">
            <v>2.1</v>
          </cell>
          <cell r="N82">
            <v>2.2999999999999998</v>
          </cell>
          <cell r="O82">
            <v>2.5</v>
          </cell>
          <cell r="P82">
            <v>2.7</v>
          </cell>
          <cell r="Q82">
            <v>2.8</v>
          </cell>
          <cell r="R82">
            <v>3</v>
          </cell>
          <cell r="S82">
            <v>3.1</v>
          </cell>
          <cell r="T82">
            <v>3.2</v>
          </cell>
          <cell r="U82">
            <v>3.4</v>
          </cell>
          <cell r="V82">
            <v>3.6</v>
          </cell>
          <cell r="W82">
            <v>4</v>
          </cell>
          <cell r="X82">
            <v>4.7</v>
          </cell>
          <cell r="Y82">
            <v>5.3</v>
          </cell>
          <cell r="Z82">
            <v>5.6</v>
          </cell>
          <cell r="AA82">
            <v>5.6</v>
          </cell>
          <cell r="AB82">
            <v>5.7</v>
          </cell>
          <cell r="AC82">
            <v>5.8</v>
          </cell>
          <cell r="AD82">
            <v>6</v>
          </cell>
          <cell r="AE82">
            <v>6.4</v>
          </cell>
          <cell r="AF82">
            <v>6.8</v>
          </cell>
          <cell r="AG82">
            <v>7.3</v>
          </cell>
          <cell r="AH82">
            <v>7.7</v>
          </cell>
        </row>
        <row r="83">
          <cell r="C83">
            <v>0.6</v>
          </cell>
          <cell r="D83">
            <v>0.6</v>
          </cell>
          <cell r="E83">
            <v>0.7</v>
          </cell>
          <cell r="F83">
            <v>0.7</v>
          </cell>
          <cell r="G83">
            <v>0.8</v>
          </cell>
          <cell r="H83">
            <v>0.9</v>
          </cell>
          <cell r="I83">
            <v>0.9</v>
          </cell>
          <cell r="J83">
            <v>1</v>
          </cell>
          <cell r="K83">
            <v>1</v>
          </cell>
          <cell r="L83">
            <v>1.1000000000000001</v>
          </cell>
          <cell r="M83">
            <v>1.1000000000000001</v>
          </cell>
          <cell r="N83">
            <v>1.2</v>
          </cell>
          <cell r="O83">
            <v>1.3</v>
          </cell>
          <cell r="P83">
            <v>1.4</v>
          </cell>
          <cell r="Q83">
            <v>1.5</v>
          </cell>
          <cell r="R83">
            <v>1.6</v>
          </cell>
          <cell r="S83">
            <v>1.6</v>
          </cell>
          <cell r="T83">
            <v>1.7</v>
          </cell>
          <cell r="U83">
            <v>1.8</v>
          </cell>
          <cell r="V83">
            <v>1.8</v>
          </cell>
          <cell r="W83">
            <v>1.9</v>
          </cell>
          <cell r="X83">
            <v>2</v>
          </cell>
          <cell r="Y83">
            <v>2</v>
          </cell>
          <cell r="Z83">
            <v>2.1</v>
          </cell>
          <cell r="AA83">
            <v>2.1</v>
          </cell>
          <cell r="AB83">
            <v>2.1</v>
          </cell>
          <cell r="AC83">
            <v>2.2000000000000002</v>
          </cell>
          <cell r="AD83">
            <v>2.2000000000000002</v>
          </cell>
          <cell r="AE83">
            <v>2.2999999999999998</v>
          </cell>
          <cell r="AF83">
            <v>2.2999999999999998</v>
          </cell>
          <cell r="AG83">
            <v>2.4</v>
          </cell>
          <cell r="AH83">
            <v>2.4</v>
          </cell>
        </row>
        <row r="84">
          <cell r="C84">
            <v>1.3</v>
          </cell>
          <cell r="D84">
            <v>1.4</v>
          </cell>
          <cell r="E84">
            <v>1.5</v>
          </cell>
          <cell r="F84">
            <v>1.6</v>
          </cell>
          <cell r="G84">
            <v>1.7</v>
          </cell>
          <cell r="H84">
            <v>1.8</v>
          </cell>
          <cell r="I84">
            <v>1.9</v>
          </cell>
          <cell r="J84">
            <v>2</v>
          </cell>
          <cell r="K84">
            <v>2.1</v>
          </cell>
          <cell r="L84">
            <v>2.2000000000000002</v>
          </cell>
          <cell r="M84">
            <v>2.2999999999999998</v>
          </cell>
          <cell r="N84">
            <v>2.5</v>
          </cell>
          <cell r="O84">
            <v>2.7</v>
          </cell>
          <cell r="P84">
            <v>3</v>
          </cell>
          <cell r="Q84">
            <v>3.2</v>
          </cell>
          <cell r="R84">
            <v>3.4</v>
          </cell>
          <cell r="S84">
            <v>3.6</v>
          </cell>
          <cell r="T84">
            <v>3.9</v>
          </cell>
          <cell r="U84">
            <v>4.0999999999999996</v>
          </cell>
          <cell r="V84">
            <v>4.3</v>
          </cell>
          <cell r="W84">
            <v>4.5</v>
          </cell>
          <cell r="X84">
            <v>4.8</v>
          </cell>
          <cell r="Y84">
            <v>5</v>
          </cell>
          <cell r="Z84">
            <v>5.2</v>
          </cell>
          <cell r="AA84">
            <v>5.2</v>
          </cell>
          <cell r="AB84">
            <v>5.3</v>
          </cell>
          <cell r="AC84">
            <v>5.3</v>
          </cell>
          <cell r="AD84">
            <v>5.3</v>
          </cell>
          <cell r="AE84">
            <v>5.4</v>
          </cell>
          <cell r="AF84">
            <v>5.5</v>
          </cell>
          <cell r="AG84">
            <v>5.5</v>
          </cell>
          <cell r="AH84">
            <v>5.6</v>
          </cell>
        </row>
        <row r="85">
          <cell r="C85">
            <v>47.5</v>
          </cell>
          <cell r="D85">
            <v>49.900000000000006</v>
          </cell>
          <cell r="E85">
            <v>52.099999999999994</v>
          </cell>
          <cell r="F85">
            <v>54.900000000000006</v>
          </cell>
          <cell r="G85">
            <v>56.9</v>
          </cell>
          <cell r="H85">
            <v>58.5</v>
          </cell>
          <cell r="I85">
            <v>61.199999999999996</v>
          </cell>
          <cell r="J85">
            <v>64.2</v>
          </cell>
          <cell r="K85">
            <v>68.099999999999994</v>
          </cell>
          <cell r="L85">
            <v>71.7</v>
          </cell>
          <cell r="M85">
            <v>75.5</v>
          </cell>
          <cell r="N85">
            <v>79.2</v>
          </cell>
          <cell r="O85">
            <v>83.7</v>
          </cell>
          <cell r="P85">
            <v>89.199999999999989</v>
          </cell>
          <cell r="Q85">
            <v>94.199999999999989</v>
          </cell>
          <cell r="R85">
            <v>98.9</v>
          </cell>
          <cell r="S85">
            <v>103.6</v>
          </cell>
          <cell r="T85">
            <v>111.69999999999999</v>
          </cell>
          <cell r="U85">
            <v>124.9</v>
          </cell>
          <cell r="V85">
            <v>138</v>
          </cell>
          <cell r="W85">
            <v>152.5</v>
          </cell>
          <cell r="X85">
            <v>164.5</v>
          </cell>
          <cell r="Y85">
            <v>169.9</v>
          </cell>
          <cell r="Z85">
            <v>172.79999999999998</v>
          </cell>
          <cell r="AA85">
            <v>181.2</v>
          </cell>
          <cell r="AB85">
            <v>190.10000000000002</v>
          </cell>
          <cell r="AC85">
            <v>196.20000000000002</v>
          </cell>
          <cell r="AD85">
            <v>202.6</v>
          </cell>
          <cell r="AE85">
            <v>206.7</v>
          </cell>
          <cell r="AF85">
            <v>210.60000000000002</v>
          </cell>
          <cell r="AG85">
            <v>218.4</v>
          </cell>
          <cell r="AH85">
            <v>229.7</v>
          </cell>
        </row>
        <row r="86">
          <cell r="C86">
            <v>10.4</v>
          </cell>
          <cell r="D86">
            <v>10.8</v>
          </cell>
          <cell r="E86">
            <v>11.3</v>
          </cell>
          <cell r="F86">
            <v>11.7</v>
          </cell>
          <cell r="G86">
            <v>12.1</v>
          </cell>
          <cell r="H86">
            <v>12.399999999999999</v>
          </cell>
          <cell r="I86">
            <v>12.899999999999999</v>
          </cell>
          <cell r="J86">
            <v>13.3</v>
          </cell>
          <cell r="K86">
            <v>13.899999999999999</v>
          </cell>
          <cell r="L86">
            <v>14.5</v>
          </cell>
          <cell r="M86">
            <v>15</v>
          </cell>
          <cell r="N86">
            <v>15.5</v>
          </cell>
          <cell r="O86">
            <v>16</v>
          </cell>
          <cell r="P86">
            <v>16.600000000000001</v>
          </cell>
          <cell r="Q86">
            <v>17.100000000000001</v>
          </cell>
          <cell r="R86">
            <v>17.5</v>
          </cell>
          <cell r="S86">
            <v>18</v>
          </cell>
          <cell r="T86">
            <v>18.899999999999999</v>
          </cell>
          <cell r="U86">
            <v>20.399999999999999</v>
          </cell>
          <cell r="V86">
            <v>22.1</v>
          </cell>
          <cell r="W86">
            <v>22.700000000000003</v>
          </cell>
          <cell r="X86">
            <v>24.5</v>
          </cell>
          <cell r="Y86">
            <v>24.4</v>
          </cell>
          <cell r="Z86">
            <v>24.2</v>
          </cell>
          <cell r="AA86">
            <v>25</v>
          </cell>
          <cell r="AB86">
            <v>25.8</v>
          </cell>
          <cell r="AC86">
            <v>26.4</v>
          </cell>
          <cell r="AD86">
            <v>27</v>
          </cell>
          <cell r="AE86">
            <v>27.2</v>
          </cell>
          <cell r="AF86">
            <v>27.3</v>
          </cell>
          <cell r="AG86">
            <v>28</v>
          </cell>
          <cell r="AH86">
            <v>29</v>
          </cell>
        </row>
        <row r="89">
          <cell r="C89">
            <v>37.1</v>
          </cell>
          <cell r="D89">
            <v>39.1</v>
          </cell>
          <cell r="E89">
            <v>40.799999999999997</v>
          </cell>
          <cell r="F89">
            <v>43.2</v>
          </cell>
          <cell r="G89">
            <v>44.8</v>
          </cell>
          <cell r="H89">
            <v>46.1</v>
          </cell>
          <cell r="I89">
            <v>48.3</v>
          </cell>
          <cell r="J89">
            <v>50.9</v>
          </cell>
          <cell r="K89">
            <v>54.2</v>
          </cell>
          <cell r="L89">
            <v>57.2</v>
          </cell>
          <cell r="M89">
            <v>60.5</v>
          </cell>
          <cell r="N89">
            <v>63.7</v>
          </cell>
          <cell r="O89">
            <v>67.7</v>
          </cell>
          <cell r="P89">
            <v>72.599999999999994</v>
          </cell>
          <cell r="Q89">
            <v>77.099999999999994</v>
          </cell>
          <cell r="R89">
            <v>81.400000000000006</v>
          </cell>
          <cell r="S89">
            <v>85.6</v>
          </cell>
          <cell r="T89">
            <v>92.8</v>
          </cell>
          <cell r="U89">
            <v>104.5</v>
          </cell>
          <cell r="V89">
            <v>115.9</v>
          </cell>
          <cell r="W89">
            <v>129.80000000000001</v>
          </cell>
          <cell r="X89">
            <v>140</v>
          </cell>
          <cell r="Y89">
            <v>145.5</v>
          </cell>
          <cell r="Z89">
            <v>148.6</v>
          </cell>
          <cell r="AA89">
            <v>156.19999999999999</v>
          </cell>
          <cell r="AB89">
            <v>164.3</v>
          </cell>
          <cell r="AC89">
            <v>169.8</v>
          </cell>
          <cell r="AD89">
            <v>175.6</v>
          </cell>
          <cell r="AE89">
            <v>179.5</v>
          </cell>
          <cell r="AF89">
            <v>183.3</v>
          </cell>
          <cell r="AG89">
            <v>190.4</v>
          </cell>
          <cell r="AH89">
            <v>200.7</v>
          </cell>
        </row>
      </sheetData>
      <sheetData sheetId="8">
        <row r="5">
          <cell r="C5">
            <v>85.3</v>
          </cell>
          <cell r="D5">
            <v>94.2</v>
          </cell>
          <cell r="E5">
            <v>104.7</v>
          </cell>
          <cell r="F5">
            <v>116.5</v>
          </cell>
          <cell r="G5">
            <v>128.30000000000001</v>
          </cell>
          <cell r="H5">
            <v>139.69999999999999</v>
          </cell>
          <cell r="I5">
            <v>150.69999999999999</v>
          </cell>
          <cell r="J5">
            <v>161.5</v>
          </cell>
          <cell r="K5">
            <v>173.2</v>
          </cell>
          <cell r="L5">
            <v>187.9</v>
          </cell>
          <cell r="M5">
            <v>207.6</v>
          </cell>
          <cell r="N5">
            <v>231.5</v>
          </cell>
          <cell r="O5">
            <v>259.60000000000002</v>
          </cell>
          <cell r="P5">
            <v>292</v>
          </cell>
          <cell r="Q5">
            <v>320.8</v>
          </cell>
          <cell r="R5">
            <v>341</v>
          </cell>
          <cell r="S5">
            <v>356.3</v>
          </cell>
          <cell r="T5">
            <v>371.7</v>
          </cell>
          <cell r="U5">
            <v>390.3</v>
          </cell>
          <cell r="V5">
            <v>412.1</v>
          </cell>
          <cell r="W5">
            <v>436.6</v>
          </cell>
          <cell r="X5">
            <v>463.8</v>
          </cell>
          <cell r="Y5">
            <v>487.5</v>
          </cell>
          <cell r="Z5">
            <v>503.3</v>
          </cell>
          <cell r="AA5">
            <v>522.70000000000005</v>
          </cell>
          <cell r="AB5">
            <v>550.5</v>
          </cell>
          <cell r="AC5">
            <v>580.1</v>
          </cell>
          <cell r="AD5">
            <v>610.9</v>
          </cell>
          <cell r="AE5">
            <v>642.5</v>
          </cell>
          <cell r="AF5">
            <v>677.1</v>
          </cell>
          <cell r="AG5">
            <v>714.7</v>
          </cell>
          <cell r="AH5">
            <v>758</v>
          </cell>
        </row>
        <row r="6">
          <cell r="C6">
            <v>0</v>
          </cell>
          <cell r="D6">
            <v>0</v>
          </cell>
          <cell r="E6">
            <v>0</v>
          </cell>
          <cell r="F6">
            <v>0.1</v>
          </cell>
          <cell r="G6">
            <v>0.1</v>
          </cell>
          <cell r="H6">
            <v>0.1</v>
          </cell>
          <cell r="I6">
            <v>0.1</v>
          </cell>
          <cell r="J6">
            <v>0.2</v>
          </cell>
          <cell r="K6">
            <v>0.2</v>
          </cell>
          <cell r="L6">
            <v>0.2</v>
          </cell>
          <cell r="M6">
            <v>0.2</v>
          </cell>
          <cell r="N6">
            <v>0.2</v>
          </cell>
          <cell r="O6">
            <v>0.2</v>
          </cell>
          <cell r="P6">
            <v>0.2</v>
          </cell>
          <cell r="Q6">
            <v>0.1</v>
          </cell>
          <cell r="R6">
            <v>0.1</v>
          </cell>
          <cell r="S6">
            <v>0.1</v>
          </cell>
          <cell r="T6">
            <v>0.1</v>
          </cell>
          <cell r="U6">
            <v>0.1</v>
          </cell>
          <cell r="V6">
            <v>0.2</v>
          </cell>
          <cell r="W6">
            <v>0.2</v>
          </cell>
          <cell r="X6">
            <v>0.2</v>
          </cell>
          <cell r="Y6">
            <v>0.2</v>
          </cell>
          <cell r="Z6">
            <v>0.1</v>
          </cell>
          <cell r="AA6">
            <v>0.1</v>
          </cell>
          <cell r="AB6">
            <v>0.1</v>
          </cell>
          <cell r="AC6">
            <v>0.1</v>
          </cell>
          <cell r="AD6">
            <v>0.1</v>
          </cell>
          <cell r="AE6">
            <v>0.1</v>
          </cell>
          <cell r="AF6">
            <v>0.1</v>
          </cell>
          <cell r="AG6">
            <v>0.1</v>
          </cell>
          <cell r="AH6">
            <v>0.1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0.1</v>
          </cell>
          <cell r="I7">
            <v>0.1</v>
          </cell>
          <cell r="J7">
            <v>0.1</v>
          </cell>
          <cell r="K7">
            <v>0.2</v>
          </cell>
          <cell r="L7">
            <v>0.2</v>
          </cell>
          <cell r="M7">
            <v>0.2</v>
          </cell>
          <cell r="N7">
            <v>0.2</v>
          </cell>
          <cell r="O7">
            <v>0.2</v>
          </cell>
          <cell r="P7">
            <v>0.1</v>
          </cell>
          <cell r="Q7">
            <v>0.1</v>
          </cell>
          <cell r="R7">
            <v>0.1</v>
          </cell>
          <cell r="S7">
            <v>0.1</v>
          </cell>
          <cell r="T7">
            <v>0.1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0.1</v>
          </cell>
          <cell r="AE7">
            <v>0.1</v>
          </cell>
          <cell r="AF7">
            <v>0</v>
          </cell>
          <cell r="AG7">
            <v>0</v>
          </cell>
          <cell r="AH7">
            <v>0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0.1</v>
          </cell>
          <cell r="U8">
            <v>0.1</v>
          </cell>
          <cell r="V8">
            <v>0.1</v>
          </cell>
          <cell r="W8">
            <v>0.1</v>
          </cell>
          <cell r="X8">
            <v>0.1</v>
          </cell>
          <cell r="Y8">
            <v>0.1</v>
          </cell>
          <cell r="Z8">
            <v>0.1</v>
          </cell>
          <cell r="AA8">
            <v>0.1</v>
          </cell>
          <cell r="AB8">
            <v>0.1</v>
          </cell>
          <cell r="AC8">
            <v>0.1</v>
          </cell>
          <cell r="AD8">
            <v>0.1</v>
          </cell>
          <cell r="AE8">
            <v>0.1</v>
          </cell>
          <cell r="AF8">
            <v>0.1</v>
          </cell>
          <cell r="AG8">
            <v>0.1</v>
          </cell>
          <cell r="AH8">
            <v>0.1</v>
          </cell>
        </row>
        <row r="9">
          <cell r="C9">
            <v>0.3</v>
          </cell>
          <cell r="D9">
            <v>0.3</v>
          </cell>
          <cell r="E9">
            <v>0.3</v>
          </cell>
          <cell r="F9">
            <v>0.4</v>
          </cell>
          <cell r="G9">
            <v>0.4</v>
          </cell>
          <cell r="H9">
            <v>0.5</v>
          </cell>
          <cell r="I9">
            <v>0.6</v>
          </cell>
          <cell r="J9">
            <v>0.8</v>
          </cell>
          <cell r="K9">
            <v>1</v>
          </cell>
          <cell r="L9">
            <v>1.2</v>
          </cell>
          <cell r="M9">
            <v>1.5</v>
          </cell>
          <cell r="N9">
            <v>1.8</v>
          </cell>
          <cell r="O9">
            <v>2.2000000000000002</v>
          </cell>
          <cell r="P9">
            <v>2.6</v>
          </cell>
          <cell r="Q9">
            <v>2.7</v>
          </cell>
          <cell r="R9">
            <v>2.6</v>
          </cell>
          <cell r="S9">
            <v>2.4</v>
          </cell>
          <cell r="T9">
            <v>2.2999999999999998</v>
          </cell>
          <cell r="U9">
            <v>2.2999999999999998</v>
          </cell>
          <cell r="V9">
            <v>2.4</v>
          </cell>
          <cell r="W9">
            <v>2.7</v>
          </cell>
          <cell r="X9">
            <v>2.9</v>
          </cell>
          <cell r="Y9">
            <v>3</v>
          </cell>
          <cell r="Z9">
            <v>3</v>
          </cell>
          <cell r="AA9">
            <v>3.1</v>
          </cell>
          <cell r="AB9">
            <v>3.3</v>
          </cell>
          <cell r="AC9">
            <v>3.7</v>
          </cell>
          <cell r="AD9">
            <v>3.9</v>
          </cell>
          <cell r="AE9">
            <v>4</v>
          </cell>
          <cell r="AF9">
            <v>3.9</v>
          </cell>
          <cell r="AG9">
            <v>3.8</v>
          </cell>
          <cell r="AH9">
            <v>4.0999999999999996</v>
          </cell>
        </row>
        <row r="10">
          <cell r="C10">
            <v>0.2</v>
          </cell>
          <cell r="D10">
            <v>0.2</v>
          </cell>
          <cell r="E10">
            <v>0.2</v>
          </cell>
          <cell r="F10">
            <v>0.2</v>
          </cell>
          <cell r="G10">
            <v>0.2</v>
          </cell>
          <cell r="H10">
            <v>0.3</v>
          </cell>
          <cell r="I10">
            <v>0.4</v>
          </cell>
          <cell r="J10">
            <v>0.4</v>
          </cell>
          <cell r="K10">
            <v>0.5</v>
          </cell>
          <cell r="L10">
            <v>0.6</v>
          </cell>
          <cell r="M10">
            <v>0.7</v>
          </cell>
          <cell r="N10">
            <v>0.9</v>
          </cell>
          <cell r="O10">
            <v>1.3</v>
          </cell>
          <cell r="P10">
            <v>1.6</v>
          </cell>
          <cell r="Q10">
            <v>1.8</v>
          </cell>
          <cell r="R10">
            <v>1.7</v>
          </cell>
          <cell r="S10">
            <v>1.7</v>
          </cell>
          <cell r="T10">
            <v>1.7</v>
          </cell>
          <cell r="U10">
            <v>1.7</v>
          </cell>
          <cell r="V10">
            <v>1.7</v>
          </cell>
          <cell r="W10">
            <v>2</v>
          </cell>
          <cell r="X10">
            <v>2.1</v>
          </cell>
          <cell r="Y10">
            <v>2.1</v>
          </cell>
          <cell r="Z10">
            <v>2.1</v>
          </cell>
          <cell r="AA10">
            <v>2.1</v>
          </cell>
          <cell r="AB10">
            <v>2.1</v>
          </cell>
          <cell r="AC10">
            <v>2.2999999999999998</v>
          </cell>
          <cell r="AD10">
            <v>2.5</v>
          </cell>
          <cell r="AE10">
            <v>2.7</v>
          </cell>
          <cell r="AF10">
            <v>2.7</v>
          </cell>
          <cell r="AG10">
            <v>2.7</v>
          </cell>
          <cell r="AH10">
            <v>2.9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0.1</v>
          </cell>
          <cell r="H11">
            <v>0.1</v>
          </cell>
          <cell r="I11">
            <v>0.1</v>
          </cell>
          <cell r="J11">
            <v>0.2</v>
          </cell>
          <cell r="K11">
            <v>0.2</v>
          </cell>
          <cell r="L11">
            <v>0.3</v>
          </cell>
          <cell r="M11">
            <v>0.4</v>
          </cell>
          <cell r="N11">
            <v>0.4</v>
          </cell>
          <cell r="O11">
            <v>0.5</v>
          </cell>
          <cell r="P11">
            <v>0.5</v>
          </cell>
          <cell r="Q11">
            <v>0.5</v>
          </cell>
          <cell r="R11">
            <v>0.4</v>
          </cell>
          <cell r="S11">
            <v>0.4</v>
          </cell>
          <cell r="T11">
            <v>0.3</v>
          </cell>
          <cell r="U11">
            <v>0.3</v>
          </cell>
          <cell r="V11">
            <v>0.3</v>
          </cell>
          <cell r="W11">
            <v>0.3</v>
          </cell>
          <cell r="X11">
            <v>0.3</v>
          </cell>
          <cell r="Y11">
            <v>0.3</v>
          </cell>
          <cell r="Z11">
            <v>0.3</v>
          </cell>
          <cell r="AA11">
            <v>0.3</v>
          </cell>
          <cell r="AB11">
            <v>0.3</v>
          </cell>
          <cell r="AC11">
            <v>0.4</v>
          </cell>
          <cell r="AD11">
            <v>0.4</v>
          </cell>
          <cell r="AE11">
            <v>0.4</v>
          </cell>
          <cell r="AF11">
            <v>0.4</v>
          </cell>
          <cell r="AG11">
            <v>0.4</v>
          </cell>
          <cell r="AH11">
            <v>0.4</v>
          </cell>
        </row>
        <row r="12">
          <cell r="C12">
            <v>0.1</v>
          </cell>
          <cell r="D12">
            <v>0.1</v>
          </cell>
          <cell r="E12">
            <v>0.1</v>
          </cell>
          <cell r="F12">
            <v>0.1</v>
          </cell>
          <cell r="G12">
            <v>0.1</v>
          </cell>
          <cell r="H12">
            <v>0.1</v>
          </cell>
          <cell r="I12">
            <v>0.1</v>
          </cell>
          <cell r="J12">
            <v>0.2</v>
          </cell>
          <cell r="K12">
            <v>0.2</v>
          </cell>
          <cell r="L12">
            <v>0.3</v>
          </cell>
          <cell r="M12">
            <v>0.4</v>
          </cell>
          <cell r="N12">
            <v>0.4</v>
          </cell>
          <cell r="O12">
            <v>0.4</v>
          </cell>
          <cell r="P12">
            <v>0.4</v>
          </cell>
          <cell r="Q12">
            <v>0.4</v>
          </cell>
          <cell r="R12">
            <v>0.4</v>
          </cell>
          <cell r="S12">
            <v>0.3</v>
          </cell>
          <cell r="T12">
            <v>0.3</v>
          </cell>
          <cell r="U12">
            <v>0.3</v>
          </cell>
          <cell r="V12">
            <v>0.3</v>
          </cell>
          <cell r="W12">
            <v>0.4</v>
          </cell>
          <cell r="X12">
            <v>0.5</v>
          </cell>
          <cell r="Y12">
            <v>0.6</v>
          </cell>
          <cell r="Z12">
            <v>0.6</v>
          </cell>
          <cell r="AA12">
            <v>0.7</v>
          </cell>
          <cell r="AB12">
            <v>0.9</v>
          </cell>
          <cell r="AC12">
            <v>1</v>
          </cell>
          <cell r="AD12">
            <v>1</v>
          </cell>
          <cell r="AE12">
            <v>1</v>
          </cell>
          <cell r="AF12">
            <v>0.8</v>
          </cell>
          <cell r="AG12">
            <v>0.7</v>
          </cell>
          <cell r="AH12">
            <v>0.8</v>
          </cell>
        </row>
        <row r="13">
          <cell r="C13">
            <v>1</v>
          </cell>
          <cell r="D13">
            <v>1</v>
          </cell>
          <cell r="E13">
            <v>1.2</v>
          </cell>
          <cell r="F13">
            <v>1.4</v>
          </cell>
          <cell r="G13">
            <v>1.5</v>
          </cell>
          <cell r="H13">
            <v>1.7</v>
          </cell>
          <cell r="I13">
            <v>2</v>
          </cell>
          <cell r="J13">
            <v>2.2999999999999998</v>
          </cell>
          <cell r="K13">
            <v>2.5</v>
          </cell>
          <cell r="L13">
            <v>2.8</v>
          </cell>
          <cell r="M13">
            <v>3.1</v>
          </cell>
          <cell r="N13">
            <v>3.2</v>
          </cell>
          <cell r="O13">
            <v>3.3</v>
          </cell>
          <cell r="P13">
            <v>3.5</v>
          </cell>
          <cell r="Q13">
            <v>3.7</v>
          </cell>
          <cell r="R13">
            <v>3.7</v>
          </cell>
          <cell r="S13">
            <v>3.4</v>
          </cell>
          <cell r="T13">
            <v>3</v>
          </cell>
          <cell r="U13">
            <v>2.9</v>
          </cell>
          <cell r="V13">
            <v>2.9</v>
          </cell>
          <cell r="W13">
            <v>3</v>
          </cell>
          <cell r="X13">
            <v>3.3</v>
          </cell>
          <cell r="Y13">
            <v>4</v>
          </cell>
          <cell r="Z13">
            <v>4.3</v>
          </cell>
          <cell r="AA13">
            <v>4.4000000000000004</v>
          </cell>
          <cell r="AB13">
            <v>4.7</v>
          </cell>
          <cell r="AC13">
            <v>5</v>
          </cell>
          <cell r="AD13">
            <v>5.2</v>
          </cell>
          <cell r="AE13">
            <v>5.4</v>
          </cell>
          <cell r="AF13">
            <v>5.8</v>
          </cell>
          <cell r="AG13">
            <v>6.1</v>
          </cell>
          <cell r="AH13">
            <v>6.5</v>
          </cell>
        </row>
        <row r="14">
          <cell r="C14">
            <v>0.1</v>
          </cell>
          <cell r="D14">
            <v>0.1</v>
          </cell>
          <cell r="E14">
            <v>0.1</v>
          </cell>
          <cell r="F14">
            <v>0.2</v>
          </cell>
          <cell r="G14">
            <v>0.2</v>
          </cell>
          <cell r="H14">
            <v>0.3</v>
          </cell>
          <cell r="I14">
            <v>0.5</v>
          </cell>
          <cell r="J14">
            <v>0.8</v>
          </cell>
          <cell r="K14">
            <v>1.2</v>
          </cell>
          <cell r="L14">
            <v>1.7</v>
          </cell>
          <cell r="M14">
            <v>2.2999999999999998</v>
          </cell>
          <cell r="N14">
            <v>2.8</v>
          </cell>
          <cell r="O14">
            <v>3</v>
          </cell>
          <cell r="P14">
            <v>2.9</v>
          </cell>
          <cell r="Q14">
            <v>2.2999999999999998</v>
          </cell>
          <cell r="R14">
            <v>1.9</v>
          </cell>
          <cell r="S14">
            <v>1.7</v>
          </cell>
          <cell r="T14">
            <v>1.7</v>
          </cell>
          <cell r="U14">
            <v>1.9</v>
          </cell>
          <cell r="V14">
            <v>2</v>
          </cell>
          <cell r="W14">
            <v>2</v>
          </cell>
          <cell r="X14">
            <v>2.1</v>
          </cell>
          <cell r="Y14">
            <v>2</v>
          </cell>
          <cell r="Z14">
            <v>1.9</v>
          </cell>
          <cell r="AA14">
            <v>1.9</v>
          </cell>
          <cell r="AB14">
            <v>2.2000000000000002</v>
          </cell>
          <cell r="AC14">
            <v>2.6</v>
          </cell>
          <cell r="AD14">
            <v>2.9</v>
          </cell>
          <cell r="AE14">
            <v>3.3</v>
          </cell>
          <cell r="AF14">
            <v>3.6</v>
          </cell>
          <cell r="AG14">
            <v>3.9</v>
          </cell>
          <cell r="AH14">
            <v>4.2</v>
          </cell>
        </row>
        <row r="15">
          <cell r="C15">
            <v>45.4</v>
          </cell>
          <cell r="D15">
            <v>48.8</v>
          </cell>
          <cell r="E15">
            <v>52.4</v>
          </cell>
          <cell r="F15">
            <v>56.4</v>
          </cell>
          <cell r="G15">
            <v>60.3</v>
          </cell>
          <cell r="H15">
            <v>64.099999999999994</v>
          </cell>
          <cell r="I15">
            <v>67.599999999999994</v>
          </cell>
          <cell r="J15">
            <v>71.3</v>
          </cell>
          <cell r="K15">
            <v>76.5</v>
          </cell>
          <cell r="L15">
            <v>84</v>
          </cell>
          <cell r="M15">
            <v>93.3</v>
          </cell>
          <cell r="N15">
            <v>103</v>
          </cell>
          <cell r="O15">
            <v>111.9</v>
          </cell>
          <cell r="P15">
            <v>120.8</v>
          </cell>
          <cell r="Q15">
            <v>129.69999999999999</v>
          </cell>
          <cell r="R15">
            <v>134.6</v>
          </cell>
          <cell r="S15">
            <v>135.6</v>
          </cell>
          <cell r="T15">
            <v>137.1</v>
          </cell>
          <cell r="U15">
            <v>141.4</v>
          </cell>
          <cell r="V15">
            <v>148.30000000000001</v>
          </cell>
          <cell r="W15">
            <v>157.19999999999999</v>
          </cell>
          <cell r="X15">
            <v>168.1</v>
          </cell>
          <cell r="Y15">
            <v>176</v>
          </cell>
          <cell r="Z15">
            <v>179.6</v>
          </cell>
          <cell r="AA15">
            <v>185</v>
          </cell>
          <cell r="AB15">
            <v>192.5</v>
          </cell>
          <cell r="AC15">
            <v>200.7</v>
          </cell>
          <cell r="AD15">
            <v>209.5</v>
          </cell>
          <cell r="AE15">
            <v>218.1</v>
          </cell>
          <cell r="AF15">
            <v>227.8</v>
          </cell>
          <cell r="AG15">
            <v>237.7</v>
          </cell>
          <cell r="AH15">
            <v>248.4</v>
          </cell>
        </row>
        <row r="16">
          <cell r="C16">
            <v>33.9</v>
          </cell>
          <cell r="D16">
            <v>36.4</v>
          </cell>
          <cell r="E16">
            <v>38.799999999999997</v>
          </cell>
          <cell r="F16">
            <v>41.4</v>
          </cell>
          <cell r="G16">
            <v>43.8</v>
          </cell>
          <cell r="H16">
            <v>46.1</v>
          </cell>
          <cell r="I16">
            <v>48.2</v>
          </cell>
          <cell r="J16">
            <v>50.6</v>
          </cell>
          <cell r="K16">
            <v>54.3</v>
          </cell>
          <cell r="L16">
            <v>59.8</v>
          </cell>
          <cell r="M16">
            <v>66.7</v>
          </cell>
          <cell r="N16">
            <v>73.8</v>
          </cell>
          <cell r="O16">
            <v>79.900000000000006</v>
          </cell>
          <cell r="P16">
            <v>86.2</v>
          </cell>
          <cell r="Q16">
            <v>92.7</v>
          </cell>
          <cell r="R16">
            <v>95.5</v>
          </cell>
          <cell r="S16">
            <v>94.8</v>
          </cell>
          <cell r="T16">
            <v>94.8</v>
          </cell>
          <cell r="U16">
            <v>97.1</v>
          </cell>
          <cell r="V16">
            <v>101.5</v>
          </cell>
          <cell r="W16">
            <v>107.1</v>
          </cell>
          <cell r="X16">
            <v>113.8</v>
          </cell>
          <cell r="Y16">
            <v>117.7</v>
          </cell>
          <cell r="Z16">
            <v>118.3</v>
          </cell>
          <cell r="AA16">
            <v>121</v>
          </cell>
          <cell r="AB16">
            <v>125.3</v>
          </cell>
          <cell r="AC16">
            <v>129.80000000000001</v>
          </cell>
          <cell r="AD16">
            <v>135</v>
          </cell>
          <cell r="AE16">
            <v>140.19999999999999</v>
          </cell>
          <cell r="AF16">
            <v>146.30000000000001</v>
          </cell>
          <cell r="AG16">
            <v>153</v>
          </cell>
          <cell r="AH16">
            <v>160.5</v>
          </cell>
        </row>
        <row r="17">
          <cell r="C17">
            <v>0.1</v>
          </cell>
          <cell r="D17">
            <v>0.1</v>
          </cell>
          <cell r="E17">
            <v>0.1</v>
          </cell>
          <cell r="F17">
            <v>0.1</v>
          </cell>
          <cell r="G17">
            <v>0.1</v>
          </cell>
          <cell r="H17">
            <v>0.1</v>
          </cell>
          <cell r="I17">
            <v>0.1</v>
          </cell>
          <cell r="J17">
            <v>0.1</v>
          </cell>
          <cell r="K17">
            <v>0.1</v>
          </cell>
          <cell r="L17">
            <v>0.2</v>
          </cell>
          <cell r="M17">
            <v>0.2</v>
          </cell>
          <cell r="N17">
            <v>0.2</v>
          </cell>
          <cell r="O17">
            <v>0.2</v>
          </cell>
          <cell r="P17">
            <v>0.2</v>
          </cell>
          <cell r="Q17">
            <v>0.2</v>
          </cell>
          <cell r="R17">
            <v>0.2</v>
          </cell>
          <cell r="S17">
            <v>0.2</v>
          </cell>
          <cell r="T17">
            <v>0.2</v>
          </cell>
          <cell r="U17">
            <v>0.2</v>
          </cell>
          <cell r="V17">
            <v>0.2</v>
          </cell>
          <cell r="W17">
            <v>0.2</v>
          </cell>
          <cell r="X17">
            <v>0.2</v>
          </cell>
          <cell r="Y17">
            <v>0.2</v>
          </cell>
          <cell r="Z17">
            <v>0.2</v>
          </cell>
          <cell r="AA17">
            <v>0.2</v>
          </cell>
          <cell r="AB17">
            <v>0.2</v>
          </cell>
          <cell r="AC17">
            <v>0.2</v>
          </cell>
          <cell r="AD17">
            <v>0.2</v>
          </cell>
          <cell r="AE17">
            <v>0.2</v>
          </cell>
          <cell r="AF17">
            <v>0.2</v>
          </cell>
          <cell r="AG17">
            <v>0.2</v>
          </cell>
          <cell r="AH17">
            <v>0.2</v>
          </cell>
        </row>
        <row r="18">
          <cell r="C18">
            <v>0.9</v>
          </cell>
          <cell r="D18">
            <v>1</v>
          </cell>
          <cell r="E18">
            <v>1</v>
          </cell>
          <cell r="F18">
            <v>1.1000000000000001</v>
          </cell>
          <cell r="G18">
            <v>1.2</v>
          </cell>
          <cell r="H18">
            <v>1.3</v>
          </cell>
          <cell r="I18">
            <v>1.3</v>
          </cell>
          <cell r="J18">
            <v>1.4</v>
          </cell>
          <cell r="K18">
            <v>1.4</v>
          </cell>
          <cell r="L18">
            <v>1.5</v>
          </cell>
          <cell r="M18">
            <v>1.6</v>
          </cell>
          <cell r="N18">
            <v>1.8</v>
          </cell>
          <cell r="O18">
            <v>1.9</v>
          </cell>
          <cell r="P18">
            <v>2</v>
          </cell>
          <cell r="Q18">
            <v>2</v>
          </cell>
          <cell r="R18">
            <v>2</v>
          </cell>
          <cell r="S18">
            <v>2</v>
          </cell>
          <cell r="T18">
            <v>2</v>
          </cell>
          <cell r="U18">
            <v>2</v>
          </cell>
          <cell r="V18">
            <v>2.1</v>
          </cell>
          <cell r="W18">
            <v>2.2000000000000002</v>
          </cell>
          <cell r="X18">
            <v>2.2999999999999998</v>
          </cell>
          <cell r="Y18">
            <v>2.4</v>
          </cell>
          <cell r="Z18">
            <v>2.4</v>
          </cell>
          <cell r="AA18">
            <v>2.5</v>
          </cell>
          <cell r="AB18">
            <v>2.7</v>
          </cell>
          <cell r="AC18">
            <v>2.8</v>
          </cell>
          <cell r="AD18">
            <v>3</v>
          </cell>
          <cell r="AE18">
            <v>3.1</v>
          </cell>
          <cell r="AF18">
            <v>3.3</v>
          </cell>
          <cell r="AG18">
            <v>3.4</v>
          </cell>
          <cell r="AH18">
            <v>3.5</v>
          </cell>
        </row>
        <row r="19">
          <cell r="C19">
            <v>0.9</v>
          </cell>
          <cell r="D19">
            <v>0.9</v>
          </cell>
          <cell r="E19">
            <v>1</v>
          </cell>
          <cell r="F19">
            <v>1.1000000000000001</v>
          </cell>
          <cell r="G19">
            <v>1.2</v>
          </cell>
          <cell r="H19">
            <v>1.2</v>
          </cell>
          <cell r="I19">
            <v>1.3</v>
          </cell>
          <cell r="J19">
            <v>1.3</v>
          </cell>
          <cell r="K19">
            <v>1.4</v>
          </cell>
          <cell r="L19">
            <v>1.5</v>
          </cell>
          <cell r="M19">
            <v>1.6</v>
          </cell>
          <cell r="N19">
            <v>1.7</v>
          </cell>
          <cell r="O19">
            <v>1.7</v>
          </cell>
          <cell r="P19">
            <v>1.7</v>
          </cell>
          <cell r="Q19">
            <v>1.7</v>
          </cell>
          <cell r="R19">
            <v>1.7</v>
          </cell>
          <cell r="S19">
            <v>1.6</v>
          </cell>
          <cell r="T19">
            <v>1.6</v>
          </cell>
          <cell r="U19">
            <v>1.6</v>
          </cell>
          <cell r="V19">
            <v>1.6</v>
          </cell>
          <cell r="W19">
            <v>1.7</v>
          </cell>
          <cell r="X19">
            <v>1.8</v>
          </cell>
          <cell r="Y19">
            <v>1.9</v>
          </cell>
          <cell r="Z19">
            <v>2</v>
          </cell>
          <cell r="AA19">
            <v>2.1</v>
          </cell>
          <cell r="AB19">
            <v>2.2000000000000002</v>
          </cell>
          <cell r="AC19">
            <v>2.2999999999999998</v>
          </cell>
          <cell r="AD19">
            <v>2.4</v>
          </cell>
          <cell r="AE19">
            <v>2.5</v>
          </cell>
          <cell r="AF19">
            <v>2.5</v>
          </cell>
          <cell r="AG19">
            <v>2.6</v>
          </cell>
          <cell r="AH19">
            <v>2.7</v>
          </cell>
        </row>
        <row r="20">
          <cell r="C20">
            <v>1.1000000000000001</v>
          </cell>
          <cell r="D20">
            <v>1.1000000000000001</v>
          </cell>
          <cell r="E20">
            <v>1.2</v>
          </cell>
          <cell r="F20">
            <v>1.3</v>
          </cell>
          <cell r="G20">
            <v>1.5</v>
          </cell>
          <cell r="H20">
            <v>1.6</v>
          </cell>
          <cell r="I20">
            <v>1.7</v>
          </cell>
          <cell r="J20">
            <v>1.7</v>
          </cell>
          <cell r="K20">
            <v>1.8</v>
          </cell>
          <cell r="L20">
            <v>2</v>
          </cell>
          <cell r="M20">
            <v>2.2000000000000002</v>
          </cell>
          <cell r="N20">
            <v>2.4</v>
          </cell>
          <cell r="O20">
            <v>2.5</v>
          </cell>
          <cell r="P20">
            <v>2.6</v>
          </cell>
          <cell r="Q20">
            <v>2.7</v>
          </cell>
          <cell r="R20">
            <v>2.7</v>
          </cell>
          <cell r="S20">
            <v>2.6</v>
          </cell>
          <cell r="T20">
            <v>2.6</v>
          </cell>
          <cell r="U20">
            <v>2.6</v>
          </cell>
          <cell r="V20">
            <v>2.7</v>
          </cell>
          <cell r="W20">
            <v>2.8</v>
          </cell>
          <cell r="X20">
            <v>2.9</v>
          </cell>
          <cell r="Y20">
            <v>3</v>
          </cell>
          <cell r="Z20">
            <v>3.1</v>
          </cell>
          <cell r="AA20">
            <v>3.2</v>
          </cell>
          <cell r="AB20">
            <v>3.4</v>
          </cell>
          <cell r="AC20">
            <v>3.6</v>
          </cell>
          <cell r="AD20">
            <v>3.8</v>
          </cell>
          <cell r="AE20">
            <v>3.9</v>
          </cell>
          <cell r="AF20">
            <v>4</v>
          </cell>
          <cell r="AG20">
            <v>4.0999999999999996</v>
          </cell>
          <cell r="AH20">
            <v>4.2</v>
          </cell>
        </row>
        <row r="21">
          <cell r="C21">
            <v>3.2</v>
          </cell>
          <cell r="D21">
            <v>3.3</v>
          </cell>
          <cell r="E21">
            <v>3.5</v>
          </cell>
          <cell r="F21">
            <v>3.8</v>
          </cell>
          <cell r="G21">
            <v>4.0999999999999996</v>
          </cell>
          <cell r="H21">
            <v>4.4000000000000004</v>
          </cell>
          <cell r="I21">
            <v>4.5999999999999996</v>
          </cell>
          <cell r="J21">
            <v>4.8</v>
          </cell>
          <cell r="K21">
            <v>5.0999999999999996</v>
          </cell>
          <cell r="L21">
            <v>5.6</v>
          </cell>
          <cell r="M21">
            <v>6.4</v>
          </cell>
          <cell r="N21">
            <v>7.2</v>
          </cell>
          <cell r="O21">
            <v>7.7</v>
          </cell>
          <cell r="P21">
            <v>8.1</v>
          </cell>
          <cell r="Q21">
            <v>8.3000000000000007</v>
          </cell>
          <cell r="R21">
            <v>8</v>
          </cell>
          <cell r="S21">
            <v>7.6</v>
          </cell>
          <cell r="T21">
            <v>7.3</v>
          </cell>
          <cell r="U21">
            <v>7.3</v>
          </cell>
          <cell r="V21">
            <v>7.3</v>
          </cell>
          <cell r="W21">
            <v>7.5</v>
          </cell>
          <cell r="X21">
            <v>7.8</v>
          </cell>
          <cell r="Y21">
            <v>8.1999999999999993</v>
          </cell>
          <cell r="Z21">
            <v>8.5</v>
          </cell>
          <cell r="AA21">
            <v>9</v>
          </cell>
          <cell r="AB21">
            <v>9.6</v>
          </cell>
          <cell r="AC21">
            <v>10.1</v>
          </cell>
          <cell r="AD21">
            <v>10.5</v>
          </cell>
          <cell r="AE21">
            <v>10.7</v>
          </cell>
          <cell r="AF21">
            <v>10.9</v>
          </cell>
          <cell r="AG21">
            <v>11.1</v>
          </cell>
          <cell r="AH21">
            <v>11.3</v>
          </cell>
        </row>
        <row r="22">
          <cell r="C22">
            <v>11.4</v>
          </cell>
          <cell r="D22">
            <v>12.4</v>
          </cell>
          <cell r="E22">
            <v>13.2</v>
          </cell>
          <cell r="F22">
            <v>14.1</v>
          </cell>
          <cell r="G22">
            <v>15</v>
          </cell>
          <cell r="H22">
            <v>15.9</v>
          </cell>
          <cell r="I22">
            <v>16.8</v>
          </cell>
          <cell r="J22">
            <v>17.899999999999999</v>
          </cell>
          <cell r="K22">
            <v>19.7</v>
          </cell>
          <cell r="L22">
            <v>22.5</v>
          </cell>
          <cell r="M22">
            <v>26.4</v>
          </cell>
          <cell r="N22">
            <v>30.6</v>
          </cell>
          <cell r="O22">
            <v>34.6</v>
          </cell>
          <cell r="P22">
            <v>39.299999999999997</v>
          </cell>
          <cell r="Q22">
            <v>45.1</v>
          </cell>
          <cell r="R22">
            <v>47.9</v>
          </cell>
          <cell r="S22">
            <v>47.3</v>
          </cell>
          <cell r="T22">
            <v>47.1</v>
          </cell>
          <cell r="U22">
            <v>48.3</v>
          </cell>
          <cell r="V22">
            <v>50.9</v>
          </cell>
          <cell r="W22">
            <v>54.3</v>
          </cell>
          <cell r="X22">
            <v>59.3</v>
          </cell>
          <cell r="Y22">
            <v>62.5</v>
          </cell>
          <cell r="Z22">
            <v>63.1</v>
          </cell>
          <cell r="AA22">
            <v>65.3</v>
          </cell>
          <cell r="AB22">
            <v>67.7</v>
          </cell>
          <cell r="AC22">
            <v>69.400000000000006</v>
          </cell>
          <cell r="AD22">
            <v>71.599999999999994</v>
          </cell>
          <cell r="AE22">
            <v>74.2</v>
          </cell>
          <cell r="AF22">
            <v>77.2</v>
          </cell>
          <cell r="AG22">
            <v>80.599999999999994</v>
          </cell>
          <cell r="AH22">
            <v>84.6</v>
          </cell>
        </row>
        <row r="23">
          <cell r="C23">
            <v>1.5</v>
          </cell>
          <cell r="D23">
            <v>1.5</v>
          </cell>
          <cell r="E23">
            <v>1.5</v>
          </cell>
          <cell r="F23">
            <v>1.6</v>
          </cell>
          <cell r="G23">
            <v>1.7</v>
          </cell>
          <cell r="H23">
            <v>1.7</v>
          </cell>
          <cell r="I23">
            <v>1.8</v>
          </cell>
          <cell r="J23">
            <v>1.8</v>
          </cell>
          <cell r="K23">
            <v>1.9</v>
          </cell>
          <cell r="L23">
            <v>2</v>
          </cell>
          <cell r="M23">
            <v>2.1</v>
          </cell>
          <cell r="N23">
            <v>2.2000000000000002</v>
          </cell>
          <cell r="O23">
            <v>2.2999999999999998</v>
          </cell>
          <cell r="P23">
            <v>2.4</v>
          </cell>
          <cell r="Q23">
            <v>2.5</v>
          </cell>
          <cell r="R23">
            <v>2.5</v>
          </cell>
          <cell r="S23">
            <v>2.5</v>
          </cell>
          <cell r="T23">
            <v>2.5</v>
          </cell>
          <cell r="U23">
            <v>2.6</v>
          </cell>
          <cell r="V23">
            <v>2.7</v>
          </cell>
          <cell r="W23">
            <v>2.8</v>
          </cell>
          <cell r="X23">
            <v>3</v>
          </cell>
          <cell r="Y23">
            <v>3.1</v>
          </cell>
          <cell r="Z23">
            <v>3.2</v>
          </cell>
          <cell r="AA23">
            <v>3.3</v>
          </cell>
          <cell r="AB23">
            <v>3.5</v>
          </cell>
          <cell r="AC23">
            <v>3.6</v>
          </cell>
          <cell r="AD23">
            <v>3.8</v>
          </cell>
          <cell r="AE23">
            <v>4</v>
          </cell>
          <cell r="AF23">
            <v>4.0999999999999996</v>
          </cell>
          <cell r="AG23">
            <v>4.2</v>
          </cell>
          <cell r="AH23">
            <v>4.4000000000000004</v>
          </cell>
        </row>
        <row r="24">
          <cell r="C24">
            <v>7</v>
          </cell>
          <cell r="D24">
            <v>7.5</v>
          </cell>
          <cell r="E24">
            <v>8.1</v>
          </cell>
          <cell r="F24">
            <v>8.6999999999999993</v>
          </cell>
          <cell r="G24">
            <v>9.1</v>
          </cell>
          <cell r="H24">
            <v>9.6</v>
          </cell>
          <cell r="I24">
            <v>10.199999999999999</v>
          </cell>
          <cell r="J24">
            <v>11.2</v>
          </cell>
          <cell r="K24">
            <v>12.4</v>
          </cell>
          <cell r="L24">
            <v>13.8</v>
          </cell>
          <cell r="M24">
            <v>14.9</v>
          </cell>
          <cell r="N24">
            <v>15.7</v>
          </cell>
          <cell r="O24">
            <v>16.399999999999999</v>
          </cell>
          <cell r="P24">
            <v>17</v>
          </cell>
          <cell r="Q24">
            <v>17.2</v>
          </cell>
          <cell r="R24">
            <v>17.3</v>
          </cell>
          <cell r="S24">
            <v>17.3</v>
          </cell>
          <cell r="T24">
            <v>17.399999999999999</v>
          </cell>
          <cell r="U24">
            <v>17.5</v>
          </cell>
          <cell r="V24">
            <v>17.7</v>
          </cell>
          <cell r="W24">
            <v>17.8</v>
          </cell>
          <cell r="X24">
            <v>17.3</v>
          </cell>
          <cell r="Y24">
            <v>16.3</v>
          </cell>
          <cell r="Z24">
            <v>15.3</v>
          </cell>
          <cell r="AA24">
            <v>14.9</v>
          </cell>
          <cell r="AB24">
            <v>15.4</v>
          </cell>
          <cell r="AC24">
            <v>16.399999999999999</v>
          </cell>
          <cell r="AD24">
            <v>17.600000000000001</v>
          </cell>
          <cell r="AE24">
            <v>18.600000000000001</v>
          </cell>
          <cell r="AF24">
            <v>19.8</v>
          </cell>
          <cell r="AG24">
            <v>21.3</v>
          </cell>
          <cell r="AH24">
            <v>23</v>
          </cell>
        </row>
        <row r="25">
          <cell r="C25">
            <v>6.4</v>
          </cell>
          <cell r="D25">
            <v>7</v>
          </cell>
          <cell r="E25">
            <v>7.3</v>
          </cell>
          <cell r="F25">
            <v>7.6</v>
          </cell>
          <cell r="G25">
            <v>7.7</v>
          </cell>
          <cell r="H25">
            <v>7.8</v>
          </cell>
          <cell r="I25">
            <v>7.9</v>
          </cell>
          <cell r="J25">
            <v>7.9</v>
          </cell>
          <cell r="K25">
            <v>7.9</v>
          </cell>
          <cell r="L25">
            <v>8</v>
          </cell>
          <cell r="M25">
            <v>8.4</v>
          </cell>
          <cell r="N25">
            <v>8.9</v>
          </cell>
          <cell r="O25">
            <v>9.3000000000000007</v>
          </cell>
          <cell r="P25">
            <v>9.4</v>
          </cell>
          <cell r="Q25">
            <v>9.3000000000000007</v>
          </cell>
          <cell r="R25">
            <v>9.4</v>
          </cell>
          <cell r="S25">
            <v>9.6999999999999993</v>
          </cell>
          <cell r="T25">
            <v>10</v>
          </cell>
          <cell r="U25">
            <v>10.8</v>
          </cell>
          <cell r="V25">
            <v>11.8</v>
          </cell>
          <cell r="W25">
            <v>13</v>
          </cell>
          <cell r="X25">
            <v>14.1</v>
          </cell>
          <cell r="Y25">
            <v>15</v>
          </cell>
          <cell r="Z25">
            <v>15.2</v>
          </cell>
          <cell r="AA25">
            <v>14.9</v>
          </cell>
          <cell r="AB25">
            <v>14.7</v>
          </cell>
          <cell r="AC25">
            <v>14.8</v>
          </cell>
          <cell r="AD25">
            <v>15.4</v>
          </cell>
          <cell r="AE25">
            <v>16</v>
          </cell>
          <cell r="AF25">
            <v>17</v>
          </cell>
          <cell r="AG25">
            <v>18</v>
          </cell>
          <cell r="AH25">
            <v>18.8</v>
          </cell>
        </row>
        <row r="26">
          <cell r="C26">
            <v>0.1</v>
          </cell>
          <cell r="D26">
            <v>0.1</v>
          </cell>
          <cell r="E26">
            <v>0.1</v>
          </cell>
          <cell r="F26">
            <v>0.1</v>
          </cell>
          <cell r="G26">
            <v>0.2</v>
          </cell>
          <cell r="H26">
            <v>0.2</v>
          </cell>
          <cell r="I26">
            <v>0.2</v>
          </cell>
          <cell r="J26">
            <v>0.2</v>
          </cell>
          <cell r="K26">
            <v>0.2</v>
          </cell>
          <cell r="L26">
            <v>0.2</v>
          </cell>
          <cell r="M26">
            <v>0.2</v>
          </cell>
          <cell r="N26">
            <v>0.3</v>
          </cell>
          <cell r="O26">
            <v>0.3</v>
          </cell>
          <cell r="P26">
            <v>0.3</v>
          </cell>
          <cell r="Q26">
            <v>0.4</v>
          </cell>
          <cell r="R26">
            <v>0.4</v>
          </cell>
          <cell r="S26">
            <v>0.4</v>
          </cell>
          <cell r="T26">
            <v>0.4</v>
          </cell>
          <cell r="U26">
            <v>0.4</v>
          </cell>
          <cell r="V26">
            <v>0.5</v>
          </cell>
          <cell r="W26">
            <v>0.5</v>
          </cell>
          <cell r="X26">
            <v>0.6</v>
          </cell>
          <cell r="Y26">
            <v>0.5</v>
          </cell>
          <cell r="Z26">
            <v>0.5</v>
          </cell>
          <cell r="AA26">
            <v>0.5</v>
          </cell>
          <cell r="AB26">
            <v>0.6</v>
          </cell>
          <cell r="AC26">
            <v>0.6</v>
          </cell>
          <cell r="AD26">
            <v>0.6</v>
          </cell>
          <cell r="AE26">
            <v>0.7</v>
          </cell>
          <cell r="AF26">
            <v>0.7</v>
          </cell>
          <cell r="AG26">
            <v>0.7</v>
          </cell>
          <cell r="AH26">
            <v>0.8</v>
          </cell>
        </row>
        <row r="27">
          <cell r="C27">
            <v>1.4</v>
          </cell>
          <cell r="D27">
            <v>1.5</v>
          </cell>
          <cell r="E27">
            <v>1.7</v>
          </cell>
          <cell r="F27">
            <v>1.9</v>
          </cell>
          <cell r="G27">
            <v>2</v>
          </cell>
          <cell r="H27">
            <v>2.2000000000000002</v>
          </cell>
          <cell r="I27">
            <v>2.2999999999999998</v>
          </cell>
          <cell r="J27">
            <v>2.2999999999999998</v>
          </cell>
          <cell r="K27">
            <v>2.4</v>
          </cell>
          <cell r="L27">
            <v>2.6</v>
          </cell>
          <cell r="M27">
            <v>2.7</v>
          </cell>
          <cell r="N27">
            <v>2.9</v>
          </cell>
          <cell r="O27">
            <v>3.1</v>
          </cell>
          <cell r="P27">
            <v>3.3</v>
          </cell>
          <cell r="Q27">
            <v>3.4</v>
          </cell>
          <cell r="R27">
            <v>3.5</v>
          </cell>
          <cell r="S27">
            <v>3.5</v>
          </cell>
          <cell r="T27">
            <v>3.6</v>
          </cell>
          <cell r="U27">
            <v>3.8</v>
          </cell>
          <cell r="V27">
            <v>4</v>
          </cell>
          <cell r="W27">
            <v>4.2</v>
          </cell>
          <cell r="X27">
            <v>4.4000000000000004</v>
          </cell>
          <cell r="Y27">
            <v>4.5999999999999996</v>
          </cell>
          <cell r="Z27">
            <v>4.9000000000000004</v>
          </cell>
          <cell r="AA27">
            <v>5.2</v>
          </cell>
          <cell r="AB27">
            <v>5.6</v>
          </cell>
          <cell r="AC27">
            <v>6</v>
          </cell>
          <cell r="AD27">
            <v>6.2</v>
          </cell>
          <cell r="AE27">
            <v>6.4</v>
          </cell>
          <cell r="AF27">
            <v>6.6</v>
          </cell>
          <cell r="AG27">
            <v>6.8</v>
          </cell>
          <cell r="AH27">
            <v>7</v>
          </cell>
        </row>
        <row r="28">
          <cell r="C28">
            <v>11.5</v>
          </cell>
          <cell r="D28">
            <v>12.4</v>
          </cell>
          <cell r="E28">
            <v>13.6</v>
          </cell>
          <cell r="F28">
            <v>15</v>
          </cell>
          <cell r="G28">
            <v>16.5</v>
          </cell>
          <cell r="H28">
            <v>18</v>
          </cell>
          <cell r="I28">
            <v>19.399999999999999</v>
          </cell>
          <cell r="J28">
            <v>20.7</v>
          </cell>
          <cell r="K28">
            <v>22.2</v>
          </cell>
          <cell r="L28">
            <v>24.2</v>
          </cell>
          <cell r="M28">
            <v>26.6</v>
          </cell>
          <cell r="N28">
            <v>29.2</v>
          </cell>
          <cell r="O28">
            <v>32</v>
          </cell>
          <cell r="P28">
            <v>34.6</v>
          </cell>
          <cell r="Q28">
            <v>37</v>
          </cell>
          <cell r="R28">
            <v>39.1</v>
          </cell>
          <cell r="S28">
            <v>40.799999999999997</v>
          </cell>
          <cell r="T28">
            <v>42.3</v>
          </cell>
          <cell r="U28">
            <v>44.4</v>
          </cell>
          <cell r="V28">
            <v>46.9</v>
          </cell>
          <cell r="W28">
            <v>50.1</v>
          </cell>
          <cell r="X28">
            <v>54.3</v>
          </cell>
          <cell r="Y28">
            <v>58.3</v>
          </cell>
          <cell r="Z28">
            <v>61.3</v>
          </cell>
          <cell r="AA28">
            <v>64</v>
          </cell>
          <cell r="AB28">
            <v>67.099999999999994</v>
          </cell>
          <cell r="AC28">
            <v>70.8</v>
          </cell>
          <cell r="AD28">
            <v>74.5</v>
          </cell>
          <cell r="AE28">
            <v>77.900000000000006</v>
          </cell>
          <cell r="AF28">
            <v>81.5</v>
          </cell>
          <cell r="AG28">
            <v>84.7</v>
          </cell>
          <cell r="AH28">
            <v>88</v>
          </cell>
        </row>
        <row r="29">
          <cell r="C29">
            <v>1.3</v>
          </cell>
          <cell r="D29">
            <v>1.4</v>
          </cell>
          <cell r="E29">
            <v>1.6</v>
          </cell>
          <cell r="F29">
            <v>1.7</v>
          </cell>
          <cell r="G29">
            <v>1.9</v>
          </cell>
          <cell r="H29">
            <v>2</v>
          </cell>
          <cell r="I29">
            <v>2.1</v>
          </cell>
          <cell r="J29">
            <v>2.2000000000000002</v>
          </cell>
          <cell r="K29">
            <v>2.2999999999999998</v>
          </cell>
          <cell r="L29">
            <v>2.5</v>
          </cell>
          <cell r="M29">
            <v>2.7</v>
          </cell>
          <cell r="N29">
            <v>3</v>
          </cell>
          <cell r="O29">
            <v>3.2</v>
          </cell>
          <cell r="P29">
            <v>3.5</v>
          </cell>
          <cell r="Q29">
            <v>3.7</v>
          </cell>
          <cell r="R29">
            <v>3.8</v>
          </cell>
          <cell r="S29">
            <v>3.9</v>
          </cell>
          <cell r="T29">
            <v>3.9</v>
          </cell>
          <cell r="U29">
            <v>3.9</v>
          </cell>
          <cell r="V29">
            <v>4</v>
          </cell>
          <cell r="W29">
            <v>4.0999999999999996</v>
          </cell>
          <cell r="X29">
            <v>4.2</v>
          </cell>
          <cell r="Y29">
            <v>4.4000000000000004</v>
          </cell>
          <cell r="Z29">
            <v>4.5</v>
          </cell>
          <cell r="AA29">
            <v>4.5999999999999996</v>
          </cell>
          <cell r="AB29">
            <v>4.8</v>
          </cell>
          <cell r="AC29">
            <v>5</v>
          </cell>
          <cell r="AD29">
            <v>5.2</v>
          </cell>
          <cell r="AE29">
            <v>5.4</v>
          </cell>
          <cell r="AF29">
            <v>5.7</v>
          </cell>
          <cell r="AG29">
            <v>5.8</v>
          </cell>
          <cell r="AH29">
            <v>6</v>
          </cell>
        </row>
        <row r="30">
          <cell r="C30">
            <v>0.1</v>
          </cell>
          <cell r="D30">
            <v>0.1</v>
          </cell>
          <cell r="E30">
            <v>0.2</v>
          </cell>
          <cell r="F30">
            <v>0.2</v>
          </cell>
          <cell r="G30">
            <v>0.2</v>
          </cell>
          <cell r="H30">
            <v>0.2</v>
          </cell>
          <cell r="I30">
            <v>0.2</v>
          </cell>
          <cell r="J30">
            <v>0.3</v>
          </cell>
          <cell r="K30">
            <v>0.3</v>
          </cell>
          <cell r="L30">
            <v>0.3</v>
          </cell>
          <cell r="M30">
            <v>0.3</v>
          </cell>
          <cell r="N30">
            <v>0.4</v>
          </cell>
          <cell r="O30">
            <v>0.4</v>
          </cell>
          <cell r="P30">
            <v>0.4</v>
          </cell>
          <cell r="Q30">
            <v>0.4</v>
          </cell>
          <cell r="R30">
            <v>0.5</v>
          </cell>
          <cell r="S30">
            <v>0.4</v>
          </cell>
          <cell r="T30">
            <v>0.4</v>
          </cell>
          <cell r="U30">
            <v>0.4</v>
          </cell>
          <cell r="V30">
            <v>0.4</v>
          </cell>
          <cell r="W30">
            <v>0.4</v>
          </cell>
          <cell r="X30">
            <v>0.4</v>
          </cell>
          <cell r="Y30">
            <v>0.5</v>
          </cell>
          <cell r="Z30">
            <v>0.5</v>
          </cell>
          <cell r="AA30">
            <v>0.5</v>
          </cell>
          <cell r="AB30">
            <v>0.5</v>
          </cell>
          <cell r="AC30">
            <v>0.5</v>
          </cell>
          <cell r="AD30">
            <v>0.6</v>
          </cell>
          <cell r="AE30">
            <v>0.6</v>
          </cell>
          <cell r="AF30">
            <v>0.6</v>
          </cell>
          <cell r="AG30">
            <v>0.6</v>
          </cell>
          <cell r="AH30">
            <v>0.6</v>
          </cell>
        </row>
        <row r="31">
          <cell r="C31">
            <v>0.1</v>
          </cell>
          <cell r="D31">
            <v>0.1</v>
          </cell>
          <cell r="E31">
            <v>0.1</v>
          </cell>
          <cell r="F31">
            <v>0.2</v>
          </cell>
          <cell r="G31">
            <v>0.2</v>
          </cell>
          <cell r="H31">
            <v>0.2</v>
          </cell>
          <cell r="I31">
            <v>0.2</v>
          </cell>
          <cell r="J31">
            <v>0.2</v>
          </cell>
          <cell r="K31">
            <v>0.2</v>
          </cell>
          <cell r="L31">
            <v>0.2</v>
          </cell>
          <cell r="M31">
            <v>0.3</v>
          </cell>
          <cell r="N31">
            <v>0.3</v>
          </cell>
          <cell r="O31">
            <v>0.3</v>
          </cell>
          <cell r="P31">
            <v>0.3</v>
          </cell>
          <cell r="Q31">
            <v>0.4</v>
          </cell>
          <cell r="R31">
            <v>0.4</v>
          </cell>
          <cell r="S31">
            <v>0.4</v>
          </cell>
          <cell r="T31">
            <v>0.4</v>
          </cell>
          <cell r="U31">
            <v>0.4</v>
          </cell>
          <cell r="V31">
            <v>0.4</v>
          </cell>
          <cell r="W31">
            <v>0.4</v>
          </cell>
          <cell r="X31">
            <v>0.4</v>
          </cell>
          <cell r="Y31">
            <v>0.4</v>
          </cell>
          <cell r="Z31">
            <v>0.4</v>
          </cell>
          <cell r="AA31">
            <v>0.4</v>
          </cell>
          <cell r="AB31">
            <v>0.4</v>
          </cell>
          <cell r="AC31">
            <v>0.5</v>
          </cell>
          <cell r="AD31">
            <v>0.5</v>
          </cell>
          <cell r="AE31">
            <v>0.5</v>
          </cell>
          <cell r="AF31">
            <v>0.5</v>
          </cell>
          <cell r="AG31">
            <v>0.5</v>
          </cell>
          <cell r="AH31">
            <v>0.5</v>
          </cell>
        </row>
        <row r="32">
          <cell r="C32">
            <v>0.6</v>
          </cell>
          <cell r="D32">
            <v>0.6</v>
          </cell>
          <cell r="E32">
            <v>0.7</v>
          </cell>
          <cell r="F32">
            <v>0.7</v>
          </cell>
          <cell r="G32">
            <v>0.8</v>
          </cell>
          <cell r="H32">
            <v>0.8</v>
          </cell>
          <cell r="I32">
            <v>0.9</v>
          </cell>
          <cell r="J32">
            <v>0.9</v>
          </cell>
          <cell r="K32">
            <v>1</v>
          </cell>
          <cell r="L32">
            <v>1</v>
          </cell>
          <cell r="M32">
            <v>1.1000000000000001</v>
          </cell>
          <cell r="N32">
            <v>1.2</v>
          </cell>
          <cell r="O32">
            <v>1.3</v>
          </cell>
          <cell r="P32">
            <v>1.4</v>
          </cell>
          <cell r="Q32">
            <v>1.4</v>
          </cell>
          <cell r="R32">
            <v>1.5</v>
          </cell>
          <cell r="S32">
            <v>1.5</v>
          </cell>
          <cell r="T32">
            <v>1.4</v>
          </cell>
          <cell r="U32">
            <v>1.4</v>
          </cell>
          <cell r="V32">
            <v>1.4</v>
          </cell>
          <cell r="W32">
            <v>1.5</v>
          </cell>
          <cell r="X32">
            <v>1.5</v>
          </cell>
          <cell r="Y32">
            <v>1.5</v>
          </cell>
          <cell r="Z32">
            <v>1.4</v>
          </cell>
          <cell r="AA32">
            <v>1.5</v>
          </cell>
          <cell r="AB32">
            <v>1.5</v>
          </cell>
          <cell r="AC32">
            <v>1.6</v>
          </cell>
          <cell r="AD32">
            <v>1.7</v>
          </cell>
          <cell r="AE32">
            <v>1.7</v>
          </cell>
          <cell r="AF32">
            <v>1.8</v>
          </cell>
          <cell r="AG32">
            <v>1.8</v>
          </cell>
          <cell r="AH32">
            <v>1.9</v>
          </cell>
        </row>
        <row r="33">
          <cell r="C33">
            <v>0.2</v>
          </cell>
          <cell r="D33">
            <v>0.2</v>
          </cell>
          <cell r="E33">
            <v>0.2</v>
          </cell>
          <cell r="F33">
            <v>0.3</v>
          </cell>
          <cell r="G33">
            <v>0.3</v>
          </cell>
          <cell r="H33">
            <v>0.3</v>
          </cell>
          <cell r="I33">
            <v>0.3</v>
          </cell>
          <cell r="J33">
            <v>0.3</v>
          </cell>
          <cell r="K33">
            <v>0.4</v>
          </cell>
          <cell r="L33">
            <v>0.4</v>
          </cell>
          <cell r="M33">
            <v>0.5</v>
          </cell>
          <cell r="N33">
            <v>0.6</v>
          </cell>
          <cell r="O33">
            <v>0.6</v>
          </cell>
          <cell r="P33">
            <v>0.7</v>
          </cell>
          <cell r="Q33">
            <v>0.8</v>
          </cell>
          <cell r="R33">
            <v>0.8</v>
          </cell>
          <cell r="S33">
            <v>0.8</v>
          </cell>
          <cell r="T33">
            <v>0.9</v>
          </cell>
          <cell r="U33">
            <v>1</v>
          </cell>
          <cell r="V33">
            <v>1</v>
          </cell>
          <cell r="W33">
            <v>1.1000000000000001</v>
          </cell>
          <cell r="X33">
            <v>1.2</v>
          </cell>
          <cell r="Y33">
            <v>1.2</v>
          </cell>
          <cell r="Z33">
            <v>1.2</v>
          </cell>
          <cell r="AA33">
            <v>1.1000000000000001</v>
          </cell>
          <cell r="AB33">
            <v>1.2</v>
          </cell>
          <cell r="AC33">
            <v>1.2</v>
          </cell>
          <cell r="AD33">
            <v>1.2</v>
          </cell>
          <cell r="AE33">
            <v>1.2</v>
          </cell>
          <cell r="AF33">
            <v>1.3</v>
          </cell>
          <cell r="AG33">
            <v>1.3</v>
          </cell>
          <cell r="AH33">
            <v>1.3</v>
          </cell>
        </row>
        <row r="34">
          <cell r="C34">
            <v>2.2000000000000002</v>
          </cell>
          <cell r="D34">
            <v>2.2999999999999998</v>
          </cell>
          <cell r="E34">
            <v>2.4</v>
          </cell>
          <cell r="F34">
            <v>2.6</v>
          </cell>
          <cell r="G34">
            <v>2.7</v>
          </cell>
          <cell r="H34">
            <v>2.8</v>
          </cell>
          <cell r="I34">
            <v>2.9</v>
          </cell>
          <cell r="J34">
            <v>3</v>
          </cell>
          <cell r="K34">
            <v>3.1</v>
          </cell>
          <cell r="L34">
            <v>3.3</v>
          </cell>
          <cell r="M34">
            <v>3.5</v>
          </cell>
          <cell r="N34">
            <v>3.6</v>
          </cell>
          <cell r="O34">
            <v>3.8</v>
          </cell>
          <cell r="P34">
            <v>3.9</v>
          </cell>
          <cell r="Q34">
            <v>4.0999999999999996</v>
          </cell>
          <cell r="R34">
            <v>4.2</v>
          </cell>
          <cell r="S34">
            <v>4.3</v>
          </cell>
          <cell r="T34">
            <v>4.4000000000000004</v>
          </cell>
          <cell r="U34">
            <v>4.5</v>
          </cell>
          <cell r="V34">
            <v>4.7</v>
          </cell>
          <cell r="W34">
            <v>4.9000000000000004</v>
          </cell>
          <cell r="X34">
            <v>5.2</v>
          </cell>
          <cell r="Y34">
            <v>5.8</v>
          </cell>
          <cell r="Z34">
            <v>6.2</v>
          </cell>
          <cell r="AA34">
            <v>6.4</v>
          </cell>
          <cell r="AB34">
            <v>6.7</v>
          </cell>
          <cell r="AC34">
            <v>7.4</v>
          </cell>
          <cell r="AD34">
            <v>8</v>
          </cell>
          <cell r="AE34">
            <v>8</v>
          </cell>
          <cell r="AF34">
            <v>8.1999999999999993</v>
          </cell>
          <cell r="AG34">
            <v>8.5</v>
          </cell>
          <cell r="AH34">
            <v>8.8000000000000007</v>
          </cell>
        </row>
        <row r="35">
          <cell r="C35">
            <v>6.3</v>
          </cell>
          <cell r="D35">
            <v>6.9</v>
          </cell>
          <cell r="E35">
            <v>7.6</v>
          </cell>
          <cell r="F35">
            <v>8.6</v>
          </cell>
          <cell r="G35">
            <v>9.6</v>
          </cell>
          <cell r="H35">
            <v>10.7</v>
          </cell>
          <cell r="I35">
            <v>11.7</v>
          </cell>
          <cell r="J35">
            <v>12.8</v>
          </cell>
          <cell r="K35">
            <v>13.9</v>
          </cell>
          <cell r="L35">
            <v>15.3</v>
          </cell>
          <cell r="M35">
            <v>17</v>
          </cell>
          <cell r="N35">
            <v>18.8</v>
          </cell>
          <cell r="O35">
            <v>20.8</v>
          </cell>
          <cell r="P35">
            <v>22.7</v>
          </cell>
          <cell r="Q35">
            <v>24.5</v>
          </cell>
          <cell r="R35">
            <v>26.2</v>
          </cell>
          <cell r="S35">
            <v>27.6</v>
          </cell>
          <cell r="T35">
            <v>29.1</v>
          </cell>
          <cell r="U35">
            <v>30.9</v>
          </cell>
          <cell r="V35">
            <v>32.9</v>
          </cell>
          <cell r="W35">
            <v>35.700000000000003</v>
          </cell>
          <cell r="X35">
            <v>39.200000000000003</v>
          </cell>
          <cell r="Y35">
            <v>42.4</v>
          </cell>
          <cell r="Z35">
            <v>44.9</v>
          </cell>
          <cell r="AA35">
            <v>47.3</v>
          </cell>
          <cell r="AB35">
            <v>49.7</v>
          </cell>
          <cell r="AC35">
            <v>52.1</v>
          </cell>
          <cell r="AD35">
            <v>54.7</v>
          </cell>
          <cell r="AE35">
            <v>57.6</v>
          </cell>
          <cell r="AF35">
            <v>60.5</v>
          </cell>
          <cell r="AG35">
            <v>63.1</v>
          </cell>
          <cell r="AH35">
            <v>65.599999999999994</v>
          </cell>
        </row>
        <row r="36">
          <cell r="C36">
            <v>0.7</v>
          </cell>
          <cell r="D36">
            <v>0.7</v>
          </cell>
          <cell r="E36">
            <v>0.8</v>
          </cell>
          <cell r="F36">
            <v>0.8</v>
          </cell>
          <cell r="G36">
            <v>0.9</v>
          </cell>
          <cell r="H36">
            <v>0.9</v>
          </cell>
          <cell r="I36">
            <v>1</v>
          </cell>
          <cell r="J36">
            <v>1</v>
          </cell>
          <cell r="K36">
            <v>1</v>
          </cell>
          <cell r="L36">
            <v>1.1000000000000001</v>
          </cell>
          <cell r="M36">
            <v>1.2</v>
          </cell>
          <cell r="N36">
            <v>1.3</v>
          </cell>
          <cell r="O36">
            <v>1.5</v>
          </cell>
          <cell r="P36">
            <v>1.6</v>
          </cell>
          <cell r="Q36">
            <v>1.7</v>
          </cell>
          <cell r="R36">
            <v>1.9</v>
          </cell>
          <cell r="S36">
            <v>1.9</v>
          </cell>
          <cell r="T36">
            <v>1.9</v>
          </cell>
          <cell r="U36">
            <v>1.9</v>
          </cell>
          <cell r="V36">
            <v>2</v>
          </cell>
          <cell r="W36">
            <v>2</v>
          </cell>
          <cell r="X36">
            <v>2.1</v>
          </cell>
          <cell r="Y36">
            <v>2.2000000000000002</v>
          </cell>
          <cell r="Z36">
            <v>2.2000000000000002</v>
          </cell>
          <cell r="AA36">
            <v>2.2999999999999998</v>
          </cell>
          <cell r="AB36">
            <v>2.2999999999999998</v>
          </cell>
          <cell r="AC36">
            <v>2.5</v>
          </cell>
          <cell r="AD36">
            <v>2.6</v>
          </cell>
          <cell r="AE36">
            <v>2.8</v>
          </cell>
          <cell r="AF36">
            <v>2.9</v>
          </cell>
          <cell r="AG36">
            <v>3</v>
          </cell>
          <cell r="AH36">
            <v>3.1</v>
          </cell>
        </row>
        <row r="37">
          <cell r="C37">
            <v>1.2</v>
          </cell>
          <cell r="D37">
            <v>1.3</v>
          </cell>
          <cell r="E37">
            <v>1.5</v>
          </cell>
          <cell r="F37">
            <v>1.8</v>
          </cell>
          <cell r="G37">
            <v>2.1</v>
          </cell>
          <cell r="H37">
            <v>2.4</v>
          </cell>
          <cell r="I37">
            <v>2.8</v>
          </cell>
          <cell r="J37">
            <v>3.2</v>
          </cell>
          <cell r="K37">
            <v>3.6</v>
          </cell>
          <cell r="L37">
            <v>3.8</v>
          </cell>
          <cell r="M37">
            <v>4.2</v>
          </cell>
          <cell r="N37">
            <v>4.8</v>
          </cell>
          <cell r="O37">
            <v>5.7</v>
          </cell>
          <cell r="P37">
            <v>6.9</v>
          </cell>
          <cell r="Q37">
            <v>8</v>
          </cell>
          <cell r="R37">
            <v>9.1</v>
          </cell>
          <cell r="S37">
            <v>10.3</v>
          </cell>
          <cell r="T37">
            <v>11.5</v>
          </cell>
          <cell r="U37">
            <v>13.4</v>
          </cell>
          <cell r="V37">
            <v>15</v>
          </cell>
          <cell r="W37">
            <v>15.5</v>
          </cell>
          <cell r="X37">
            <v>15.9</v>
          </cell>
          <cell r="Y37">
            <v>16.100000000000001</v>
          </cell>
          <cell r="Z37">
            <v>16</v>
          </cell>
          <cell r="AA37">
            <v>16.8</v>
          </cell>
          <cell r="AB37">
            <v>18.100000000000001</v>
          </cell>
          <cell r="AC37">
            <v>18.7</v>
          </cell>
          <cell r="AD37">
            <v>19.399999999999999</v>
          </cell>
          <cell r="AE37">
            <v>20.2</v>
          </cell>
          <cell r="AF37">
            <v>20.7</v>
          </cell>
          <cell r="AG37">
            <v>21.2</v>
          </cell>
          <cell r="AH37">
            <v>21.8</v>
          </cell>
        </row>
        <row r="38">
          <cell r="C38">
            <v>0.9</v>
          </cell>
          <cell r="D38">
            <v>1.1000000000000001</v>
          </cell>
          <cell r="E38">
            <v>1.2</v>
          </cell>
          <cell r="F38">
            <v>1.4</v>
          </cell>
          <cell r="G38">
            <v>1.6</v>
          </cell>
          <cell r="H38">
            <v>1.8</v>
          </cell>
          <cell r="I38">
            <v>2</v>
          </cell>
          <cell r="J38">
            <v>2.1</v>
          </cell>
          <cell r="K38">
            <v>2.2000000000000002</v>
          </cell>
          <cell r="L38">
            <v>2.2999999999999998</v>
          </cell>
          <cell r="M38">
            <v>2.5</v>
          </cell>
          <cell r="N38">
            <v>2.8</v>
          </cell>
          <cell r="O38">
            <v>3.5</v>
          </cell>
          <cell r="P38">
            <v>4.5</v>
          </cell>
          <cell r="Q38">
            <v>5.5</v>
          </cell>
          <cell r="R38">
            <v>6.4</v>
          </cell>
          <cell r="S38">
            <v>7.4</v>
          </cell>
          <cell r="T38">
            <v>8.6</v>
          </cell>
          <cell r="U38">
            <v>9.6</v>
          </cell>
          <cell r="V38">
            <v>10.5</v>
          </cell>
          <cell r="W38">
            <v>11.3</v>
          </cell>
          <cell r="X38">
            <v>11.6</v>
          </cell>
          <cell r="Y38">
            <v>11.5</v>
          </cell>
          <cell r="Z38">
            <v>11.3</v>
          </cell>
          <cell r="AA38">
            <v>11.9</v>
          </cell>
          <cell r="AB38">
            <v>13.1</v>
          </cell>
          <cell r="AC38">
            <v>14.1</v>
          </cell>
          <cell r="AD38">
            <v>15</v>
          </cell>
          <cell r="AE38">
            <v>16.100000000000001</v>
          </cell>
          <cell r="AF38">
            <v>17.100000000000001</v>
          </cell>
          <cell r="AG38">
            <v>18.3</v>
          </cell>
          <cell r="AH38">
            <v>20</v>
          </cell>
        </row>
        <row r="39">
          <cell r="C39">
            <v>0.2</v>
          </cell>
          <cell r="D39">
            <v>0.2</v>
          </cell>
          <cell r="E39">
            <v>0.3</v>
          </cell>
          <cell r="F39">
            <v>0.4</v>
          </cell>
          <cell r="G39">
            <v>0.5</v>
          </cell>
          <cell r="H39">
            <v>0.6</v>
          </cell>
          <cell r="I39">
            <v>0.8</v>
          </cell>
          <cell r="J39">
            <v>1.3</v>
          </cell>
          <cell r="K39">
            <v>1.8</v>
          </cell>
          <cell r="L39">
            <v>2.4</v>
          </cell>
          <cell r="M39">
            <v>3.2</v>
          </cell>
          <cell r="N39">
            <v>4</v>
          </cell>
          <cell r="O39">
            <v>4.5</v>
          </cell>
          <cell r="P39">
            <v>4.9000000000000004</v>
          </cell>
          <cell r="Q39">
            <v>5.3</v>
          </cell>
          <cell r="R39">
            <v>4.9000000000000004</v>
          </cell>
          <cell r="S39">
            <v>4</v>
          </cell>
          <cell r="T39">
            <v>3.5</v>
          </cell>
          <cell r="U39">
            <v>3.3</v>
          </cell>
          <cell r="V39">
            <v>3.4</v>
          </cell>
          <cell r="W39">
            <v>3.5</v>
          </cell>
          <cell r="X39">
            <v>3.5</v>
          </cell>
          <cell r="Y39">
            <v>3.5</v>
          </cell>
          <cell r="Z39">
            <v>3.4</v>
          </cell>
          <cell r="AA39">
            <v>3.5</v>
          </cell>
          <cell r="AB39">
            <v>3.9</v>
          </cell>
          <cell r="AC39">
            <v>4.4000000000000004</v>
          </cell>
          <cell r="AD39">
            <v>5.3</v>
          </cell>
          <cell r="AE39">
            <v>6.3</v>
          </cell>
          <cell r="AF39">
            <v>7</v>
          </cell>
          <cell r="AG39">
            <v>7.3</v>
          </cell>
          <cell r="AH39">
            <v>7.5</v>
          </cell>
        </row>
        <row r="40">
          <cell r="C40">
            <v>0.1</v>
          </cell>
          <cell r="D40">
            <v>0.1</v>
          </cell>
          <cell r="E40">
            <v>0.1</v>
          </cell>
          <cell r="F40">
            <v>0.2</v>
          </cell>
          <cell r="G40">
            <v>0.2</v>
          </cell>
          <cell r="H40">
            <v>0.2</v>
          </cell>
          <cell r="I40">
            <v>0.3</v>
          </cell>
          <cell r="J40">
            <v>0.4</v>
          </cell>
          <cell r="K40">
            <v>0.5</v>
          </cell>
          <cell r="L40">
            <v>0.8</v>
          </cell>
          <cell r="M40">
            <v>1.1000000000000001</v>
          </cell>
          <cell r="N40">
            <v>1.5</v>
          </cell>
          <cell r="O40">
            <v>1.6</v>
          </cell>
          <cell r="P40">
            <v>1.6</v>
          </cell>
          <cell r="Q40">
            <v>1.9</v>
          </cell>
          <cell r="R40">
            <v>1.7</v>
          </cell>
          <cell r="S40">
            <v>1.3</v>
          </cell>
          <cell r="T40">
            <v>1</v>
          </cell>
          <cell r="U40">
            <v>0.8</v>
          </cell>
          <cell r="V40">
            <v>0.7</v>
          </cell>
          <cell r="W40">
            <v>0.7</v>
          </cell>
          <cell r="X40">
            <v>0.8</v>
          </cell>
          <cell r="Y40">
            <v>0.8</v>
          </cell>
          <cell r="Z40">
            <v>0.8</v>
          </cell>
          <cell r="AA40">
            <v>0.7</v>
          </cell>
          <cell r="AB40">
            <v>0.8</v>
          </cell>
          <cell r="AC40">
            <v>0.9</v>
          </cell>
          <cell r="AD40">
            <v>1.1000000000000001</v>
          </cell>
          <cell r="AE40">
            <v>1.3</v>
          </cell>
          <cell r="AF40">
            <v>1.5</v>
          </cell>
          <cell r="AG40">
            <v>1.7</v>
          </cell>
          <cell r="AH40">
            <v>1.8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0.1</v>
          </cell>
          <cell r="H41">
            <v>0.1</v>
          </cell>
          <cell r="I41">
            <v>0.1</v>
          </cell>
          <cell r="J41">
            <v>0.2</v>
          </cell>
          <cell r="K41">
            <v>0.3</v>
          </cell>
          <cell r="L41">
            <v>0.3</v>
          </cell>
          <cell r="M41">
            <v>0.4</v>
          </cell>
          <cell r="N41">
            <v>0.4</v>
          </cell>
          <cell r="O41">
            <v>0.5</v>
          </cell>
          <cell r="P41">
            <v>0.5</v>
          </cell>
          <cell r="Q41">
            <v>0.4</v>
          </cell>
          <cell r="R41">
            <v>0.4</v>
          </cell>
          <cell r="S41">
            <v>0.3</v>
          </cell>
          <cell r="T41">
            <v>0.3</v>
          </cell>
          <cell r="U41">
            <v>0.3</v>
          </cell>
          <cell r="V41">
            <v>0.3</v>
          </cell>
          <cell r="W41">
            <v>0.3</v>
          </cell>
          <cell r="X41">
            <v>0.3</v>
          </cell>
          <cell r="Y41">
            <v>0.3</v>
          </cell>
          <cell r="Z41">
            <v>0.3</v>
          </cell>
          <cell r="AA41">
            <v>0.4</v>
          </cell>
          <cell r="AB41">
            <v>0.6</v>
          </cell>
          <cell r="AC41">
            <v>0.6</v>
          </cell>
          <cell r="AD41">
            <v>0.7</v>
          </cell>
          <cell r="AE41">
            <v>0.8</v>
          </cell>
          <cell r="AF41">
            <v>0.8</v>
          </cell>
          <cell r="AG41">
            <v>0.8</v>
          </cell>
          <cell r="AH41">
            <v>0.7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0.1</v>
          </cell>
          <cell r="L42">
            <v>0.1</v>
          </cell>
          <cell r="M42">
            <v>0.1</v>
          </cell>
          <cell r="N42">
            <v>0.1</v>
          </cell>
          <cell r="O42">
            <v>0.2</v>
          </cell>
          <cell r="P42">
            <v>0.2</v>
          </cell>
          <cell r="Q42">
            <v>0.2</v>
          </cell>
          <cell r="R42">
            <v>0.2</v>
          </cell>
          <cell r="S42">
            <v>0.2</v>
          </cell>
          <cell r="T42">
            <v>0.1</v>
          </cell>
          <cell r="U42">
            <v>0.1</v>
          </cell>
          <cell r="V42">
            <v>0.1</v>
          </cell>
          <cell r="W42">
            <v>0.1</v>
          </cell>
          <cell r="X42">
            <v>0.1</v>
          </cell>
          <cell r="Y42">
            <v>0.2</v>
          </cell>
          <cell r="Z42">
            <v>0.2</v>
          </cell>
          <cell r="AA42">
            <v>0.2</v>
          </cell>
          <cell r="AB42">
            <v>0.2</v>
          </cell>
          <cell r="AC42">
            <v>0.2</v>
          </cell>
          <cell r="AD42">
            <v>0.3</v>
          </cell>
          <cell r="AE42">
            <v>0.3</v>
          </cell>
          <cell r="AF42">
            <v>0.4</v>
          </cell>
          <cell r="AG42">
            <v>0.4</v>
          </cell>
          <cell r="AH42">
            <v>0.3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0.1</v>
          </cell>
          <cell r="K43">
            <v>0.1</v>
          </cell>
          <cell r="L43">
            <v>0.1</v>
          </cell>
          <cell r="M43">
            <v>0.2</v>
          </cell>
          <cell r="N43">
            <v>0.3</v>
          </cell>
          <cell r="O43">
            <v>0.3</v>
          </cell>
          <cell r="P43">
            <v>0.4</v>
          </cell>
          <cell r="Q43">
            <v>0.4</v>
          </cell>
          <cell r="R43">
            <v>0.5</v>
          </cell>
          <cell r="S43">
            <v>0.5</v>
          </cell>
          <cell r="T43">
            <v>0.5</v>
          </cell>
          <cell r="U43">
            <v>0.6</v>
          </cell>
          <cell r="V43">
            <v>0.6</v>
          </cell>
          <cell r="W43">
            <v>0.6</v>
          </cell>
          <cell r="X43">
            <v>0.5</v>
          </cell>
          <cell r="Y43">
            <v>0.4</v>
          </cell>
          <cell r="Z43">
            <v>0.4</v>
          </cell>
          <cell r="AA43">
            <v>0.4</v>
          </cell>
          <cell r="AB43">
            <v>0.5</v>
          </cell>
          <cell r="AC43">
            <v>0.5</v>
          </cell>
          <cell r="AD43">
            <v>0.6</v>
          </cell>
          <cell r="AE43">
            <v>0.6</v>
          </cell>
          <cell r="AF43">
            <v>0.6</v>
          </cell>
          <cell r="AG43">
            <v>0.7</v>
          </cell>
          <cell r="AH43">
            <v>0.7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0.1</v>
          </cell>
          <cell r="K44">
            <v>0.1</v>
          </cell>
          <cell r="L44">
            <v>0.1</v>
          </cell>
          <cell r="M44">
            <v>0.1</v>
          </cell>
          <cell r="N44">
            <v>0.1</v>
          </cell>
          <cell r="O44">
            <v>0.2</v>
          </cell>
          <cell r="P44">
            <v>0.2</v>
          </cell>
          <cell r="Q44">
            <v>0.2</v>
          </cell>
          <cell r="R44">
            <v>0.2</v>
          </cell>
          <cell r="S44">
            <v>0.2</v>
          </cell>
          <cell r="T44">
            <v>0.1</v>
          </cell>
          <cell r="U44">
            <v>0.1</v>
          </cell>
          <cell r="V44">
            <v>0.1</v>
          </cell>
          <cell r="W44">
            <v>0.1</v>
          </cell>
          <cell r="X44">
            <v>0.1</v>
          </cell>
          <cell r="Y44">
            <v>0.1</v>
          </cell>
          <cell r="Z44">
            <v>0.2</v>
          </cell>
          <cell r="AA44">
            <v>0.2</v>
          </cell>
          <cell r="AB44">
            <v>0.2</v>
          </cell>
          <cell r="AC44">
            <v>0.3</v>
          </cell>
          <cell r="AD44">
            <v>0.3</v>
          </cell>
          <cell r="AE44">
            <v>0.3</v>
          </cell>
          <cell r="AF44">
            <v>0.3</v>
          </cell>
          <cell r="AG44">
            <v>0.4</v>
          </cell>
          <cell r="AH44">
            <v>0.4</v>
          </cell>
        </row>
        <row r="45">
          <cell r="C45">
            <v>0</v>
          </cell>
          <cell r="D45">
            <v>0.1</v>
          </cell>
          <cell r="E45">
            <v>0.1</v>
          </cell>
          <cell r="F45">
            <v>0.1</v>
          </cell>
          <cell r="G45">
            <v>0.1</v>
          </cell>
          <cell r="H45">
            <v>0.1</v>
          </cell>
          <cell r="I45">
            <v>0.1</v>
          </cell>
          <cell r="J45">
            <v>0.2</v>
          </cell>
          <cell r="K45">
            <v>0.2</v>
          </cell>
          <cell r="L45">
            <v>0.3</v>
          </cell>
          <cell r="M45">
            <v>0.3</v>
          </cell>
          <cell r="N45">
            <v>0.4</v>
          </cell>
          <cell r="O45">
            <v>0.4</v>
          </cell>
          <cell r="P45">
            <v>0.4</v>
          </cell>
          <cell r="Q45">
            <v>0.5</v>
          </cell>
          <cell r="R45">
            <v>0.5</v>
          </cell>
          <cell r="S45">
            <v>0.4</v>
          </cell>
          <cell r="T45">
            <v>0.4</v>
          </cell>
          <cell r="U45">
            <v>0.3</v>
          </cell>
          <cell r="V45">
            <v>0.4</v>
          </cell>
          <cell r="W45">
            <v>0.4</v>
          </cell>
          <cell r="X45">
            <v>0.4</v>
          </cell>
          <cell r="Y45">
            <v>0.5</v>
          </cell>
          <cell r="Z45">
            <v>0.4</v>
          </cell>
          <cell r="AA45">
            <v>0.4</v>
          </cell>
          <cell r="AB45">
            <v>0.4</v>
          </cell>
          <cell r="AC45">
            <v>0.6</v>
          </cell>
          <cell r="AD45">
            <v>0.9</v>
          </cell>
          <cell r="AE45">
            <v>1.1000000000000001</v>
          </cell>
          <cell r="AF45">
            <v>1.2</v>
          </cell>
          <cell r="AG45">
            <v>1.3</v>
          </cell>
          <cell r="AH45">
            <v>1.2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0.1</v>
          </cell>
          <cell r="H46">
            <v>0.1</v>
          </cell>
          <cell r="I46">
            <v>0.2</v>
          </cell>
          <cell r="J46">
            <v>0.3</v>
          </cell>
          <cell r="K46">
            <v>0.5</v>
          </cell>
          <cell r="L46">
            <v>0.7</v>
          </cell>
          <cell r="M46">
            <v>0.9</v>
          </cell>
          <cell r="N46">
            <v>1.2</v>
          </cell>
          <cell r="O46">
            <v>1.3</v>
          </cell>
          <cell r="P46">
            <v>1.5</v>
          </cell>
          <cell r="Q46">
            <v>1.6</v>
          </cell>
          <cell r="R46">
            <v>1.4</v>
          </cell>
          <cell r="S46">
            <v>1.1000000000000001</v>
          </cell>
          <cell r="T46">
            <v>0.9</v>
          </cell>
          <cell r="U46">
            <v>0.9</v>
          </cell>
          <cell r="V46">
            <v>1</v>
          </cell>
          <cell r="W46">
            <v>1.1000000000000001</v>
          </cell>
          <cell r="X46">
            <v>1.1000000000000001</v>
          </cell>
          <cell r="Y46">
            <v>1</v>
          </cell>
          <cell r="Z46">
            <v>0.9</v>
          </cell>
          <cell r="AA46">
            <v>0.9</v>
          </cell>
          <cell r="AB46">
            <v>1</v>
          </cell>
          <cell r="AC46">
            <v>1</v>
          </cell>
          <cell r="AD46">
            <v>1</v>
          </cell>
          <cell r="AE46">
            <v>1.3</v>
          </cell>
          <cell r="AF46">
            <v>1.5</v>
          </cell>
          <cell r="AG46">
            <v>1.6</v>
          </cell>
          <cell r="AH46">
            <v>1.7</v>
          </cell>
        </row>
        <row r="47"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0.1</v>
          </cell>
          <cell r="L47">
            <v>0.1</v>
          </cell>
          <cell r="M47">
            <v>0.1</v>
          </cell>
          <cell r="N47">
            <v>0.1</v>
          </cell>
          <cell r="O47">
            <v>0.1</v>
          </cell>
          <cell r="P47">
            <v>0.1</v>
          </cell>
          <cell r="Q47">
            <v>0.1</v>
          </cell>
          <cell r="R47">
            <v>0.1</v>
          </cell>
          <cell r="S47">
            <v>0.1</v>
          </cell>
          <cell r="T47">
            <v>0.1</v>
          </cell>
          <cell r="U47">
            <v>0.1</v>
          </cell>
          <cell r="V47">
            <v>0.2</v>
          </cell>
          <cell r="W47">
            <v>0.2</v>
          </cell>
          <cell r="X47">
            <v>0.2</v>
          </cell>
          <cell r="Y47">
            <v>0.2</v>
          </cell>
          <cell r="Z47">
            <v>0.2</v>
          </cell>
          <cell r="AA47">
            <v>0.2</v>
          </cell>
          <cell r="AB47">
            <v>0.2</v>
          </cell>
          <cell r="AC47">
            <v>0.3</v>
          </cell>
          <cell r="AD47">
            <v>0.4</v>
          </cell>
          <cell r="AE47">
            <v>0.5</v>
          </cell>
          <cell r="AF47">
            <v>0.6</v>
          </cell>
          <cell r="AG47">
            <v>0.6</v>
          </cell>
          <cell r="AH47">
            <v>0.7</v>
          </cell>
        </row>
        <row r="48">
          <cell r="C48">
            <v>15.8</v>
          </cell>
          <cell r="D48">
            <v>17.7</v>
          </cell>
          <cell r="E48">
            <v>19.899999999999999</v>
          </cell>
          <cell r="F48">
            <v>22.4</v>
          </cell>
          <cell r="G48">
            <v>25</v>
          </cell>
          <cell r="H48">
            <v>27.6</v>
          </cell>
          <cell r="I48">
            <v>30.3</v>
          </cell>
          <cell r="J48">
            <v>33.1</v>
          </cell>
          <cell r="K48">
            <v>35.9</v>
          </cell>
          <cell r="L48">
            <v>39.200000000000003</v>
          </cell>
          <cell r="M48">
            <v>42.9</v>
          </cell>
          <cell r="N48">
            <v>47.7</v>
          </cell>
          <cell r="O48">
            <v>54.1</v>
          </cell>
          <cell r="P48">
            <v>62.6</v>
          </cell>
          <cell r="Q48">
            <v>70.400000000000006</v>
          </cell>
          <cell r="R48">
            <v>75.599999999999994</v>
          </cell>
          <cell r="S48">
            <v>79.8</v>
          </cell>
          <cell r="T48">
            <v>83.9</v>
          </cell>
          <cell r="U48">
            <v>87.8</v>
          </cell>
          <cell r="V48">
            <v>92.7</v>
          </cell>
          <cell r="W48">
            <v>98.4</v>
          </cell>
          <cell r="X48">
            <v>103.1</v>
          </cell>
          <cell r="Y48">
            <v>106.5</v>
          </cell>
          <cell r="Z48">
            <v>110.6</v>
          </cell>
          <cell r="AA48">
            <v>116.6</v>
          </cell>
          <cell r="AB48">
            <v>122</v>
          </cell>
          <cell r="AC48">
            <v>128.4</v>
          </cell>
          <cell r="AD48">
            <v>137.80000000000001</v>
          </cell>
          <cell r="AE48">
            <v>147</v>
          </cell>
          <cell r="AF48">
            <v>156.19999999999999</v>
          </cell>
          <cell r="AG48">
            <v>168.1</v>
          </cell>
          <cell r="AH48">
            <v>181.6</v>
          </cell>
        </row>
        <row r="49">
          <cell r="C49">
            <v>2.4</v>
          </cell>
          <cell r="D49">
            <v>2.9</v>
          </cell>
          <cell r="E49">
            <v>3.4</v>
          </cell>
          <cell r="F49">
            <v>3.9</v>
          </cell>
          <cell r="G49">
            <v>4.4000000000000004</v>
          </cell>
          <cell r="H49">
            <v>4.9000000000000004</v>
          </cell>
          <cell r="I49">
            <v>5.3</v>
          </cell>
          <cell r="J49">
            <v>5.7</v>
          </cell>
          <cell r="K49">
            <v>6</v>
          </cell>
          <cell r="L49">
            <v>6.5</v>
          </cell>
          <cell r="M49">
            <v>7.3</v>
          </cell>
          <cell r="N49">
            <v>8.5</v>
          </cell>
          <cell r="O49">
            <v>10.199999999999999</v>
          </cell>
          <cell r="P49">
            <v>12.2</v>
          </cell>
          <cell r="Q49">
            <v>14</v>
          </cell>
          <cell r="R49">
            <v>16.399999999999999</v>
          </cell>
          <cell r="S49">
            <v>19.8</v>
          </cell>
          <cell r="T49">
            <v>22.7</v>
          </cell>
          <cell r="U49">
            <v>24.7</v>
          </cell>
          <cell r="V49">
            <v>26.8</v>
          </cell>
          <cell r="W49">
            <v>29.5</v>
          </cell>
          <cell r="X49">
            <v>32.299999999999997</v>
          </cell>
          <cell r="Y49">
            <v>35</v>
          </cell>
          <cell r="Z49">
            <v>37.299999999999997</v>
          </cell>
          <cell r="AA49">
            <v>40.200000000000003</v>
          </cell>
          <cell r="AB49">
            <v>42.6</v>
          </cell>
          <cell r="AC49">
            <v>44.9</v>
          </cell>
          <cell r="AD49">
            <v>48.7</v>
          </cell>
          <cell r="AE49">
            <v>51.7</v>
          </cell>
          <cell r="AF49">
            <v>53.3</v>
          </cell>
          <cell r="AG49">
            <v>55</v>
          </cell>
          <cell r="AH49">
            <v>57.7</v>
          </cell>
        </row>
        <row r="50">
          <cell r="C50">
            <v>6.4</v>
          </cell>
          <cell r="D50">
            <v>7</v>
          </cell>
          <cell r="E50">
            <v>7.6</v>
          </cell>
          <cell r="F50">
            <v>8.3000000000000007</v>
          </cell>
          <cell r="G50">
            <v>9</v>
          </cell>
          <cell r="H50">
            <v>9.8000000000000007</v>
          </cell>
          <cell r="I50">
            <v>10.7</v>
          </cell>
          <cell r="J50">
            <v>11.6</v>
          </cell>
          <cell r="K50">
            <v>12.6</v>
          </cell>
          <cell r="L50">
            <v>13.7</v>
          </cell>
          <cell r="M50">
            <v>14.9</v>
          </cell>
          <cell r="N50">
            <v>16.100000000000001</v>
          </cell>
          <cell r="O50">
            <v>17.3</v>
          </cell>
          <cell r="P50">
            <v>18.600000000000001</v>
          </cell>
          <cell r="Q50">
            <v>19.7</v>
          </cell>
          <cell r="R50">
            <v>20.7</v>
          </cell>
          <cell r="S50">
            <v>21.8</v>
          </cell>
          <cell r="T50">
            <v>23</v>
          </cell>
          <cell r="U50">
            <v>24.3</v>
          </cell>
          <cell r="V50">
            <v>25.6</v>
          </cell>
          <cell r="W50">
            <v>26.6</v>
          </cell>
          <cell r="X50">
            <v>27.1</v>
          </cell>
          <cell r="Y50">
            <v>27.1</v>
          </cell>
          <cell r="Z50">
            <v>27.3</v>
          </cell>
          <cell r="AA50">
            <v>27.4</v>
          </cell>
          <cell r="AB50">
            <v>27.3</v>
          </cell>
          <cell r="AC50">
            <v>27.1</v>
          </cell>
          <cell r="AD50">
            <v>27.3</v>
          </cell>
          <cell r="AE50">
            <v>28.1</v>
          </cell>
          <cell r="AF50">
            <v>28.9</v>
          </cell>
          <cell r="AG50">
            <v>29.8</v>
          </cell>
          <cell r="AH50">
            <v>30.9</v>
          </cell>
        </row>
        <row r="51">
          <cell r="C51">
            <v>6.5</v>
          </cell>
          <cell r="D51">
            <v>7.3</v>
          </cell>
          <cell r="E51">
            <v>8.3000000000000007</v>
          </cell>
          <cell r="F51">
            <v>9.5</v>
          </cell>
          <cell r="G51">
            <v>10.8</v>
          </cell>
          <cell r="H51">
            <v>12.1</v>
          </cell>
          <cell r="I51">
            <v>13.5</v>
          </cell>
          <cell r="J51">
            <v>14.9</v>
          </cell>
          <cell r="K51">
            <v>16.2</v>
          </cell>
          <cell r="L51">
            <v>17.7</v>
          </cell>
          <cell r="M51">
            <v>19.3</v>
          </cell>
          <cell r="N51">
            <v>21</v>
          </cell>
          <cell r="O51">
            <v>23.1</v>
          </cell>
          <cell r="P51">
            <v>26.4</v>
          </cell>
          <cell r="Q51">
            <v>29.4</v>
          </cell>
          <cell r="R51">
            <v>29.5</v>
          </cell>
          <cell r="S51">
            <v>28</v>
          </cell>
          <cell r="T51">
            <v>27.2</v>
          </cell>
          <cell r="U51">
            <v>27.5</v>
          </cell>
          <cell r="V51">
            <v>28.5</v>
          </cell>
          <cell r="W51">
            <v>29.7</v>
          </cell>
          <cell r="X51">
            <v>30.8</v>
          </cell>
          <cell r="Y51">
            <v>31.7</v>
          </cell>
          <cell r="Z51">
            <v>32.299999999999997</v>
          </cell>
          <cell r="AA51">
            <v>33</v>
          </cell>
          <cell r="AB51">
            <v>34.4</v>
          </cell>
          <cell r="AC51">
            <v>35.9</v>
          </cell>
          <cell r="AD51">
            <v>37.299999999999997</v>
          </cell>
          <cell r="AE51">
            <v>38.700000000000003</v>
          </cell>
          <cell r="AF51">
            <v>40.5</v>
          </cell>
          <cell r="AG51">
            <v>42.7</v>
          </cell>
          <cell r="AH51">
            <v>45.2</v>
          </cell>
        </row>
        <row r="52">
          <cell r="C52">
            <v>0.5</v>
          </cell>
          <cell r="D52">
            <v>0.6</v>
          </cell>
          <cell r="E52">
            <v>0.7</v>
          </cell>
          <cell r="F52">
            <v>0.7</v>
          </cell>
          <cell r="G52">
            <v>0.8</v>
          </cell>
          <cell r="H52">
            <v>0.9</v>
          </cell>
          <cell r="I52">
            <v>0.9</v>
          </cell>
          <cell r="J52">
            <v>1</v>
          </cell>
          <cell r="K52">
            <v>1.1000000000000001</v>
          </cell>
          <cell r="L52">
            <v>1.2</v>
          </cell>
          <cell r="M52">
            <v>1.4</v>
          </cell>
          <cell r="N52">
            <v>2.1</v>
          </cell>
          <cell r="O52">
            <v>3.6</v>
          </cell>
          <cell r="P52">
            <v>5.5</v>
          </cell>
          <cell r="Q52">
            <v>7.3</v>
          </cell>
          <cell r="R52">
            <v>8.9</v>
          </cell>
          <cell r="S52">
            <v>10.199999999999999</v>
          </cell>
          <cell r="T52">
            <v>11</v>
          </cell>
          <cell r="U52">
            <v>11.3</v>
          </cell>
          <cell r="V52">
            <v>11.8</v>
          </cell>
          <cell r="W52">
            <v>12.7</v>
          </cell>
          <cell r="X52">
            <v>12.9</v>
          </cell>
          <cell r="Y52">
            <v>12.7</v>
          </cell>
          <cell r="Z52">
            <v>13.8</v>
          </cell>
          <cell r="AA52">
            <v>16</v>
          </cell>
          <cell r="AB52">
            <v>17.7</v>
          </cell>
          <cell r="AC52">
            <v>20.5</v>
          </cell>
          <cell r="AD52">
            <v>24.5</v>
          </cell>
          <cell r="AE52">
            <v>28.5</v>
          </cell>
          <cell r="AF52">
            <v>33.6</v>
          </cell>
          <cell r="AG52">
            <v>40.6</v>
          </cell>
          <cell r="AH52">
            <v>47.8</v>
          </cell>
        </row>
        <row r="54">
          <cell r="C54">
            <v>5.6</v>
          </cell>
          <cell r="D54">
            <v>6.6</v>
          </cell>
          <cell r="E54">
            <v>8</v>
          </cell>
          <cell r="F54">
            <v>9.6</v>
          </cell>
          <cell r="G54">
            <v>11.1</v>
          </cell>
          <cell r="H54">
            <v>12.4</v>
          </cell>
          <cell r="I54">
            <v>13.2</v>
          </cell>
          <cell r="J54">
            <v>13.9</v>
          </cell>
          <cell r="K54">
            <v>14.1</v>
          </cell>
          <cell r="L54">
            <v>14</v>
          </cell>
          <cell r="M54">
            <v>14.1</v>
          </cell>
          <cell r="N54">
            <v>15.2</v>
          </cell>
          <cell r="O54">
            <v>18</v>
          </cell>
          <cell r="P54">
            <v>21.5</v>
          </cell>
          <cell r="Q54">
            <v>24.5</v>
          </cell>
          <cell r="R54">
            <v>27.1</v>
          </cell>
          <cell r="S54">
            <v>29.7</v>
          </cell>
          <cell r="T54">
            <v>32.4</v>
          </cell>
          <cell r="U54">
            <v>34.299999999999997</v>
          </cell>
          <cell r="V54">
            <v>35.6</v>
          </cell>
          <cell r="W54">
            <v>37.6</v>
          </cell>
          <cell r="X54">
            <v>39.799999999999997</v>
          </cell>
          <cell r="Y54">
            <v>42.5</v>
          </cell>
          <cell r="Z54">
            <v>44.1</v>
          </cell>
          <cell r="AA54">
            <v>44.9</v>
          </cell>
          <cell r="AB54">
            <v>47.9</v>
          </cell>
          <cell r="AC54">
            <v>51.4</v>
          </cell>
          <cell r="AD54">
            <v>54.3</v>
          </cell>
          <cell r="AE54">
            <v>58.3</v>
          </cell>
          <cell r="AF54">
            <v>63.8</v>
          </cell>
          <cell r="AG54">
            <v>69.2</v>
          </cell>
          <cell r="AH54">
            <v>74.900000000000006</v>
          </cell>
        </row>
        <row r="55">
          <cell r="C55">
            <v>1.5</v>
          </cell>
          <cell r="D55">
            <v>1.8</v>
          </cell>
          <cell r="E55">
            <v>2.4</v>
          </cell>
          <cell r="F55">
            <v>3.1</v>
          </cell>
          <cell r="G55">
            <v>3.9</v>
          </cell>
          <cell r="H55">
            <v>4.9000000000000004</v>
          </cell>
          <cell r="I55">
            <v>5.8999999999999995</v>
          </cell>
          <cell r="J55">
            <v>6.3999999999999995</v>
          </cell>
          <cell r="K55">
            <v>6.3999999999999995</v>
          </cell>
          <cell r="L55">
            <v>6.5</v>
          </cell>
          <cell r="M55">
            <v>6.9</v>
          </cell>
          <cell r="N55">
            <v>7.4</v>
          </cell>
          <cell r="O55">
            <v>8.2999999999999989</v>
          </cell>
          <cell r="P55">
            <v>9.1</v>
          </cell>
          <cell r="Q55">
            <v>9.5</v>
          </cell>
          <cell r="R55">
            <v>10</v>
          </cell>
          <cell r="S55">
            <v>10.7</v>
          </cell>
          <cell r="T55">
            <v>11.5</v>
          </cell>
          <cell r="U55">
            <v>12.299999999999999</v>
          </cell>
          <cell r="V55">
            <v>13</v>
          </cell>
          <cell r="W55">
            <v>13.5</v>
          </cell>
          <cell r="X55">
            <v>13.9</v>
          </cell>
          <cell r="Y55">
            <v>14.3</v>
          </cell>
          <cell r="Z55">
            <v>14.5</v>
          </cell>
          <cell r="AA55">
            <v>15</v>
          </cell>
          <cell r="AB55">
            <v>16.400000000000002</v>
          </cell>
          <cell r="AC55">
            <v>17.600000000000001</v>
          </cell>
          <cell r="AD55">
            <v>18.5</v>
          </cell>
          <cell r="AE55">
            <v>20.5</v>
          </cell>
          <cell r="AF55">
            <v>23.4</v>
          </cell>
          <cell r="AG55">
            <v>25.799999999999997</v>
          </cell>
          <cell r="AH55">
            <v>28</v>
          </cell>
        </row>
        <row r="56">
          <cell r="C56">
            <v>2.7</v>
          </cell>
          <cell r="D56">
            <v>3.2</v>
          </cell>
          <cell r="E56">
            <v>3.7</v>
          </cell>
          <cell r="F56">
            <v>4.0999999999999996</v>
          </cell>
          <cell r="G56">
            <v>4.3</v>
          </cell>
          <cell r="H56">
            <v>3.8</v>
          </cell>
          <cell r="I56">
            <v>3.1</v>
          </cell>
          <cell r="J56">
            <v>2.8</v>
          </cell>
          <cell r="K56">
            <v>2.5</v>
          </cell>
          <cell r="L56">
            <v>2.2999999999999998</v>
          </cell>
          <cell r="M56">
            <v>2.1</v>
          </cell>
          <cell r="N56">
            <v>2.2999999999999998</v>
          </cell>
          <cell r="O56">
            <v>2.9</v>
          </cell>
          <cell r="P56">
            <v>3.7</v>
          </cell>
          <cell r="Q56">
            <v>4.4000000000000004</v>
          </cell>
          <cell r="R56">
            <v>4.8</v>
          </cell>
          <cell r="S56">
            <v>5</v>
          </cell>
          <cell r="T56">
            <v>5.2</v>
          </cell>
          <cell r="U56">
            <v>5.4</v>
          </cell>
          <cell r="V56">
            <v>5.8</v>
          </cell>
          <cell r="W56">
            <v>6.9</v>
          </cell>
          <cell r="X56">
            <v>7.8</v>
          </cell>
          <cell r="Y56">
            <v>8.9</v>
          </cell>
          <cell r="Z56">
            <v>10</v>
          </cell>
          <cell r="AA56">
            <v>10.3</v>
          </cell>
          <cell r="AB56">
            <v>10.4</v>
          </cell>
          <cell r="AC56">
            <v>10.4</v>
          </cell>
          <cell r="AD56">
            <v>10.9</v>
          </cell>
          <cell r="AE56">
            <v>11.5</v>
          </cell>
          <cell r="AF56">
            <v>12.3</v>
          </cell>
          <cell r="AG56">
            <v>13.6</v>
          </cell>
          <cell r="AH56">
            <v>15.1</v>
          </cell>
        </row>
        <row r="57">
          <cell r="C57">
            <v>1.4</v>
          </cell>
          <cell r="D57">
            <v>1.6</v>
          </cell>
          <cell r="E57">
            <v>1.9</v>
          </cell>
          <cell r="F57">
            <v>2.2999999999999998</v>
          </cell>
          <cell r="G57">
            <v>2.8</v>
          </cell>
          <cell r="H57">
            <v>3.6</v>
          </cell>
          <cell r="I57">
            <v>4.3</v>
          </cell>
          <cell r="J57">
            <v>4.5999999999999996</v>
          </cell>
          <cell r="K57">
            <v>5.0999999999999996</v>
          </cell>
          <cell r="L57">
            <v>5.2</v>
          </cell>
          <cell r="M57">
            <v>5.0999999999999996</v>
          </cell>
          <cell r="N57">
            <v>5.5</v>
          </cell>
          <cell r="O57">
            <v>6.8</v>
          </cell>
          <cell r="P57">
            <v>8.6</v>
          </cell>
          <cell r="Q57">
            <v>10.4</v>
          </cell>
          <cell r="R57">
            <v>12.2</v>
          </cell>
          <cell r="S57">
            <v>14</v>
          </cell>
          <cell r="T57">
            <v>15.7</v>
          </cell>
          <cell r="U57">
            <v>16.5</v>
          </cell>
          <cell r="V57">
            <v>16.7</v>
          </cell>
          <cell r="W57">
            <v>17.100000000000001</v>
          </cell>
          <cell r="X57">
            <v>18.100000000000001</v>
          </cell>
          <cell r="Y57">
            <v>19.2</v>
          </cell>
          <cell r="Z57">
            <v>19.399999999999999</v>
          </cell>
          <cell r="AA57">
            <v>19.399999999999999</v>
          </cell>
          <cell r="AB57">
            <v>20.7</v>
          </cell>
          <cell r="AC57">
            <v>22.9</v>
          </cell>
          <cell r="AD57">
            <v>24.6</v>
          </cell>
          <cell r="AE57">
            <v>25.9</v>
          </cell>
          <cell r="AF57">
            <v>27.7</v>
          </cell>
          <cell r="AG57">
            <v>29.4</v>
          </cell>
          <cell r="AH57">
            <v>31.3</v>
          </cell>
        </row>
        <row r="58">
          <cell r="C58">
            <v>0.1</v>
          </cell>
          <cell r="D58">
            <v>0.1</v>
          </cell>
          <cell r="E58">
            <v>0.1</v>
          </cell>
          <cell r="F58">
            <v>0.1</v>
          </cell>
          <cell r="G58">
            <v>0.1</v>
          </cell>
          <cell r="H58">
            <v>0.1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0.1</v>
          </cell>
          <cell r="O58">
            <v>0.1</v>
          </cell>
          <cell r="P58">
            <v>0.1</v>
          </cell>
          <cell r="Q58">
            <v>0.1</v>
          </cell>
          <cell r="R58">
            <v>0.1</v>
          </cell>
          <cell r="S58">
            <v>0.1</v>
          </cell>
          <cell r="T58">
            <v>0.1</v>
          </cell>
          <cell r="U58">
            <v>0.1</v>
          </cell>
          <cell r="V58">
            <v>0.1</v>
          </cell>
          <cell r="W58">
            <v>0.1</v>
          </cell>
          <cell r="X58">
            <v>0.1</v>
          </cell>
          <cell r="Y58">
            <v>0.1</v>
          </cell>
          <cell r="Z58">
            <v>0.2</v>
          </cell>
          <cell r="AA58">
            <v>0.3</v>
          </cell>
          <cell r="AB58">
            <v>0.4</v>
          </cell>
          <cell r="AC58">
            <v>0.4</v>
          </cell>
          <cell r="AD58">
            <v>0.4</v>
          </cell>
          <cell r="AE58">
            <v>0.4</v>
          </cell>
          <cell r="AF58">
            <v>0.4</v>
          </cell>
          <cell r="AG58">
            <v>0.5</v>
          </cell>
          <cell r="AH58">
            <v>0.5</v>
          </cell>
        </row>
        <row r="59">
          <cell r="C59">
            <v>0.5</v>
          </cell>
          <cell r="D59">
            <v>0.6</v>
          </cell>
          <cell r="E59">
            <v>0.7</v>
          </cell>
          <cell r="F59">
            <v>0.8</v>
          </cell>
          <cell r="G59">
            <v>0.9</v>
          </cell>
          <cell r="H59">
            <v>0.8</v>
          </cell>
          <cell r="I59">
            <v>0.8</v>
          </cell>
          <cell r="J59">
            <v>0.9</v>
          </cell>
          <cell r="K59">
            <v>0.9</v>
          </cell>
          <cell r="L59">
            <v>1</v>
          </cell>
          <cell r="M59">
            <v>1.2</v>
          </cell>
          <cell r="N59">
            <v>1.4</v>
          </cell>
          <cell r="O59">
            <v>1.6</v>
          </cell>
          <cell r="P59">
            <v>1.7</v>
          </cell>
          <cell r="Q59">
            <v>1.6</v>
          </cell>
          <cell r="R59">
            <v>1.7</v>
          </cell>
          <cell r="S59">
            <v>1.9</v>
          </cell>
          <cell r="T59">
            <v>1.9</v>
          </cell>
          <cell r="U59">
            <v>2.1</v>
          </cell>
          <cell r="V59">
            <v>2.2999999999999998</v>
          </cell>
          <cell r="W59">
            <v>2.4</v>
          </cell>
          <cell r="X59">
            <v>2.6</v>
          </cell>
          <cell r="Y59">
            <v>2.8</v>
          </cell>
          <cell r="Z59">
            <v>2.8</v>
          </cell>
          <cell r="AA59">
            <v>2.8</v>
          </cell>
          <cell r="AB59">
            <v>3</v>
          </cell>
          <cell r="AC59">
            <v>3.5</v>
          </cell>
          <cell r="AD59">
            <v>4</v>
          </cell>
          <cell r="AE59">
            <v>4.3</v>
          </cell>
          <cell r="AF59">
            <v>4.8</v>
          </cell>
          <cell r="AG59">
            <v>5.2</v>
          </cell>
          <cell r="AH59">
            <v>5.5</v>
          </cell>
        </row>
        <row r="60">
          <cell r="C60">
            <v>0.3</v>
          </cell>
          <cell r="D60">
            <v>0.4</v>
          </cell>
          <cell r="E60">
            <v>0.4</v>
          </cell>
          <cell r="F60">
            <v>0.5</v>
          </cell>
          <cell r="G60">
            <v>0.5</v>
          </cell>
          <cell r="H60">
            <v>0.5</v>
          </cell>
          <cell r="I60">
            <v>0.5</v>
          </cell>
          <cell r="J60">
            <v>0.5</v>
          </cell>
          <cell r="K60">
            <v>0.6</v>
          </cell>
          <cell r="L60">
            <v>0.6</v>
          </cell>
          <cell r="M60">
            <v>0.7</v>
          </cell>
          <cell r="N60">
            <v>0.9</v>
          </cell>
          <cell r="O60">
            <v>1</v>
          </cell>
          <cell r="P60">
            <v>1</v>
          </cell>
          <cell r="Q60">
            <v>0.9</v>
          </cell>
          <cell r="R60">
            <v>1.1000000000000001</v>
          </cell>
          <cell r="S60">
            <v>1.3</v>
          </cell>
          <cell r="T60">
            <v>1.3</v>
          </cell>
          <cell r="U60">
            <v>1.5</v>
          </cell>
          <cell r="V60">
            <v>1.5</v>
          </cell>
          <cell r="W60">
            <v>1.6</v>
          </cell>
          <cell r="X60">
            <v>1.9</v>
          </cell>
          <cell r="Y60">
            <v>2.1</v>
          </cell>
          <cell r="Z60">
            <v>2.2000000000000002</v>
          </cell>
          <cell r="AA60">
            <v>2.1</v>
          </cell>
          <cell r="AB60">
            <v>2.2000000000000002</v>
          </cell>
          <cell r="AC60">
            <v>2.7</v>
          </cell>
          <cell r="AD60">
            <v>3.1</v>
          </cell>
          <cell r="AE60">
            <v>3.3</v>
          </cell>
          <cell r="AF60">
            <v>3.7</v>
          </cell>
          <cell r="AG60">
            <v>4</v>
          </cell>
          <cell r="AH60">
            <v>4.3</v>
          </cell>
        </row>
        <row r="61">
          <cell r="C61">
            <v>0.2</v>
          </cell>
          <cell r="D61">
            <v>0.2</v>
          </cell>
          <cell r="E61">
            <v>0.3</v>
          </cell>
          <cell r="F61">
            <v>0.3</v>
          </cell>
          <cell r="G61">
            <v>0.3</v>
          </cell>
          <cell r="H61">
            <v>0.3</v>
          </cell>
          <cell r="I61">
            <v>0.4</v>
          </cell>
          <cell r="J61">
            <v>0.4</v>
          </cell>
          <cell r="K61">
            <v>0.4</v>
          </cell>
          <cell r="L61">
            <v>0.4</v>
          </cell>
          <cell r="M61">
            <v>0.5</v>
          </cell>
          <cell r="N61">
            <v>0.5</v>
          </cell>
          <cell r="O61">
            <v>0.6</v>
          </cell>
          <cell r="P61">
            <v>0.7</v>
          </cell>
          <cell r="Q61">
            <v>0.7</v>
          </cell>
          <cell r="R61">
            <v>0.6</v>
          </cell>
          <cell r="S61">
            <v>0.6</v>
          </cell>
          <cell r="T61">
            <v>0.6</v>
          </cell>
          <cell r="U61">
            <v>0.6</v>
          </cell>
          <cell r="V61">
            <v>0.7</v>
          </cell>
          <cell r="W61">
            <v>0.8</v>
          </cell>
          <cell r="X61">
            <v>0.8</v>
          </cell>
          <cell r="Y61">
            <v>0.7</v>
          </cell>
          <cell r="Z61">
            <v>0.7</v>
          </cell>
          <cell r="AA61">
            <v>0.7</v>
          </cell>
          <cell r="AB61">
            <v>0.8</v>
          </cell>
          <cell r="AC61">
            <v>0.8</v>
          </cell>
          <cell r="AD61">
            <v>0.9</v>
          </cell>
          <cell r="AE61">
            <v>1</v>
          </cell>
          <cell r="AF61">
            <v>1.1000000000000001</v>
          </cell>
          <cell r="AG61">
            <v>1.1000000000000001</v>
          </cell>
          <cell r="AH61">
            <v>1.2</v>
          </cell>
        </row>
        <row r="62">
          <cell r="C62">
            <v>7</v>
          </cell>
          <cell r="D62">
            <v>8.3000000000000007</v>
          </cell>
          <cell r="E62">
            <v>9.6999999999999993</v>
          </cell>
          <cell r="F62">
            <v>11.1</v>
          </cell>
          <cell r="G62">
            <v>12.5</v>
          </cell>
          <cell r="H62">
            <v>13.7</v>
          </cell>
          <cell r="I62">
            <v>14.7</v>
          </cell>
          <cell r="J62">
            <v>15.7</v>
          </cell>
          <cell r="K62">
            <v>16.7</v>
          </cell>
          <cell r="L62">
            <v>18</v>
          </cell>
          <cell r="M62">
            <v>20.399999999999999</v>
          </cell>
          <cell r="N62">
            <v>23.5</v>
          </cell>
          <cell r="O62">
            <v>27.6</v>
          </cell>
          <cell r="P62">
            <v>32.9</v>
          </cell>
          <cell r="Q62">
            <v>36.799999999999997</v>
          </cell>
          <cell r="R62">
            <v>39.6</v>
          </cell>
          <cell r="S62">
            <v>42.6</v>
          </cell>
          <cell r="T62">
            <v>45.6</v>
          </cell>
          <cell r="U62">
            <v>49.1</v>
          </cell>
          <cell r="V62">
            <v>53.1</v>
          </cell>
          <cell r="W62">
            <v>56.7</v>
          </cell>
          <cell r="X62">
            <v>60.4</v>
          </cell>
          <cell r="Y62">
            <v>63.9</v>
          </cell>
          <cell r="Z62">
            <v>66.3</v>
          </cell>
          <cell r="AA62">
            <v>67.900000000000006</v>
          </cell>
          <cell r="AB62">
            <v>69.900000000000006</v>
          </cell>
          <cell r="AC62">
            <v>72.2</v>
          </cell>
          <cell r="AD62">
            <v>73.599999999999994</v>
          </cell>
          <cell r="AE62">
            <v>75.400000000000006</v>
          </cell>
          <cell r="AF62">
            <v>78.2</v>
          </cell>
          <cell r="AG62">
            <v>81.099999999999994</v>
          </cell>
          <cell r="AH62">
            <v>85.3</v>
          </cell>
        </row>
        <row r="64">
          <cell r="C64">
            <v>0</v>
          </cell>
          <cell r="D64">
            <v>0</v>
          </cell>
          <cell r="E64">
            <v>0</v>
          </cell>
          <cell r="F64">
            <v>0.1</v>
          </cell>
          <cell r="G64">
            <v>0.2</v>
          </cell>
          <cell r="H64">
            <v>0.2</v>
          </cell>
          <cell r="I64">
            <v>0.3</v>
          </cell>
          <cell r="J64">
            <v>0.3</v>
          </cell>
          <cell r="K64">
            <v>0.3</v>
          </cell>
          <cell r="L64">
            <v>0.3</v>
          </cell>
          <cell r="M64">
            <v>0.3</v>
          </cell>
          <cell r="N64">
            <v>0.5</v>
          </cell>
          <cell r="O64">
            <v>0.6</v>
          </cell>
          <cell r="P64">
            <v>0.7</v>
          </cell>
          <cell r="Q64">
            <v>0.8</v>
          </cell>
          <cell r="R64">
            <v>0.9</v>
          </cell>
          <cell r="S64">
            <v>1.1000000000000001</v>
          </cell>
          <cell r="T64">
            <v>1.2</v>
          </cell>
          <cell r="U64">
            <v>1.3</v>
          </cell>
          <cell r="V64">
            <v>1.3</v>
          </cell>
          <cell r="W64">
            <v>1.3</v>
          </cell>
          <cell r="X64">
            <v>1.5</v>
          </cell>
          <cell r="Y64">
            <v>1.7</v>
          </cell>
          <cell r="Z64">
            <v>1.7</v>
          </cell>
          <cell r="AA64">
            <v>1.7</v>
          </cell>
          <cell r="AB64">
            <v>1.8</v>
          </cell>
          <cell r="AC64">
            <v>2</v>
          </cell>
          <cell r="AD64">
            <v>2</v>
          </cell>
          <cell r="AE64">
            <v>2</v>
          </cell>
          <cell r="AF64">
            <v>2.1</v>
          </cell>
          <cell r="AG64">
            <v>2.1</v>
          </cell>
          <cell r="AH64">
            <v>2.2999999999999998</v>
          </cell>
        </row>
        <row r="65">
          <cell r="C65">
            <v>1.2</v>
          </cell>
          <cell r="D65">
            <v>1.6</v>
          </cell>
          <cell r="E65">
            <v>1.9</v>
          </cell>
          <cell r="F65">
            <v>2.2000000000000002</v>
          </cell>
          <cell r="G65">
            <v>2.4</v>
          </cell>
          <cell r="H65">
            <v>2.5</v>
          </cell>
          <cell r="I65">
            <v>2.6</v>
          </cell>
          <cell r="J65">
            <v>2.8</v>
          </cell>
          <cell r="K65">
            <v>3</v>
          </cell>
          <cell r="L65">
            <v>3.4</v>
          </cell>
          <cell r="M65">
            <v>4</v>
          </cell>
          <cell r="N65">
            <v>4.9000000000000004</v>
          </cell>
          <cell r="O65">
            <v>6.3</v>
          </cell>
          <cell r="P65">
            <v>8</v>
          </cell>
          <cell r="Q65">
            <v>9</v>
          </cell>
          <cell r="R65">
            <v>10</v>
          </cell>
          <cell r="S65">
            <v>11.3</v>
          </cell>
          <cell r="T65">
            <v>12.6</v>
          </cell>
          <cell r="U65">
            <v>14.1</v>
          </cell>
          <cell r="V65">
            <v>15.7</v>
          </cell>
          <cell r="W65">
            <v>17</v>
          </cell>
          <cell r="X65">
            <v>17.899999999999999</v>
          </cell>
          <cell r="Y65">
            <v>18.8</v>
          </cell>
          <cell r="Z65">
            <v>19.100000000000001</v>
          </cell>
          <cell r="AA65">
            <v>18.899999999999999</v>
          </cell>
          <cell r="AB65">
            <v>18.600000000000001</v>
          </cell>
          <cell r="AC65">
            <v>18</v>
          </cell>
          <cell r="AD65">
            <v>17.600000000000001</v>
          </cell>
          <cell r="AE65">
            <v>17.899999999999999</v>
          </cell>
          <cell r="AF65">
            <v>18.8</v>
          </cell>
          <cell r="AG65">
            <v>18.8</v>
          </cell>
          <cell r="AH65">
            <v>18.600000000000001</v>
          </cell>
        </row>
        <row r="66">
          <cell r="C66">
            <v>5.8</v>
          </cell>
          <cell r="D66">
            <v>6.7</v>
          </cell>
          <cell r="E66">
            <v>7.8</v>
          </cell>
          <cell r="F66">
            <v>8.8000000000000007</v>
          </cell>
          <cell r="G66">
            <v>9.9</v>
          </cell>
          <cell r="H66">
            <v>10.9</v>
          </cell>
          <cell r="I66">
            <v>11.8</v>
          </cell>
          <cell r="J66">
            <v>12.6</v>
          </cell>
          <cell r="K66">
            <v>13.4</v>
          </cell>
          <cell r="L66">
            <v>14.4</v>
          </cell>
          <cell r="M66">
            <v>16</v>
          </cell>
          <cell r="N66">
            <v>18.100000000000001</v>
          </cell>
          <cell r="O66">
            <v>20.7</v>
          </cell>
          <cell r="P66">
            <v>24.2</v>
          </cell>
          <cell r="Q66">
            <v>27</v>
          </cell>
          <cell r="R66">
            <v>28.7</v>
          </cell>
          <cell r="S66">
            <v>30.3</v>
          </cell>
          <cell r="T66">
            <v>31.8</v>
          </cell>
          <cell r="U66">
            <v>33.700000000000003</v>
          </cell>
          <cell r="V66">
            <v>36</v>
          </cell>
          <cell r="W66">
            <v>38.299999999999997</v>
          </cell>
          <cell r="X66">
            <v>41.1</v>
          </cell>
          <cell r="Y66">
            <v>43.4</v>
          </cell>
          <cell r="Z66">
            <v>45.5</v>
          </cell>
          <cell r="AA66">
            <v>47.4</v>
          </cell>
          <cell r="AB66">
            <v>49.6</v>
          </cell>
          <cell r="AC66">
            <v>52.2</v>
          </cell>
          <cell r="AD66">
            <v>54</v>
          </cell>
          <cell r="AE66">
            <v>55.5</v>
          </cell>
          <cell r="AF66">
            <v>57.3</v>
          </cell>
          <cell r="AG66">
            <v>60.2</v>
          </cell>
          <cell r="AH66">
            <v>64.400000000000006</v>
          </cell>
        </row>
        <row r="67">
          <cell r="C67">
            <v>1.6</v>
          </cell>
          <cell r="D67">
            <v>1.8</v>
          </cell>
          <cell r="E67">
            <v>2.1</v>
          </cell>
          <cell r="F67">
            <v>2.4</v>
          </cell>
          <cell r="G67">
            <v>2.7</v>
          </cell>
          <cell r="H67">
            <v>3.1</v>
          </cell>
          <cell r="I67">
            <v>3.5</v>
          </cell>
          <cell r="J67">
            <v>3.6</v>
          </cell>
          <cell r="K67">
            <v>3.6</v>
          </cell>
          <cell r="L67">
            <v>3.6</v>
          </cell>
          <cell r="M67">
            <v>3.8</v>
          </cell>
          <cell r="N67">
            <v>4.3</v>
          </cell>
          <cell r="O67">
            <v>5.0999999999999996</v>
          </cell>
          <cell r="P67">
            <v>5.8</v>
          </cell>
          <cell r="Q67">
            <v>6.4</v>
          </cell>
          <cell r="R67">
            <v>7.3</v>
          </cell>
          <cell r="S67">
            <v>8.3000000000000007</v>
          </cell>
          <cell r="T67">
            <v>8.9</v>
          </cell>
          <cell r="U67">
            <v>9.3000000000000007</v>
          </cell>
          <cell r="V67">
            <v>9.5</v>
          </cell>
          <cell r="W67">
            <v>10.4</v>
          </cell>
          <cell r="X67">
            <v>12.4</v>
          </cell>
          <cell r="Y67">
            <v>14.9</v>
          </cell>
          <cell r="Z67">
            <v>16.5</v>
          </cell>
          <cell r="AA67">
            <v>17.899999999999999</v>
          </cell>
          <cell r="AB67">
            <v>20</v>
          </cell>
          <cell r="AC67">
            <v>21.6</v>
          </cell>
          <cell r="AD67">
            <v>22.3</v>
          </cell>
          <cell r="AE67">
            <v>22.5</v>
          </cell>
          <cell r="AF67">
            <v>22.9</v>
          </cell>
          <cell r="AG67">
            <v>24.5</v>
          </cell>
          <cell r="AH67">
            <v>26.8</v>
          </cell>
        </row>
        <row r="68">
          <cell r="C68">
            <v>1</v>
          </cell>
          <cell r="D68">
            <v>1.2</v>
          </cell>
          <cell r="E68">
            <v>1.4</v>
          </cell>
          <cell r="F68">
            <v>1.5</v>
          </cell>
          <cell r="G68">
            <v>1.5</v>
          </cell>
          <cell r="H68">
            <v>1.5</v>
          </cell>
          <cell r="I68">
            <v>1.5</v>
          </cell>
          <cell r="J68">
            <v>1.5</v>
          </cell>
          <cell r="K68">
            <v>1.6</v>
          </cell>
          <cell r="L68">
            <v>1.6</v>
          </cell>
          <cell r="M68">
            <v>1.8</v>
          </cell>
          <cell r="N68">
            <v>2.2999999999999998</v>
          </cell>
          <cell r="O68">
            <v>3.3</v>
          </cell>
          <cell r="P68">
            <v>4.5</v>
          </cell>
          <cell r="Q68">
            <v>5.6</v>
          </cell>
          <cell r="R68">
            <v>6.6</v>
          </cell>
          <cell r="S68">
            <v>7.5</v>
          </cell>
          <cell r="T68">
            <v>8.5</v>
          </cell>
          <cell r="U68">
            <v>9.1999999999999993</v>
          </cell>
          <cell r="V68">
            <v>9.8000000000000007</v>
          </cell>
          <cell r="W68">
            <v>10.3</v>
          </cell>
          <cell r="X68">
            <v>10.5</v>
          </cell>
          <cell r="Y68">
            <v>11.3</v>
          </cell>
          <cell r="Z68">
            <v>12.4</v>
          </cell>
          <cell r="AA68">
            <v>13.3</v>
          </cell>
          <cell r="AB68">
            <v>14.6</v>
          </cell>
          <cell r="AC68">
            <v>16.2</v>
          </cell>
          <cell r="AD68">
            <v>17.899999999999999</v>
          </cell>
          <cell r="AE68">
            <v>19.3</v>
          </cell>
          <cell r="AF68">
            <v>20.7</v>
          </cell>
          <cell r="AG68">
            <v>21.5</v>
          </cell>
          <cell r="AH68">
            <v>21.9</v>
          </cell>
        </row>
        <row r="69">
          <cell r="C69">
            <v>1</v>
          </cell>
          <cell r="D69">
            <v>1.2</v>
          </cell>
          <cell r="E69">
            <v>1.4</v>
          </cell>
          <cell r="F69">
            <v>1.5</v>
          </cell>
          <cell r="G69">
            <v>1.5</v>
          </cell>
          <cell r="H69">
            <v>1.4</v>
          </cell>
          <cell r="I69">
            <v>1.4</v>
          </cell>
          <cell r="J69">
            <v>1.4</v>
          </cell>
          <cell r="K69">
            <v>1.4</v>
          </cell>
          <cell r="L69">
            <v>1.4</v>
          </cell>
          <cell r="M69">
            <v>1.5</v>
          </cell>
          <cell r="N69">
            <v>2</v>
          </cell>
          <cell r="O69">
            <v>3</v>
          </cell>
          <cell r="P69">
            <v>4.2</v>
          </cell>
          <cell r="Q69">
            <v>5.3</v>
          </cell>
          <cell r="R69">
            <v>6.3</v>
          </cell>
          <cell r="S69">
            <v>7.3</v>
          </cell>
          <cell r="T69">
            <v>8.1999999999999993</v>
          </cell>
          <cell r="U69">
            <v>8.9</v>
          </cell>
          <cell r="V69">
            <v>9.5</v>
          </cell>
          <cell r="W69">
            <v>10</v>
          </cell>
          <cell r="X69">
            <v>10.3</v>
          </cell>
          <cell r="Y69">
            <v>11.1</v>
          </cell>
          <cell r="Z69">
            <v>12.2</v>
          </cell>
          <cell r="AA69">
            <v>13</v>
          </cell>
          <cell r="AB69">
            <v>14.3</v>
          </cell>
          <cell r="AC69">
            <v>15.9</v>
          </cell>
          <cell r="AD69">
            <v>17.600000000000001</v>
          </cell>
          <cell r="AE69">
            <v>19</v>
          </cell>
          <cell r="AF69">
            <v>20.3</v>
          </cell>
          <cell r="AG69">
            <v>21.1</v>
          </cell>
          <cell r="AH69">
            <v>21.4</v>
          </cell>
        </row>
        <row r="70">
          <cell r="C70">
            <v>0</v>
          </cell>
          <cell r="D70">
            <v>0</v>
          </cell>
          <cell r="E70">
            <v>0</v>
          </cell>
          <cell r="F70">
            <v>0.1</v>
          </cell>
          <cell r="G70">
            <v>0.1</v>
          </cell>
          <cell r="H70">
            <v>0.1</v>
          </cell>
          <cell r="I70">
            <v>0.1</v>
          </cell>
          <cell r="J70">
            <v>0.2</v>
          </cell>
          <cell r="K70">
            <v>0.2</v>
          </cell>
          <cell r="L70">
            <v>0.2</v>
          </cell>
          <cell r="M70">
            <v>0.2</v>
          </cell>
          <cell r="N70">
            <v>0.3</v>
          </cell>
          <cell r="O70">
            <v>0.3</v>
          </cell>
          <cell r="P70">
            <v>0.3</v>
          </cell>
          <cell r="Q70">
            <v>0.3</v>
          </cell>
          <cell r="R70">
            <v>0.3</v>
          </cell>
          <cell r="S70">
            <v>0.3</v>
          </cell>
          <cell r="T70">
            <v>0.3</v>
          </cell>
          <cell r="U70">
            <v>0.3</v>
          </cell>
          <cell r="V70">
            <v>0.3</v>
          </cell>
          <cell r="W70">
            <v>0.3</v>
          </cell>
          <cell r="X70">
            <v>0.2</v>
          </cell>
          <cell r="Y70">
            <v>0.2</v>
          </cell>
          <cell r="Z70">
            <v>0.2</v>
          </cell>
          <cell r="AA70">
            <v>0.3</v>
          </cell>
          <cell r="AB70">
            <v>0.3</v>
          </cell>
          <cell r="AC70">
            <v>0.3</v>
          </cell>
          <cell r="AD70">
            <v>0.3</v>
          </cell>
          <cell r="AE70">
            <v>0.3</v>
          </cell>
          <cell r="AF70">
            <v>0.4</v>
          </cell>
          <cell r="AG70">
            <v>0.4</v>
          </cell>
          <cell r="AH70">
            <v>0.5</v>
          </cell>
        </row>
        <row r="72">
          <cell r="C72">
            <v>0.3</v>
          </cell>
          <cell r="D72">
            <v>0.4</v>
          </cell>
          <cell r="E72">
            <v>0.5</v>
          </cell>
          <cell r="F72">
            <v>0.6</v>
          </cell>
          <cell r="G72">
            <v>0.7</v>
          </cell>
          <cell r="H72">
            <v>0.9</v>
          </cell>
          <cell r="I72">
            <v>1</v>
          </cell>
          <cell r="J72">
            <v>1.1000000000000001</v>
          </cell>
          <cell r="K72">
            <v>1.2</v>
          </cell>
          <cell r="L72">
            <v>1.3</v>
          </cell>
          <cell r="M72">
            <v>1.5</v>
          </cell>
          <cell r="N72">
            <v>1.8</v>
          </cell>
          <cell r="O72">
            <v>2</v>
          </cell>
          <cell r="P72">
            <v>2.2000000000000002</v>
          </cell>
          <cell r="Q72">
            <v>2.5</v>
          </cell>
          <cell r="R72">
            <v>2.8</v>
          </cell>
          <cell r="S72">
            <v>3.2</v>
          </cell>
          <cell r="T72">
            <v>3.5</v>
          </cell>
          <cell r="U72">
            <v>3.8</v>
          </cell>
          <cell r="V72">
            <v>4</v>
          </cell>
          <cell r="W72">
            <v>4.4000000000000004</v>
          </cell>
          <cell r="X72">
            <v>4.8</v>
          </cell>
          <cell r="Y72">
            <v>5.5</v>
          </cell>
          <cell r="Z72">
            <v>6.2</v>
          </cell>
          <cell r="AA72">
            <v>6.9</v>
          </cell>
          <cell r="AB72">
            <v>7.6</v>
          </cell>
          <cell r="AC72">
            <v>8.3000000000000007</v>
          </cell>
          <cell r="AD72">
            <v>8.9</v>
          </cell>
          <cell r="AE72">
            <v>9.6</v>
          </cell>
          <cell r="AF72">
            <v>10.3</v>
          </cell>
          <cell r="AG72">
            <v>10.8</v>
          </cell>
          <cell r="AH72">
            <v>11.4</v>
          </cell>
        </row>
        <row r="73">
          <cell r="C73">
            <v>1.2</v>
          </cell>
          <cell r="D73">
            <v>1.4</v>
          </cell>
          <cell r="E73">
            <v>1.7</v>
          </cell>
          <cell r="F73">
            <v>2.1</v>
          </cell>
          <cell r="G73">
            <v>2.6</v>
          </cell>
          <cell r="H73">
            <v>3.1</v>
          </cell>
          <cell r="I73">
            <v>3.6</v>
          </cell>
          <cell r="J73">
            <v>3.7</v>
          </cell>
          <cell r="K73">
            <v>3.8</v>
          </cell>
          <cell r="L73">
            <v>3.9</v>
          </cell>
          <cell r="M73">
            <v>4.2</v>
          </cell>
          <cell r="N73">
            <v>4.5999999999999996</v>
          </cell>
          <cell r="O73">
            <v>4.9000000000000004</v>
          </cell>
          <cell r="P73">
            <v>5.0999999999999996</v>
          </cell>
          <cell r="Q73">
            <v>5.4</v>
          </cell>
          <cell r="R73">
            <v>6.3</v>
          </cell>
          <cell r="S73">
            <v>7.2</v>
          </cell>
          <cell r="T73">
            <v>7.4</v>
          </cell>
          <cell r="U73">
            <v>7.5</v>
          </cell>
          <cell r="V73">
            <v>7.6</v>
          </cell>
          <cell r="W73">
            <v>7.8</v>
          </cell>
          <cell r="X73">
            <v>8.4</v>
          </cell>
          <cell r="Y73">
            <v>9.1999999999999993</v>
          </cell>
          <cell r="Z73">
            <v>9.6999999999999993</v>
          </cell>
          <cell r="AA73">
            <v>10.4</v>
          </cell>
          <cell r="AB73">
            <v>11.5</v>
          </cell>
          <cell r="AC73">
            <v>12.6</v>
          </cell>
          <cell r="AD73">
            <v>13.3</v>
          </cell>
          <cell r="AE73">
            <v>13.9</v>
          </cell>
          <cell r="AF73">
            <v>14.7</v>
          </cell>
          <cell r="AG73">
            <v>15.6</v>
          </cell>
          <cell r="AH73">
            <v>16.7</v>
          </cell>
        </row>
        <row r="74">
          <cell r="C74">
            <v>0.6</v>
          </cell>
          <cell r="D74">
            <v>0.7</v>
          </cell>
          <cell r="E74">
            <v>0.9</v>
          </cell>
          <cell r="F74">
            <v>1</v>
          </cell>
          <cell r="G74">
            <v>1.2</v>
          </cell>
          <cell r="H74">
            <v>1.4</v>
          </cell>
          <cell r="I74">
            <v>1.7</v>
          </cell>
          <cell r="J74">
            <v>1.7</v>
          </cell>
          <cell r="K74">
            <v>1.8</v>
          </cell>
          <cell r="L74">
            <v>1.8</v>
          </cell>
          <cell r="M74">
            <v>1.9</v>
          </cell>
          <cell r="N74">
            <v>1.9</v>
          </cell>
          <cell r="O74">
            <v>1.9</v>
          </cell>
          <cell r="P74">
            <v>1.9</v>
          </cell>
          <cell r="Q74">
            <v>1.9</v>
          </cell>
          <cell r="R74">
            <v>2.2999999999999998</v>
          </cell>
          <cell r="S74">
            <v>2.8</v>
          </cell>
          <cell r="T74">
            <v>2.7</v>
          </cell>
          <cell r="U74">
            <v>2.7</v>
          </cell>
          <cell r="V74">
            <v>2.7</v>
          </cell>
          <cell r="W74">
            <v>2.7</v>
          </cell>
          <cell r="X74">
            <v>2.9</v>
          </cell>
          <cell r="Y74">
            <v>3</v>
          </cell>
          <cell r="Z74">
            <v>3.2</v>
          </cell>
          <cell r="AA74">
            <v>3.4</v>
          </cell>
          <cell r="AB74">
            <v>3.7</v>
          </cell>
          <cell r="AC74">
            <v>4</v>
          </cell>
          <cell r="AD74">
            <v>4.2</v>
          </cell>
          <cell r="AE74">
            <v>4.5</v>
          </cell>
          <cell r="AF74">
            <v>4.8</v>
          </cell>
          <cell r="AG74">
            <v>5.2</v>
          </cell>
          <cell r="AH74">
            <v>5.7</v>
          </cell>
        </row>
        <row r="75">
          <cell r="C75">
            <v>0.6</v>
          </cell>
          <cell r="D75">
            <v>0.7</v>
          </cell>
          <cell r="E75">
            <v>0.79999999999999993</v>
          </cell>
          <cell r="F75">
            <v>1</v>
          </cell>
          <cell r="G75">
            <v>1.3</v>
          </cell>
          <cell r="H75">
            <v>1.6</v>
          </cell>
          <cell r="I75">
            <v>1.9</v>
          </cell>
          <cell r="J75">
            <v>1.9</v>
          </cell>
          <cell r="K75">
            <v>1.9</v>
          </cell>
          <cell r="L75">
            <v>2</v>
          </cell>
          <cell r="M75">
            <v>2.2000000000000002</v>
          </cell>
          <cell r="N75">
            <v>2.4000000000000004</v>
          </cell>
          <cell r="O75">
            <v>2.8</v>
          </cell>
          <cell r="P75">
            <v>3</v>
          </cell>
          <cell r="Q75">
            <v>3.3</v>
          </cell>
          <cell r="R75">
            <v>3.6999999999999997</v>
          </cell>
          <cell r="S75">
            <v>4.2</v>
          </cell>
          <cell r="T75">
            <v>4.4000000000000004</v>
          </cell>
          <cell r="U75">
            <v>4.5</v>
          </cell>
          <cell r="V75">
            <v>4.6000000000000005</v>
          </cell>
          <cell r="W75">
            <v>4.8000000000000007</v>
          </cell>
          <cell r="X75">
            <v>5.2</v>
          </cell>
          <cell r="Y75">
            <v>5.8</v>
          </cell>
          <cell r="Z75">
            <v>6.1</v>
          </cell>
          <cell r="AA75">
            <v>6.5</v>
          </cell>
          <cell r="AB75">
            <v>7.3999999999999995</v>
          </cell>
          <cell r="AC75">
            <v>8</v>
          </cell>
          <cell r="AD75">
            <v>8.5</v>
          </cell>
          <cell r="AE75">
            <v>8.7999999999999989</v>
          </cell>
          <cell r="AF75">
            <v>9.3000000000000007</v>
          </cell>
          <cell r="AG75">
            <v>9.8000000000000007</v>
          </cell>
          <cell r="AH75">
            <v>10.4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0.1</v>
          </cell>
          <cell r="G76">
            <v>0.1</v>
          </cell>
          <cell r="H76">
            <v>0.1</v>
          </cell>
          <cell r="I76">
            <v>0.1</v>
          </cell>
          <cell r="J76">
            <v>0.1</v>
          </cell>
          <cell r="K76">
            <v>0.1</v>
          </cell>
          <cell r="L76">
            <v>0.1</v>
          </cell>
          <cell r="M76">
            <v>0.1</v>
          </cell>
          <cell r="N76">
            <v>0.2</v>
          </cell>
          <cell r="O76">
            <v>0.2</v>
          </cell>
          <cell r="P76">
            <v>0.2</v>
          </cell>
          <cell r="Q76">
            <v>0.2</v>
          </cell>
          <cell r="R76">
            <v>0.2</v>
          </cell>
          <cell r="S76">
            <v>0.3</v>
          </cell>
          <cell r="T76">
            <v>0.3</v>
          </cell>
          <cell r="U76">
            <v>0.3</v>
          </cell>
          <cell r="V76">
            <v>0.3</v>
          </cell>
          <cell r="W76">
            <v>0.3</v>
          </cell>
          <cell r="X76">
            <v>0.3</v>
          </cell>
          <cell r="Y76">
            <v>0.4</v>
          </cell>
          <cell r="Z76">
            <v>0.4</v>
          </cell>
          <cell r="AA76">
            <v>0.4</v>
          </cell>
          <cell r="AB76">
            <v>0.5</v>
          </cell>
          <cell r="AC76">
            <v>0.5</v>
          </cell>
          <cell r="AD76">
            <v>0.6</v>
          </cell>
          <cell r="AE76">
            <v>0.6</v>
          </cell>
          <cell r="AF76">
            <v>0.6</v>
          </cell>
          <cell r="AG76">
            <v>0.6</v>
          </cell>
          <cell r="AH76">
            <v>0.6</v>
          </cell>
        </row>
        <row r="78">
          <cell r="C78">
            <v>2.2000000000000002</v>
          </cell>
          <cell r="D78">
            <v>2.5</v>
          </cell>
          <cell r="E78">
            <v>2.7</v>
          </cell>
          <cell r="F78">
            <v>3</v>
          </cell>
          <cell r="G78">
            <v>3.2</v>
          </cell>
          <cell r="H78">
            <v>3.5</v>
          </cell>
          <cell r="I78">
            <v>3.7</v>
          </cell>
          <cell r="J78">
            <v>4.0999999999999996</v>
          </cell>
          <cell r="K78">
            <v>4.4000000000000004</v>
          </cell>
          <cell r="L78">
            <v>4.5999999999999996</v>
          </cell>
          <cell r="M78">
            <v>4.8</v>
          </cell>
          <cell r="N78">
            <v>5.0999999999999996</v>
          </cell>
          <cell r="O78">
            <v>5.5</v>
          </cell>
          <cell r="P78">
            <v>5.8</v>
          </cell>
          <cell r="Q78">
            <v>6.1</v>
          </cell>
          <cell r="R78">
            <v>6.4</v>
          </cell>
          <cell r="S78">
            <v>6.7</v>
          </cell>
          <cell r="T78">
            <v>7</v>
          </cell>
          <cell r="U78">
            <v>7.2</v>
          </cell>
          <cell r="V78">
            <v>7.4</v>
          </cell>
          <cell r="W78">
            <v>7.6</v>
          </cell>
          <cell r="X78">
            <v>7.8</v>
          </cell>
          <cell r="Y78">
            <v>7.9</v>
          </cell>
          <cell r="Z78">
            <v>8</v>
          </cell>
          <cell r="AA78">
            <v>8</v>
          </cell>
          <cell r="AB78">
            <v>8.1</v>
          </cell>
          <cell r="AC78">
            <v>8.1999999999999993</v>
          </cell>
          <cell r="AD78">
            <v>8.4</v>
          </cell>
          <cell r="AE78">
            <v>8.6</v>
          </cell>
          <cell r="AF78">
            <v>9</v>
          </cell>
          <cell r="AG78">
            <v>9.4</v>
          </cell>
          <cell r="AH78">
            <v>9.8000000000000007</v>
          </cell>
        </row>
        <row r="79">
          <cell r="C79">
            <v>2.2000000000000002</v>
          </cell>
          <cell r="D79">
            <v>2.4</v>
          </cell>
          <cell r="E79">
            <v>2.7</v>
          </cell>
          <cell r="F79">
            <v>2.9</v>
          </cell>
          <cell r="G79">
            <v>3.2</v>
          </cell>
          <cell r="H79">
            <v>3.4</v>
          </cell>
          <cell r="I79">
            <v>3.7</v>
          </cell>
          <cell r="J79">
            <v>4</v>
          </cell>
          <cell r="K79">
            <v>4.3</v>
          </cell>
          <cell r="L79">
            <v>4.5</v>
          </cell>
          <cell r="M79">
            <v>4.8</v>
          </cell>
          <cell r="N79">
            <v>5</v>
          </cell>
          <cell r="O79">
            <v>5.3</v>
          </cell>
          <cell r="P79">
            <v>5.6</v>
          </cell>
          <cell r="Q79">
            <v>5.9</v>
          </cell>
          <cell r="R79">
            <v>6.1</v>
          </cell>
          <cell r="S79">
            <v>6.4</v>
          </cell>
          <cell r="T79">
            <v>6.6</v>
          </cell>
          <cell r="U79">
            <v>6.9</v>
          </cell>
          <cell r="V79">
            <v>7.1</v>
          </cell>
          <cell r="W79">
            <v>7.2</v>
          </cell>
          <cell r="X79">
            <v>7.4</v>
          </cell>
          <cell r="Y79">
            <v>7.5</v>
          </cell>
          <cell r="Z79">
            <v>7.6</v>
          </cell>
          <cell r="AA79">
            <v>7.6</v>
          </cell>
          <cell r="AB79">
            <v>7.7</v>
          </cell>
          <cell r="AC79">
            <v>7.7</v>
          </cell>
          <cell r="AD79">
            <v>7.8</v>
          </cell>
          <cell r="AE79">
            <v>8</v>
          </cell>
          <cell r="AF79">
            <v>8.1999999999999993</v>
          </cell>
          <cell r="AG79">
            <v>8.6</v>
          </cell>
          <cell r="AH79">
            <v>8.9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0.1</v>
          </cell>
          <cell r="J80">
            <v>0.1</v>
          </cell>
          <cell r="K80">
            <v>0.1</v>
          </cell>
          <cell r="L80">
            <v>0.1</v>
          </cell>
          <cell r="M80">
            <v>0.1</v>
          </cell>
          <cell r="N80">
            <v>0.1</v>
          </cell>
          <cell r="O80">
            <v>0.1</v>
          </cell>
          <cell r="P80">
            <v>0.2</v>
          </cell>
          <cell r="Q80">
            <v>0.2</v>
          </cell>
          <cell r="R80">
            <v>0.3</v>
          </cell>
          <cell r="S80">
            <v>0.3</v>
          </cell>
          <cell r="T80">
            <v>0.3</v>
          </cell>
          <cell r="U80">
            <v>0.3</v>
          </cell>
          <cell r="V80">
            <v>0.4</v>
          </cell>
          <cell r="W80">
            <v>0.4</v>
          </cell>
          <cell r="X80">
            <v>0.4</v>
          </cell>
          <cell r="Y80">
            <v>0.4</v>
          </cell>
          <cell r="Z80">
            <v>0.4</v>
          </cell>
          <cell r="AA80">
            <v>0.4</v>
          </cell>
          <cell r="AB80">
            <v>0.4</v>
          </cell>
          <cell r="AC80">
            <v>0.5</v>
          </cell>
          <cell r="AD80">
            <v>0.6</v>
          </cell>
          <cell r="AE80">
            <v>0.6</v>
          </cell>
          <cell r="AF80">
            <v>0.7</v>
          </cell>
          <cell r="AG80">
            <v>0.8</v>
          </cell>
          <cell r="AH80">
            <v>0.9</v>
          </cell>
        </row>
        <row r="81">
          <cell r="C81">
            <v>0.2</v>
          </cell>
          <cell r="D81">
            <v>0.2</v>
          </cell>
          <cell r="E81">
            <v>0.2</v>
          </cell>
          <cell r="F81">
            <v>0.3</v>
          </cell>
          <cell r="G81">
            <v>0.3</v>
          </cell>
          <cell r="H81">
            <v>0.4</v>
          </cell>
          <cell r="I81">
            <v>0.4</v>
          </cell>
          <cell r="J81">
            <v>0.5</v>
          </cell>
          <cell r="K81">
            <v>0.5</v>
          </cell>
          <cell r="L81">
            <v>0.5</v>
          </cell>
          <cell r="M81">
            <v>0.6</v>
          </cell>
          <cell r="N81">
            <v>0.8</v>
          </cell>
          <cell r="O81">
            <v>0.9</v>
          </cell>
          <cell r="P81">
            <v>0.9</v>
          </cell>
          <cell r="Q81">
            <v>0.8</v>
          </cell>
          <cell r="R81">
            <v>0.8</v>
          </cell>
          <cell r="S81">
            <v>0.9</v>
          </cell>
          <cell r="T81">
            <v>0.9</v>
          </cell>
          <cell r="U81">
            <v>1</v>
          </cell>
          <cell r="V81">
            <v>1.1000000000000001</v>
          </cell>
          <cell r="W81">
            <v>1.2</v>
          </cell>
          <cell r="X81">
            <v>1.3</v>
          </cell>
          <cell r="Y81">
            <v>1.3</v>
          </cell>
          <cell r="Z81">
            <v>1.3</v>
          </cell>
          <cell r="AA81">
            <v>1.3</v>
          </cell>
          <cell r="AB81">
            <v>1.5</v>
          </cell>
          <cell r="AC81">
            <v>1.7</v>
          </cell>
          <cell r="AD81">
            <v>1.9</v>
          </cell>
          <cell r="AE81">
            <v>2</v>
          </cell>
          <cell r="AF81">
            <v>2</v>
          </cell>
          <cell r="AG81">
            <v>2.1</v>
          </cell>
          <cell r="AH81">
            <v>2.4</v>
          </cell>
        </row>
        <row r="82">
          <cell r="C82">
            <v>0.1</v>
          </cell>
          <cell r="D82">
            <v>0.1</v>
          </cell>
          <cell r="E82">
            <v>0.1</v>
          </cell>
          <cell r="F82">
            <v>0.1</v>
          </cell>
          <cell r="G82">
            <v>0.1</v>
          </cell>
          <cell r="H82">
            <v>0.2</v>
          </cell>
          <cell r="I82">
            <v>0.2</v>
          </cell>
          <cell r="J82">
            <v>0.2</v>
          </cell>
          <cell r="K82">
            <v>0.2</v>
          </cell>
          <cell r="L82">
            <v>0.2</v>
          </cell>
          <cell r="M82">
            <v>0.3</v>
          </cell>
          <cell r="N82">
            <v>0.3</v>
          </cell>
          <cell r="O82">
            <v>0.4</v>
          </cell>
          <cell r="P82">
            <v>0.4</v>
          </cell>
          <cell r="Q82">
            <v>0.4</v>
          </cell>
          <cell r="R82">
            <v>0.4</v>
          </cell>
          <cell r="S82">
            <v>0.4</v>
          </cell>
          <cell r="T82">
            <v>0.5</v>
          </cell>
          <cell r="U82">
            <v>0.5</v>
          </cell>
          <cell r="V82">
            <v>0.6</v>
          </cell>
          <cell r="W82">
            <v>0.7</v>
          </cell>
          <cell r="X82">
            <v>0.8</v>
          </cell>
          <cell r="Y82">
            <v>0.8</v>
          </cell>
          <cell r="Z82">
            <v>0.8</v>
          </cell>
          <cell r="AA82">
            <v>0.8</v>
          </cell>
          <cell r="AB82">
            <v>0.8</v>
          </cell>
          <cell r="AC82">
            <v>0.9</v>
          </cell>
          <cell r="AD82">
            <v>1</v>
          </cell>
          <cell r="AE82">
            <v>1.1000000000000001</v>
          </cell>
          <cell r="AF82">
            <v>1.2</v>
          </cell>
          <cell r="AG82">
            <v>1.2</v>
          </cell>
          <cell r="AH82">
            <v>1.4</v>
          </cell>
        </row>
        <row r="83">
          <cell r="C83">
            <v>0.1</v>
          </cell>
          <cell r="D83">
            <v>0.1</v>
          </cell>
          <cell r="E83">
            <v>0.1</v>
          </cell>
          <cell r="F83">
            <v>0.2</v>
          </cell>
          <cell r="G83">
            <v>0.2</v>
          </cell>
          <cell r="H83">
            <v>0.2</v>
          </cell>
          <cell r="I83">
            <v>0.2</v>
          </cell>
          <cell r="J83">
            <v>0.3</v>
          </cell>
          <cell r="K83">
            <v>0.3</v>
          </cell>
          <cell r="L83">
            <v>0.3</v>
          </cell>
          <cell r="M83">
            <v>0.4</v>
          </cell>
          <cell r="N83">
            <v>0.5</v>
          </cell>
          <cell r="O83">
            <v>0.5</v>
          </cell>
          <cell r="P83">
            <v>0.5</v>
          </cell>
          <cell r="Q83">
            <v>0.5</v>
          </cell>
          <cell r="R83">
            <v>0.4</v>
          </cell>
          <cell r="S83">
            <v>0.4</v>
          </cell>
          <cell r="T83">
            <v>0.5</v>
          </cell>
          <cell r="U83">
            <v>0.5</v>
          </cell>
          <cell r="V83">
            <v>0.5</v>
          </cell>
          <cell r="W83">
            <v>0.5</v>
          </cell>
          <cell r="X83">
            <v>0.5</v>
          </cell>
          <cell r="Y83">
            <v>0.5</v>
          </cell>
          <cell r="Z83">
            <v>0.5</v>
          </cell>
          <cell r="AA83">
            <v>0.5</v>
          </cell>
          <cell r="AB83">
            <v>0.6</v>
          </cell>
          <cell r="AC83">
            <v>0.8</v>
          </cell>
          <cell r="AD83">
            <v>0.8</v>
          </cell>
          <cell r="AE83">
            <v>0.9</v>
          </cell>
          <cell r="AF83">
            <v>0.8</v>
          </cell>
          <cell r="AG83">
            <v>0.9</v>
          </cell>
          <cell r="AH83">
            <v>1</v>
          </cell>
        </row>
        <row r="84">
          <cell r="C84">
            <v>0.6</v>
          </cell>
          <cell r="D84">
            <v>0.7</v>
          </cell>
          <cell r="E84">
            <v>0.8</v>
          </cell>
          <cell r="F84">
            <v>0.9</v>
          </cell>
          <cell r="G84">
            <v>1</v>
          </cell>
          <cell r="H84">
            <v>1.2</v>
          </cell>
          <cell r="I84">
            <v>1.4</v>
          </cell>
          <cell r="J84">
            <v>1.5</v>
          </cell>
          <cell r="K84">
            <v>1.5</v>
          </cell>
          <cell r="L84">
            <v>1.6</v>
          </cell>
          <cell r="M84">
            <v>1.8</v>
          </cell>
          <cell r="N84">
            <v>2.2000000000000002</v>
          </cell>
          <cell r="O84">
            <v>2.6</v>
          </cell>
          <cell r="P84">
            <v>2.9</v>
          </cell>
          <cell r="Q84">
            <v>3.2</v>
          </cell>
          <cell r="R84">
            <v>3.4</v>
          </cell>
          <cell r="S84">
            <v>3.6</v>
          </cell>
          <cell r="T84">
            <v>3.8</v>
          </cell>
          <cell r="U84">
            <v>4</v>
          </cell>
          <cell r="V84">
            <v>4.3</v>
          </cell>
          <cell r="W84">
            <v>4.5999999999999996</v>
          </cell>
          <cell r="X84">
            <v>5.0999999999999996</v>
          </cell>
          <cell r="Y84">
            <v>5.4</v>
          </cell>
          <cell r="Z84">
            <v>5.6</v>
          </cell>
          <cell r="AA84">
            <v>5.9</v>
          </cell>
          <cell r="AB84">
            <v>6.3</v>
          </cell>
          <cell r="AC84">
            <v>6.7</v>
          </cell>
          <cell r="AD84">
            <v>7.2</v>
          </cell>
          <cell r="AE84">
            <v>7.9</v>
          </cell>
          <cell r="AF84">
            <v>8.6</v>
          </cell>
          <cell r="AG84">
            <v>8.9</v>
          </cell>
          <cell r="AH84">
            <v>9.1999999999999993</v>
          </cell>
        </row>
        <row r="85">
          <cell r="C85">
            <v>64.2</v>
          </cell>
          <cell r="D85">
            <v>70.599999999999994</v>
          </cell>
          <cell r="E85">
            <v>75.899999999999991</v>
          </cell>
          <cell r="F85">
            <v>80.5</v>
          </cell>
          <cell r="G85">
            <v>84.899999999999991</v>
          </cell>
          <cell r="H85">
            <v>87.100000000000009</v>
          </cell>
          <cell r="I85">
            <v>89.2</v>
          </cell>
          <cell r="J85">
            <v>90.9</v>
          </cell>
          <cell r="K85">
            <v>94.100000000000009</v>
          </cell>
          <cell r="L85">
            <v>94.7</v>
          </cell>
          <cell r="M85">
            <v>96.5</v>
          </cell>
          <cell r="N85">
            <v>98.200000000000017</v>
          </cell>
          <cell r="O85">
            <v>101.4</v>
          </cell>
          <cell r="P85">
            <v>106.1</v>
          </cell>
          <cell r="Q85">
            <v>108.4</v>
          </cell>
          <cell r="R85">
            <v>110.8</v>
          </cell>
          <cell r="S85">
            <v>115</v>
          </cell>
          <cell r="T85">
            <v>120.60000000000001</v>
          </cell>
          <cell r="U85">
            <v>127.4</v>
          </cell>
          <cell r="V85">
            <v>134.19999999999999</v>
          </cell>
          <cell r="W85">
            <v>141.9</v>
          </cell>
          <cell r="X85">
            <v>150.5</v>
          </cell>
          <cell r="Y85">
            <v>154.5</v>
          </cell>
          <cell r="Z85">
            <v>161.1</v>
          </cell>
          <cell r="AA85">
            <v>167.8</v>
          </cell>
          <cell r="AB85">
            <v>172.6</v>
          </cell>
          <cell r="AC85">
            <v>176.9</v>
          </cell>
          <cell r="AD85">
            <v>182.39999999999998</v>
          </cell>
          <cell r="AE85">
            <v>184.8</v>
          </cell>
          <cell r="AF85">
            <v>186.5</v>
          </cell>
          <cell r="AG85">
            <v>192.29999999999998</v>
          </cell>
          <cell r="AH85">
            <v>200</v>
          </cell>
        </row>
        <row r="86">
          <cell r="C86">
            <v>59.5</v>
          </cell>
          <cell r="D86">
            <v>65.3</v>
          </cell>
          <cell r="E86">
            <v>69.8</v>
          </cell>
          <cell r="F86">
            <v>73.400000000000006</v>
          </cell>
          <cell r="G86">
            <v>76.8</v>
          </cell>
          <cell r="H86">
            <v>78.2</v>
          </cell>
          <cell r="I86">
            <v>79.400000000000006</v>
          </cell>
          <cell r="J86">
            <v>80.400000000000006</v>
          </cell>
          <cell r="K86">
            <v>82.9</v>
          </cell>
          <cell r="L86">
            <v>83.2</v>
          </cell>
          <cell r="M86">
            <v>84.4</v>
          </cell>
          <cell r="N86">
            <v>85.300000000000011</v>
          </cell>
          <cell r="O86">
            <v>87.4</v>
          </cell>
          <cell r="P86">
            <v>90.8</v>
          </cell>
          <cell r="Q86">
            <v>92.2</v>
          </cell>
          <cell r="R86">
            <v>94</v>
          </cell>
          <cell r="S86">
            <v>97.6</v>
          </cell>
          <cell r="T86">
            <v>102.30000000000001</v>
          </cell>
          <cell r="U86">
            <v>108</v>
          </cell>
          <cell r="V86">
            <v>113.6</v>
          </cell>
          <cell r="W86">
            <v>119.9</v>
          </cell>
          <cell r="X86">
            <v>126.8</v>
          </cell>
          <cell r="Y86">
            <v>129.80000000000001</v>
          </cell>
          <cell r="Z86">
            <v>135.69999999999999</v>
          </cell>
          <cell r="AA86">
            <v>141.5</v>
          </cell>
          <cell r="AB86">
            <v>145.19999999999999</v>
          </cell>
          <cell r="AC86">
            <v>148.5</v>
          </cell>
          <cell r="AD86">
            <v>152.69999999999999</v>
          </cell>
          <cell r="AE86">
            <v>154.30000000000001</v>
          </cell>
          <cell r="AF86">
            <v>154.9</v>
          </cell>
          <cell r="AG86">
            <v>159.19999999999999</v>
          </cell>
          <cell r="AH86">
            <v>165</v>
          </cell>
        </row>
        <row r="89">
          <cell r="C89">
            <v>4.7</v>
          </cell>
          <cell r="D89">
            <v>5.3</v>
          </cell>
          <cell r="E89">
            <v>6.1</v>
          </cell>
          <cell r="F89">
            <v>7.1</v>
          </cell>
          <cell r="G89">
            <v>8.1</v>
          </cell>
          <cell r="H89">
            <v>8.9</v>
          </cell>
          <cell r="I89">
            <v>9.8000000000000007</v>
          </cell>
          <cell r="J89">
            <v>10.5</v>
          </cell>
          <cell r="K89">
            <v>11.2</v>
          </cell>
          <cell r="L89">
            <v>11.5</v>
          </cell>
          <cell r="M89">
            <v>12.1</v>
          </cell>
          <cell r="N89">
            <v>12.9</v>
          </cell>
          <cell r="O89">
            <v>14</v>
          </cell>
          <cell r="P89">
            <v>15.3</v>
          </cell>
          <cell r="Q89">
            <v>16.2</v>
          </cell>
          <cell r="R89">
            <v>16.8</v>
          </cell>
          <cell r="S89">
            <v>17.399999999999999</v>
          </cell>
          <cell r="T89">
            <v>18.3</v>
          </cell>
          <cell r="U89">
            <v>19.399999999999999</v>
          </cell>
          <cell r="V89">
            <v>20.6</v>
          </cell>
          <cell r="W89">
            <v>22</v>
          </cell>
          <cell r="X89">
            <v>23.7</v>
          </cell>
          <cell r="Y89">
            <v>24.7</v>
          </cell>
          <cell r="Z89">
            <v>25.4</v>
          </cell>
          <cell r="AA89">
            <v>26.3</v>
          </cell>
          <cell r="AB89">
            <v>27.4</v>
          </cell>
          <cell r="AC89">
            <v>28.4</v>
          </cell>
          <cell r="AD89">
            <v>29.7</v>
          </cell>
          <cell r="AE89">
            <v>30.5</v>
          </cell>
          <cell r="AF89">
            <v>31.6</v>
          </cell>
          <cell r="AG89">
            <v>33.1</v>
          </cell>
          <cell r="AH89">
            <v>35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N114"/>
  <sheetViews>
    <sheetView workbookViewId="0">
      <pane xSplit="1" ySplit="1" topLeftCell="B26" activePane="bottomRight" state="frozen"/>
      <selection pane="topRight" activeCell="B1" sqref="B1"/>
      <selection pane="bottomLeft" activeCell="A2" sqref="A2"/>
      <selection pane="bottomRight" activeCell="B39" sqref="B39"/>
    </sheetView>
  </sheetViews>
  <sheetFormatPr defaultColWidth="10.85546875" defaultRowHeight="15" x14ac:dyDescent="0.25"/>
  <cols>
    <col min="1" max="1" width="28.42578125" style="86" customWidth="1"/>
    <col min="2" max="32" width="10.5703125" style="86" customWidth="1"/>
    <col min="33" max="37" width="10.5703125" style="1" customWidth="1"/>
    <col min="38" max="38" width="10.85546875" style="1"/>
    <col min="39" max="39" width="13.85546875" style="1" customWidth="1"/>
    <col min="40" max="16384" width="10.85546875" style="1"/>
  </cols>
  <sheetData>
    <row r="1" spans="1:36" x14ac:dyDescent="0.25">
      <c r="A1" s="44"/>
      <c r="B1" s="45">
        <v>1987</v>
      </c>
      <c r="C1" s="45">
        <v>1988</v>
      </c>
      <c r="D1" s="45">
        <v>1989</v>
      </c>
      <c r="E1" s="45">
        <v>1990</v>
      </c>
      <c r="F1" s="45">
        <v>1991</v>
      </c>
      <c r="G1" s="45">
        <v>1992</v>
      </c>
      <c r="H1" s="45">
        <v>1993</v>
      </c>
      <c r="I1" s="45">
        <v>1994</v>
      </c>
      <c r="J1" s="45">
        <v>1995</v>
      </c>
      <c r="K1" s="45">
        <v>1996</v>
      </c>
      <c r="L1" s="45">
        <v>1997</v>
      </c>
      <c r="M1" s="45">
        <v>1998</v>
      </c>
      <c r="N1" s="45">
        <v>1999</v>
      </c>
      <c r="O1" s="45">
        <v>2000</v>
      </c>
      <c r="P1" s="45">
        <v>2001</v>
      </c>
      <c r="Q1" s="45">
        <v>2002</v>
      </c>
      <c r="R1" s="45">
        <v>2003</v>
      </c>
      <c r="S1" s="45">
        <v>2004</v>
      </c>
      <c r="T1" s="45">
        <v>2005</v>
      </c>
      <c r="U1" s="45">
        <v>2006</v>
      </c>
      <c r="V1" s="45">
        <v>2007</v>
      </c>
      <c r="W1" s="45">
        <v>2008</v>
      </c>
      <c r="X1" s="45">
        <v>2009</v>
      </c>
      <c r="Y1" s="45">
        <v>2010</v>
      </c>
      <c r="Z1" s="45">
        <v>2011</v>
      </c>
      <c r="AA1" s="45">
        <v>2012</v>
      </c>
      <c r="AB1" s="45">
        <v>2013</v>
      </c>
      <c r="AC1" s="45">
        <v>2014</v>
      </c>
      <c r="AD1" s="45">
        <v>2015</v>
      </c>
      <c r="AE1" s="45">
        <v>2016</v>
      </c>
      <c r="AF1" s="45">
        <v>2017</v>
      </c>
      <c r="AG1" s="45">
        <v>2018</v>
      </c>
      <c r="AH1" s="45" t="s">
        <v>641</v>
      </c>
      <c r="AI1" s="45"/>
      <c r="AJ1" s="45"/>
    </row>
    <row r="2" spans="1:36" x14ac:dyDescent="0.25">
      <c r="A2" s="46" t="s">
        <v>564</v>
      </c>
      <c r="B2" s="47" t="s">
        <v>601</v>
      </c>
      <c r="C2" s="85">
        <f>C8/('data-value'!C27/Y!C279)</f>
        <v>-1.8037976687550483E-2</v>
      </c>
      <c r="D2" s="85">
        <f>D8/('data-value'!D27/Y!D279)</f>
        <v>2.0731216035956624E-3</v>
      </c>
      <c r="E2" s="85">
        <f>E8/('data-value'!E27/Y!E279)</f>
        <v>2.0107995755051167E-2</v>
      </c>
      <c r="F2" s="85">
        <f>F8/('data-value'!F27/Y!F279)</f>
        <v>-9.6586992893502623E-3</v>
      </c>
      <c r="G2" s="85">
        <f>G8/('data-value'!G27/Y!G279)</f>
        <v>7.006081187085937E-3</v>
      </c>
      <c r="H2" s="85">
        <f>H8/('data-value'!H27/Y!H279)</f>
        <v>-1.5695599267847374E-3</v>
      </c>
      <c r="I2" s="85">
        <f>I8/('data-value'!I27/Y!I279)</f>
        <v>2.9103568412879831E-2</v>
      </c>
      <c r="J2" s="85">
        <f>J8/('data-value'!J27/Y!J279)</f>
        <v>-1.3865319739063003E-2</v>
      </c>
      <c r="K2" s="85">
        <f>K8/('data-value'!K27/Y!K279)</f>
        <v>5.4251955590541613E-3</v>
      </c>
      <c r="L2" s="85">
        <f>L8/('data-value'!L27/Y!L279)</f>
        <v>1.2854142227848362E-2</v>
      </c>
      <c r="M2" s="85">
        <f>M8/('data-value'!M27/Y!M279)</f>
        <v>-2.2934765001566333E-2</v>
      </c>
      <c r="N2" s="85">
        <f>N8/('data-value'!N27/Y!N279)</f>
        <v>2.5762730769378874E-2</v>
      </c>
      <c r="O2" s="85">
        <f>O8/('data-value'!O27/Y!O279)</f>
        <v>7.3789168989203758E-3</v>
      </c>
      <c r="P2" s="85">
        <f>P8/('data-value'!P27/Y!P279)</f>
        <v>-3.53528560388916E-3</v>
      </c>
      <c r="Q2" s="85">
        <f>Q8/('data-value'!Q27/Y!Q279)</f>
        <v>3.1255062469821147E-2</v>
      </c>
      <c r="R2" s="85">
        <f>R8/('data-value'!R27/Y!R279)</f>
        <v>3.0148189811162493E-3</v>
      </c>
      <c r="S2" s="85">
        <f>S8/('data-value'!S27/Y!S279)</f>
        <v>3.5176588899903771E-2</v>
      </c>
      <c r="T2" s="85">
        <f>T8/('data-value'!T27/Y!T279)</f>
        <v>-1.6267503513125694E-2</v>
      </c>
      <c r="U2" s="85">
        <f>U8/('data-value'!U27/Y!U279)</f>
        <v>4.054202814499272E-2</v>
      </c>
      <c r="V2" s="85">
        <f>V8/('data-value'!V27/Y!V279)</f>
        <v>1.6757779430264401E-2</v>
      </c>
      <c r="W2" s="85">
        <f>W8/('data-value'!W27/Y!W279)</f>
        <v>-3.7904741561654257E-2</v>
      </c>
      <c r="X2" s="85">
        <f>X8/('data-value'!X27/Y!X279)</f>
        <v>-3.052570320006436E-3</v>
      </c>
      <c r="Y2" s="85">
        <f>Y8/('data-value'!Y27/Y!Y279)</f>
        <v>2.6870630125005731E-2</v>
      </c>
      <c r="Z2" s="85">
        <f>Z8/('data-value'!Z27/Y!Z279)</f>
        <v>-3.0085625536367719E-2</v>
      </c>
      <c r="AA2" s="85">
        <f>AA8/('data-value'!AA27/Y!AA279)</f>
        <v>-2.8082601222992089E-2</v>
      </c>
      <c r="AB2" s="85">
        <f>AB8/('data-value'!AB27/Y!AB279)</f>
        <v>7.5831432893569816E-3</v>
      </c>
      <c r="AC2" s="85">
        <f>AC8/('data-value'!AC27/Y!AC279)</f>
        <v>-4.9361028650843552E-3</v>
      </c>
      <c r="AD2" s="85">
        <f>AD8/('data-value'!AD27/Y!AD279)</f>
        <v>-2.095886791940723E-2</v>
      </c>
      <c r="AE2" s="85">
        <f>AE8/('data-value'!AE27/Y!AE279)</f>
        <v>1.5218076601538429E-2</v>
      </c>
      <c r="AF2" s="85">
        <f>AF8/('data-value'!AF27/Y!AF279)</f>
        <v>-1.3706522495818878E-2</v>
      </c>
      <c r="AG2" s="85">
        <f>AG8/('data-value'!AG27/Y!AG279)</f>
        <v>2.7135001700623143E-3</v>
      </c>
      <c r="AH2" s="32"/>
      <c r="AI2" s="32"/>
      <c r="AJ2" s="32"/>
    </row>
    <row r="3" spans="1:36" x14ac:dyDescent="0.25">
      <c r="A3" s="3" t="s">
        <v>566</v>
      </c>
      <c r="B3" s="3"/>
      <c r="C3" s="13">
        <f>('data-price'!C$27/Y!C$278)*('data-volume'!D$27-'data-volume'!C$27)</f>
        <v>20.911788850276935</v>
      </c>
      <c r="D3" s="13">
        <f>('data-price'!D$27/Y!D$278)*('data-volume'!E$27-'data-volume'!D$27)</f>
        <v>12.919666688042721</v>
      </c>
      <c r="E3" s="13">
        <f>('data-price'!E$27/Y!E$278)*('data-volume'!F$27-'data-volume'!E$27)</f>
        <v>5.783489683641986</v>
      </c>
      <c r="F3" s="13">
        <f>('data-price'!F$27/Y!F$278)*('data-volume'!G$27-'data-volume'!F$27)</f>
        <v>-4.1008051183117766</v>
      </c>
      <c r="G3" s="13">
        <f>('data-price'!G$27/Y!G$278)*('data-volume'!H$27-'data-volume'!G$27)</f>
        <v>9.381914046033323</v>
      </c>
      <c r="H3" s="13">
        <f>('data-price'!H$27/Y!H$278)*('data-volume'!I$27-'data-volume'!H$27)</f>
        <v>2.7191863544409274</v>
      </c>
      <c r="I3" s="13">
        <f>('data-price'!I$27/Y!I$278)*('data-volume'!J$27-'data-volume'!I$27)</f>
        <v>15.412669816113173</v>
      </c>
      <c r="J3" s="13">
        <f>('data-price'!J$27/Y!J$278)*('data-volume'!K$27-'data-volume'!J$27)</f>
        <v>4.2763218202208604</v>
      </c>
      <c r="K3" s="13">
        <f>('data-price'!K$27/Y!K$278)*('data-volume'!L$27-'data-volume'!K$27)</f>
        <v>6.1908148601455162</v>
      </c>
      <c r="L3" s="13">
        <f>('data-price'!L$27/Y!L$278)*('data-volume'!M$27-'data-volume'!L$27)</f>
        <v>35.121876488838872</v>
      </c>
      <c r="M3" s="13">
        <f>('data-price'!M$27/Y!M$278)*('data-volume'!N$27-'data-volume'!M$27)</f>
        <v>5.0563090380313502</v>
      </c>
      <c r="N3" s="13">
        <f>('data-price'!N$27/Y!N$278)*('data-volume'!O$27-'data-volume'!N$27)</f>
        <v>8.316729431922731</v>
      </c>
      <c r="O3" s="13">
        <f>('data-price'!O$27/Y!O$278)*('data-volume'!P$27-'data-volume'!O$27)</f>
        <v>-0.79351224848458035</v>
      </c>
      <c r="P3" s="13">
        <f>('data-price'!P$27/Y!P$278)*('data-volume'!Q$27-'data-volume'!P$27)</f>
        <v>-13.662635163815754</v>
      </c>
      <c r="Q3" s="13">
        <f>('data-price'!Q$27/Y!Q$278)*('data-volume'!R$27-'data-volume'!Q$27)</f>
        <v>31.925411153059059</v>
      </c>
      <c r="R3" s="13">
        <f>('data-price'!R$27/Y!R$278)*('data-volume'!S$27-'data-volume'!R$27)</f>
        <v>-1.8085051044384586</v>
      </c>
      <c r="S3" s="13">
        <f>('data-price'!S$27/Y!S$278)*('data-volume'!T$27-'data-volume'!S$27)</f>
        <v>28.32324764262799</v>
      </c>
      <c r="T3" s="13">
        <f>('data-price'!T$27/Y!T$278)*('data-volume'!U$27-'data-volume'!T$27)</f>
        <v>11.555805202235502</v>
      </c>
      <c r="U3" s="13">
        <f>('data-price'!U$27/Y!U$278)*('data-volume'!V$27-'data-volume'!U$27)</f>
        <v>14.090238985877598</v>
      </c>
      <c r="V3" s="13">
        <f>('data-price'!V$27/Y!V$278)*('data-volume'!W$27-'data-volume'!V$27)</f>
        <v>50.970740538986668</v>
      </c>
      <c r="W3" s="13">
        <f>('data-price'!W$27/Y!W$278)*('data-volume'!X$27-'data-volume'!W$27)</f>
        <v>-76.285293411775541</v>
      </c>
      <c r="X3" s="13">
        <f>('data-price'!X$27/Y!X$278)*('data-volume'!Y$27-'data-volume'!X$27)</f>
        <v>-89.109774728359312</v>
      </c>
      <c r="Y3" s="13">
        <f>('data-price'!Y$27/Y!Y$278)*('data-volume'!Z$27-'data-volume'!Y$27)</f>
        <v>49.501104327319176</v>
      </c>
      <c r="Z3" s="13">
        <f>('data-price'!Z$27/Y!Z$278)*('data-volume'!AA$27-'data-volume'!Z$27)</f>
        <v>-11.603842889706245</v>
      </c>
      <c r="AA3" s="13">
        <f>('data-price'!AA$27/Y!AA$278)*('data-volume'!AB$27-'data-volume'!AA$27)</f>
        <v>11.19025307648594</v>
      </c>
      <c r="AB3" s="13">
        <f>('data-price'!AB$27/Y!AB$278)*('data-volume'!AC$27-'data-volume'!AB$27)</f>
        <v>31.490015999999969</v>
      </c>
      <c r="AC3" s="13">
        <f>('data-price'!AC$27/Y!AC$278)*('data-volume'!AD$27-'data-volume'!AC$27)</f>
        <v>-11.470906217293983</v>
      </c>
      <c r="AD3" s="13">
        <f>('data-price'!AD$27/Y!AD$278)*('data-volume'!AE$27-'data-volume'!AD$27)</f>
        <v>-5.3771056845054623</v>
      </c>
      <c r="AE3" s="13">
        <f>('data-price'!AE$27/Y!AE$278)*('data-volume'!AF$27-'data-volume'!AE$27)</f>
        <v>6.993097935292365</v>
      </c>
      <c r="AF3" s="13">
        <f>('data-price'!AF$27/Y!AF$278)*('data-volume'!AG$27-'data-volume'!AF$27)</f>
        <v>-19.598085496619778</v>
      </c>
      <c r="AG3" s="13">
        <f>('data-price'!AG$27/Y!AG$278)*('data-volume'!AH$27-'data-volume'!AG$27)</f>
        <v>-2.044605710402001</v>
      </c>
      <c r="AH3" s="13"/>
      <c r="AI3" s="13"/>
      <c r="AJ3" s="13"/>
    </row>
    <row r="4" spans="1:36" ht="15.75" x14ac:dyDescent="0.3">
      <c r="A4" s="3" t="s">
        <v>567</v>
      </c>
      <c r="B4" s="3"/>
      <c r="C4" s="13">
        <f>('data-price'!C$91/Y!C$278)*('data-volume'!D$91-'data-volume'!C$91)</f>
        <v>25.353479508636294</v>
      </c>
      <c r="D4" s="13">
        <f>('data-price'!D$91/Y!D$278)*('data-volume'!E$91-'data-volume'!D$91)</f>
        <v>10.211468253432356</v>
      </c>
      <c r="E4" s="13">
        <f>('data-price'!E$91/Y!E$278)*('data-volume'!F$91-'data-volume'!E$91)</f>
        <v>-6.0277299620732272</v>
      </c>
      <c r="F4" s="13">
        <f>('data-price'!F$91/Y!F$278)*('data-volume'!G$91-'data-volume'!F$91)</f>
        <v>-0.84898723547180777</v>
      </c>
      <c r="G4" s="13">
        <f>('data-price'!G$91/Y!G$278)*('data-volume'!H$91-'data-volume'!G$91)</f>
        <v>4.0772560746520972</v>
      </c>
      <c r="H4" s="13">
        <f>('data-price'!H$91/Y!H$278)*('data-volume'!I$91-'data-volume'!H$91)</f>
        <v>2.167344563458613</v>
      </c>
      <c r="I4" s="13">
        <f>('data-price'!I$91/Y!I$278)*('data-volume'!J$91-'data-volume'!I$91)</f>
        <v>0.51602923640496756</v>
      </c>
      <c r="J4" s="13">
        <f>('data-price'!J$91/Y!J$278)*('data-volume'!K$91-'data-volume'!J$91)</f>
        <v>9.6657267497799477</v>
      </c>
      <c r="K4" s="13">
        <f>('data-price'!K$91/Y!K$278)*('data-volume'!L$91-'data-volume'!K$91)</f>
        <v>1.4853187336510436</v>
      </c>
      <c r="L4" s="13">
        <f>('data-price'!L$91/Y!L$278)*('data-volume'!M$91-'data-volume'!L$91)</f>
        <v>25.405811894544545</v>
      </c>
      <c r="M4" s="13">
        <f>('data-price'!M$91/Y!M$278)*('data-volume'!N$91-'data-volume'!M$91)</f>
        <v>14.892397497523877</v>
      </c>
      <c r="N4" s="13">
        <f>('data-price'!N$91/Y!N$278)*('data-volume'!O$91-'data-volume'!N$91)</f>
        <v>-8.3269010898809999</v>
      </c>
      <c r="O4" s="13">
        <f>('data-price'!O$91/Y!O$278)*('data-volume'!P$91-'data-volume'!O$91)</f>
        <v>-6.6482293908692673</v>
      </c>
      <c r="P4" s="13">
        <f>('data-price'!P$91/Y!P$278)*('data-volume'!Q$91-'data-volume'!P$91)</f>
        <v>-11.174456697589896</v>
      </c>
      <c r="Q4" s="13">
        <f>('data-price'!Q$91/Y!Q$278)*('data-volume'!R$91-'data-volume'!Q$91)</f>
        <v>16.013424667149216</v>
      </c>
      <c r="R4" s="13">
        <f>('data-price'!R$91/Y!R$278)*('data-volume'!S$91-'data-volume'!R$91)</f>
        <v>-2.6989215412672123</v>
      </c>
      <c r="S4" s="13">
        <f>('data-price'!S$91/Y!S$278)*('data-volume'!T$91-'data-volume'!S$91)</f>
        <v>7.9376784582726962</v>
      </c>
      <c r="T4" s="13">
        <f>('data-price'!T$91/Y!T$278)*('data-volume'!U$91-'data-volume'!T$91)</f>
        <v>21.057402627151919</v>
      </c>
      <c r="U4" s="13">
        <f>('data-price'!U$91/Y!U$278)*('data-volume'!V$91-'data-volume'!U$91)</f>
        <v>-14.758358457655524</v>
      </c>
      <c r="V4" s="13">
        <f>('data-price'!V$91/Y!V$278)*('data-volume'!W$91-'data-volume'!V$91)</f>
        <v>36.949217578494014</v>
      </c>
      <c r="W4" s="13">
        <f>('data-price'!W$91/Y!W$278)*('data-volume'!X$91-'data-volume'!W$91)</f>
        <v>-48.931520680683342</v>
      </c>
      <c r="X4" s="13">
        <f>('data-price'!X$91/Y!X$278)*('data-volume'!Y$91-'data-volume'!X$91)</f>
        <v>-83.843151312820851</v>
      </c>
      <c r="Y4" s="13">
        <f>('data-price'!Y$91/Y!Y$278)*('data-volume'!Z$91-'data-volume'!Y$91)</f>
        <v>31.116702152435437</v>
      </c>
      <c r="Z4" s="13">
        <f>('data-price'!Z$91/Y!Z$278)*('data-volume'!AA$91-'data-volume'!Z$91)</f>
        <v>8.9508542457409419</v>
      </c>
      <c r="AA4" s="13">
        <f>('data-price'!AA$91/Y!AA$278)*('data-volume'!AB$91-'data-volume'!AA$91)</f>
        <v>31.624344218671791</v>
      </c>
      <c r="AB4" s="13">
        <f>('data-price'!AB$91/Y!AB$278)*('data-volume'!AC$91-'data-volume'!AB$91)</f>
        <v>21.920226000000014</v>
      </c>
      <c r="AC4" s="13">
        <f>('data-price'!AC$91/Y!AC$278)*('data-volume'!AD$91-'data-volume'!AC$91)</f>
        <v>-10.269397091421178</v>
      </c>
      <c r="AD4" s="13">
        <f>('data-price'!AD$91/Y!AD$278)*('data-volume'!AE$91-'data-volume'!AD$91)</f>
        <v>7.8357751093937331</v>
      </c>
      <c r="AE4" s="13">
        <f>('data-price'!AE$91/Y!AE$278)*('data-volume'!AF$91-'data-volume'!AE$91)</f>
        <v>-7.6634520112017057</v>
      </c>
      <c r="AF4" s="13">
        <f>('data-price'!AF$91/Y!AF$278)*('data-volume'!AG$91-'data-volume'!AF$91)</f>
        <v>-14.20725952775445</v>
      </c>
      <c r="AG4" s="13">
        <f>('data-price'!AG$91/Y!AG$278)*('data-volume'!AH$91-'data-volume'!AG$91)</f>
        <v>-7.048297295791226</v>
      </c>
      <c r="AH4" s="13"/>
      <c r="AI4" s="13"/>
      <c r="AJ4" s="13"/>
    </row>
    <row r="5" spans="1:36" ht="15.75" x14ac:dyDescent="0.3">
      <c r="A5" s="3" t="s">
        <v>568</v>
      </c>
      <c r="B5" s="3"/>
      <c r="C5" s="13">
        <f>('data-price'!C$155/Y!C$278)*('data-volume'!D$155-'data-volume'!C$155)</f>
        <v>2.6249316224423187</v>
      </c>
      <c r="D5" s="13">
        <f>('data-price'!D$155/Y!D$278)*('data-volume'!E$155-'data-volume'!D$155)</f>
        <v>0.39675704256175937</v>
      </c>
      <c r="E5" s="13">
        <f>('data-price'!E$155/Y!E$278)*('data-volume'!F$155-'data-volume'!E$155)</f>
        <v>0.48528086040435087</v>
      </c>
      <c r="F5" s="13">
        <f>('data-price'!F$155/Y!F$278)*('data-volume'!G$155-'data-volume'!F$155)</f>
        <v>-0.40639402547323644</v>
      </c>
      <c r="G5" s="13">
        <f>('data-price'!G$155/Y!G$278)*('data-volume'!H$155-'data-volume'!G$155)</f>
        <v>8.3169528136095364E-2</v>
      </c>
      <c r="H5" s="13">
        <f>('data-price'!H$155/Y!H$278)*('data-volume'!I$155-'data-volume'!H$155)</f>
        <v>-0.59729376759830499</v>
      </c>
      <c r="I5" s="13">
        <f>('data-price'!I$155/Y!I$278)*('data-volume'!J$155-'data-volume'!I$155)</f>
        <v>-0.60663611508089943</v>
      </c>
      <c r="J5" s="13">
        <f>('data-price'!J$155/Y!J$278)*('data-volume'!K$155-'data-volume'!J$155)</f>
        <v>-0.17361418559000619</v>
      </c>
      <c r="K5" s="13">
        <f>('data-price'!K$155/Y!K$278)*('data-volume'!L$155-'data-volume'!K$155)</f>
        <v>-0.34790157393231758</v>
      </c>
      <c r="L5" s="13">
        <f>('data-price'!L$155/Y!L$278)*('data-volume'!M$155-'data-volume'!L$155)</f>
        <v>0.60712739506644087</v>
      </c>
      <c r="M5" s="13">
        <f>('data-price'!M$155/Y!M$278)*('data-volume'!N$155-'data-volume'!M$155)</f>
        <v>0.50710577902501275</v>
      </c>
      <c r="N5" s="13">
        <f>('data-price'!N$155/Y!N$278)*('data-volume'!O$155-'data-volume'!N$155)</f>
        <v>-0.27422703716861901</v>
      </c>
      <c r="O5" s="13">
        <f>('data-price'!O$155/Y!O$278)*('data-volume'!P$155-'data-volume'!O$155)</f>
        <v>-0.3782335949379752</v>
      </c>
      <c r="P5" s="13">
        <f>('data-price'!P$155/Y!P$278)*('data-volume'!Q$155-'data-volume'!P$155)</f>
        <v>-2.2597926425305808</v>
      </c>
      <c r="Q5" s="13">
        <f>('data-price'!Q$155/Y!Q$278)*('data-volume'!R$155-'data-volume'!Q$155)</f>
        <v>-3.3733345889519675</v>
      </c>
      <c r="R5" s="13">
        <f>('data-price'!R$155/Y!R$278)*('data-volume'!S$155-'data-volume'!R$155)</f>
        <v>-2.3122417384439262</v>
      </c>
      <c r="S5" s="13">
        <f>('data-price'!S$155/Y!S$278)*('data-volume'!T$155-'data-volume'!S$155)</f>
        <v>-1.8711789512637833</v>
      </c>
      <c r="T5" s="13">
        <f>('data-price'!T$155/Y!T$278)*('data-volume'!U$155-'data-volume'!T$155)</f>
        <v>-0.52997687780835145</v>
      </c>
      <c r="U5" s="13">
        <f>('data-price'!U$155/Y!U$278)*('data-volume'!V$155-'data-volume'!U$155)</f>
        <v>-1.0704763878136692</v>
      </c>
      <c r="V5" s="13">
        <f>('data-price'!V$155/Y!V$278)*('data-volume'!W$155-'data-volume'!V$155)</f>
        <v>-0.95518652137125981</v>
      </c>
      <c r="W5" s="13">
        <f>('data-price'!W$155/Y!W$278)*('data-volume'!X$155-'data-volume'!W$155)</f>
        <v>-0.87784146556311837</v>
      </c>
      <c r="X5" s="13">
        <f>('data-price'!X$155/Y!X$278)*('data-volume'!Y$155-'data-volume'!X$155)</f>
        <v>-5.6003774345945692</v>
      </c>
      <c r="Y5" s="13">
        <f>('data-price'!Y$155/Y!Y$278)*('data-volume'!Z$155-'data-volume'!Y$155)</f>
        <v>-1.242245565890127</v>
      </c>
      <c r="Z5" s="13">
        <f>('data-price'!Z$155/Y!Z$278)*('data-volume'!AA$155-'data-volume'!Z$155)</f>
        <v>-0.11543345106477668</v>
      </c>
      <c r="AA5" s="13">
        <f>('data-price'!AA$155/Y!AA$278)*('data-volume'!AB$155-'data-volume'!AA$155)</f>
        <v>-0.11415920169704866</v>
      </c>
      <c r="AB5" s="13">
        <f>('data-price'!AB$155/Y!AB$278)*('data-volume'!AC$155-'data-volume'!AB$155)</f>
        <v>1.5079159120310521</v>
      </c>
      <c r="AC5" s="13">
        <f>('data-price'!AC$155/Y!AC$278)*('data-volume'!AD$155-'data-volume'!AC$155)</f>
        <v>0.57732759497268482</v>
      </c>
      <c r="AD5" s="13">
        <f>('data-price'!AD$155/Y!AD$278)*('data-volume'!AE$155-'data-volume'!AD$155)</f>
        <v>0.71160771712533988</v>
      </c>
      <c r="AE5" s="13">
        <f>('data-price'!AE$155/Y!AE$278)*('data-volume'!AF$155-'data-volume'!AE$155)</f>
        <v>0.12043074374694759</v>
      </c>
      <c r="AF5" s="13">
        <f>('data-price'!AF$155/Y!AF$278)*('data-volume'!AG$155-'data-volume'!AF$155)</f>
        <v>1.9941718719603205</v>
      </c>
      <c r="AG5" s="13">
        <f>('data-price'!AG$155/Y!AG$278)*('data-volume'!AH$155-'data-volume'!AG$155)</f>
        <v>0.58416381697023578</v>
      </c>
      <c r="AH5" s="13"/>
      <c r="AI5" s="13"/>
      <c r="AJ5" s="13"/>
    </row>
    <row r="6" spans="1:36" ht="15.75" x14ac:dyDescent="0.3">
      <c r="A6" s="3" t="s">
        <v>569</v>
      </c>
      <c r="B6" s="3"/>
      <c r="C6" s="13">
        <f>('data-price'!C$411/Y!C$278)*('data-volume'!D$411-'data-volume'!C$411)</f>
        <v>0.70826460178557027</v>
      </c>
      <c r="D6" s="13">
        <f>('data-price'!D$411/Y!D$278)*('data-volume'!E$411-'data-volume'!D$411)</f>
        <v>1.3325395024969033</v>
      </c>
      <c r="E6" s="13">
        <f>('data-price'!E$411/Y!E$278)*('data-volume'!F$411-'data-volume'!E$411)</f>
        <v>1.4189595951254288</v>
      </c>
      <c r="F6" s="13">
        <f>('data-price'!F$411/Y!F$278)*('data-volume'!G$411-'data-volume'!F$411)</f>
        <v>1.8541964808619382</v>
      </c>
      <c r="G6" s="13">
        <f>('data-price'!G$411/Y!G$278)*('data-volume'!H$411-'data-volume'!G$411)</f>
        <v>1.8681681602845159</v>
      </c>
      <c r="H6" s="13">
        <f>('data-price'!H$411/Y!H$278)*('data-volume'!I$411-'data-volume'!H$411)</f>
        <v>1.9062544978773304</v>
      </c>
      <c r="I6" s="13">
        <f>('data-price'!I$411/Y!I$278)*('data-volume'!J$411-'data-volume'!I$411)</f>
        <v>1.4328665014773663</v>
      </c>
      <c r="J6" s="13">
        <f>('data-price'!J$411/Y!J$278)*('data-volume'!K$411-'data-volume'!J$411)</f>
        <v>1.7506547108238111</v>
      </c>
      <c r="K6" s="13">
        <f>('data-price'!K$411/Y!K$278)*('data-volume'!L$411-'data-volume'!K$411)</f>
        <v>2.1748175480081469</v>
      </c>
      <c r="L6" s="13">
        <f>('data-price'!L$411/Y!L$278)*('data-volume'!M$411-'data-volume'!L$411)</f>
        <v>2.3048888521672937</v>
      </c>
      <c r="M6" s="13">
        <f>('data-price'!M$411/Y!M$278)*('data-volume'!N$411-'data-volume'!M$411)</f>
        <v>2.5219131744450123</v>
      </c>
      <c r="N6" s="13">
        <f>('data-price'!N$411/Y!N$278)*('data-volume'!O$411-'data-volume'!N$411)</f>
        <v>2.4631812680231935</v>
      </c>
      <c r="O6" s="13">
        <f>('data-price'!O$411/Y!O$278)*('data-volume'!P$411-'data-volume'!O$411)</f>
        <v>2.0721253830340007</v>
      </c>
      <c r="P6" s="13">
        <f>('data-price'!P$411/Y!P$278)*('data-volume'!Q$411-'data-volume'!P$411)</f>
        <v>1.8311357439548663</v>
      </c>
      <c r="Q6" s="13">
        <f>('data-price'!Q$411/Y!Q$278)*('data-volume'!R$411-'data-volume'!Q$411)</f>
        <v>1.7943581758250717</v>
      </c>
      <c r="R6" s="13">
        <f>('data-price'!R$411/Y!R$278)*('data-volume'!S$411-'data-volume'!R$411)</f>
        <v>1.4489523451190507</v>
      </c>
      <c r="S6" s="13">
        <f>('data-price'!S$411/Y!S$278)*('data-volume'!T$411-'data-volume'!S$411)</f>
        <v>1.3127740258746319</v>
      </c>
      <c r="T6" s="13">
        <f>('data-price'!T$411/Y!T$278)*('data-volume'!U$411-'data-volume'!T$411)</f>
        <v>1.5186530741448747</v>
      </c>
      <c r="U6" s="13">
        <f>('data-price'!U$411/Y!U$278)*('data-volume'!V$411-'data-volume'!U$411)</f>
        <v>1.5883099440591057</v>
      </c>
      <c r="V6" s="13">
        <f>('data-price'!V$411/Y!V$278)*('data-volume'!W$411-'data-volume'!V$411)</f>
        <v>2.6921859147928595</v>
      </c>
      <c r="W6" s="13">
        <f>('data-price'!W$411/Y!W$278)*('data-volume'!X$411-'data-volume'!W$411)</f>
        <v>3.385455116854819</v>
      </c>
      <c r="X6" s="13">
        <f>('data-price'!X$411/Y!X$278)*('data-volume'!Y$411-'data-volume'!X$411)</f>
        <v>2.7165101523209123</v>
      </c>
      <c r="Y6" s="13">
        <f>('data-price'!Y$411/Y!Y$278)*('data-volume'!Z$411-'data-volume'!Y$411)</f>
        <v>2.0643847226199288</v>
      </c>
      <c r="Z6" s="13">
        <f>('data-price'!Z$411/Y!Z$278)*('data-volume'!AA$411-'data-volume'!Z$411)</f>
        <v>1.9647590360479172</v>
      </c>
      <c r="AA6" s="13">
        <f>('data-price'!AA$411/Y!AA$278)*('data-volume'!AB$411-'data-volume'!AA$411)</f>
        <v>2.0718437207419438</v>
      </c>
      <c r="AB6" s="13">
        <f>('data-price'!AB$411/Y!AB$278)*('data-volume'!AC$411-'data-volume'!AB$411)</f>
        <v>2.0499580881666888</v>
      </c>
      <c r="AC6" s="13">
        <f>('data-price'!AC$411/Y!AC$278)*('data-volume'!AD$411-'data-volume'!AC$411)</f>
        <v>2.2506350057539826</v>
      </c>
      <c r="AD6" s="13">
        <f>('data-price'!AD$411/Y!AD$278)*('data-volume'!AE$411-'data-volume'!AD$411)</f>
        <v>2.8673568103796194</v>
      </c>
      <c r="AE6" s="13">
        <f>('data-price'!AE$411/Y!AE$278)*('data-volume'!AF$411-'data-volume'!AE$411)</f>
        <v>3.11761930733558</v>
      </c>
      <c r="AF6" s="13">
        <f>('data-price'!AF$411/Y!AF$278)*('data-volume'!AG$411-'data-volume'!AF$411)</f>
        <v>2.6904689649786251</v>
      </c>
      <c r="AG6" s="13">
        <f>('data-price'!AG$411/Y!AG$278)*('data-volume'!AH$411-'data-volume'!AG$411)</f>
        <v>2.4087258426842366</v>
      </c>
      <c r="AH6" s="13"/>
      <c r="AI6" s="13"/>
      <c r="AJ6" s="13"/>
    </row>
    <row r="7" spans="1:36" ht="15.75" x14ac:dyDescent="0.3">
      <c r="A7" s="3" t="s">
        <v>570</v>
      </c>
      <c r="B7" s="3"/>
      <c r="C7" s="13">
        <v>0</v>
      </c>
      <c r="D7" s="13">
        <v>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3">
        <v>0</v>
      </c>
      <c r="X7" s="13">
        <v>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D7" s="13">
        <v>0</v>
      </c>
      <c r="AE7" s="13">
        <v>0</v>
      </c>
      <c r="AF7" s="13">
        <v>0</v>
      </c>
      <c r="AG7" s="13">
        <v>0</v>
      </c>
      <c r="AH7" s="13"/>
      <c r="AI7" s="13"/>
      <c r="AJ7" s="13"/>
    </row>
    <row r="8" spans="1:36" s="9" customFormat="1" x14ac:dyDescent="0.25">
      <c r="A8" s="9" t="s">
        <v>564</v>
      </c>
      <c r="C8" s="58">
        <f>C3-C4-C5-C6-C7</f>
        <v>-7.7748868825872481</v>
      </c>
      <c r="D8" s="58">
        <f t="shared" ref="D8:AG8" si="0">D3-D4-D5-D6-D7</f>
        <v>0.9789018895517021</v>
      </c>
      <c r="E8" s="58">
        <f t="shared" si="0"/>
        <v>9.9069791901854316</v>
      </c>
      <c r="F8" s="58">
        <f t="shared" si="0"/>
        <v>-4.6996203382286712</v>
      </c>
      <c r="G8" s="58">
        <f t="shared" si="0"/>
        <v>3.3533202829606141</v>
      </c>
      <c r="H8" s="58">
        <f t="shared" si="0"/>
        <v>-0.75711893929671104</v>
      </c>
      <c r="I8" s="58">
        <f t="shared" si="0"/>
        <v>14.070410193311737</v>
      </c>
      <c r="J8" s="58">
        <f t="shared" si="0"/>
        <v>-6.9664454547928925</v>
      </c>
      <c r="K8" s="58">
        <f t="shared" si="0"/>
        <v>2.8785801524186438</v>
      </c>
      <c r="L8" s="58">
        <f t="shared" si="0"/>
        <v>6.8040483470605935</v>
      </c>
      <c r="M8" s="58">
        <f t="shared" si="0"/>
        <v>-12.865107412962551</v>
      </c>
      <c r="N8" s="58">
        <f t="shared" si="0"/>
        <v>14.454676290949154</v>
      </c>
      <c r="O8" s="58">
        <f t="shared" si="0"/>
        <v>4.1608253542886615</v>
      </c>
      <c r="P8" s="58">
        <f t="shared" si="0"/>
        <v>-2.059521567650143</v>
      </c>
      <c r="Q8" s="58">
        <f t="shared" si="0"/>
        <v>17.490962899036738</v>
      </c>
      <c r="R8" s="58">
        <f t="shared" si="0"/>
        <v>1.7537058301536292</v>
      </c>
      <c r="S8" s="58">
        <f t="shared" si="0"/>
        <v>20.943974109744445</v>
      </c>
      <c r="T8" s="58">
        <f t="shared" si="0"/>
        <v>-10.490273621252939</v>
      </c>
      <c r="U8" s="58">
        <f t="shared" si="0"/>
        <v>28.330763887287688</v>
      </c>
      <c r="V8" s="58">
        <f t="shared" si="0"/>
        <v>12.284523567071055</v>
      </c>
      <c r="W8" s="58">
        <f t="shared" si="0"/>
        <v>-29.861386382383898</v>
      </c>
      <c r="X8" s="58">
        <f t="shared" si="0"/>
        <v>-2.3827561332648046</v>
      </c>
      <c r="Y8" s="58">
        <f t="shared" si="0"/>
        <v>17.562263018153935</v>
      </c>
      <c r="Z8" s="58">
        <f t="shared" si="0"/>
        <v>-22.404022720430323</v>
      </c>
      <c r="AA8" s="58">
        <f t="shared" si="0"/>
        <v>-22.391775661230746</v>
      </c>
      <c r="AB8" s="58">
        <f t="shared" si="0"/>
        <v>6.0119159998022145</v>
      </c>
      <c r="AC8" s="58">
        <f t="shared" si="0"/>
        <v>-4.0294717265994731</v>
      </c>
      <c r="AD8" s="58">
        <f t="shared" si="0"/>
        <v>-16.791845321404153</v>
      </c>
      <c r="AE8" s="58">
        <f t="shared" si="0"/>
        <v>11.418499895411543</v>
      </c>
      <c r="AF8" s="58">
        <f t="shared" si="0"/>
        <v>-10.075466805804272</v>
      </c>
      <c r="AG8" s="58">
        <f t="shared" si="0"/>
        <v>2.0108019257347527</v>
      </c>
      <c r="AH8" s="77"/>
      <c r="AI8" s="77"/>
      <c r="AJ8" s="77"/>
    </row>
    <row r="9" spans="1:36" x14ac:dyDescent="0.25">
      <c r="A9" s="46" t="s">
        <v>571</v>
      </c>
      <c r="B9" s="47" t="s">
        <v>601</v>
      </c>
      <c r="C9" s="85">
        <f>C15/('data-value'!D27/Y!D279)</f>
        <v>-1.6465680712073976E-2</v>
      </c>
      <c r="D9" s="85">
        <f>D15/('data-value'!E27/Y!E279)</f>
        <v>1.986857412521473E-3</v>
      </c>
      <c r="E9" s="85">
        <f>E15/('data-value'!F27/Y!F279)</f>
        <v>2.0360907047210074E-2</v>
      </c>
      <c r="F9" s="85">
        <f>F15/('data-value'!G27/Y!G279)</f>
        <v>-9.8189015243840064E-3</v>
      </c>
      <c r="G9" s="85">
        <f>G15/('data-value'!H27/Y!H279)</f>
        <v>6.9516648767211503E-3</v>
      </c>
      <c r="H9" s="85">
        <f>H15/('data-value'!I27/Y!I279)</f>
        <v>-1.5660426770629419E-3</v>
      </c>
      <c r="I9" s="85">
        <f>I15/('data-value'!J27/Y!J279)</f>
        <v>2.800434417466334E-2</v>
      </c>
      <c r="J9" s="85">
        <f>J15/('data-value'!K27/Y!K279)</f>
        <v>-1.3129503763159136E-2</v>
      </c>
      <c r="K9" s="85">
        <f>K15/('data-value'!L27/Y!L279)</f>
        <v>5.4381857397347352E-3</v>
      </c>
      <c r="L9" s="85">
        <f>L15/('data-value'!M27/Y!M279)</f>
        <v>1.2129649981927093E-2</v>
      </c>
      <c r="M9" s="85">
        <f>M15/('data-value'!N27/Y!N279)</f>
        <v>-2.2929624429350159E-2</v>
      </c>
      <c r="N9" s="85">
        <f>N15/('data-value'!O27/Y!O279)</f>
        <v>2.5634302348636739E-2</v>
      </c>
      <c r="O9" s="85">
        <f>O15/('data-value'!P27/Y!P279)</f>
        <v>7.142292756903256E-3</v>
      </c>
      <c r="P9" s="85">
        <f>P15/('data-value'!Q27/Y!Q279)</f>
        <v>-3.6802133551146515E-3</v>
      </c>
      <c r="Q9" s="85">
        <f>Q15/('data-value'!R27/Y!R279)</f>
        <v>3.00689465925973E-2</v>
      </c>
      <c r="R9" s="85">
        <f>R15/('data-value'!S27/Y!S279)</f>
        <v>2.9454481138791802E-3</v>
      </c>
      <c r="S9" s="85">
        <f>S15/('data-value'!T27/Y!T279)</f>
        <v>3.2478292245763797E-2</v>
      </c>
      <c r="T9" s="85">
        <f>T15/('data-value'!U27/Y!U279)</f>
        <v>-1.5011842606628236E-2</v>
      </c>
      <c r="U9" s="85">
        <f>U15/('data-value'!V27/Y!V279)</f>
        <v>3.864705779772154E-2</v>
      </c>
      <c r="V9" s="85">
        <f>V15/('data-value'!W27/Y!W279)</f>
        <v>1.5593438464483918E-2</v>
      </c>
      <c r="W9" s="85">
        <f>W15/('data-value'!X27/Y!X279)</f>
        <v>-3.8255690757665571E-2</v>
      </c>
      <c r="X9" s="85">
        <f>X15/('data-value'!Y27/Y!Y279)</f>
        <v>-3.6456667724921485E-3</v>
      </c>
      <c r="Y9" s="85">
        <f>Y15/('data-value'!Z27/Y!Z279)</f>
        <v>2.358378561424852E-2</v>
      </c>
      <c r="Z9" s="85">
        <f>Z15/('data-value'!AA27/Y!AA279)</f>
        <v>-2.8097960848100172E-2</v>
      </c>
      <c r="AA9" s="85">
        <f>AA15/('data-value'!AB27/Y!AB279)</f>
        <v>-2.8243914809826787E-2</v>
      </c>
      <c r="AB9" s="85">
        <f>AB15/('data-value'!AC27/Y!AC279)</f>
        <v>7.3645970997576349E-3</v>
      </c>
      <c r="AC9" s="85">
        <f>AC15/('data-value'!AD27/Y!AD279)</f>
        <v>-5.0294154148223559E-3</v>
      </c>
      <c r="AD9" s="85">
        <f>AD15/('data-value'!AE27/Y!AE279)</f>
        <v>-2.2379436066290788E-2</v>
      </c>
      <c r="AE9" s="85">
        <f>AE15/('data-value'!AF27/Y!AF279)</f>
        <v>1.5533565709809238E-2</v>
      </c>
      <c r="AF9" s="85">
        <f>AF15/('data-value'!AG27/Y!AG279)</f>
        <v>-1.3596456488879208E-2</v>
      </c>
      <c r="AG9" s="85">
        <f>AG15/('data-value'!AH27/Y!AH279)</f>
        <v>2.6480116698454669E-3</v>
      </c>
      <c r="AH9" s="39"/>
      <c r="AI9" s="39"/>
      <c r="AJ9" s="39"/>
    </row>
    <row r="10" spans="1:36" x14ac:dyDescent="0.25">
      <c r="A10" s="3" t="s">
        <v>572</v>
      </c>
      <c r="B10" s="3"/>
      <c r="C10" s="13">
        <f>-('data-price'!D$27/Y!D$278-'data-price'!C$27/Y!C$278)*'data-volume'!D$27</f>
        <v>-20.24683740328048</v>
      </c>
      <c r="D10" s="13">
        <f>-('data-price'!E$27/Y!E$278-'data-price'!D$27/Y!D$278)*'data-volume'!E$27</f>
        <v>-7.5814842298097869</v>
      </c>
      <c r="E10" s="13">
        <f>-('data-price'!F$27/Y!F$278-'data-price'!E$27/Y!E$278)*'data-volume'!F$27</f>
        <v>11.903378964355863</v>
      </c>
      <c r="F10" s="13">
        <f>-('data-price'!G$27/Y!G$278-'data-price'!F$27/Y!F$278)*'data-volume'!G$27</f>
        <v>3.8379022920419916</v>
      </c>
      <c r="G10" s="13">
        <f>-('data-price'!H$27/Y!H$278-'data-price'!G$27/Y!G$278)*'data-volume'!H$27</f>
        <v>5.6352898445446193</v>
      </c>
      <c r="H10" s="13">
        <f>-('data-price'!I$27/Y!I$278-'data-price'!H$27/Y!H$278)*'data-volume'!I$27</f>
        <v>1.6357938686850606</v>
      </c>
      <c r="I10" s="13">
        <f>-('data-price'!J$27/Y!J$278-'data-price'!I$27/Y!I$278)*'data-volume'!J$27</f>
        <v>-3.5640614168094529</v>
      </c>
      <c r="J10" s="13">
        <f>-('data-price'!K$27/Y!K$278-'data-price'!J$27/Y!J$278)*'data-volume'!K$27</f>
        <v>-23.881707250897581</v>
      </c>
      <c r="K10" s="13">
        <f>-('data-price'!L$27/Y!L$278-'data-price'!K$27/Y!K$278)*'data-volume'!L$27</f>
        <v>7.4582451561674716</v>
      </c>
      <c r="L10" s="13">
        <f>-('data-price'!M$27/Y!M$278-'data-price'!L$27/Y!L$278)*'data-volume'!M$27</f>
        <v>3.5056697530726817</v>
      </c>
      <c r="M10" s="13">
        <f>-('data-price'!N$27/Y!N$278-'data-price'!M$27/Y!M$278)*'data-volume'!N$27</f>
        <v>4.9305516104017082</v>
      </c>
      <c r="N10" s="13">
        <f>-('data-price'!O$27/Y!O$278-'data-price'!N$27/Y!N$278)*'data-volume'!O$27</f>
        <v>5.5057600510602427</v>
      </c>
      <c r="O10" s="13">
        <f>-('data-price'!P$27/Y!P$278-'data-price'!O$27/Y!O$278)*'data-volume'!P$27</f>
        <v>-19.474862907558677</v>
      </c>
      <c r="P10" s="13">
        <f>-('data-price'!Q$27/Y!Q$278-'data-price'!P$27/Y!P$278)*'data-volume'!Q$27</f>
        <v>9.2787901322999584</v>
      </c>
      <c r="Q10" s="13">
        <f>-('data-price'!R$27/Y!R$278-'data-price'!Q$27/Y!Q$278)*'data-volume'!R$27</f>
        <v>9.8503328382450803</v>
      </c>
      <c r="R10" s="13">
        <f>-('data-price'!S$27/Y!S$278-'data-price'!R$27/Y!R$278)*'data-volume'!S$27</f>
        <v>-15.508526707894173</v>
      </c>
      <c r="S10" s="13">
        <f>-('data-price'!T$27/Y!T$278-'data-price'!S$27/Y!S$278)*'data-volume'!T$27</f>
        <v>-21.142192586198519</v>
      </c>
      <c r="T10" s="13">
        <f>-('data-price'!U$27/Y!U$278-'data-price'!T$27/Y!T$278)*'data-volume'!U$27</f>
        <v>-42.383367093656197</v>
      </c>
      <c r="U10" s="13">
        <f>-('data-price'!V$27/Y!V$278-'data-price'!U$27/Y!U$278)*'data-volume'!V$27</f>
        <v>-20.173818943649131</v>
      </c>
      <c r="V10" s="13">
        <f>-('data-price'!W$27/Y!W$278-'data-price'!V$27/Y!V$278)*'data-volume'!W$27</f>
        <v>-3.7661515589385473</v>
      </c>
      <c r="W10" s="13">
        <f>-('data-price'!X$27/Y!X$278-'data-price'!W$27/Y!W$278)*'data-volume'!X$27</f>
        <v>-69.058183981046625</v>
      </c>
      <c r="X10" s="13">
        <f>-('data-price'!Y$27/Y!Y$278-'data-price'!X$27/Y!X$278)*'data-volume'!Y$27</f>
        <v>37.878105936646719</v>
      </c>
      <c r="Y10" s="13">
        <f>-('data-price'!Z$27/Y!Z$278-'data-price'!Y$27/Y!Y$278)*'data-volume'!Z$27</f>
        <v>-41.588385021094034</v>
      </c>
      <c r="Z10" s="13">
        <f>-('data-price'!AA$27/Y!AA$278-'data-price'!Z$27/Y!Z$278)*'data-volume'!AA$27</f>
        <v>-64.282570679528177</v>
      </c>
      <c r="AA10" s="13">
        <f>-('data-price'!AB$27/Y!AB$278-'data-price'!AA$27/Y!AA$278)*'data-volume'!AB$27</f>
        <v>15.744297433955085</v>
      </c>
      <c r="AB10" s="13">
        <f>-('data-price'!AC$27/Y!AC$278-'data-price'!AB$27/Y!AB$278)*'data-volume'!AC$27</f>
        <v>7.9634853877549405</v>
      </c>
      <c r="AC10" s="13">
        <f>-('data-price'!AD$27/Y!AD$278-'data-price'!AC$27/Y!AC$278)*'data-volume'!AD$27</f>
        <v>3.6746929642294783</v>
      </c>
      <c r="AD10" s="13">
        <f>-('data-price'!AE$27/Y!AE$278-'data-price'!AD$27/Y!AD$278)*'data-volume'!AE$27</f>
        <v>45.479051177975279</v>
      </c>
      <c r="AE10" s="13">
        <f>-('data-price'!AF$27/Y!AF$278-'data-price'!AE$27/Y!AE$278)*'data-volume'!AF$27</f>
        <v>22.232309489445914</v>
      </c>
      <c r="AF10" s="13">
        <f>-('data-price'!AG$27/Y!AG$278-'data-price'!AF$27/Y!AF$278)*'data-volume'!AG$27</f>
        <v>-25.548748652577451</v>
      </c>
      <c r="AG10" s="13">
        <f>-('data-price'!AH$27/Y!AH$278-'data-price'!AG$27/Y!AG$278)*'data-volume'!AH$27</f>
        <v>-20.371319150076054</v>
      </c>
      <c r="AH10" s="13"/>
      <c r="AI10" s="13"/>
      <c r="AJ10" s="13"/>
    </row>
    <row r="11" spans="1:36" ht="15.75" x14ac:dyDescent="0.3">
      <c r="A11" s="3" t="s">
        <v>573</v>
      </c>
      <c r="B11" s="3"/>
      <c r="C11" s="13">
        <f>('data-price'!D$91/Y!D$278-'data-price'!C$91/Y!C$278)*'data-volume'!D$91</f>
        <v>4.925680692994308</v>
      </c>
      <c r="D11" s="13">
        <f>('data-price'!E$91/Y!E$278-'data-price'!D$91/Y!D$278)*'data-volume'!E$91</f>
        <v>1.3225893537336786</v>
      </c>
      <c r="E11" s="13">
        <f>('data-price'!F$91/Y!F$278-'data-price'!E$91/Y!E$278)*'data-volume'!F$91</f>
        <v>-3.6410291913322497</v>
      </c>
      <c r="F11" s="13">
        <f>('data-price'!G$91/Y!G$278-'data-price'!F$91/Y!F$278)*'data-volume'!G$91</f>
        <v>-5.9617783829573199</v>
      </c>
      <c r="G11" s="13">
        <f>('data-price'!H$91/Y!H$278-'data-price'!G$91/Y!G$278)*'data-volume'!H$91</f>
        <v>-4.6043738934478649</v>
      </c>
      <c r="H11" s="13">
        <f>('data-price'!I$91/Y!I$278-'data-price'!H$91/Y!H$278)*'data-volume'!I$91</f>
        <v>-1.6561293565918456</v>
      </c>
      <c r="I11" s="13">
        <f>('data-price'!J$91/Y!J$278-'data-price'!I$91/Y!I$278)*'data-volume'!J$91</f>
        <v>0.63097337135535247</v>
      </c>
      <c r="J11" s="13">
        <f>('data-price'!K$91/Y!K$278-'data-price'!J$91/Y!J$278)*'data-volume'!K$91</f>
        <v>8.9417137197204397</v>
      </c>
      <c r="K11" s="13">
        <f>('data-price'!L$91/Y!L$278-'data-price'!K$91/Y!K$278)*'data-volume'!L$91</f>
        <v>-2.1139809642162986</v>
      </c>
      <c r="L11" s="13">
        <f>('data-price'!M$91/Y!M$278-'data-price'!L$91/Y!L$278)*'data-volume'!M$91</f>
        <v>-4.8490171642481128</v>
      </c>
      <c r="M11" s="13">
        <f>('data-price'!N$91/Y!N$278-'data-price'!M$91/Y!M$278)*'data-volume'!N$91</f>
        <v>-22.190507959675241</v>
      </c>
      <c r="N11" s="13">
        <f>('data-price'!O$91/Y!O$278-'data-price'!N$91/Y!N$278)*'data-volume'!O$91</f>
        <v>4.3180184755730231</v>
      </c>
      <c r="O11" s="13">
        <f>('data-price'!P$91/Y!P$278-'data-price'!O$91/Y!O$278)*'data-volume'!P$91</f>
        <v>31.68119159151188</v>
      </c>
      <c r="P11" s="13">
        <f>('data-price'!Q$91/Y!Q$278-'data-price'!P$91/Y!P$278)*'data-volume'!Q$91</f>
        <v>-13.744562329739638</v>
      </c>
      <c r="Q11" s="13">
        <f>('data-price'!R$91/Y!R$278-'data-price'!Q$91/Y!Q$278)*'data-volume'!R$91</f>
        <v>-7.6912840317790296</v>
      </c>
      <c r="R11" s="13">
        <f>('data-price'!S$91/Y!S$278-'data-price'!R$91/Y!R$278)*'data-volume'!S$91</f>
        <v>17.87650593523334</v>
      </c>
      <c r="S11" s="13">
        <f>('data-price'!T$91/Y!T$278-'data-price'!S$91/Y!S$278)*'data-volume'!T$91</f>
        <v>28.953155200912825</v>
      </c>
      <c r="T11" s="13">
        <f>('data-price'!U$91/Y!U$278-'data-price'!T$91/Y!T$278)*'data-volume'!U$91</f>
        <v>45.164836913323185</v>
      </c>
      <c r="U11" s="13">
        <f>('data-price'!V$91/Y!V$278-'data-price'!U$91/Y!U$278)*'data-volume'!V$91</f>
        <v>22.611214991813071</v>
      </c>
      <c r="V11" s="13">
        <f>('data-price'!W$91/Y!W$278-'data-price'!V$91/Y!V$278)*'data-volume'!W$91</f>
        <v>10.036224941559952</v>
      </c>
      <c r="W11" s="13">
        <f>('data-price'!X$91/Y!X$278-'data-price'!W$91/Y!W$278)*'data-volume'!X$91</f>
        <v>49.67449441877072</v>
      </c>
      <c r="X11" s="13">
        <f>('data-price'!Y$91/Y!Y$278-'data-price'!X$91/Y!X$278)*'data-volume'!Y$91</f>
        <v>-64.966653558542333</v>
      </c>
      <c r="Y11" s="13">
        <f>('data-price'!Z$91/Y!Z$278-'data-price'!Y$91/Y!Y$278)*'data-volume'!Z$91</f>
        <v>48.389506671013798</v>
      </c>
      <c r="Z11" s="13">
        <f>('data-price'!AA$91/Y!AA$278-'data-price'!Z$91/Y!Z$278)*'data-volume'!AA$91</f>
        <v>48.221255134619383</v>
      </c>
      <c r="AA11" s="13">
        <f>('data-price'!AB$91/Y!AB$278-'data-price'!AA$91/Y!AA$278)*'data-volume'!AB$91</f>
        <v>-29.116875203668563</v>
      </c>
      <c r="AB11" s="13">
        <f>('data-price'!AC$91/Y!AC$278-'data-price'!AB$91/Y!AB$278)*'data-volume'!AC$91</f>
        <v>-9.7137095368908906</v>
      </c>
      <c r="AC11" s="13">
        <f>('data-price'!AD$91/Y!AD$278-'data-price'!AC$91/Y!AC$278)*'data-volume'!AD$91</f>
        <v>-7.9656759145690819</v>
      </c>
      <c r="AD11" s="13">
        <f>('data-price'!AE$91/Y!AE$278-'data-price'!AD$91/Y!AD$278)*'data-volume'!AE$91</f>
        <v>-57.824213828624728</v>
      </c>
      <c r="AE11" s="13">
        <f>('data-price'!AF$91/Y!AF$278-'data-price'!AE$91/Y!AE$278)*'data-volume'!AF$91</f>
        <v>-27.307904811398188</v>
      </c>
      <c r="AF11" s="13">
        <f>('data-price'!AG$91/Y!AG$278-'data-price'!AF$91/Y!AF$278)*'data-volume'!AG$91</f>
        <v>20.916442819850911</v>
      </c>
      <c r="AG11" s="13">
        <f>('data-price'!AH$91/Y!AH$278-'data-price'!AG$91/Y!AG$278)*'data-volume'!AH$91</f>
        <v>18.75267309679581</v>
      </c>
      <c r="AH11" s="13"/>
      <c r="AI11" s="13"/>
      <c r="AJ11" s="13"/>
    </row>
    <row r="12" spans="1:36" ht="15.75" x14ac:dyDescent="0.3">
      <c r="A12" s="3" t="s">
        <v>574</v>
      </c>
      <c r="B12" s="3"/>
      <c r="C12" s="13">
        <f>('data-price'!D$155/Y!D$278-'data-price'!C$155/Y!C$278)*'data-volume'!D$155</f>
        <v>2.1260618914084111</v>
      </c>
      <c r="D12" s="13">
        <f>('data-price'!E$155/Y!E$278-'data-price'!D$155/Y!D$278)*'data-volume'!E$155</f>
        <v>1.5210912139310828</v>
      </c>
      <c r="E12" s="13">
        <f>('data-price'!F$155/Y!F$278-'data-price'!E$155/Y!E$278)*'data-volume'!F$155</f>
        <v>0.39906035561640713</v>
      </c>
      <c r="F12" s="13">
        <f>('data-price'!G$155/Y!G$278-'data-price'!F$155/Y!F$278)*'data-volume'!G$155</f>
        <v>1.883160149280231</v>
      </c>
      <c r="G12" s="13">
        <f>('data-price'!H$155/Y!H$278-'data-price'!G$155/Y!G$278)*'data-volume'!H$155</f>
        <v>2.1516784905301192</v>
      </c>
      <c r="H12" s="13">
        <f>('data-price'!I$155/Y!I$278-'data-price'!H$155/Y!H$278)*'data-volume'!I$155</f>
        <v>1.3212748582526332</v>
      </c>
      <c r="I12" s="13">
        <f>('data-price'!J$155/Y!J$278-'data-price'!I$155/Y!I$278)*'data-volume'!J$155</f>
        <v>0.14232919969737276</v>
      </c>
      <c r="J12" s="13">
        <f>('data-price'!K$155/Y!K$278-'data-price'!J$155/Y!J$278)*'data-volume'!K$155</f>
        <v>0.16510297500549642</v>
      </c>
      <c r="K12" s="13">
        <f>('data-price'!L$155/Y!L$278-'data-price'!K$155/Y!K$278)*'data-volume'!L$155</f>
        <v>-0.23732157869645307</v>
      </c>
      <c r="L12" s="13">
        <f>('data-price'!M$155/Y!M$278-'data-price'!L$155/Y!L$278)*'data-volume'!M$155</f>
        <v>1.066395776101676</v>
      </c>
      <c r="M12" s="13">
        <f>('data-price'!N$155/Y!N$278-'data-price'!M$155/Y!M$278)*'data-volume'!N$155</f>
        <v>2.114111262947056</v>
      </c>
      <c r="N12" s="13">
        <f>('data-price'!O$155/Y!O$278-'data-price'!N$155/Y!N$278)*'data-volume'!O$155</f>
        <v>3.0580541409495758</v>
      </c>
      <c r="O12" s="13">
        <f>('data-price'!P$155/Y!P$278-'data-price'!O$155/Y!O$278)*'data-volume'!P$155</f>
        <v>3.5715712640516064</v>
      </c>
      <c r="P12" s="13">
        <f>('data-price'!Q$155/Y!Q$278-'data-price'!P$155/Y!P$278)*'data-volume'!Q$155</f>
        <v>0.90989250724131943</v>
      </c>
      <c r="Q12" s="13">
        <f>('data-price'!R$155/Y!R$278-'data-price'!Q$155/Y!Q$278)*'data-volume'!R$155</f>
        <v>1.1980389267151756</v>
      </c>
      <c r="R12" s="13">
        <f>('data-price'!S$155/Y!S$278-'data-price'!R$155/Y!R$278)*'data-volume'!S$155</f>
        <v>3.0354352384939194</v>
      </c>
      <c r="S12" s="13">
        <f>('data-price'!T$155/Y!T$278-'data-price'!S$155/Y!S$278)*'data-volume'!T$155</f>
        <v>1.7736197715213904</v>
      </c>
      <c r="T12" s="13">
        <f>('data-price'!U$155/Y!U$278-'data-price'!T$155/Y!T$278)*'data-volume'!U$155</f>
        <v>0.90915542182013831</v>
      </c>
      <c r="U12" s="13">
        <f>('data-price'!V$155/Y!V$278-'data-price'!U$155/Y!U$278)*'data-volume'!V$155</f>
        <v>-0.78209582472534156</v>
      </c>
      <c r="V12" s="13">
        <f>('data-price'!W$155/Y!W$278-'data-price'!V$155/Y!V$278)*'data-volume'!W$155</f>
        <v>3.0406036269127918</v>
      </c>
      <c r="W12" s="13">
        <f>('data-price'!X$155/Y!X$278-'data-price'!W$155/Y!W$278)*'data-volume'!X$155</f>
        <v>6.7913386158649058E-2</v>
      </c>
      <c r="X12" s="13">
        <f>('data-price'!Y$155/Y!Y$278-'data-price'!X$155/Y!X$278)*'data-volume'!Y$155</f>
        <v>2.452392967497937</v>
      </c>
      <c r="Y12" s="13">
        <f>('data-price'!Z$155/Y!Z$278-'data-price'!Y$155/Y!Y$278)*'data-volume'!Z$155</f>
        <v>1.9390778875093371</v>
      </c>
      <c r="Z12" s="13">
        <f>('data-price'!AA$155/Y!AA$278-'data-price'!Z$155/Y!Z$278)*'data-volume'!AA$155</f>
        <v>-0.98626901065417982</v>
      </c>
      <c r="AA12" s="13">
        <f>('data-price'!AB$155/Y!AB$278-'data-price'!AA$155/Y!AA$278)*'data-volume'!AB$155</f>
        <v>1.4179370881941085</v>
      </c>
      <c r="AB12" s="13">
        <f>('data-price'!AC$155/Y!AC$278-'data-price'!AB$155/Y!AB$278)*'data-volume'!AC$155</f>
        <v>-0.41501798232473297</v>
      </c>
      <c r="AC12" s="13">
        <f>('data-price'!AD$155/Y!AD$278-'data-price'!AC$155/Y!AC$278)*'data-volume'!AD$155</f>
        <v>2.4803918496781812</v>
      </c>
      <c r="AD12" s="13">
        <f>('data-price'!AE$155/Y!AE$278-'data-price'!AD$155/Y!AD$278)*'data-volume'!AE$155</f>
        <v>1.4580776748326327</v>
      </c>
      <c r="AE12" s="13">
        <f>('data-price'!AF$155/Y!AF$278-'data-price'!AE$155/Y!AE$278)*'data-volume'!AF$155</f>
        <v>-2.4949597556894161</v>
      </c>
      <c r="AF12" s="13">
        <f>('data-price'!AG$155/Y!AG$278-'data-price'!AF$155/Y!AF$278)*'data-volume'!AG$155</f>
        <v>-0.38424346018430439</v>
      </c>
      <c r="AG12" s="13">
        <f>('data-price'!AH$155/Y!AH$278-'data-price'!AG$155/Y!AG$278)*'data-volume'!AH$155</f>
        <v>-0.18582697313543822</v>
      </c>
      <c r="AH12" s="13"/>
      <c r="AI12" s="13"/>
      <c r="AJ12" s="13"/>
    </row>
    <row r="13" spans="1:36" ht="15.75" x14ac:dyDescent="0.3">
      <c r="A13" s="3" t="s">
        <v>575</v>
      </c>
      <c r="B13" s="3"/>
      <c r="C13" s="13">
        <f>('data-price'!D$411/Y!D$278-'data-price'!C$411/Y!C$278)*'data-volume'!D$411</f>
        <v>6.2406808598816456E-2</v>
      </c>
      <c r="D13" s="13">
        <f>('data-price'!E$411/Y!E$278-'data-price'!D$411/Y!D$278)*'data-volume'!E$411</f>
        <v>8.6378440439191448E-2</v>
      </c>
      <c r="E13" s="13">
        <f>('data-price'!F$411/Y!F$278-'data-price'!E$411/Y!E$278)*'data-volume'!F$411</f>
        <v>0.21450842725440827</v>
      </c>
      <c r="F13" s="13">
        <f>('data-price'!G$411/Y!G$278-'data-price'!F$411/Y!F$278)*'data-volume'!G$411</f>
        <v>0.18882542615840428</v>
      </c>
      <c r="G13" s="13">
        <f>('data-price'!H$411/Y!H$278-'data-price'!G$411/Y!G$278)*'data-volume'!H$411</f>
        <v>0.33041636318027884</v>
      </c>
      <c r="H13" s="13">
        <f>('data-price'!I$411/Y!I$278-'data-price'!H$411/Y!H$278)*'data-volume'!I$411</f>
        <v>7.2669143581989828E-3</v>
      </c>
      <c r="I13" s="13">
        <f>('data-price'!J$411/Y!J$278-'data-price'!I$411/Y!I$278)*'data-volume'!J$411</f>
        <v>0.17104272838624468</v>
      </c>
      <c r="J13" s="13">
        <f>('data-price'!K$411/Y!K$278-'data-price'!J$411/Y!J$278)*'data-volume'!K$411</f>
        <v>6.1567948305762024E-2</v>
      </c>
      <c r="K13" s="13">
        <f>('data-price'!L$411/Y!L$278-'data-price'!K$411/Y!K$278)*'data-volume'!L$411</f>
        <v>0.19439764614725233</v>
      </c>
      <c r="L13" s="13">
        <f>('data-price'!M$411/Y!M$278-'data-price'!L$411/Y!L$278)*'data-volume'!M$411</f>
        <v>0.40852106128542137</v>
      </c>
      <c r="M13" s="13">
        <f>('data-price'!N$411/Y!N$278-'data-price'!M$411/Y!M$278)*'data-volume'!N$411</f>
        <v>0.35710490961835945</v>
      </c>
      <c r="N13" s="13">
        <f>('data-price'!O$411/Y!O$278-'data-price'!N$411/Y!N$278)*'data-volume'!O$411</f>
        <v>0.1973704826528426</v>
      </c>
      <c r="O13" s="13">
        <f>('data-price'!P$411/Y!P$278-'data-price'!O$411/Y!O$278)*'data-volume'!P$411</f>
        <v>-0.14358066230446961</v>
      </c>
      <c r="P13" s="13">
        <f>('data-price'!Q$411/Y!Q$278-'data-price'!P$411/Y!P$278)*'data-volume'!Q$411</f>
        <v>-0.25518372175030513</v>
      </c>
      <c r="Q13" s="13">
        <f>('data-price'!R$411/Y!R$278-'data-price'!Q$411/Y!Q$278)*'data-volume'!R$411</f>
        <v>5.196475220188846E-2</v>
      </c>
      <c r="R13" s="13">
        <f>('data-price'!S$411/Y!S$278-'data-price'!R$411/Y!R$278)*'data-volume'!S$411</f>
        <v>-0.5845131238138892</v>
      </c>
      <c r="S13" s="13">
        <f>('data-price'!T$411/Y!T$278-'data-price'!S$411/Y!S$278)*'data-volume'!T$411</f>
        <v>-0.90797622634630004</v>
      </c>
      <c r="T13" s="13">
        <f>('data-price'!U$411/Y!U$278-'data-price'!T$411/Y!T$278)*'data-volume'!U$411</f>
        <v>-0.8163809938969625</v>
      </c>
      <c r="U13" s="13">
        <f>('data-price'!V$411/Y!V$278-'data-price'!U$411/Y!U$278)*'data-volume'!V$411</f>
        <v>-0.94986877075425913</v>
      </c>
      <c r="V13" s="13">
        <f>('data-price'!W$411/Y!W$278-'data-price'!V$411/Y!V$278)*'data-volume'!W$411</f>
        <v>-0.43330004572405939</v>
      </c>
      <c r="W13" s="13">
        <f>('data-price'!X$411/Y!X$278-'data-price'!W$411/Y!W$278)*'data-volume'!X$411</f>
        <v>0.12096400943856017</v>
      </c>
      <c r="X13" s="13">
        <f>('data-price'!Y$411/Y!Y$278-'data-price'!X$411/Y!X$278)*'data-volume'!Y$411</f>
        <v>0.6100881112857468</v>
      </c>
      <c r="Y13" s="13">
        <f>('data-price'!Z$411/Y!Z$278-'data-price'!Y$411/Y!Y$278)*'data-volume'!Z$411</f>
        <v>0.11953144427598184</v>
      </c>
      <c r="Z13" s="13">
        <f>('data-price'!AA$411/Y!AA$278-'data-price'!Z$411/Y!Z$278)*'data-volume'!AA$411</f>
        <v>-0.54679771519576914</v>
      </c>
      <c r="AA13" s="13">
        <f>('data-price'!AB$411/Y!AB$278-'data-price'!AA$411/Y!AA$278)*'data-volume'!AB$411</f>
        <v>-3.2280772274889652E-2</v>
      </c>
      <c r="AB13" s="13">
        <f>('data-price'!AC$411/Y!AC$278-'data-price'!AB$411/Y!AB$278)*'data-volume'!AC$411</f>
        <v>-0.20253686642810026</v>
      </c>
      <c r="AC13" s="13">
        <f>('data-price'!AD$411/Y!AD$278-'data-price'!AC$411/Y!AC$278)*'data-volume'!AD$411</f>
        <v>-0.15113639382637295</v>
      </c>
      <c r="AD13" s="13">
        <f>('data-price'!AE$411/Y!AE$278-'data-price'!AD$411/Y!AD$278)*'data-volume'!AE$411</f>
        <v>0.51670302888707964</v>
      </c>
      <c r="AE13" s="13">
        <f>('data-price'!AF$411/Y!AF$278-'data-price'!AE$411/Y!AE$278)*'data-volume'!AF$411</f>
        <v>0.35809478923139165</v>
      </c>
      <c r="AF13" s="13">
        <f>('data-price'!AG$411/Y!AG$278-'data-price'!AF$411/Y!AF$278)*'data-volume'!AG$411</f>
        <v>-0.47518583388013941</v>
      </c>
      <c r="AG13" s="13">
        <f>('data-price'!AH$411/Y!AH$278-'data-price'!AG$411/Y!AG$278)*'data-volume'!AH$411</f>
        <v>-0.79318575681740622</v>
      </c>
      <c r="AH13" s="13"/>
      <c r="AI13" s="13"/>
      <c r="AJ13" s="13"/>
    </row>
    <row r="14" spans="1:36" ht="15.75" x14ac:dyDescent="0.3">
      <c r="A14" s="3" t="s">
        <v>576</v>
      </c>
      <c r="B14" s="3"/>
      <c r="C14" s="13">
        <f>('data-value'!D27-'data-value'!D91-'data-value'!D155-'data-value'!D411)*100/Y!D278-('data-value'!C27-'data-value'!C91-'data-value'!C155-'data-value'!C411)*100/Y!C278</f>
        <v>5.3578011276916584</v>
      </c>
      <c r="D14" s="13">
        <f>('data-value'!E27-'data-value'!E91-'data-value'!E155-'data-value'!E411)*100/Y!E278-('data-value'!D27-'data-value'!D91-'data-value'!D155-'data-value'!D411)*100/Y!D278</f>
        <v>5.630327111257472</v>
      </c>
      <c r="E14" s="13">
        <f>('data-value'!F27-'data-value'!F91-'data-value'!F155-'data-value'!F411)*100/Y!F278-('data-value'!E27-'data-value'!E91-'data-value'!E155-'data-value'!E411)*100/Y!E278</f>
        <v>1.0310606342910091</v>
      </c>
      <c r="F14" s="13">
        <f>('data-value'!G27-'data-value'!G91-'data-value'!G155-'data-value'!G411)*100/Y!G278-('data-value'!F27-'data-value'!F91-'data-value'!F155-'data-value'!F411)*100/Y!F278</f>
        <v>-4.6477298227518986</v>
      </c>
      <c r="G14" s="13">
        <f>('data-value'!H27-'data-value'!H91-'data-value'!H155-'data-value'!H411)*100/Y!H278-('data-value'!G27-'data-value'!G91-'data-value'!G155-'data-value'!G411)*100/Y!G278</f>
        <v>-0.15969052184661336</v>
      </c>
      <c r="H14" s="13">
        <f>('data-value'!I27-'data-value'!I91-'data-value'!I155-'data-value'!I411)*100/Y!I278-('data-value'!H27-'data-value'!H91-'data-value'!H155-'data-value'!H411)*100/Y!H278</f>
        <v>-2.0653252240007163</v>
      </c>
      <c r="I14" s="13">
        <f>('data-value'!J27-'data-value'!J91-'data-value'!J155-'data-value'!J411)*100/Y!J278-('data-value'!I27-'data-value'!I91-'data-value'!I155-'data-value'!I411)*100/Y!I278</f>
        <v>16.690126310682274</v>
      </c>
      <c r="J14" s="13">
        <f>('data-value'!K27-'data-value'!K91-'data-value'!K155-'data-value'!K411)*100/Y!K278-('data-value'!J27-'data-value'!J91-'data-value'!J155-'data-value'!J411)*100/Y!J278</f>
        <v>7.7468771530729299</v>
      </c>
      <c r="K14" s="13">
        <f>('data-value'!L27-'data-value'!L91-'data-value'!L155-'data-value'!L411)*100/Y!L278-('data-value'!K27-'data-value'!K91-'data-value'!K155-'data-value'!K411)*100/Y!K278</f>
        <v>-2.4227601069833327</v>
      </c>
      <c r="L14" s="13">
        <f>('data-value'!M27-'data-value'!M91-'data-value'!M155-'data-value'!M411)*100/Y!M278-('data-value'!L27-'data-value'!L91-'data-value'!L155-'data-value'!L411)*100/Y!L278</f>
        <v>6.6724789208489597</v>
      </c>
      <c r="M14" s="13">
        <f>('data-value'!N27-'data-value'!N91-'data-value'!N155-'data-value'!N411)*100/Y!N278-('data-value'!M27-'data-value'!M91-'data-value'!M155-'data-value'!M411)*100/Y!M278</f>
        <v>1.923632763745502</v>
      </c>
      <c r="N14" s="13">
        <f>('data-value'!O27-'data-value'!O91-'data-value'!O155-'data-value'!O411)*100/Y!O278-('data-value'!N27-'data-value'!N91-'data-value'!N155-'data-value'!N411)*100/Y!N278</f>
        <v>1.3754731407135665</v>
      </c>
      <c r="O14" s="13">
        <f>('data-value'!P27-'data-value'!P91-'data-value'!P155-'data-value'!P411)*100/Y!P278-('data-value'!O27-'data-value'!O91-'data-value'!O155-'data-value'!O411)*100/Y!O278</f>
        <v>-11.473493931411696</v>
      </c>
      <c r="P14" s="13">
        <f>('data-value'!Q27-'data-value'!Q91-'data-value'!Q155-'data-value'!Q411)*100/Y!Q278-('data-value'!P27-'data-value'!P91-'data-value'!P155-'data-value'!P411)*100/Y!P278</f>
        <v>1.7515418442985009</v>
      </c>
      <c r="Q14" s="13">
        <f>('data-value'!R27-'data-value'!R91-'data-value'!R155-'data-value'!R411)*100/Y!R278-('data-value'!Q27-'data-value'!Q91-'data-value'!Q155-'data-value'!Q411)*100/Y!Q278</f>
        <v>14.081910413653603</v>
      </c>
      <c r="R14" s="13">
        <f>('data-value'!S27-'data-value'!S91-'data-value'!S155-'data-value'!S411)*100/Y!S278-('data-value'!R27-'data-value'!R91-'data-value'!R155-'data-value'!R411)*100/Y!R278</f>
        <v>-3.0651955118654968</v>
      </c>
      <c r="S14" s="13">
        <f>('data-value'!T27-'data-value'!T91-'data-value'!T155-'data-value'!T411)*100/Y!T278-('data-value'!S27-'data-value'!S91-'data-value'!S155-'data-value'!S411)*100/Y!S278</f>
        <v>12.267367949854957</v>
      </c>
      <c r="T14" s="13">
        <f>('data-value'!U27-'data-value'!U91-'data-value'!U155-'data-value'!U411)*100/Y!U278-('data-value'!T27-'data-value'!T91-'data-value'!T155-'data-value'!T411)*100/Y!T278</f>
        <v>-13.364517868843066</v>
      </c>
      <c r="U14" s="13">
        <f>('data-value'!V27-'data-value'!V91-'data-value'!V155-'data-value'!V411)*100/Y!V278-('data-value'!U27-'data-value'!U91-'data-value'!U155-'data-value'!U411)*100/Y!U278</f>
        <v>27.625332434603365</v>
      </c>
      <c r="V14" s="13">
        <f>('data-value'!W27-'data-value'!W91-'data-value'!W155-'data-value'!W411)*100/Y!W278-('data-value'!V27-'data-value'!V91-'data-value'!V155-'data-value'!V411)*100/Y!V278</f>
        <v>3.4071466032609692</v>
      </c>
      <c r="W14" s="13">
        <f>('data-value'!X27-'data-value'!X91-'data-value'!X155-'data-value'!X411)*100/Y!X278-('data-value'!W27-'data-value'!W91-'data-value'!W155-'data-value'!W411)*100/Y!W278</f>
        <v>-10.666574215705168</v>
      </c>
      <c r="X14" s="13">
        <f>('data-value'!Y27-'data-value'!Y91-'data-value'!Y155-'data-value'!Y411)*100/Y!Y278-('data-value'!X27-'data-value'!X91-'data-value'!X155-'data-value'!X411)*100/Y!X278</f>
        <v>21.643310409846976</v>
      </c>
      <c r="Y14" s="13">
        <f>('data-value'!Z27-'data-value'!Z91-'data-value'!Z155-'data-value'!Z411)*100/Y!Z278-('data-value'!Y27-'data-value'!Y91-'data-value'!Y155-'data-value'!Y411)*100/Y!Y278</f>
        <v>8.7025320364489573</v>
      </c>
      <c r="Z14" s="13">
        <f>('data-value'!AA27-'data-value'!AA91-'data-value'!AA155-'data-value'!AA411)*100/Y!AA278-('data-value'!Z27-'data-value'!Z91-'data-value'!Z155-'data-value'!Z411)*100/Y!Z278</f>
        <v>-4.8096404496717469</v>
      </c>
      <c r="AA14" s="13">
        <f>('data-value'!AB27-'data-value'!AB91-'data-value'!AB155-'data-value'!AB411)*100/Y!AB278-('data-value'!AA27-'data-value'!AA91-'data-value'!AA155-'data-value'!AA411)*100/Y!AA278</f>
        <v>-10.404854207436415</v>
      </c>
      <c r="AB14" s="13">
        <f>('data-value'!AC27-'data-value'!AC91-'data-value'!AC155-'data-value'!AC411)*100/Y!AC278-('data-value'!AB27-'data-value'!AB91-'data-value'!AB155-'data-value'!AB411)*100/Y!AB278</f>
        <v>8.3796949976909332</v>
      </c>
      <c r="AC14" s="13">
        <f>('data-value'!AD27-'data-value'!AD91-'data-value'!AD155-'data-value'!AD411)*100/Y!AD278-('data-value'!AC27-'data-value'!AC91-'data-value'!AC155-'data-value'!AC411)*100/Y!AC278</f>
        <v>-2.0677442321116075</v>
      </c>
      <c r="AD14" s="13">
        <f>('data-value'!AE27-'data-value'!AE91-'data-value'!AE155-'data-value'!AE411)*100/Y!AE278-('data-value'!AD27-'data-value'!AD91-'data-value'!AD155-'data-value'!AD411)*100/Y!AD278</f>
        <v>-6.4214633744742571</v>
      </c>
      <c r="AE14" s="13">
        <f>('data-value'!AF27-'data-value'!AF91-'data-value'!AF155-'data-value'!AF411)*100/Y!AF278-('data-value'!AE27-'data-value'!AE91-'data-value'!AE155-'data-value'!AE411)*100/Y!AE278</f>
        <v>18.630960183821742</v>
      </c>
      <c r="AF14" s="13">
        <f>('data-value'!AG27-'data-value'!AG91-'data-value'!AG155-'data-value'!AG411)*100/Y!AG278-('data-value'!AF27-'data-value'!AF91-'data-value'!AF155-'data-value'!AF411)*100/Y!AF278</f>
        <v>-4.5837316790132832</v>
      </c>
      <c r="AG14" s="13">
        <f>('data-value'!AH27-'data-value'!AH91-'data-value'!AH155-'data-value'!AH411)*100/Y!AH278-('data-value'!AG27-'data-value'!AG91-'data-value'!AG155-'data-value'!AG411)*100/Y!AG278</f>
        <v>4.6084607089677831</v>
      </c>
      <c r="AH14" s="13"/>
      <c r="AI14" s="13"/>
      <c r="AJ14" s="13"/>
    </row>
    <row r="15" spans="1:36" s="9" customFormat="1" x14ac:dyDescent="0.25">
      <c r="A15" s="9" t="s">
        <v>571</v>
      </c>
      <c r="C15" s="58">
        <f>C10+C11+C12+C13+C14</f>
        <v>-7.7748868825872854</v>
      </c>
      <c r="D15" s="58">
        <f t="shared" ref="D15:AG15" si="1">D10+D11+D12+D13+D14</f>
        <v>0.97890188955163815</v>
      </c>
      <c r="E15" s="58">
        <f t="shared" si="1"/>
        <v>9.9069791901854387</v>
      </c>
      <c r="F15" s="58">
        <f t="shared" si="1"/>
        <v>-4.6996203382285913</v>
      </c>
      <c r="G15" s="58">
        <f t="shared" si="1"/>
        <v>3.3533202829605391</v>
      </c>
      <c r="H15" s="58">
        <f t="shared" si="1"/>
        <v>-0.75711893929666907</v>
      </c>
      <c r="I15" s="58">
        <f t="shared" si="1"/>
        <v>14.07041019331179</v>
      </c>
      <c r="J15" s="58">
        <f t="shared" si="1"/>
        <v>-6.9664454547929537</v>
      </c>
      <c r="K15" s="58">
        <f t="shared" si="1"/>
        <v>2.8785801524186398</v>
      </c>
      <c r="L15" s="58">
        <f t="shared" si="1"/>
        <v>6.8040483470606263</v>
      </c>
      <c r="M15" s="58">
        <f t="shared" si="1"/>
        <v>-12.865107412962617</v>
      </c>
      <c r="N15" s="58">
        <f t="shared" si="1"/>
        <v>14.454676290949251</v>
      </c>
      <c r="O15" s="58">
        <f t="shared" si="1"/>
        <v>4.1608253542886438</v>
      </c>
      <c r="P15" s="58">
        <f t="shared" si="1"/>
        <v>-2.0595215676501648</v>
      </c>
      <c r="Q15" s="58">
        <f t="shared" si="1"/>
        <v>17.490962899036717</v>
      </c>
      <c r="R15" s="58">
        <f t="shared" si="1"/>
        <v>1.7537058301536996</v>
      </c>
      <c r="S15" s="58">
        <f t="shared" si="1"/>
        <v>20.943974109744353</v>
      </c>
      <c r="T15" s="58">
        <f t="shared" si="1"/>
        <v>-10.490273621252904</v>
      </c>
      <c r="U15" s="58">
        <f t="shared" si="1"/>
        <v>28.330763887287706</v>
      </c>
      <c r="V15" s="58">
        <f t="shared" si="1"/>
        <v>12.284523567071105</v>
      </c>
      <c r="W15" s="58">
        <f t="shared" si="1"/>
        <v>-29.861386382383863</v>
      </c>
      <c r="X15" s="58">
        <f t="shared" si="1"/>
        <v>-2.3827561332649552</v>
      </c>
      <c r="Y15" s="58">
        <f t="shared" si="1"/>
        <v>17.562263018154042</v>
      </c>
      <c r="Z15" s="58">
        <f t="shared" si="1"/>
        <v>-22.40402272043049</v>
      </c>
      <c r="AA15" s="58">
        <f t="shared" si="1"/>
        <v>-22.391775661230675</v>
      </c>
      <c r="AB15" s="58">
        <f t="shared" si="1"/>
        <v>6.0119159998021505</v>
      </c>
      <c r="AC15" s="58">
        <f t="shared" si="1"/>
        <v>-4.0294717265994038</v>
      </c>
      <c r="AD15" s="58">
        <f t="shared" si="1"/>
        <v>-16.791845321403994</v>
      </c>
      <c r="AE15" s="58">
        <f t="shared" si="1"/>
        <v>11.418499895411443</v>
      </c>
      <c r="AF15" s="58">
        <f t="shared" si="1"/>
        <v>-10.075466805804268</v>
      </c>
      <c r="AG15" s="58">
        <f t="shared" si="1"/>
        <v>2.0108019257346945</v>
      </c>
      <c r="AH15" s="13"/>
      <c r="AI15" s="13"/>
      <c r="AJ15" s="13"/>
    </row>
    <row r="16" spans="1:36" s="49" customFormat="1" ht="12.75" x14ac:dyDescent="0.2">
      <c r="A16" s="48" t="s">
        <v>577</v>
      </c>
      <c r="B16" s="48"/>
      <c r="C16" s="75">
        <f>C8-C15</f>
        <v>3.730349362740526E-14</v>
      </c>
      <c r="D16" s="75">
        <f t="shared" ref="D16:AG16" si="2">D8-D15</f>
        <v>6.3948846218409017E-14</v>
      </c>
      <c r="E16" s="75">
        <f t="shared" si="2"/>
        <v>0</v>
      </c>
      <c r="F16" s="75">
        <f t="shared" si="2"/>
        <v>-7.9936057773011271E-14</v>
      </c>
      <c r="G16" s="75">
        <f t="shared" si="2"/>
        <v>7.5051076464660582E-14</v>
      </c>
      <c r="H16" s="75">
        <f t="shared" si="2"/>
        <v>-4.1966430330830917E-14</v>
      </c>
      <c r="I16" s="75">
        <f t="shared" si="2"/>
        <v>-5.3290705182007514E-14</v>
      </c>
      <c r="J16" s="75">
        <f t="shared" si="2"/>
        <v>6.1284310959308641E-14</v>
      </c>
      <c r="K16" s="75">
        <f t="shared" si="2"/>
        <v>3.9968028886505635E-15</v>
      </c>
      <c r="L16" s="75">
        <f t="shared" si="2"/>
        <v>-3.2862601528904634E-14</v>
      </c>
      <c r="M16" s="75">
        <f t="shared" si="2"/>
        <v>6.5725203057809267E-14</v>
      </c>
      <c r="N16" s="75">
        <f t="shared" si="2"/>
        <v>-9.7699626167013776E-14</v>
      </c>
      <c r="O16" s="75">
        <f t="shared" si="2"/>
        <v>1.7763568394002505E-14</v>
      </c>
      <c r="P16" s="75">
        <f t="shared" si="2"/>
        <v>2.1760371282653068E-14</v>
      </c>
      <c r="Q16" s="75">
        <f t="shared" si="2"/>
        <v>0</v>
      </c>
      <c r="R16" s="75">
        <f t="shared" si="2"/>
        <v>-7.0388139761234925E-14</v>
      </c>
      <c r="S16" s="75">
        <f t="shared" si="2"/>
        <v>9.2370555648813024E-14</v>
      </c>
      <c r="T16" s="75">
        <f t="shared" si="2"/>
        <v>-3.5527136788005009E-14</v>
      </c>
      <c r="U16" s="75">
        <f t="shared" si="2"/>
        <v>0</v>
      </c>
      <c r="V16" s="75">
        <f t="shared" si="2"/>
        <v>-4.9737991503207013E-14</v>
      </c>
      <c r="W16" s="75">
        <f t="shared" si="2"/>
        <v>-3.5527136788005009E-14</v>
      </c>
      <c r="X16" s="75">
        <f t="shared" si="2"/>
        <v>1.5054624213917123E-13</v>
      </c>
      <c r="Y16" s="75">
        <f t="shared" si="2"/>
        <v>-1.0658141036401503E-13</v>
      </c>
      <c r="Z16" s="75">
        <f t="shared" si="2"/>
        <v>1.6697754290362354E-13</v>
      </c>
      <c r="AA16" s="75">
        <f t="shared" si="2"/>
        <v>-7.1054273576010019E-14</v>
      </c>
      <c r="AB16" s="75">
        <f t="shared" si="2"/>
        <v>6.3948846218409017E-14</v>
      </c>
      <c r="AC16" s="75">
        <f t="shared" si="2"/>
        <v>-6.9277916736609768E-14</v>
      </c>
      <c r="AD16" s="75">
        <f t="shared" si="2"/>
        <v>-1.5987211554602254E-13</v>
      </c>
      <c r="AE16" s="75">
        <f t="shared" si="2"/>
        <v>9.9475983006414026E-14</v>
      </c>
      <c r="AF16" s="75">
        <f t="shared" si="2"/>
        <v>0</v>
      </c>
      <c r="AG16" s="75">
        <f t="shared" si="2"/>
        <v>5.8175686490358203E-14</v>
      </c>
      <c r="AH16" s="75"/>
      <c r="AI16" s="75"/>
      <c r="AJ16" s="75"/>
    </row>
    <row r="17" spans="1:36" x14ac:dyDescent="0.25">
      <c r="A17" s="46" t="s">
        <v>578</v>
      </c>
      <c r="B17" s="47" t="s">
        <v>601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</row>
    <row r="18" spans="1:36" x14ac:dyDescent="0.25">
      <c r="A18" s="3" t="s">
        <v>566</v>
      </c>
      <c r="C18" s="13">
        <f>('data-price'!D$27/Y!D$278)*('data-volume'!D$27-'data-volume'!C$27)</f>
        <v>21.848632383197479</v>
      </c>
      <c r="D18" s="13">
        <f>('data-price'!E$27/Y!E$278)*('data-volume'!E$27-'data-volume'!D$27)</f>
        <v>13.121581393027373</v>
      </c>
      <c r="E18" s="13">
        <f>('data-price'!F$27/Y!F$278)*('data-volume'!F$27-'data-volume'!E$27)</f>
        <v>5.6453814959767472</v>
      </c>
      <c r="F18" s="13">
        <f>('data-price'!G$27/Y!G$278)*('data-volume'!G$27-'data-volume'!F$27)</f>
        <v>-4.0681843140183034</v>
      </c>
      <c r="G18" s="13">
        <f>('data-price'!H$27/Y!H$278)*('data-volume'!H$27-'data-volume'!G$27)</f>
        <v>9.2735769154771504</v>
      </c>
      <c r="H18" s="13">
        <f>('data-price'!I$27/Y!I$278)*('data-volume'!I$27-'data-volume'!H$27)</f>
        <v>2.7100169723621002</v>
      </c>
      <c r="I18" s="13">
        <f>('data-price'!J$27/Y!J$278)*('data-volume'!J$27-'data-volume'!I$27)</f>
        <v>15.522781491690557</v>
      </c>
      <c r="J18" s="13">
        <f>('data-price'!K$27/Y!K$278)*('data-volume'!K$27-'data-volume'!J$27)</f>
        <v>4.4778675906970671</v>
      </c>
      <c r="K18" s="13">
        <f>('data-price'!L$27/Y!L$278)*('data-volume'!L$27-'data-volume'!K$27)</f>
        <v>6.1047979848598066</v>
      </c>
      <c r="L18" s="13">
        <f>('data-price'!M$27/Y!M$278)*('data-volume'!M$27-'data-volume'!L$27)</f>
        <v>34.903742233191281</v>
      </c>
      <c r="M18" s="13">
        <f>('data-price'!N$27/Y!N$278)*('data-volume'!N$27-'data-volume'!M$27)</f>
        <v>5.0122623932192507</v>
      </c>
      <c r="N18" s="13">
        <f>('data-price'!O$27/Y!O$278)*('data-volume'!O$27-'data-volume'!N$27)</f>
        <v>8.2363096156582962</v>
      </c>
      <c r="O18" s="13">
        <f>('data-price'!P$27/Y!P$278)*('data-volume'!P$27-'data-volume'!O$27)</f>
        <v>-0.82095658659761916</v>
      </c>
      <c r="P18" s="13">
        <f>('data-price'!Q$27/Y!Q$278)*('data-volume'!Q$27-'data-volume'!P$27)</f>
        <v>-13.439796423370575</v>
      </c>
      <c r="Q18" s="13">
        <f>('data-price'!R$27/Y!R$278)*('data-volume'!R$27-'data-volume'!Q$27)</f>
        <v>31.393793736021848</v>
      </c>
      <c r="R18" s="13">
        <f>('data-price'!S$27/Y!S$278)*('data-volume'!S$27-'data-volume'!R$27)</f>
        <v>-1.8568718773901776</v>
      </c>
      <c r="S18" s="13">
        <f>('data-price'!T$27/Y!T$278)*('data-volume'!T$27-'data-volume'!S$27)</f>
        <v>29.283321063598585</v>
      </c>
      <c r="T18" s="13">
        <f>('data-price'!U$27/Y!U$278)*('data-volume'!U$27-'data-volume'!T$27)</f>
        <v>12.301938082509663</v>
      </c>
      <c r="U18" s="13">
        <f>('data-price'!V$27/Y!V$278)*('data-volume'!V$27-'data-volume'!U$27)</f>
        <v>14.488973556146455</v>
      </c>
      <c r="V18" s="13">
        <f>('data-price'!W$27/Y!W$278)*('data-volume'!W$27-'data-volume'!V$27)</f>
        <v>51.21558115933864</v>
      </c>
      <c r="W18" s="13">
        <f>('data-price'!X$27/Y!X$278)*('data-volume'!X$27-'data-volume'!W$27)</f>
        <v>-83.689381798461667</v>
      </c>
      <c r="X18" s="13">
        <f>('data-price'!Y$27/Y!Y$278)*('data-volume'!Y$27-'data-volume'!X$27)</f>
        <v>-84.228378425089502</v>
      </c>
      <c r="Y18" s="13">
        <f>('data-price'!Z$27/Y!Z$278)*('data-volume'!Z$27-'data-volume'!Y$27)</f>
        <v>52.42915048116464</v>
      </c>
      <c r="Z18" s="13">
        <f>('data-price'!AA$27/Y!AA$278)*('data-volume'!AA$27-'data-volume'!Z$27)</f>
        <v>-12.621376482944097</v>
      </c>
      <c r="AA18" s="13">
        <f>('data-price'!AB$27/Y!AB$278)*('data-volume'!AB$27-'data-volume'!AA$27)</f>
        <v>10.972352000000001</v>
      </c>
      <c r="AB18" s="13">
        <f>('data-price'!AC$27/Y!AC$278)*('data-volume'!AC$27-'data-volume'!AB$27)</f>
        <v>31.185790208823857</v>
      </c>
      <c r="AC18" s="13">
        <f>('data-price'!AD$27/Y!AD$278)*('data-volume'!AD$27-'data-volume'!AC$27)</f>
        <v>-11.418534018986101</v>
      </c>
      <c r="AD18" s="13">
        <f>('data-price'!AE$27/Y!AE$278)*('data-volume'!AE$27-'data-volume'!AD$27)</f>
        <v>-5.0698117802751099</v>
      </c>
      <c r="AE18" s="13">
        <f>('data-price'!AF$27/Y!AF$278)*('data-volume'!AF$27-'data-volume'!AE$27)</f>
        <v>6.7878040643403104</v>
      </c>
      <c r="AF18" s="13">
        <f>('data-price'!AG$27/Y!AG$278)*('data-volume'!AG$27-'data-volume'!AF$27)</f>
        <v>-20.297897269932943</v>
      </c>
      <c r="AG18" s="13">
        <f>('data-price'!AH$27/Y!AH$278)*('data-volume'!AH$27-'data-volume'!AG$27)</f>
        <v>-2.1009680754268718</v>
      </c>
      <c r="AH18" s="13"/>
      <c r="AI18" s="13"/>
      <c r="AJ18" s="13"/>
    </row>
    <row r="19" spans="1:36" ht="15.75" x14ac:dyDescent="0.3">
      <c r="A19" s="3" t="s">
        <v>567</v>
      </c>
      <c r="C19" s="13">
        <f>('data-price'!D$91/Y!D$278)*('data-volume'!D$91-'data-volume'!C$91)</f>
        <v>25.786535993440658</v>
      </c>
      <c r="D19" s="13">
        <f>('data-price'!E$91/Y!E$278)*('data-volume'!E$91-'data-volume'!D$91)</f>
        <v>10.2559657466985</v>
      </c>
      <c r="E19" s="13">
        <f>('data-price'!F$91/Y!F$278)*('data-volume'!F$91-'data-volume'!E$91)</f>
        <v>-5.9542810180872667</v>
      </c>
      <c r="F19" s="13">
        <f>('data-price'!G$91/Y!G$278)*('data-volume'!G$91-'data-volume'!F$91)</f>
        <v>-0.83178994548431351</v>
      </c>
      <c r="G19" s="13">
        <f>('data-price'!H$91/Y!H$278)*('data-volume'!H$91-'data-volume'!G$91)</f>
        <v>4.0130595776222941</v>
      </c>
      <c r="H19" s="13">
        <f>('data-price'!I$91/Y!I$278)*('data-volume'!I$91-'data-volume'!H$91)</f>
        <v>2.1549671646464303</v>
      </c>
      <c r="I19" s="13">
        <f>('data-price'!J$91/Y!J$278)*('data-volume'!J$91-'data-volume'!I$91)</f>
        <v>0.51715644234685987</v>
      </c>
      <c r="J19" s="13">
        <f>('data-price'!K$91/Y!K$278)*('data-volume'!K$91-'data-volume'!J$91)</f>
        <v>9.9546361642339978</v>
      </c>
      <c r="K19" s="13">
        <f>('data-price'!L$91/Y!L$278)*('data-volume'!L$91-'data-volume'!K$91)</f>
        <v>1.4751761738119276</v>
      </c>
      <c r="L19" s="13">
        <f>('data-price'!M$91/Y!M$278)*('data-volume'!M$91-'data-volume'!L$91)</f>
        <v>25.035720048794385</v>
      </c>
      <c r="M19" s="13">
        <f>('data-price'!N$91/Y!N$278)*('data-volume'!N$91-'data-volume'!M$91)</f>
        <v>13.928690790391665</v>
      </c>
      <c r="N19" s="13">
        <f>('data-price'!O$91/Y!O$278)*('data-volume'!O$91-'data-volume'!N$91)</f>
        <v>-8.441996943499916</v>
      </c>
      <c r="O19" s="13">
        <f>('data-price'!P$91/Y!P$278)*('data-volume'!P$91-'data-volume'!O$91)</f>
        <v>-7.3275125885836108</v>
      </c>
      <c r="P19" s="13">
        <f>('data-price'!Q$91/Y!Q$278)*('data-volume'!Q$91-'data-volume'!P$91)</f>
        <v>-10.709847320830228</v>
      </c>
      <c r="Q19" s="13">
        <f>('data-price'!R$91/Y!R$278)*('data-volume'!R$91-'data-volume'!Q$91)</f>
        <v>15.643389365090815</v>
      </c>
      <c r="R19" s="13">
        <f>('data-price'!S$91/Y!S$278)*('data-volume'!S$91-'data-volume'!R$91)</f>
        <v>-2.8485472608431395</v>
      </c>
      <c r="S19" s="13">
        <f>('data-price'!T$91/Y!T$278)*('data-volume'!T$91-'data-volume'!S$91)</f>
        <v>8.5975761956255496</v>
      </c>
      <c r="T19" s="13">
        <f>('data-price'!U$91/Y!U$278)*('data-volume'!U$91-'data-volume'!T$91)</f>
        <v>23.44531854339257</v>
      </c>
      <c r="U19" s="13">
        <f>('data-price'!V$91/Y!V$278)*('data-volume'!V$91-'data-volume'!U$91)</f>
        <v>-15.536796923335718</v>
      </c>
      <c r="V19" s="13">
        <f>('data-price'!W$91/Y!W$278)*('data-volume'!W$91-'data-volume'!V$91)</f>
        <v>37.708735436384458</v>
      </c>
      <c r="W19" s="13">
        <f>('data-price'!X$91/Y!X$278)*('data-volume'!X$91-'data-volume'!W$91)</f>
        <v>-54.340781012066834</v>
      </c>
      <c r="X19" s="13">
        <f>('data-price'!Y$91/Y!Y$278)*('data-volume'!Y$91-'data-volume'!X$91)</f>
        <v>-70.72354632567928</v>
      </c>
      <c r="Y19" s="13">
        <f>('data-price'!Z$91/Y!Z$278)*('data-volume'!Z$91-'data-volume'!Y$91)</f>
        <v>35.065298522198226</v>
      </c>
      <c r="Z19" s="13">
        <f>('data-price'!AA$91/Y!AA$278)*('data-volume'!AA$91-'data-volume'!Z$91)</f>
        <v>9.934783328902256</v>
      </c>
      <c r="AA19" s="13">
        <f>('data-price'!AB$91/Y!AB$278)*('data-volume'!AB$91-'data-volume'!AA$91)</f>
        <v>29.848506000000043</v>
      </c>
      <c r="AB19" s="13">
        <f>('data-price'!AC$91/Y!AC$278)*('data-volume'!AC$91-'data-volume'!AB$91)</f>
        <v>21.503800641643462</v>
      </c>
      <c r="AC19" s="13">
        <f>('data-price'!AD$91/Y!AD$278)*('data-volume'!AD$91-'data-volume'!AC$91)</f>
        <v>-10.102907148278094</v>
      </c>
      <c r="AD19" s="13">
        <f>('data-price'!AE$91/Y!AE$278)*('data-volume'!AE$91-'data-volume'!AD$91)</f>
        <v>6.9133588290286552</v>
      </c>
      <c r="AE19" s="13">
        <f>('data-price'!AF$91/Y!AF$278)*('data-volume'!AF$91-'data-volume'!AE$91)</f>
        <v>-7.1718776479659905</v>
      </c>
      <c r="AF19" s="13">
        <f>('data-price'!AG$91/Y!AG$278)*('data-volume'!AG$91-'data-volume'!AF$91)</f>
        <v>-14.980715897647128</v>
      </c>
      <c r="AG19" s="13">
        <f>('data-price'!AH$91/Y!AH$278)*('data-volume'!AH$91-'data-volume'!AG$91)</f>
        <v>-7.3803333038478804</v>
      </c>
      <c r="AH19" s="13"/>
      <c r="AI19" s="13"/>
      <c r="AJ19" s="13"/>
    </row>
    <row r="20" spans="1:36" ht="15.75" x14ac:dyDescent="0.3">
      <c r="A20" s="3" t="s">
        <v>568</v>
      </c>
      <c r="C20" s="13">
        <f>('data-price'!D$155/Y!D$278)*('data-volume'!D$155-'data-volume'!C$155)</f>
        <v>2.6979478894199813</v>
      </c>
      <c r="D20" s="13">
        <f>('data-price'!E$155/Y!E$278)*('data-volume'!E$155-'data-volume'!D$155)</f>
        <v>0.40440071700362407</v>
      </c>
      <c r="E20" s="13">
        <f>('data-price'!F$155/Y!F$278)*('data-volume'!F$155-'data-volume'!E$155)</f>
        <v>0.4876728305678858</v>
      </c>
      <c r="F20" s="13">
        <f>('data-price'!G$155/Y!G$278)*('data-volume'!G$155-'data-volume'!F$155)</f>
        <v>-0.41584764068046648</v>
      </c>
      <c r="G20" s="13">
        <f>('data-price'!H$155/Y!H$278)*('data-volume'!H$155-'data-volume'!G$155)</f>
        <v>8.5327681085473658E-2</v>
      </c>
      <c r="H20" s="13">
        <f>('data-price'!I$155/Y!I$278)*('data-volume'!I$155-'data-volume'!H$155)</f>
        <v>-0.60663611508089943</v>
      </c>
      <c r="I20" s="13">
        <f>('data-price'!J$155/Y!J$278)*('data-volume'!J$155-'data-volume'!I$155)</f>
        <v>-0.60764964956501089</v>
      </c>
      <c r="J20" s="13">
        <f>('data-price'!K$155/Y!K$278)*('data-volume'!K$155-'data-volume'!J$155)</f>
        <v>-0.1739507869661642</v>
      </c>
      <c r="K20" s="13">
        <f>('data-price'!L$155/Y!L$278)*('data-volume'!L$155-'data-volume'!K$155)</f>
        <v>-0.34692994003796157</v>
      </c>
      <c r="L20" s="13">
        <f>('data-price'!M$155/Y!M$278)*('data-volume'!M$155-'data-volume'!L$155)</f>
        <v>0.6147135438801723</v>
      </c>
      <c r="M20" s="13">
        <f>('data-price'!N$155/Y!N$278)*('data-volume'!N$155-'data-volume'!M$155)</f>
        <v>0.51944010273344665</v>
      </c>
      <c r="N20" s="13">
        <f>('data-price'!O$155/Y!O$278)*('data-volume'!O$155-'data-volume'!N$155)</f>
        <v>-0.28367519620347853</v>
      </c>
      <c r="O20" s="13">
        <f>('data-price'!P$155/Y!P$278)*('data-volume'!P$155-'data-volume'!O$155)</f>
        <v>-0.39300741609227335</v>
      </c>
      <c r="P20" s="13">
        <f>('data-price'!Q$155/Y!Q$278)*('data-volume'!Q$155-'data-volume'!P$155)</f>
        <v>-2.2819616337027737</v>
      </c>
      <c r="Q20" s="13">
        <f>('data-price'!R$155/Y!R$278)*('data-volume'!R$155-'data-volume'!Q$155)</f>
        <v>-3.4180964829171505</v>
      </c>
      <c r="R20" s="13">
        <f>('data-price'!S$155/Y!S$278)*('data-volume'!S$155-'data-volume'!R$155)</f>
        <v>-2.3909508821703747</v>
      </c>
      <c r="S20" s="13">
        <f>('data-price'!T$155/Y!T$278)*('data-volume'!T$155-'data-volume'!S$155)</f>
        <v>-1.9079167601100262</v>
      </c>
      <c r="T20" s="13">
        <f>('data-price'!U$155/Y!U$278)*('data-volume'!U$155-'data-volume'!T$155)</f>
        <v>-0.53523819390684768</v>
      </c>
      <c r="U20" s="13">
        <f>('data-price'!V$155/Y!V$278)*('data-volume'!V$155-'data-volume'!U$155)</f>
        <v>-1.0613183570791804</v>
      </c>
      <c r="V20" s="13">
        <f>('data-price'!W$155/Y!W$278)*('data-volume'!W$155-'data-volume'!V$155)</f>
        <v>-0.98757164875849646</v>
      </c>
      <c r="W20" s="13">
        <f>('data-price'!X$155/Y!X$278)*('data-volume'!X$155-'data-volume'!W$155)</f>
        <v>-0.87849057797562635</v>
      </c>
      <c r="X20" s="13">
        <f>('data-price'!Y$155/Y!Y$278)*('data-volume'!Y$155-'data-volume'!X$155)</f>
        <v>-5.7595021691268782</v>
      </c>
      <c r="Y20" s="13">
        <f>('data-price'!Z$155/Y!Z$278)*('data-volume'!Z$155-'data-volume'!Y$155)</f>
        <v>-1.2697679617128403</v>
      </c>
      <c r="Z20" s="13">
        <f>('data-price'!AA$155/Y!AA$278)*('data-volume'!AA$155-'data-volume'!Z$155)</f>
        <v>-0.1141592016970067</v>
      </c>
      <c r="AA20" s="13">
        <f>('data-price'!AB$155/Y!AB$278)*('data-volume'!AB$155-'data-volume'!AA$155)</f>
        <v>-0.11599353169471271</v>
      </c>
      <c r="AB20" s="13">
        <f>('data-price'!AC$155/Y!AC$278)*('data-volume'!AC$155-'data-volume'!AB$155)</f>
        <v>1.501051746928989</v>
      </c>
      <c r="AC20" s="13">
        <f>('data-price'!AD$155/Y!AD$278)*('data-volume'!AD$155-'data-volume'!AC$155)</f>
        <v>0.59300643093778072</v>
      </c>
      <c r="AD20" s="13">
        <f>('data-price'!AE$155/Y!AE$278)*('data-volume'!AE$155-'data-volume'!AD$155)</f>
        <v>0.72258446248167085</v>
      </c>
      <c r="AE20" s="13">
        <f>('data-price'!AF$155/Y!AF$278)*('data-volume'!AF$155-'data-volume'!AE$155)</f>
        <v>0.11730422776237433</v>
      </c>
      <c r="AF20" s="13">
        <f>('data-price'!AG$155/Y!AG$278)*('data-volume'!AG$155-'data-volume'!AF$155)</f>
        <v>1.9861569776988073</v>
      </c>
      <c r="AG20" s="13">
        <f>('data-price'!AH$155/Y!AH$278)*('data-volume'!AH$155-'data-volume'!AG$155)</f>
        <v>0.58303072567062941</v>
      </c>
      <c r="AH20" s="13"/>
      <c r="AI20" s="13"/>
      <c r="AJ20" s="13"/>
    </row>
    <row r="21" spans="1:36" ht="15.75" x14ac:dyDescent="0.3">
      <c r="A21" s="3" t="s">
        <v>569</v>
      </c>
      <c r="C21" s="13">
        <f>('data-price'!D$411/Y!D$278)*('data-volume'!D$411-'data-volume'!C$411)</f>
        <v>0.71020342245083956</v>
      </c>
      <c r="D21" s="13">
        <f>('data-price'!E$411/Y!E$278)*('data-volume'!E$411-'data-volume'!D$411)</f>
        <v>1.337297269514784</v>
      </c>
      <c r="E21" s="13">
        <f>('data-price'!F$411/Y!F$278)*('data-volume'!F$411-'data-volume'!E$411)</f>
        <v>1.4308040849711732</v>
      </c>
      <c r="F21" s="13">
        <f>('data-price'!G$411/Y!G$278)*('data-volume'!G$411-'data-volume'!F$411)</f>
        <v>1.8668058419476132</v>
      </c>
      <c r="G21" s="13">
        <f>('data-price'!H$411/Y!H$278)*('data-volume'!H$411-'data-volume'!G$411)</f>
        <v>1.8888656240080244</v>
      </c>
      <c r="H21" s="13">
        <f>('data-price'!I$411/Y!I$278)*('data-volume'!I$411-'data-volume'!H$411)</f>
        <v>1.9066865771583241</v>
      </c>
      <c r="I21" s="13">
        <f>('data-price'!J$411/Y!J$278)*('data-volume'!J$411-'data-volume'!I$411)</f>
        <v>1.4401822710024867</v>
      </c>
      <c r="J21" s="13">
        <f>('data-price'!K$411/Y!K$278)*('data-volume'!K$411-'data-volume'!J$411)</f>
        <v>1.7536975611157233</v>
      </c>
      <c r="K21" s="13">
        <f>('data-price'!L$411/Y!L$278)*('data-volume'!L$411-'data-volume'!K$411)</f>
        <v>2.1860442116162044</v>
      </c>
      <c r="L21" s="13">
        <f>('data-price'!M$411/Y!M$278)*('data-volume'!M$411-'data-volume'!L$411)</f>
        <v>2.3283362458592474</v>
      </c>
      <c r="M21" s="13">
        <f>('data-price'!N$411/Y!N$278)*('data-volume'!N$411-'data-volume'!M$411)</f>
        <v>2.5428141857539726</v>
      </c>
      <c r="N21" s="13">
        <f>('data-price'!O$411/Y!O$278)*('data-volume'!O$411-'data-volume'!N$411)</f>
        <v>2.4737710086507421</v>
      </c>
      <c r="O21" s="13">
        <f>('data-price'!P$411/Y!P$278)*('data-volume'!P$411-'data-volume'!O$411)</f>
        <v>2.0659500112385838</v>
      </c>
      <c r="P21" s="13">
        <f>('data-price'!Q$411/Y!Q$278)*('data-volume'!Q$411-'data-volume'!P$411)</f>
        <v>1.8217650285708373</v>
      </c>
      <c r="Q21" s="13">
        <f>('data-price'!R$411/Y!R$278)*('data-volume'!R$411-'data-volume'!Q$411)</f>
        <v>1.7961720820066729</v>
      </c>
      <c r="R21" s="13">
        <f>('data-price'!S$411/Y!S$278)*('data-volume'!S$411-'data-volume'!R$411)</f>
        <v>1.4329440071168831</v>
      </c>
      <c r="S21" s="13">
        <f>('data-price'!T$411/Y!T$278)*('data-volume'!T$411-'data-volume'!S$411)</f>
        <v>1.2905498881999367</v>
      </c>
      <c r="T21" s="13">
        <f>('data-price'!U$411/Y!U$278)*('data-volume'!U$411-'data-volume'!T$411)</f>
        <v>1.4957973503564852</v>
      </c>
      <c r="U21" s="13">
        <f>('data-price'!V$411/Y!V$278)*('data-volume'!V$411-'data-volume'!U$411)</f>
        <v>1.5608875284836425</v>
      </c>
      <c r="V21" s="13">
        <f>('data-price'!W$411/Y!W$278)*('data-volume'!W$411-'data-volume'!V$411)</f>
        <v>2.671633623125881</v>
      </c>
      <c r="W21" s="13">
        <f>('data-price'!X$411/Y!X$278)*('data-volume'!X$411-'data-volume'!W$411)</f>
        <v>3.39231345523954</v>
      </c>
      <c r="X21" s="13">
        <f>('data-price'!Y$411/Y!Y$278)*('data-volume'!Y$411-'data-volume'!X$411)</f>
        <v>2.7430065719716565</v>
      </c>
      <c r="Y21" s="13">
        <f>('data-price'!Z$411/Y!Z$278)*('data-volume'!Z$411-'data-volume'!Y$411)</f>
        <v>2.0681680367609228</v>
      </c>
      <c r="Z21" s="13">
        <f>('data-price'!AA$411/Y!AA$278)*('data-volume'!AA$411-'data-volume'!Z$411)</f>
        <v>1.948797516375558</v>
      </c>
      <c r="AA21" s="13">
        <f>('data-price'!AB$411/Y!AB$278)*('data-volume'!AB$411-'data-volume'!AA$411)</f>
        <v>2.0708720732156949</v>
      </c>
      <c r="AB21" s="13">
        <f>('data-price'!AC$411/Y!AC$278)*('data-volume'!AC$411-'data-volume'!AB$411)</f>
        <v>2.0440979282076732</v>
      </c>
      <c r="AC21" s="13">
        <f>('data-price'!AD$411/Y!AD$278)*('data-volume'!AD$411-'data-volume'!AC$411)</f>
        <v>2.2459688613299451</v>
      </c>
      <c r="AD21" s="13">
        <f>('data-price'!AE$411/Y!AE$278)*('data-volume'!AE$411-'data-volume'!AD$411)</f>
        <v>2.8869506227465305</v>
      </c>
      <c r="AE21" s="13">
        <f>('data-price'!AF$411/Y!AF$278)*('data-volume'!AF$411-'data-volume'!AE$411)</f>
        <v>3.1317066633662147</v>
      </c>
      <c r="AF21" s="13">
        <f>('data-price'!AG$411/Y!AG$278)*('data-volume'!AG$411-'data-volume'!AF$411)</f>
        <v>2.6749341312593042</v>
      </c>
      <c r="AG21" s="13">
        <f>('data-price'!AH$411/Y!AH$278)*('data-volume'!AH$411-'data-volume'!AG$411)</f>
        <v>2.386043293824136</v>
      </c>
      <c r="AH21" s="13"/>
      <c r="AI21" s="13"/>
      <c r="AJ21" s="13"/>
    </row>
    <row r="22" spans="1:36" ht="15.75" x14ac:dyDescent="0.3">
      <c r="A22" s="3" t="s">
        <v>570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  <c r="W22" s="13">
        <v>0</v>
      </c>
      <c r="X22" s="13">
        <v>0</v>
      </c>
      <c r="Y22" s="13">
        <v>0</v>
      </c>
      <c r="Z22" s="13">
        <v>0</v>
      </c>
      <c r="AA22" s="13">
        <v>0</v>
      </c>
      <c r="AB22" s="13">
        <v>0</v>
      </c>
      <c r="AC22" s="13">
        <v>0</v>
      </c>
      <c r="AD22" s="13">
        <v>0</v>
      </c>
      <c r="AE22" s="13">
        <v>0</v>
      </c>
      <c r="AF22" s="13">
        <v>0</v>
      </c>
      <c r="AG22" s="13">
        <v>0</v>
      </c>
      <c r="AH22" s="13"/>
      <c r="AI22" s="13"/>
      <c r="AJ22" s="13"/>
    </row>
    <row r="23" spans="1:36" s="9" customFormat="1" x14ac:dyDescent="0.25">
      <c r="A23" s="9" t="s">
        <v>578</v>
      </c>
      <c r="C23" s="58">
        <f>C18-C19-C20-C21-C22</f>
        <v>-7.3460549221139999</v>
      </c>
      <c r="D23" s="58">
        <f t="shared" ref="D23:AG23" si="3">D18-D19-D20-D21-D22</f>
        <v>1.1239176598104652</v>
      </c>
      <c r="E23" s="58">
        <f t="shared" si="3"/>
        <v>9.6811855985249551</v>
      </c>
      <c r="F23" s="58">
        <f t="shared" si="3"/>
        <v>-4.6873525698011367</v>
      </c>
      <c r="G23" s="58">
        <f t="shared" si="3"/>
        <v>3.2863240327613581</v>
      </c>
      <c r="H23" s="58">
        <f t="shared" si="3"/>
        <v>-0.74500065436175489</v>
      </c>
      <c r="I23" s="58">
        <f t="shared" si="3"/>
        <v>14.173092427906221</v>
      </c>
      <c r="J23" s="58">
        <f t="shared" si="3"/>
        <v>-7.0565153476864904</v>
      </c>
      <c r="K23" s="58">
        <f t="shared" si="3"/>
        <v>2.7905075394696359</v>
      </c>
      <c r="L23" s="58">
        <f t="shared" si="3"/>
        <v>6.924972394657475</v>
      </c>
      <c r="M23" s="58">
        <f t="shared" si="3"/>
        <v>-11.978682685659832</v>
      </c>
      <c r="N23" s="58">
        <f t="shared" si="3"/>
        <v>14.48821074671095</v>
      </c>
      <c r="O23" s="58">
        <f t="shared" si="3"/>
        <v>4.8336134068396817</v>
      </c>
      <c r="P23" s="58">
        <f t="shared" si="3"/>
        <v>-2.2697524974084109</v>
      </c>
      <c r="Q23" s="58">
        <f t="shared" si="3"/>
        <v>17.372328771841509</v>
      </c>
      <c r="R23" s="58">
        <f t="shared" si="3"/>
        <v>1.9496822585064537</v>
      </c>
      <c r="S23" s="58">
        <f t="shared" si="3"/>
        <v>21.303111739883125</v>
      </c>
      <c r="T23" s="58">
        <f t="shared" si="3"/>
        <v>-12.103939617332545</v>
      </c>
      <c r="U23" s="58">
        <f t="shared" si="3"/>
        <v>29.526201308077709</v>
      </c>
      <c r="V23" s="58">
        <f t="shared" si="3"/>
        <v>11.822783748586797</v>
      </c>
      <c r="W23" s="58">
        <f t="shared" si="3"/>
        <v>-31.862423663658745</v>
      </c>
      <c r="X23" s="58">
        <f t="shared" si="3"/>
        <v>-10.488336502255001</v>
      </c>
      <c r="Y23" s="58">
        <f t="shared" si="3"/>
        <v>16.565451883918332</v>
      </c>
      <c r="Z23" s="58">
        <f t="shared" si="3"/>
        <v>-24.390798126524903</v>
      </c>
      <c r="AA23" s="58">
        <f t="shared" si="3"/>
        <v>-20.831032541521026</v>
      </c>
      <c r="AB23" s="58">
        <f t="shared" si="3"/>
        <v>6.1368398920437333</v>
      </c>
      <c r="AC23" s="58">
        <f t="shared" si="3"/>
        <v>-4.154602162975733</v>
      </c>
      <c r="AD23" s="58">
        <f t="shared" si="3"/>
        <v>-15.592705694531967</v>
      </c>
      <c r="AE23" s="58">
        <f t="shared" si="3"/>
        <v>10.710670821177711</v>
      </c>
      <c r="AF23" s="58">
        <f t="shared" si="3"/>
        <v>-9.978272481243927</v>
      </c>
      <c r="AG23" s="58">
        <f t="shared" si="3"/>
        <v>2.3102912089262433</v>
      </c>
      <c r="AH23" s="77"/>
      <c r="AI23" s="77"/>
      <c r="AJ23" s="77"/>
    </row>
    <row r="24" spans="1:36" x14ac:dyDescent="0.25">
      <c r="A24" s="46" t="s">
        <v>579</v>
      </c>
      <c r="B24" s="47" t="s">
        <v>565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</row>
    <row r="25" spans="1:36" x14ac:dyDescent="0.25">
      <c r="A25" s="3" t="s">
        <v>572</v>
      </c>
      <c r="C25" s="13">
        <f>-('data-price'!D$27/Y!D$278-'data-price'!C$27/Y!C$278)*'data-volume'!C$27</f>
        <v>-19.309993870359939</v>
      </c>
      <c r="D25" s="13">
        <f>-('data-price'!E$27/Y!E$278-'data-price'!D$27/Y!D$278)*'data-volume'!D$27</f>
        <v>-7.3795695248251345</v>
      </c>
      <c r="E25" s="13">
        <f>-('data-price'!F$27/Y!F$278-'data-price'!E$27/Y!E$278)*'data-volume'!E$27</f>
        <v>11.765270776690622</v>
      </c>
      <c r="F25" s="13">
        <f>-('data-price'!G$27/Y!G$278-'data-price'!F$27/Y!F$278)*'data-volume'!F$27</f>
        <v>3.8705230963354653</v>
      </c>
      <c r="G25" s="13">
        <f>-('data-price'!H$27/Y!H$278-'data-price'!G$27/Y!G$278)*'data-volume'!G$27</f>
        <v>5.5269527139884467</v>
      </c>
      <c r="H25" s="13">
        <f>-('data-price'!I$27/Y!I$278-'data-price'!H$27/Y!H$278)*'data-volume'!H$27</f>
        <v>1.6266244866062336</v>
      </c>
      <c r="I25" s="13">
        <f>-('data-price'!J$27/Y!J$278-'data-price'!I$27/Y!I$278)*'data-volume'!I$27</f>
        <v>-3.4539497412320688</v>
      </c>
      <c r="J25" s="13">
        <f>-('data-price'!K$27/Y!K$278-'data-price'!J$27/Y!J$278)*'data-volume'!J$27</f>
        <v>-23.680161480421376</v>
      </c>
      <c r="K25" s="13">
        <f>-('data-price'!L$27/Y!L$278-'data-price'!K$27/Y!K$278)*'data-volume'!K$27</f>
        <v>7.3722282808817621</v>
      </c>
      <c r="L25" s="13">
        <f>-('data-price'!M$27/Y!M$278-'data-price'!L$27/Y!L$278)*'data-volume'!L$27</f>
        <v>3.287535497425091</v>
      </c>
      <c r="M25" s="13">
        <f>-('data-price'!N$27/Y!N$278-'data-price'!M$27/Y!M$278)*'data-volume'!M$27</f>
        <v>4.8865049655896096</v>
      </c>
      <c r="N25" s="13">
        <f>-('data-price'!O$27/Y!O$278-'data-price'!N$27/Y!N$278)*'data-volume'!N$27</f>
        <v>5.4253402347958088</v>
      </c>
      <c r="O25" s="13">
        <f>-('data-price'!P$27/Y!P$278-'data-price'!O$27/Y!O$278)*'data-volume'!O$27</f>
        <v>-19.502307245671716</v>
      </c>
      <c r="P25" s="13">
        <f>-('data-price'!Q$27/Y!Q$278-'data-price'!P$27/Y!P$278)*'data-volume'!P$27</f>
        <v>9.5016288727451368</v>
      </c>
      <c r="Q25" s="13">
        <f>-('data-price'!R$27/Y!R$278-'data-price'!Q$27/Y!Q$278)*'data-volume'!Q$27</f>
        <v>9.3187154212078696</v>
      </c>
      <c r="R25" s="13">
        <f>-('data-price'!S$27/Y!S$278-'data-price'!R$27/Y!R$278)*'data-volume'!R$27</f>
        <v>-15.556893480845893</v>
      </c>
      <c r="S25" s="13">
        <f>-('data-price'!T$27/Y!T$278-'data-price'!S$27/Y!S$278)*'data-volume'!S$27</f>
        <v>-20.182119165227924</v>
      </c>
      <c r="T25" s="13">
        <f>-('data-price'!U$27/Y!U$278-'data-price'!T$27/Y!T$278)*'data-volume'!T$27</f>
        <v>-41.637234213382037</v>
      </c>
      <c r="U25" s="13">
        <f>-('data-price'!V$27/Y!V$278-'data-price'!U$27/Y!U$278)*'data-volume'!U$27</f>
        <v>-19.775084373380274</v>
      </c>
      <c r="V25" s="13">
        <f>-('data-price'!W$27/Y!W$278-'data-price'!V$27/Y!V$278)*'data-volume'!V$27</f>
        <v>-3.5213109385865762</v>
      </c>
      <c r="W25" s="13">
        <f>-('data-price'!X$27/Y!X$278-'data-price'!W$27/Y!W$278)*'data-volume'!W$27</f>
        <v>-76.462272367732737</v>
      </c>
      <c r="X25" s="13">
        <f>-('data-price'!Y$27/Y!Y$278-'data-price'!X$27/Y!X$278)*'data-volume'!X$27</f>
        <v>42.759502239916529</v>
      </c>
      <c r="Y25" s="13">
        <f>-('data-price'!Z$27/Y!Z$278-'data-price'!Y$27/Y!Y$278)*'data-volume'!Y$27</f>
        <v>-38.660338867248569</v>
      </c>
      <c r="Z25" s="13">
        <f>-('data-price'!AA$27/Y!AA$278-'data-price'!Z$27/Y!Z$278)*'data-volume'!Z$27</f>
        <v>-65.300104272766035</v>
      </c>
      <c r="AA25" s="13">
        <f>-('data-price'!AB$27/Y!AB$278-'data-price'!AA$27/Y!AA$278)*'data-volume'!AA$27</f>
        <v>15.526396357469146</v>
      </c>
      <c r="AB25" s="13">
        <f>-('data-price'!AC$27/Y!AC$278-'data-price'!AB$27/Y!AB$278)*'data-volume'!AB$27</f>
        <v>7.6592595965788304</v>
      </c>
      <c r="AC25" s="13">
        <f>-('data-price'!AD$27/Y!AD$278-'data-price'!AC$27/Y!AC$278)*'data-volume'!AC$27</f>
        <v>3.7270651625373601</v>
      </c>
      <c r="AD25" s="13">
        <f>-('data-price'!AE$27/Y!AE$278-'data-price'!AD$27/Y!AD$278)*'data-volume'!AD$27</f>
        <v>45.786345082205635</v>
      </c>
      <c r="AE25" s="13">
        <f>-('data-price'!AF$27/Y!AF$278-'data-price'!AE$27/Y!AE$278)*'data-volume'!AE$27</f>
        <v>22.027015618493859</v>
      </c>
      <c r="AF25" s="13">
        <f>-('data-price'!AG$27/Y!AG$278-'data-price'!AF$27/Y!AF$278)*'data-volume'!AF$27</f>
        <v>-26.248560425890616</v>
      </c>
      <c r="AG25" s="13">
        <f>-('data-price'!AH$27/Y!AH$278-'data-price'!AG$27/Y!AG$278)*'data-volume'!AG$27</f>
        <v>-20.427681515100925</v>
      </c>
      <c r="AH25" s="13"/>
      <c r="AI25" s="13"/>
      <c r="AJ25" s="13"/>
    </row>
    <row r="26" spans="1:36" ht="15.75" x14ac:dyDescent="0.3">
      <c r="A26" s="3" t="s">
        <v>573</v>
      </c>
      <c r="C26" s="13">
        <f>('data-price'!D$91/Y!D$278-'data-price'!C$91/Y!C$278)*'data-volume'!C$91</f>
        <v>4.4926242081899463</v>
      </c>
      <c r="D26" s="13">
        <f>('data-price'!E$91/Y!E$278-'data-price'!D$91/Y!D$278)*'data-volume'!D$91</f>
        <v>1.2780918604675342</v>
      </c>
      <c r="E26" s="13">
        <f>('data-price'!F$91/Y!F$278-'data-price'!E$91/Y!E$278)*'data-volume'!E$91</f>
        <v>-3.7144781353182101</v>
      </c>
      <c r="F26" s="13">
        <f>('data-price'!G$91/Y!G$278-'data-price'!F$91/Y!F$278)*'data-volume'!F$91</f>
        <v>-5.9789756729448138</v>
      </c>
      <c r="G26" s="13">
        <f>('data-price'!H$91/Y!H$278-'data-price'!G$91/Y!G$278)*'data-volume'!G$91</f>
        <v>-4.5401773964180627</v>
      </c>
      <c r="H26" s="13">
        <f>('data-price'!I$91/Y!I$278-'data-price'!H$91/Y!H$278)*'data-volume'!H$91</f>
        <v>-1.6437519577796631</v>
      </c>
      <c r="I26" s="13">
        <f>('data-price'!J$91/Y!J$278-'data-price'!I$91/Y!I$278)*'data-volume'!I$91</f>
        <v>0.62984616541346028</v>
      </c>
      <c r="J26" s="13">
        <f>('data-price'!K$91/Y!K$278-'data-price'!J$91/Y!J$278)*'data-volume'!J$91</f>
        <v>8.6528043052663897</v>
      </c>
      <c r="K26" s="13">
        <f>('data-price'!L$91/Y!L$278-'data-price'!K$91/Y!K$278)*'data-volume'!K$91</f>
        <v>-2.1038384043771825</v>
      </c>
      <c r="L26" s="13">
        <f>('data-price'!M$91/Y!M$278-'data-price'!L$91/Y!L$278)*'data-volume'!L$91</f>
        <v>-4.4789253184979536</v>
      </c>
      <c r="M26" s="13">
        <f>('data-price'!N$91/Y!N$278-'data-price'!M$91/Y!M$278)*'data-volume'!M$91</f>
        <v>-21.22680125254303</v>
      </c>
      <c r="N26" s="13">
        <f>('data-price'!O$91/Y!O$278-'data-price'!N$91/Y!N$278)*'data-volume'!N$91</f>
        <v>4.4331143291919402</v>
      </c>
      <c r="O26" s="13">
        <f>('data-price'!P$91/Y!P$278-'data-price'!O$91/Y!O$278)*'data-volume'!O$91</f>
        <v>32.360474789226224</v>
      </c>
      <c r="P26" s="13">
        <f>('data-price'!Q$91/Y!Q$278-'data-price'!P$91/Y!P$278)*'data-volume'!P$91</f>
        <v>-14.209171706499307</v>
      </c>
      <c r="Q26" s="13">
        <f>('data-price'!R$91/Y!R$278-'data-price'!Q$91/Y!Q$278)*'data-volume'!Q$91</f>
        <v>-7.3212487297206295</v>
      </c>
      <c r="R26" s="13">
        <f>('data-price'!S$91/Y!S$278-'data-price'!R$91/Y!R$278)*'data-volume'!R$91</f>
        <v>18.026131654809269</v>
      </c>
      <c r="S26" s="13">
        <f>('data-price'!T$91/Y!T$278-'data-price'!S$91/Y!S$278)*'data-volume'!S$91</f>
        <v>28.293257463559975</v>
      </c>
      <c r="T26" s="13">
        <f>('data-price'!U$91/Y!U$278-'data-price'!T$91/Y!T$278)*'data-volume'!T$91</f>
        <v>42.776920997082534</v>
      </c>
      <c r="U26" s="13">
        <f>('data-price'!V$91/Y!V$278-'data-price'!U$91/Y!U$278)*'data-volume'!U$91</f>
        <v>23.389653457493267</v>
      </c>
      <c r="V26" s="13">
        <f>('data-price'!W$91/Y!W$278-'data-price'!V$91/Y!V$278)*'data-volume'!V$91</f>
        <v>9.2767070836695087</v>
      </c>
      <c r="W26" s="13">
        <f>('data-price'!X$91/Y!X$278-'data-price'!W$91/Y!W$278)*'data-volume'!W$91</f>
        <v>55.083754750154206</v>
      </c>
      <c r="X26" s="13">
        <f>('data-price'!Y$91/Y!Y$278-'data-price'!X$91/Y!X$278)*'data-volume'!X$91</f>
        <v>-78.086258545683918</v>
      </c>
      <c r="Y26" s="13">
        <f>('data-price'!Z$91/Y!Z$278-'data-price'!Y$91/Y!Y$278)*'data-volume'!Y$91</f>
        <v>44.440910301251009</v>
      </c>
      <c r="Z26" s="13">
        <f>('data-price'!AA$91/Y!AA$278-'data-price'!Z$91/Y!Z$278)*'data-volume'!Z$91</f>
        <v>47.237326051458069</v>
      </c>
      <c r="AA26" s="13">
        <f>('data-price'!AB$91/Y!AB$278-'data-price'!AA$91/Y!AA$278)*'data-volume'!AA$91</f>
        <v>-27.341036984996816</v>
      </c>
      <c r="AB26" s="13">
        <f>('data-price'!AC$91/Y!AC$278-'data-price'!AB$91/Y!AB$278)*'data-volume'!AB$91</f>
        <v>-9.297284178534337</v>
      </c>
      <c r="AC26" s="13">
        <f>('data-price'!AD$91/Y!AD$278-'data-price'!AC$91/Y!AC$278)*'data-volume'!AC$91</f>
        <v>-8.1321658577121667</v>
      </c>
      <c r="AD26" s="13">
        <f>('data-price'!AE$91/Y!AE$278-'data-price'!AD$91/Y!AD$278)*'data-volume'!AD$91</f>
        <v>-56.901797548259651</v>
      </c>
      <c r="AE26" s="13">
        <f>('data-price'!AF$91/Y!AF$278-'data-price'!AE$91/Y!AE$278)*'data-volume'!AE$91</f>
        <v>-27.799479174633905</v>
      </c>
      <c r="AF26" s="13">
        <f>('data-price'!AG$91/Y!AG$278-'data-price'!AF$91/Y!AF$278)*'data-volume'!AF$91</f>
        <v>21.689899189743588</v>
      </c>
      <c r="AG26" s="13">
        <f>('data-price'!AH$91/Y!AH$278-'data-price'!AG$91/Y!AG$278)*'data-volume'!AG$91</f>
        <v>19.084709104852465</v>
      </c>
      <c r="AH26" s="13"/>
      <c r="AI26" s="13"/>
      <c r="AJ26" s="13"/>
    </row>
    <row r="27" spans="1:36" ht="15.75" x14ac:dyDescent="0.3">
      <c r="A27" s="3" t="s">
        <v>574</v>
      </c>
      <c r="C27" s="13">
        <f>('data-price'!D$155/Y!D$278-'data-price'!C$155/Y!C$278)*'data-volume'!C$155</f>
        <v>2.0530456244307485</v>
      </c>
      <c r="D27" s="13">
        <f>('data-price'!E$155/Y!E$278-'data-price'!D$155/Y!D$278)*'data-volume'!D$155</f>
        <v>1.513447539489218</v>
      </c>
      <c r="E27" s="13">
        <f>('data-price'!F$155/Y!F$278-'data-price'!E$155/Y!E$278)*'data-volume'!E$155</f>
        <v>0.39666838545287225</v>
      </c>
      <c r="F27" s="13">
        <f>('data-price'!G$155/Y!G$278-'data-price'!F$155/Y!F$278)*'data-volume'!F$155</f>
        <v>1.892613764487461</v>
      </c>
      <c r="G27" s="13">
        <f>('data-price'!H$155/Y!H$278-'data-price'!G$155/Y!G$278)*'data-volume'!G$155</f>
        <v>2.149520337580741</v>
      </c>
      <c r="H27" s="13">
        <f>('data-price'!I$155/Y!I$278-'data-price'!H$155/Y!H$278)*'data-volume'!H$155</f>
        <v>1.3306172057352277</v>
      </c>
      <c r="I27" s="13">
        <f>('data-price'!J$155/Y!J$278-'data-price'!I$155/Y!I$278)*'data-volume'!I$155</f>
        <v>0.14334273418148427</v>
      </c>
      <c r="J27" s="13">
        <f>('data-price'!K$155/Y!K$278-'data-price'!J$155/Y!J$278)*'data-volume'!J$155</f>
        <v>0.16543957638165444</v>
      </c>
      <c r="K27" s="13">
        <f>('data-price'!L$155/Y!L$278-'data-price'!K$155/Y!K$278)*'data-volume'!K$155</f>
        <v>-0.23829321259080904</v>
      </c>
      <c r="L27" s="13">
        <f>('data-price'!M$155/Y!M$278-'data-price'!L$155/Y!L$278)*'data-volume'!L$155</f>
        <v>1.0588096272879446</v>
      </c>
      <c r="M27" s="13">
        <f>('data-price'!N$155/Y!N$278-'data-price'!M$155/Y!M$278)*'data-volume'!M$155</f>
        <v>2.1017769392386221</v>
      </c>
      <c r="N27" s="13">
        <f>('data-price'!O$155/Y!O$278-'data-price'!N$155/Y!N$278)*'data-volume'!N$155</f>
        <v>3.0675022999844352</v>
      </c>
      <c r="O27" s="13">
        <f>('data-price'!P$155/Y!P$278-'data-price'!O$155/Y!O$278)*'data-volume'!O$155</f>
        <v>3.5863450852059042</v>
      </c>
      <c r="P27" s="13">
        <f>('data-price'!Q$155/Y!Q$278-'data-price'!P$155/Y!P$278)*'data-volume'!P$155</f>
        <v>0.93206149841351249</v>
      </c>
      <c r="Q27" s="13">
        <f>('data-price'!R$155/Y!R$278-'data-price'!Q$155/Y!Q$278)*'data-volume'!Q$155</f>
        <v>1.2428008206803585</v>
      </c>
      <c r="R27" s="13">
        <f>('data-price'!S$155/Y!S$278-'data-price'!R$155/Y!R$278)*'data-volume'!R$155</f>
        <v>3.1141443822203678</v>
      </c>
      <c r="S27" s="13">
        <f>('data-price'!T$155/Y!T$278-'data-price'!S$155/Y!S$278)*'data-volume'!S$155</f>
        <v>1.8103575803676333</v>
      </c>
      <c r="T27" s="13">
        <f>('data-price'!U$155/Y!U$278-'data-price'!T$155/Y!T$278)*'data-volume'!T$155</f>
        <v>0.91441673791863454</v>
      </c>
      <c r="U27" s="13">
        <f>('data-price'!V$155/Y!V$278-'data-price'!U$155/Y!U$278)*'data-volume'!U$155</f>
        <v>-0.79125385545983029</v>
      </c>
      <c r="V27" s="13">
        <f>('data-price'!W$155/Y!W$278-'data-price'!V$155/Y!V$278)*'data-volume'!V$155</f>
        <v>3.0729887543000283</v>
      </c>
      <c r="W27" s="13">
        <f>('data-price'!X$155/Y!X$278-'data-price'!W$155/Y!W$278)*'data-volume'!W$155</f>
        <v>6.8562498571157066E-2</v>
      </c>
      <c r="X27" s="13">
        <f>('data-price'!Y$155/Y!Y$278-'data-price'!X$155/Y!X$278)*'data-volume'!X$155</f>
        <v>2.6115177020302456</v>
      </c>
      <c r="Y27" s="13">
        <f>('data-price'!Z$155/Y!Z$278-'data-price'!Y$155/Y!Y$278)*'data-volume'!Y$155</f>
        <v>1.9666002833320506</v>
      </c>
      <c r="Z27" s="13">
        <f>('data-price'!AA$155/Y!AA$278-'data-price'!Z$155/Y!Z$278)*'data-volume'!Z$155</f>
        <v>-0.98754326002194981</v>
      </c>
      <c r="AA27" s="13">
        <f>('data-price'!AB$155/Y!AB$278-'data-price'!AA$155/Y!AA$278)*'data-volume'!AA$155</f>
        <v>1.4197714181917727</v>
      </c>
      <c r="AB27" s="13">
        <f>('data-price'!AC$155/Y!AC$278-'data-price'!AB$155/Y!AB$278)*'data-volume'!AB$155</f>
        <v>-0.40815381722266997</v>
      </c>
      <c r="AC27" s="13">
        <f>('data-price'!AD$155/Y!AD$278-'data-price'!AC$155/Y!AC$278)*'data-volume'!AC$155</f>
        <v>2.4647130137130855</v>
      </c>
      <c r="AD27" s="13">
        <f>('data-price'!AE$155/Y!AE$278-'data-price'!AD$155/Y!AD$278)*'data-volume'!AD$155</f>
        <v>1.4471009294763018</v>
      </c>
      <c r="AE27" s="13">
        <f>('data-price'!AF$155/Y!AF$278-'data-price'!AE$155/Y!AE$278)*'data-volume'!AE$155</f>
        <v>-2.4918332397048428</v>
      </c>
      <c r="AF27" s="13">
        <f>('data-price'!AG$155/Y!AG$278-'data-price'!AF$155/Y!AF$278)*'data-volume'!AF$155</f>
        <v>-0.3762285659227913</v>
      </c>
      <c r="AG27" s="13">
        <f>('data-price'!AH$155/Y!AH$278-'data-price'!AG$155/Y!AG$278)*'data-volume'!AG$155</f>
        <v>-0.18469388183583191</v>
      </c>
      <c r="AH27" s="13"/>
      <c r="AI27" s="13"/>
      <c r="AJ27" s="13"/>
    </row>
    <row r="28" spans="1:36" ht="15.75" x14ac:dyDescent="0.3">
      <c r="A28" s="3" t="s">
        <v>575</v>
      </c>
      <c r="C28" s="13">
        <f>('data-price'!D$411/Y!D$278-'data-price'!C$411/Y!C$278)*'data-volume'!C$411</f>
        <v>6.0467987933547178E-2</v>
      </c>
      <c r="D28" s="13">
        <f>('data-price'!E$411/Y!E$278-'data-price'!D$411/Y!D$278)*'data-volume'!D$411</f>
        <v>8.1620673421310755E-2</v>
      </c>
      <c r="E28" s="13">
        <f>('data-price'!F$411/Y!F$278-'data-price'!E$411/Y!E$278)*'data-volume'!E$411</f>
        <v>0.20266393740866404</v>
      </c>
      <c r="F28" s="13">
        <f>('data-price'!G$411/Y!G$278-'data-price'!F$411/Y!F$278)*'data-volume'!F$411</f>
        <v>0.17621606507272908</v>
      </c>
      <c r="G28" s="13">
        <f>('data-price'!H$411/Y!H$278-'data-price'!G$411/Y!G$278)*'data-volume'!G$411</f>
        <v>0.30971889945677028</v>
      </c>
      <c r="H28" s="13">
        <f>('data-price'!I$411/Y!I$278-'data-price'!H$411/Y!H$278)*'data-volume'!H$411</f>
        <v>6.8348350772052561E-3</v>
      </c>
      <c r="I28" s="13">
        <f>('data-price'!J$411/Y!J$278-'data-price'!I$411/Y!I$278)*'data-volume'!I$411</f>
        <v>0.16372695886112415</v>
      </c>
      <c r="J28" s="13">
        <f>('data-price'!K$411/Y!K$278-'data-price'!J$411/Y!J$278)*'data-volume'!J$411</f>
        <v>5.8525098013849704E-2</v>
      </c>
      <c r="K28" s="13">
        <f>('data-price'!L$411/Y!L$278-'data-price'!K$411/Y!K$278)*'data-volume'!K$411</f>
        <v>0.18317098253919489</v>
      </c>
      <c r="L28" s="13">
        <f>('data-price'!M$411/Y!M$278-'data-price'!L$411/Y!L$278)*'data-volume'!L$411</f>
        <v>0.38507366759346773</v>
      </c>
      <c r="M28" s="13">
        <f>('data-price'!N$411/Y!N$278-'data-price'!M$411/Y!M$278)*'data-volume'!M$411</f>
        <v>0.33620389830939884</v>
      </c>
      <c r="N28" s="13">
        <f>('data-price'!O$411/Y!O$278-'data-price'!N$411/Y!N$278)*'data-volume'!N$411</f>
        <v>0.18678074202529399</v>
      </c>
      <c r="O28" s="13">
        <f>('data-price'!P$411/Y!P$278-'data-price'!O$411/Y!O$278)*'data-volume'!O$411</f>
        <v>-0.13740529050905254</v>
      </c>
      <c r="P28" s="13">
        <f>('data-price'!Q$411/Y!Q$278-'data-price'!P$411/Y!P$278)*'data-volume'!P$411</f>
        <v>-0.24581300636627615</v>
      </c>
      <c r="Q28" s="13">
        <f>('data-price'!R$411/Y!R$278-'data-price'!Q$411/Y!Q$278)*'data-volume'!Q$411</f>
        <v>5.0150846020287368E-2</v>
      </c>
      <c r="R28" s="13">
        <f>('data-price'!S$411/Y!S$278-'data-price'!R$411/Y!R$278)*'data-volume'!R$411</f>
        <v>-0.56850478581172159</v>
      </c>
      <c r="S28" s="13">
        <f>('data-price'!T$411/Y!T$278-'data-price'!S$411/Y!S$278)*'data-volume'!S$411</f>
        <v>-0.88575208867160471</v>
      </c>
      <c r="T28" s="13">
        <f>('data-price'!U$411/Y!U$278-'data-price'!T$411/Y!T$278)*'data-volume'!T$411</f>
        <v>-0.7935252701085731</v>
      </c>
      <c r="U28" s="13">
        <f>('data-price'!V$411/Y!V$278-'data-price'!U$411/Y!U$278)*'data-volume'!U$411</f>
        <v>-0.92244635517879581</v>
      </c>
      <c r="V28" s="13">
        <f>('data-price'!W$411/Y!W$278-'data-price'!V$411/Y!V$278)*'data-volume'!V$411</f>
        <v>-0.41274775405708092</v>
      </c>
      <c r="W28" s="13">
        <f>('data-price'!X$411/Y!X$278-'data-price'!W$411/Y!W$278)*'data-volume'!W$411</f>
        <v>0.11410567105383923</v>
      </c>
      <c r="X28" s="13">
        <f>('data-price'!Y$411/Y!Y$278-'data-price'!X$411/Y!X$278)*'data-volume'!X$411</f>
        <v>0.58359169163500235</v>
      </c>
      <c r="Y28" s="13">
        <f>('data-price'!Z$411/Y!Z$278-'data-price'!Y$411/Y!Y$278)*'data-volume'!Y$411</f>
        <v>0.11574813013498762</v>
      </c>
      <c r="Z28" s="13">
        <f>('data-price'!AA$411/Y!AA$278-'data-price'!Z$411/Y!Z$278)*'data-volume'!Z$411</f>
        <v>-0.53083619552340988</v>
      </c>
      <c r="AA28" s="13">
        <f>('data-price'!AB$411/Y!AB$278-'data-price'!AA$411/Y!AA$278)*'data-volume'!AA$411</f>
        <v>-3.1309124748641046E-2</v>
      </c>
      <c r="AB28" s="13">
        <f>('data-price'!AC$411/Y!AC$278-'data-price'!AB$411/Y!AB$278)*'data-volume'!AB$411</f>
        <v>-0.19667670646908447</v>
      </c>
      <c r="AC28" s="13">
        <f>('data-price'!AD$411/Y!AD$278-'data-price'!AC$411/Y!AC$278)*'data-volume'!AC$411</f>
        <v>-0.14647024940233588</v>
      </c>
      <c r="AD28" s="13">
        <f>('data-price'!AE$411/Y!AE$278-'data-price'!AD$411/Y!AD$278)*'data-volume'!AD$411</f>
        <v>0.49710921652016854</v>
      </c>
      <c r="AE28" s="13">
        <f>('data-price'!AF$411/Y!AF$278-'data-price'!AE$411/Y!AE$278)*'data-volume'!AE$411</f>
        <v>0.34400743320075677</v>
      </c>
      <c r="AF28" s="13">
        <f>('data-price'!AG$411/Y!AG$278-'data-price'!AF$411/Y!AF$278)*'data-volume'!AF$411</f>
        <v>-0.45965100016081867</v>
      </c>
      <c r="AG28" s="13">
        <f>('data-price'!AH$411/Y!AH$278-'data-price'!AG$411/Y!AG$278)*'data-volume'!AG$411</f>
        <v>-0.77050320795730531</v>
      </c>
      <c r="AH28" s="13"/>
      <c r="AI28" s="13"/>
      <c r="AJ28" s="13"/>
    </row>
    <row r="29" spans="1:36" ht="15.75" x14ac:dyDescent="0.3">
      <c r="A29" s="3" t="s">
        <v>576</v>
      </c>
      <c r="C29" s="13">
        <f>C14</f>
        <v>5.3578011276916584</v>
      </c>
      <c r="D29" s="13">
        <f t="shared" ref="D29:AG29" si="4">D14</f>
        <v>5.630327111257472</v>
      </c>
      <c r="E29" s="13">
        <f t="shared" si="4"/>
        <v>1.0310606342910091</v>
      </c>
      <c r="F29" s="13">
        <f t="shared" si="4"/>
        <v>-4.6477298227518986</v>
      </c>
      <c r="G29" s="13">
        <f t="shared" si="4"/>
        <v>-0.15969052184661336</v>
      </c>
      <c r="H29" s="13">
        <f t="shared" si="4"/>
        <v>-2.0653252240007163</v>
      </c>
      <c r="I29" s="13">
        <f t="shared" si="4"/>
        <v>16.690126310682274</v>
      </c>
      <c r="J29" s="13">
        <f t="shared" si="4"/>
        <v>7.7468771530729299</v>
      </c>
      <c r="K29" s="13">
        <f t="shared" si="4"/>
        <v>-2.4227601069833327</v>
      </c>
      <c r="L29" s="13">
        <f t="shared" si="4"/>
        <v>6.6724789208489597</v>
      </c>
      <c r="M29" s="13">
        <f t="shared" si="4"/>
        <v>1.923632763745502</v>
      </c>
      <c r="N29" s="13">
        <f t="shared" si="4"/>
        <v>1.3754731407135665</v>
      </c>
      <c r="O29" s="13">
        <f t="shared" si="4"/>
        <v>-11.473493931411696</v>
      </c>
      <c r="P29" s="13">
        <f t="shared" si="4"/>
        <v>1.7515418442985009</v>
      </c>
      <c r="Q29" s="13">
        <f t="shared" si="4"/>
        <v>14.081910413653603</v>
      </c>
      <c r="R29" s="13">
        <f t="shared" si="4"/>
        <v>-3.0651955118654968</v>
      </c>
      <c r="S29" s="13">
        <f t="shared" si="4"/>
        <v>12.267367949854957</v>
      </c>
      <c r="T29" s="13">
        <f t="shared" si="4"/>
        <v>-13.364517868843066</v>
      </c>
      <c r="U29" s="13">
        <f t="shared" si="4"/>
        <v>27.625332434603365</v>
      </c>
      <c r="V29" s="13">
        <f t="shared" si="4"/>
        <v>3.4071466032609692</v>
      </c>
      <c r="W29" s="13">
        <f t="shared" si="4"/>
        <v>-10.666574215705168</v>
      </c>
      <c r="X29" s="13">
        <f t="shared" si="4"/>
        <v>21.643310409846976</v>
      </c>
      <c r="Y29" s="13">
        <f t="shared" si="4"/>
        <v>8.7025320364489573</v>
      </c>
      <c r="Z29" s="13">
        <f t="shared" si="4"/>
        <v>-4.8096404496717469</v>
      </c>
      <c r="AA29" s="13">
        <f t="shared" si="4"/>
        <v>-10.404854207436415</v>
      </c>
      <c r="AB29" s="13">
        <f t="shared" si="4"/>
        <v>8.3796949976909332</v>
      </c>
      <c r="AC29" s="13">
        <f t="shared" si="4"/>
        <v>-2.0677442321116075</v>
      </c>
      <c r="AD29" s="13">
        <f t="shared" si="4"/>
        <v>-6.4214633744742571</v>
      </c>
      <c r="AE29" s="13">
        <f t="shared" si="4"/>
        <v>18.630960183821742</v>
      </c>
      <c r="AF29" s="13">
        <f t="shared" si="4"/>
        <v>-4.5837316790132832</v>
      </c>
      <c r="AG29" s="13">
        <f t="shared" si="4"/>
        <v>4.6084607089677831</v>
      </c>
      <c r="AH29" s="13"/>
      <c r="AI29" s="13"/>
      <c r="AJ29" s="13"/>
    </row>
    <row r="30" spans="1:36" s="9" customFormat="1" x14ac:dyDescent="0.25">
      <c r="A30" s="9" t="s">
        <v>579</v>
      </c>
      <c r="C30" s="58">
        <f>SUM(C25:C29)</f>
        <v>-7.346054922114039</v>
      </c>
      <c r="D30" s="58">
        <f t="shared" ref="D30:AG30" si="5">SUM(D25:D29)</f>
        <v>1.1239176598104006</v>
      </c>
      <c r="E30" s="58">
        <f t="shared" si="5"/>
        <v>9.6811855985249569</v>
      </c>
      <c r="F30" s="58">
        <f t="shared" si="5"/>
        <v>-4.6873525698010567</v>
      </c>
      <c r="G30" s="58">
        <f t="shared" si="5"/>
        <v>3.2863240327612817</v>
      </c>
      <c r="H30" s="58">
        <f t="shared" si="5"/>
        <v>-0.74500065436171292</v>
      </c>
      <c r="I30" s="58">
        <f t="shared" si="5"/>
        <v>14.173092427906274</v>
      </c>
      <c r="J30" s="58">
        <f t="shared" si="5"/>
        <v>-7.0565153476865525</v>
      </c>
      <c r="K30" s="58">
        <f t="shared" si="5"/>
        <v>2.7905075394696324</v>
      </c>
      <c r="L30" s="58">
        <f t="shared" si="5"/>
        <v>6.9249723946575097</v>
      </c>
      <c r="M30" s="58">
        <f t="shared" si="5"/>
        <v>-11.978682685659898</v>
      </c>
      <c r="N30" s="58">
        <f t="shared" si="5"/>
        <v>14.488210746711044</v>
      </c>
      <c r="O30" s="58">
        <f t="shared" si="5"/>
        <v>4.8336134068396674</v>
      </c>
      <c r="P30" s="58">
        <f t="shared" si="5"/>
        <v>-2.2697524974084331</v>
      </c>
      <c r="Q30" s="58">
        <f t="shared" si="5"/>
        <v>17.372328771841488</v>
      </c>
      <c r="R30" s="58">
        <f t="shared" si="5"/>
        <v>1.9496822585065257</v>
      </c>
      <c r="S30" s="58">
        <f t="shared" si="5"/>
        <v>21.303111739883036</v>
      </c>
      <c r="T30" s="58">
        <f t="shared" si="5"/>
        <v>-12.103939617332507</v>
      </c>
      <c r="U30" s="58">
        <f t="shared" si="5"/>
        <v>29.526201308077731</v>
      </c>
      <c r="V30" s="58">
        <f t="shared" si="5"/>
        <v>11.822783748586849</v>
      </c>
      <c r="W30" s="58">
        <f t="shared" si="5"/>
        <v>-31.862423663658703</v>
      </c>
      <c r="X30" s="58">
        <f t="shared" si="5"/>
        <v>-10.488336502255166</v>
      </c>
      <c r="Y30" s="58">
        <f t="shared" si="5"/>
        <v>16.565451883918435</v>
      </c>
      <c r="Z30" s="58">
        <f t="shared" si="5"/>
        <v>-24.390798126525073</v>
      </c>
      <c r="AA30" s="58">
        <f t="shared" si="5"/>
        <v>-20.831032541520955</v>
      </c>
      <c r="AB30" s="58">
        <f t="shared" si="5"/>
        <v>6.136839892043672</v>
      </c>
      <c r="AC30" s="58">
        <f t="shared" si="5"/>
        <v>-4.1546021629756646</v>
      </c>
      <c r="AD30" s="58">
        <f t="shared" si="5"/>
        <v>-15.592705694531803</v>
      </c>
      <c r="AE30" s="58">
        <f t="shared" si="5"/>
        <v>10.71067082117761</v>
      </c>
      <c r="AF30" s="58">
        <f t="shared" si="5"/>
        <v>-9.9782724812439216</v>
      </c>
      <c r="AG30" s="58">
        <f t="shared" si="5"/>
        <v>2.3102912089261851</v>
      </c>
      <c r="AH30" s="13"/>
      <c r="AI30" s="13"/>
      <c r="AJ30" s="13"/>
    </row>
    <row r="31" spans="1:36" s="49" customFormat="1" ht="12.75" x14ac:dyDescent="0.2">
      <c r="A31" s="48" t="s">
        <v>577</v>
      </c>
      <c r="B31" s="48"/>
      <c r="C31" s="75">
        <f>C23-C30</f>
        <v>3.907985046680551E-14</v>
      </c>
      <c r="D31" s="75">
        <f t="shared" ref="D31:AG31" si="6">D23-D30</f>
        <v>6.4614980033184111E-14</v>
      </c>
      <c r="E31" s="75">
        <f t="shared" si="6"/>
        <v>0</v>
      </c>
      <c r="F31" s="75">
        <f t="shared" si="6"/>
        <v>-7.9936057773011271E-14</v>
      </c>
      <c r="G31" s="75">
        <f t="shared" si="6"/>
        <v>7.638334409421077E-14</v>
      </c>
      <c r="H31" s="75">
        <f t="shared" si="6"/>
        <v>-4.1966430330830917E-14</v>
      </c>
      <c r="I31" s="75">
        <f t="shared" si="6"/>
        <v>-5.3290705182007514E-14</v>
      </c>
      <c r="J31" s="75">
        <f t="shared" si="6"/>
        <v>6.2172489379008766E-14</v>
      </c>
      <c r="K31" s="75">
        <f t="shared" si="6"/>
        <v>3.5527136788005009E-15</v>
      </c>
      <c r="L31" s="75">
        <f t="shared" si="6"/>
        <v>-3.4638958368304884E-14</v>
      </c>
      <c r="M31" s="75">
        <f t="shared" si="6"/>
        <v>6.5725203057809267E-14</v>
      </c>
      <c r="N31" s="75">
        <f t="shared" si="6"/>
        <v>-9.4146912488213275E-14</v>
      </c>
      <c r="O31" s="75">
        <f t="shared" si="6"/>
        <v>1.4210854715202004E-14</v>
      </c>
      <c r="P31" s="75">
        <f t="shared" si="6"/>
        <v>2.2204460492503131E-14</v>
      </c>
      <c r="Q31" s="75">
        <f t="shared" si="6"/>
        <v>0</v>
      </c>
      <c r="R31" s="75">
        <f t="shared" si="6"/>
        <v>-7.1942451995710144E-14</v>
      </c>
      <c r="S31" s="75">
        <f t="shared" si="6"/>
        <v>8.8817841970012523E-14</v>
      </c>
      <c r="T31" s="75">
        <f t="shared" si="6"/>
        <v>-3.730349362740526E-14</v>
      </c>
      <c r="U31" s="75">
        <f t="shared" si="6"/>
        <v>0</v>
      </c>
      <c r="V31" s="75">
        <f t="shared" si="6"/>
        <v>-5.1514348342607263E-14</v>
      </c>
      <c r="W31" s="75">
        <f t="shared" si="6"/>
        <v>-4.2632564145606011E-14</v>
      </c>
      <c r="X31" s="75">
        <f t="shared" si="6"/>
        <v>1.6520118606422329E-13</v>
      </c>
      <c r="Y31" s="75">
        <f t="shared" si="6"/>
        <v>-1.0302869668521453E-13</v>
      </c>
      <c r="Z31" s="75">
        <f t="shared" si="6"/>
        <v>1.7053025658242404E-13</v>
      </c>
      <c r="AA31" s="75">
        <f t="shared" si="6"/>
        <v>-7.1054273576010019E-14</v>
      </c>
      <c r="AB31" s="75">
        <f t="shared" si="6"/>
        <v>6.1284310959308641E-14</v>
      </c>
      <c r="AC31" s="75">
        <f t="shared" si="6"/>
        <v>-6.8389738316909643E-14</v>
      </c>
      <c r="AD31" s="75">
        <f t="shared" si="6"/>
        <v>-1.6342482922482304E-13</v>
      </c>
      <c r="AE31" s="75">
        <f t="shared" si="6"/>
        <v>1.0125233984581428E-13</v>
      </c>
      <c r="AF31" s="75">
        <f t="shared" si="6"/>
        <v>0</v>
      </c>
      <c r="AG31" s="75">
        <f t="shared" si="6"/>
        <v>5.8175686490358203E-14</v>
      </c>
      <c r="AH31" s="75"/>
      <c r="AI31" s="75"/>
      <c r="AJ31" s="75"/>
    </row>
    <row r="32" spans="1:36" x14ac:dyDescent="0.25">
      <c r="A32" s="46" t="s">
        <v>580</v>
      </c>
      <c r="B32" s="47" t="s">
        <v>601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</row>
    <row r="33" spans="1:40" x14ac:dyDescent="0.25">
      <c r="A33" s="3" t="s">
        <v>566</v>
      </c>
      <c r="C33" s="17">
        <f>(C3+C18)/2</f>
        <v>21.380210616737209</v>
      </c>
      <c r="D33" s="17">
        <f t="shared" ref="D33:AG37" si="7">(D3+D18)/2</f>
        <v>13.020624040535047</v>
      </c>
      <c r="E33" s="17">
        <f t="shared" si="7"/>
        <v>5.7144355898093666</v>
      </c>
      <c r="F33" s="17">
        <f t="shared" si="7"/>
        <v>-4.0844947161650396</v>
      </c>
      <c r="G33" s="17">
        <f t="shared" si="7"/>
        <v>9.3277454807552367</v>
      </c>
      <c r="H33" s="17">
        <f t="shared" si="7"/>
        <v>2.7146016634015138</v>
      </c>
      <c r="I33" s="17">
        <f t="shared" si="7"/>
        <v>15.467725653901866</v>
      </c>
      <c r="J33" s="17">
        <f t="shared" si="7"/>
        <v>4.3770947054589637</v>
      </c>
      <c r="K33" s="17">
        <f t="shared" si="7"/>
        <v>6.1478064225026614</v>
      </c>
      <c r="L33" s="17">
        <f t="shared" si="7"/>
        <v>35.012809361015073</v>
      </c>
      <c r="M33" s="17">
        <f t="shared" si="7"/>
        <v>5.0342857156253</v>
      </c>
      <c r="N33" s="17">
        <f t="shared" si="7"/>
        <v>8.2765195237905136</v>
      </c>
      <c r="O33" s="17">
        <f t="shared" si="7"/>
        <v>-0.8072344175410997</v>
      </c>
      <c r="P33" s="17">
        <f t="shared" si="7"/>
        <v>-13.551215793593165</v>
      </c>
      <c r="Q33" s="17">
        <f t="shared" si="7"/>
        <v>31.659602444540454</v>
      </c>
      <c r="R33" s="17">
        <f t="shared" si="7"/>
        <v>-1.8326884909143182</v>
      </c>
      <c r="S33" s="17">
        <f t="shared" si="7"/>
        <v>28.803284353113288</v>
      </c>
      <c r="T33" s="17">
        <f t="shared" si="7"/>
        <v>11.928871642372583</v>
      </c>
      <c r="U33" s="17">
        <f t="shared" si="7"/>
        <v>14.289606271012026</v>
      </c>
      <c r="V33" s="17">
        <f t="shared" si="7"/>
        <v>51.093160849162658</v>
      </c>
      <c r="W33" s="17">
        <f t="shared" si="7"/>
        <v>-79.987337605118597</v>
      </c>
      <c r="X33" s="17">
        <f t="shared" si="7"/>
        <v>-86.669076576724407</v>
      </c>
      <c r="Y33" s="17">
        <f t="shared" si="7"/>
        <v>50.965127404241912</v>
      </c>
      <c r="Z33" s="17">
        <f t="shared" si="7"/>
        <v>-12.112609686325172</v>
      </c>
      <c r="AA33" s="17">
        <f t="shared" si="7"/>
        <v>11.081302538242969</v>
      </c>
      <c r="AB33" s="17">
        <f t="shared" si="7"/>
        <v>31.337903104411915</v>
      </c>
      <c r="AC33" s="17">
        <f t="shared" si="7"/>
        <v>-11.444720118140042</v>
      </c>
      <c r="AD33" s="17">
        <f t="shared" si="7"/>
        <v>-5.2234587323902861</v>
      </c>
      <c r="AE33" s="17">
        <f t="shared" si="7"/>
        <v>6.8904509998163377</v>
      </c>
      <c r="AF33" s="17">
        <f t="shared" si="7"/>
        <v>-19.94799138327636</v>
      </c>
      <c r="AG33" s="17">
        <f t="shared" si="7"/>
        <v>-2.0727868929144364</v>
      </c>
      <c r="AH33" s="13">
        <f>SUM(C33:AG33)</f>
        <v>126.78955396734399</v>
      </c>
      <c r="AI33" s="13"/>
      <c r="AJ33" s="13"/>
    </row>
    <row r="34" spans="1:40" ht="15.75" x14ac:dyDescent="0.3">
      <c r="A34" s="3" t="s">
        <v>567</v>
      </c>
      <c r="C34" s="17">
        <f t="shared" ref="C34:C37" si="8">(C4+C19)/2</f>
        <v>25.570007751038474</v>
      </c>
      <c r="D34" s="17">
        <f t="shared" si="7"/>
        <v>10.233717000065429</v>
      </c>
      <c r="E34" s="17">
        <f t="shared" si="7"/>
        <v>-5.991005490080247</v>
      </c>
      <c r="F34" s="17">
        <f t="shared" si="7"/>
        <v>-0.84038859047806058</v>
      </c>
      <c r="G34" s="17">
        <f t="shared" si="7"/>
        <v>4.0451578261371957</v>
      </c>
      <c r="H34" s="17">
        <f t="shared" si="7"/>
        <v>2.1611558640525219</v>
      </c>
      <c r="I34" s="17">
        <f t="shared" si="7"/>
        <v>0.51659283937591371</v>
      </c>
      <c r="J34" s="17">
        <f t="shared" si="7"/>
        <v>9.8101814570069727</v>
      </c>
      <c r="K34" s="17">
        <f t="shared" si="7"/>
        <v>1.4802474537314856</v>
      </c>
      <c r="L34" s="17">
        <f t="shared" si="7"/>
        <v>25.220765971669465</v>
      </c>
      <c r="M34" s="17">
        <f t="shared" si="7"/>
        <v>14.410544143957772</v>
      </c>
      <c r="N34" s="17">
        <f t="shared" si="7"/>
        <v>-8.3844490166904571</v>
      </c>
      <c r="O34" s="17">
        <f t="shared" si="7"/>
        <v>-6.9878709897264386</v>
      </c>
      <c r="P34" s="17">
        <f t="shared" si="7"/>
        <v>-10.942152009210062</v>
      </c>
      <c r="Q34" s="17">
        <f t="shared" si="7"/>
        <v>15.828407016120016</v>
      </c>
      <c r="R34" s="17">
        <f t="shared" si="7"/>
        <v>-2.7737344010551759</v>
      </c>
      <c r="S34" s="17">
        <f t="shared" si="7"/>
        <v>8.2676273269491229</v>
      </c>
      <c r="T34" s="17">
        <f t="shared" si="7"/>
        <v>22.251360585272245</v>
      </c>
      <c r="U34" s="17">
        <f t="shared" si="7"/>
        <v>-15.14757769049562</v>
      </c>
      <c r="V34" s="17">
        <f t="shared" si="7"/>
        <v>37.328976507439236</v>
      </c>
      <c r="W34" s="17">
        <f t="shared" si="7"/>
        <v>-51.636150846375088</v>
      </c>
      <c r="X34" s="17">
        <f t="shared" si="7"/>
        <v>-77.283348819250065</v>
      </c>
      <c r="Y34" s="17">
        <f t="shared" si="7"/>
        <v>33.091000337316828</v>
      </c>
      <c r="Z34" s="17">
        <f t="shared" si="7"/>
        <v>9.442818787321599</v>
      </c>
      <c r="AA34" s="17">
        <f t="shared" si="7"/>
        <v>30.736425109335919</v>
      </c>
      <c r="AB34" s="17">
        <f t="shared" si="7"/>
        <v>21.71201332082174</v>
      </c>
      <c r="AC34" s="17">
        <f t="shared" si="7"/>
        <v>-10.186152119849636</v>
      </c>
      <c r="AD34" s="17">
        <f t="shared" si="7"/>
        <v>7.3745669692111946</v>
      </c>
      <c r="AE34" s="17">
        <f t="shared" si="7"/>
        <v>-7.4176648295838481</v>
      </c>
      <c r="AF34" s="17">
        <f t="shared" si="7"/>
        <v>-14.593987712700789</v>
      </c>
      <c r="AG34" s="17">
        <f t="shared" si="7"/>
        <v>-7.2143152998195532</v>
      </c>
      <c r="AH34" s="13">
        <f t="shared" ref="AH34:AH37" si="9">SUM(C34:AG34)</f>
        <v>60.08276845150808</v>
      </c>
      <c r="AI34" s="13"/>
      <c r="AJ34" s="13"/>
    </row>
    <row r="35" spans="1:40" ht="15.75" x14ac:dyDescent="0.3">
      <c r="A35" s="3" t="s">
        <v>568</v>
      </c>
      <c r="C35" s="17">
        <f t="shared" si="8"/>
        <v>2.6614397559311502</v>
      </c>
      <c r="D35" s="17">
        <f t="shared" si="7"/>
        <v>0.40057887978269169</v>
      </c>
      <c r="E35" s="17">
        <f t="shared" si="7"/>
        <v>0.48647684548611836</v>
      </c>
      <c r="F35" s="17">
        <f t="shared" si="7"/>
        <v>-0.41112083307685143</v>
      </c>
      <c r="G35" s="17">
        <f t="shared" si="7"/>
        <v>8.4248604610784511E-2</v>
      </c>
      <c r="H35" s="17">
        <f t="shared" si="7"/>
        <v>-0.60196494133960221</v>
      </c>
      <c r="I35" s="17">
        <f t="shared" si="7"/>
        <v>-0.60714288232295521</v>
      </c>
      <c r="J35" s="17">
        <f t="shared" si="7"/>
        <v>-0.17378248627808518</v>
      </c>
      <c r="K35" s="17">
        <f t="shared" si="7"/>
        <v>-0.3474157569851396</v>
      </c>
      <c r="L35" s="17">
        <f t="shared" si="7"/>
        <v>0.61092046947330658</v>
      </c>
      <c r="M35" s="17">
        <f t="shared" si="7"/>
        <v>0.5132729408792297</v>
      </c>
      <c r="N35" s="17">
        <f t="shared" si="7"/>
        <v>-0.27895111668604877</v>
      </c>
      <c r="O35" s="17">
        <f t="shared" si="7"/>
        <v>-0.38562050551512428</v>
      </c>
      <c r="P35" s="17">
        <f t="shared" si="7"/>
        <v>-2.2708771381166772</v>
      </c>
      <c r="Q35" s="17">
        <f t="shared" si="7"/>
        <v>-3.395715535934559</v>
      </c>
      <c r="R35" s="17">
        <f t="shared" si="7"/>
        <v>-2.3515963103071504</v>
      </c>
      <c r="S35" s="17">
        <f t="shared" si="7"/>
        <v>-1.8895478556869048</v>
      </c>
      <c r="T35" s="17">
        <f t="shared" si="7"/>
        <v>-0.53260753585759957</v>
      </c>
      <c r="U35" s="17">
        <f t="shared" si="7"/>
        <v>-1.0658973724464249</v>
      </c>
      <c r="V35" s="17">
        <f t="shared" si="7"/>
        <v>-0.97137908506487813</v>
      </c>
      <c r="W35" s="17">
        <f t="shared" si="7"/>
        <v>-0.87816602176937231</v>
      </c>
      <c r="X35" s="17">
        <f t="shared" si="7"/>
        <v>-5.6799398018607237</v>
      </c>
      <c r="Y35" s="17">
        <f t="shared" si="7"/>
        <v>-1.2560067638014836</v>
      </c>
      <c r="Z35" s="17">
        <f t="shared" si="7"/>
        <v>-0.11479632638089168</v>
      </c>
      <c r="AA35" s="17">
        <f t="shared" si="7"/>
        <v>-0.11507636669588069</v>
      </c>
      <c r="AB35" s="17">
        <f t="shared" si="7"/>
        <v>1.5044838294800207</v>
      </c>
      <c r="AC35" s="17">
        <f t="shared" si="7"/>
        <v>0.58516701295523277</v>
      </c>
      <c r="AD35" s="17">
        <f t="shared" si="7"/>
        <v>0.71709608980350537</v>
      </c>
      <c r="AE35" s="17">
        <f t="shared" si="7"/>
        <v>0.11886748575466097</v>
      </c>
      <c r="AF35" s="17">
        <f t="shared" si="7"/>
        <v>1.990164424829564</v>
      </c>
      <c r="AG35" s="17">
        <f t="shared" si="7"/>
        <v>0.5835972713204326</v>
      </c>
      <c r="AH35" s="13">
        <f t="shared" si="9"/>
        <v>-13.071291025819658</v>
      </c>
      <c r="AI35" s="13"/>
      <c r="AJ35" s="13"/>
    </row>
    <row r="36" spans="1:40" ht="15.75" x14ac:dyDescent="0.3">
      <c r="A36" s="3" t="s">
        <v>569</v>
      </c>
      <c r="C36" s="17">
        <f t="shared" si="8"/>
        <v>0.70923401211820492</v>
      </c>
      <c r="D36" s="17">
        <f t="shared" si="7"/>
        <v>1.3349183860058438</v>
      </c>
      <c r="E36" s="17">
        <f t="shared" si="7"/>
        <v>1.424881840048301</v>
      </c>
      <c r="F36" s="17">
        <f t="shared" si="7"/>
        <v>1.8605011614047757</v>
      </c>
      <c r="G36" s="17">
        <f t="shared" si="7"/>
        <v>1.87851689214627</v>
      </c>
      <c r="H36" s="17">
        <f t="shared" si="7"/>
        <v>1.9064705375178272</v>
      </c>
      <c r="I36" s="17">
        <f t="shared" si="7"/>
        <v>1.4365243862399266</v>
      </c>
      <c r="J36" s="17">
        <f t="shared" si="7"/>
        <v>1.7521761359697672</v>
      </c>
      <c r="K36" s="17">
        <f t="shared" si="7"/>
        <v>2.1804308798121754</v>
      </c>
      <c r="L36" s="17">
        <f t="shared" si="7"/>
        <v>2.3166125490132705</v>
      </c>
      <c r="M36" s="17">
        <f t="shared" si="7"/>
        <v>2.5323636800994924</v>
      </c>
      <c r="N36" s="17">
        <f t="shared" si="7"/>
        <v>2.4684761383369676</v>
      </c>
      <c r="O36" s="17">
        <f t="shared" si="7"/>
        <v>2.0690376971362925</v>
      </c>
      <c r="P36" s="17">
        <f t="shared" si="7"/>
        <v>1.8264503862628518</v>
      </c>
      <c r="Q36" s="17">
        <f t="shared" si="7"/>
        <v>1.7952651289158723</v>
      </c>
      <c r="R36" s="17">
        <f t="shared" si="7"/>
        <v>1.440948176117967</v>
      </c>
      <c r="S36" s="17">
        <f t="shared" si="7"/>
        <v>1.3016619570372843</v>
      </c>
      <c r="T36" s="17">
        <f t="shared" si="7"/>
        <v>1.50722521225068</v>
      </c>
      <c r="U36" s="17">
        <f t="shared" si="7"/>
        <v>1.574598736271374</v>
      </c>
      <c r="V36" s="17">
        <f t="shared" si="7"/>
        <v>2.6819097689593701</v>
      </c>
      <c r="W36" s="17">
        <f t="shared" si="7"/>
        <v>3.3888842860471797</v>
      </c>
      <c r="X36" s="17">
        <f t="shared" si="7"/>
        <v>2.7297583621462844</v>
      </c>
      <c r="Y36" s="17">
        <f t="shared" si="7"/>
        <v>2.066276379690426</v>
      </c>
      <c r="Z36" s="17">
        <f t="shared" si="7"/>
        <v>1.9567782762117376</v>
      </c>
      <c r="AA36" s="17">
        <f t="shared" si="7"/>
        <v>2.0713578969788191</v>
      </c>
      <c r="AB36" s="17">
        <f t="shared" si="7"/>
        <v>2.0470280081871808</v>
      </c>
      <c r="AC36" s="17">
        <f t="shared" si="7"/>
        <v>2.2483019335419638</v>
      </c>
      <c r="AD36" s="17">
        <f t="shared" si="7"/>
        <v>2.8771537165630749</v>
      </c>
      <c r="AE36" s="17">
        <f t="shared" si="7"/>
        <v>3.1246629853508976</v>
      </c>
      <c r="AF36" s="17">
        <f t="shared" si="7"/>
        <v>2.6827015481189647</v>
      </c>
      <c r="AG36" s="17">
        <f t="shared" si="7"/>
        <v>2.3973845682541866</v>
      </c>
      <c r="AH36" s="13">
        <f t="shared" si="9"/>
        <v>63.588491622755242</v>
      </c>
      <c r="AI36" s="13"/>
      <c r="AJ36" s="13"/>
    </row>
    <row r="37" spans="1:40" ht="15.75" x14ac:dyDescent="0.3">
      <c r="A37" s="3" t="s">
        <v>570</v>
      </c>
      <c r="C37" s="17">
        <f t="shared" si="8"/>
        <v>0</v>
      </c>
      <c r="D37" s="17">
        <f t="shared" si="7"/>
        <v>0</v>
      </c>
      <c r="E37" s="17">
        <f t="shared" si="7"/>
        <v>0</v>
      </c>
      <c r="F37" s="17">
        <f t="shared" si="7"/>
        <v>0</v>
      </c>
      <c r="G37" s="17">
        <f t="shared" si="7"/>
        <v>0</v>
      </c>
      <c r="H37" s="17">
        <f t="shared" si="7"/>
        <v>0</v>
      </c>
      <c r="I37" s="17">
        <f t="shared" si="7"/>
        <v>0</v>
      </c>
      <c r="J37" s="17">
        <f t="shared" si="7"/>
        <v>0</v>
      </c>
      <c r="K37" s="17">
        <f t="shared" si="7"/>
        <v>0</v>
      </c>
      <c r="L37" s="17">
        <f t="shared" si="7"/>
        <v>0</v>
      </c>
      <c r="M37" s="17">
        <f t="shared" si="7"/>
        <v>0</v>
      </c>
      <c r="N37" s="17">
        <f t="shared" si="7"/>
        <v>0</v>
      </c>
      <c r="O37" s="17">
        <f t="shared" si="7"/>
        <v>0</v>
      </c>
      <c r="P37" s="17">
        <f t="shared" si="7"/>
        <v>0</v>
      </c>
      <c r="Q37" s="17">
        <f t="shared" si="7"/>
        <v>0</v>
      </c>
      <c r="R37" s="17">
        <f t="shared" si="7"/>
        <v>0</v>
      </c>
      <c r="S37" s="17">
        <f t="shared" si="7"/>
        <v>0</v>
      </c>
      <c r="T37" s="17">
        <f t="shared" si="7"/>
        <v>0</v>
      </c>
      <c r="U37" s="17">
        <f t="shared" si="7"/>
        <v>0</v>
      </c>
      <c r="V37" s="17">
        <f t="shared" si="7"/>
        <v>0</v>
      </c>
      <c r="W37" s="17">
        <f t="shared" si="7"/>
        <v>0</v>
      </c>
      <c r="X37" s="17">
        <f t="shared" si="7"/>
        <v>0</v>
      </c>
      <c r="Y37" s="17">
        <f t="shared" si="7"/>
        <v>0</v>
      </c>
      <c r="Z37" s="17">
        <f t="shared" si="7"/>
        <v>0</v>
      </c>
      <c r="AA37" s="17">
        <f t="shared" si="7"/>
        <v>0</v>
      </c>
      <c r="AB37" s="17">
        <f t="shared" si="7"/>
        <v>0</v>
      </c>
      <c r="AC37" s="17">
        <f t="shared" si="7"/>
        <v>0</v>
      </c>
      <c r="AD37" s="17">
        <f t="shared" si="7"/>
        <v>0</v>
      </c>
      <c r="AE37" s="17">
        <f t="shared" si="7"/>
        <v>0</v>
      </c>
      <c r="AF37" s="17">
        <f t="shared" si="7"/>
        <v>0</v>
      </c>
      <c r="AG37" s="17">
        <f t="shared" si="7"/>
        <v>0</v>
      </c>
      <c r="AH37" s="13">
        <f t="shared" si="9"/>
        <v>0</v>
      </c>
      <c r="AI37" s="13"/>
      <c r="AJ37" s="13"/>
    </row>
    <row r="38" spans="1:40" s="9" customFormat="1" x14ac:dyDescent="0.25">
      <c r="A38" s="9" t="s">
        <v>580</v>
      </c>
      <c r="C38" s="74">
        <f>C33-C34-C35-C36-C37</f>
        <v>-7.5604709023506205</v>
      </c>
      <c r="D38" s="74">
        <f t="shared" ref="D38:AH38" si="10">D33-D34-D35-D36-D37</f>
        <v>1.0514097746810829</v>
      </c>
      <c r="E38" s="74">
        <f t="shared" si="10"/>
        <v>9.7940823943551951</v>
      </c>
      <c r="F38" s="74">
        <f t="shared" si="10"/>
        <v>-4.6934864540149031</v>
      </c>
      <c r="G38" s="74">
        <f t="shared" si="10"/>
        <v>3.3198221578609868</v>
      </c>
      <c r="H38" s="74">
        <f t="shared" si="10"/>
        <v>-0.75105979682923318</v>
      </c>
      <c r="I38" s="74">
        <f t="shared" si="10"/>
        <v>14.121751310608982</v>
      </c>
      <c r="J38" s="74">
        <f t="shared" si="10"/>
        <v>-7.011480401239691</v>
      </c>
      <c r="K38" s="74">
        <f t="shared" si="10"/>
        <v>2.8345438459441397</v>
      </c>
      <c r="L38" s="74">
        <f t="shared" si="10"/>
        <v>6.8645103708590307</v>
      </c>
      <c r="M38" s="74">
        <f t="shared" si="10"/>
        <v>-12.421895049311193</v>
      </c>
      <c r="N38" s="74">
        <f t="shared" si="10"/>
        <v>14.471443518830053</v>
      </c>
      <c r="O38" s="74">
        <f t="shared" si="10"/>
        <v>4.4972193805641707</v>
      </c>
      <c r="P38" s="74">
        <f t="shared" si="10"/>
        <v>-2.1646370325292779</v>
      </c>
      <c r="Q38" s="74">
        <f t="shared" si="10"/>
        <v>17.431645835439124</v>
      </c>
      <c r="R38" s="74">
        <f t="shared" si="10"/>
        <v>1.8516940443300411</v>
      </c>
      <c r="S38" s="74">
        <f t="shared" si="10"/>
        <v>21.12354292481379</v>
      </c>
      <c r="T38" s="74">
        <f t="shared" si="10"/>
        <v>-11.297106619292743</v>
      </c>
      <c r="U38" s="74">
        <f t="shared" si="10"/>
        <v>28.928482597682699</v>
      </c>
      <c r="V38" s="74">
        <f t="shared" si="10"/>
        <v>12.05365365782893</v>
      </c>
      <c r="W38" s="74">
        <f t="shared" si="10"/>
        <v>-30.861905023021315</v>
      </c>
      <c r="X38" s="74">
        <f t="shared" si="10"/>
        <v>-6.4355463177599024</v>
      </c>
      <c r="Y38" s="74">
        <f t="shared" si="10"/>
        <v>17.063857451036142</v>
      </c>
      <c r="Z38" s="74">
        <f t="shared" si="10"/>
        <v>-23.397410423477616</v>
      </c>
      <c r="AA38" s="74">
        <f t="shared" si="10"/>
        <v>-21.611404101375889</v>
      </c>
      <c r="AB38" s="74">
        <f t="shared" si="10"/>
        <v>6.074377945922973</v>
      </c>
      <c r="AC38" s="74">
        <f t="shared" si="10"/>
        <v>-4.092036944787603</v>
      </c>
      <c r="AD38" s="74">
        <f t="shared" si="10"/>
        <v>-16.192275507968059</v>
      </c>
      <c r="AE38" s="74">
        <f t="shared" si="10"/>
        <v>11.064585358294629</v>
      </c>
      <c r="AF38" s="74">
        <f t="shared" si="10"/>
        <v>-10.026869643524099</v>
      </c>
      <c r="AG38" s="74">
        <f t="shared" si="10"/>
        <v>2.1605465673304973</v>
      </c>
      <c r="AH38" s="80">
        <f t="shared" si="10"/>
        <v>16.189584918900337</v>
      </c>
      <c r="AI38" s="77"/>
      <c r="AJ38" s="77"/>
      <c r="AL38" s="9" t="s">
        <v>644</v>
      </c>
    </row>
    <row r="39" spans="1:40" x14ac:dyDescent="0.25">
      <c r="A39" s="46" t="s">
        <v>581</v>
      </c>
      <c r="B39" s="47" t="s">
        <v>601</v>
      </c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39"/>
      <c r="AI39" s="39"/>
      <c r="AJ39" s="39"/>
      <c r="AK39" s="49" t="s">
        <v>582</v>
      </c>
      <c r="AN39" s="49" t="s">
        <v>583</v>
      </c>
    </row>
    <row r="40" spans="1:40" x14ac:dyDescent="0.25">
      <c r="A40" s="3" t="s">
        <v>572</v>
      </c>
      <c r="C40" s="17">
        <f>(C10+C25)/2</f>
        <v>-19.77841563682021</v>
      </c>
      <c r="D40" s="17">
        <f t="shared" ref="D40:AG44" si="11">(D10+D25)/2</f>
        <v>-7.4805268773174607</v>
      </c>
      <c r="E40" s="17">
        <f t="shared" si="11"/>
        <v>11.834324870523243</v>
      </c>
      <c r="F40" s="17">
        <f t="shared" si="11"/>
        <v>3.8542126941887282</v>
      </c>
      <c r="G40" s="17">
        <f t="shared" si="11"/>
        <v>5.581121279266533</v>
      </c>
      <c r="H40" s="17">
        <f t="shared" si="11"/>
        <v>1.6312091776456472</v>
      </c>
      <c r="I40" s="17">
        <f t="shared" si="11"/>
        <v>-3.5090055790207608</v>
      </c>
      <c r="J40" s="17">
        <f t="shared" si="11"/>
        <v>-23.780934365659476</v>
      </c>
      <c r="K40" s="17">
        <f t="shared" si="11"/>
        <v>7.4152367185246169</v>
      </c>
      <c r="L40" s="17">
        <f t="shared" si="11"/>
        <v>3.3966026252488861</v>
      </c>
      <c r="M40" s="17">
        <f t="shared" si="11"/>
        <v>4.9085282879956589</v>
      </c>
      <c r="N40" s="17">
        <f t="shared" si="11"/>
        <v>5.4655501429280253</v>
      </c>
      <c r="O40" s="17">
        <f t="shared" si="11"/>
        <v>-19.488585076615195</v>
      </c>
      <c r="P40" s="17">
        <f t="shared" si="11"/>
        <v>9.3902095025225485</v>
      </c>
      <c r="Q40" s="17">
        <f t="shared" si="11"/>
        <v>9.5845241297264749</v>
      </c>
      <c r="R40" s="17">
        <f t="shared" si="11"/>
        <v>-15.532710094370033</v>
      </c>
      <c r="S40" s="17">
        <f t="shared" si="11"/>
        <v>-20.662155875713221</v>
      </c>
      <c r="T40" s="17">
        <f t="shared" si="11"/>
        <v>-42.010300653519117</v>
      </c>
      <c r="U40" s="17">
        <f t="shared" si="11"/>
        <v>-19.974451658514703</v>
      </c>
      <c r="V40" s="17">
        <f t="shared" si="11"/>
        <v>-3.6437312487625615</v>
      </c>
      <c r="W40" s="17">
        <f t="shared" si="11"/>
        <v>-72.760228174389681</v>
      </c>
      <c r="X40" s="17">
        <f t="shared" si="11"/>
        <v>40.318804088281624</v>
      </c>
      <c r="Y40" s="17">
        <f t="shared" si="11"/>
        <v>-40.124361944171298</v>
      </c>
      <c r="Z40" s="17">
        <f t="shared" si="11"/>
        <v>-64.791337476147106</v>
      </c>
      <c r="AA40" s="17">
        <f t="shared" si="11"/>
        <v>15.635346895712114</v>
      </c>
      <c r="AB40" s="17">
        <f t="shared" si="11"/>
        <v>7.8113724921668855</v>
      </c>
      <c r="AC40" s="17">
        <f t="shared" si="11"/>
        <v>3.700879063383419</v>
      </c>
      <c r="AD40" s="17">
        <f t="shared" si="11"/>
        <v>45.632698130090461</v>
      </c>
      <c r="AE40" s="17">
        <f t="shared" si="11"/>
        <v>22.129662553969887</v>
      </c>
      <c r="AF40" s="17">
        <f t="shared" si="11"/>
        <v>-25.898654539234034</v>
      </c>
      <c r="AG40" s="17">
        <f t="shared" si="11"/>
        <v>-20.399500332588488</v>
      </c>
      <c r="AH40" s="13">
        <f>SUM(C40:AG40)</f>
        <v>-201.54461688066857</v>
      </c>
      <c r="AI40" s="13"/>
      <c r="AJ40" s="13"/>
      <c r="AK40" s="49" t="s">
        <v>584</v>
      </c>
      <c r="AL40" s="78">
        <f>AH41</f>
        <v>93.719808024504985</v>
      </c>
      <c r="AM40" s="79" t="s">
        <v>585</v>
      </c>
      <c r="AN40" s="78">
        <f>AH38</f>
        <v>16.189584918900337</v>
      </c>
    </row>
    <row r="41" spans="1:40" ht="15.75" x14ac:dyDescent="0.3">
      <c r="A41" s="3" t="s">
        <v>573</v>
      </c>
      <c r="C41" s="17">
        <f t="shared" ref="C41:C44" si="12">(C11+C26)/2</f>
        <v>4.7091524505921267</v>
      </c>
      <c r="D41" s="17">
        <f t="shared" si="11"/>
        <v>1.3003406071006065</v>
      </c>
      <c r="E41" s="17">
        <f t="shared" si="11"/>
        <v>-3.6777536633252299</v>
      </c>
      <c r="F41" s="17">
        <f t="shared" si="11"/>
        <v>-5.9703770279510664</v>
      </c>
      <c r="G41" s="17">
        <f t="shared" si="11"/>
        <v>-4.5722756449329633</v>
      </c>
      <c r="H41" s="17">
        <f t="shared" si="11"/>
        <v>-1.6499406571857542</v>
      </c>
      <c r="I41" s="17">
        <f t="shared" si="11"/>
        <v>0.63040976838440632</v>
      </c>
      <c r="J41" s="17">
        <f t="shared" si="11"/>
        <v>8.7972590124934147</v>
      </c>
      <c r="K41" s="17">
        <f t="shared" si="11"/>
        <v>-2.1089096842967407</v>
      </c>
      <c r="L41" s="17">
        <f t="shared" si="11"/>
        <v>-4.6639712413730336</v>
      </c>
      <c r="M41" s="17">
        <f t="shared" si="11"/>
        <v>-21.708654606109135</v>
      </c>
      <c r="N41" s="17">
        <f t="shared" si="11"/>
        <v>4.3755664023824821</v>
      </c>
      <c r="O41" s="17">
        <f t="shared" si="11"/>
        <v>32.020833190369054</v>
      </c>
      <c r="P41" s="17">
        <f t="shared" si="11"/>
        <v>-13.976867018119473</v>
      </c>
      <c r="Q41" s="17">
        <f t="shared" si="11"/>
        <v>-7.50626638074983</v>
      </c>
      <c r="R41" s="17">
        <f t="shared" si="11"/>
        <v>17.951318795021304</v>
      </c>
      <c r="S41" s="17">
        <f t="shared" si="11"/>
        <v>28.6232063322364</v>
      </c>
      <c r="T41" s="17">
        <f t="shared" si="11"/>
        <v>43.970878955202863</v>
      </c>
      <c r="U41" s="17">
        <f t="shared" si="11"/>
        <v>23.000434224653169</v>
      </c>
      <c r="V41" s="17">
        <f t="shared" si="11"/>
        <v>9.6564660126147306</v>
      </c>
      <c r="W41" s="17">
        <f t="shared" si="11"/>
        <v>52.37912458446246</v>
      </c>
      <c r="X41" s="17">
        <f t="shared" si="11"/>
        <v>-71.526456052113133</v>
      </c>
      <c r="Y41" s="17">
        <f t="shared" si="11"/>
        <v>46.4152084861324</v>
      </c>
      <c r="Z41" s="17">
        <f t="shared" si="11"/>
        <v>47.729290593038726</v>
      </c>
      <c r="AA41" s="17">
        <f t="shared" si="11"/>
        <v>-28.228956094332688</v>
      </c>
      <c r="AB41" s="17">
        <f t="shared" si="11"/>
        <v>-9.5054968577126147</v>
      </c>
      <c r="AC41" s="17">
        <f t="shared" si="11"/>
        <v>-8.0489208861406247</v>
      </c>
      <c r="AD41" s="17">
        <f t="shared" si="11"/>
        <v>-57.363005688442186</v>
      </c>
      <c r="AE41" s="17">
        <f t="shared" si="11"/>
        <v>-27.553691993016045</v>
      </c>
      <c r="AF41" s="17">
        <f t="shared" si="11"/>
        <v>21.30317100479725</v>
      </c>
      <c r="AG41" s="17">
        <f t="shared" si="11"/>
        <v>18.918691100824137</v>
      </c>
      <c r="AH41" s="13">
        <f t="shared" ref="AH41:AH44" si="13">SUM(C41:AG41)</f>
        <v>93.719808024504985</v>
      </c>
      <c r="AI41" s="13"/>
      <c r="AJ41" s="13"/>
      <c r="AK41" s="49" t="s">
        <v>496</v>
      </c>
      <c r="AL41" s="78">
        <f>AH42</f>
        <v>34.881429122425047</v>
      </c>
      <c r="AM41" s="79" t="s">
        <v>586</v>
      </c>
      <c r="AN41" s="78">
        <f>ABS(AH40)</f>
        <v>201.54461688066857</v>
      </c>
    </row>
    <row r="42" spans="1:40" ht="15.75" x14ac:dyDescent="0.3">
      <c r="A42" s="3" t="s">
        <v>574</v>
      </c>
      <c r="C42" s="17">
        <f t="shared" si="12"/>
        <v>2.08955375791958</v>
      </c>
      <c r="D42" s="17">
        <f t="shared" si="11"/>
        <v>1.5172693767101504</v>
      </c>
      <c r="E42" s="17">
        <f t="shared" si="11"/>
        <v>0.39786437053463969</v>
      </c>
      <c r="F42" s="17">
        <f t="shared" si="11"/>
        <v>1.8878869568838459</v>
      </c>
      <c r="G42" s="17">
        <f t="shared" si="11"/>
        <v>2.1505994140554301</v>
      </c>
      <c r="H42" s="17">
        <f t="shared" si="11"/>
        <v>1.3259460319939305</v>
      </c>
      <c r="I42" s="17">
        <f t="shared" si="11"/>
        <v>0.14283596693942852</v>
      </c>
      <c r="J42" s="17">
        <f t="shared" si="11"/>
        <v>0.16527127569357541</v>
      </c>
      <c r="K42" s="17">
        <f t="shared" si="11"/>
        <v>-0.23780739564363107</v>
      </c>
      <c r="L42" s="17">
        <f t="shared" si="11"/>
        <v>1.0626027016948103</v>
      </c>
      <c r="M42" s="17">
        <f t="shared" si="11"/>
        <v>2.1079441010928388</v>
      </c>
      <c r="N42" s="17">
        <f t="shared" si="11"/>
        <v>3.0627782204670053</v>
      </c>
      <c r="O42" s="17">
        <f t="shared" si="11"/>
        <v>3.5789581746287551</v>
      </c>
      <c r="P42" s="17">
        <f t="shared" si="11"/>
        <v>0.92097700282741601</v>
      </c>
      <c r="Q42" s="17">
        <f t="shared" si="11"/>
        <v>1.2204198736977672</v>
      </c>
      <c r="R42" s="17">
        <f t="shared" si="11"/>
        <v>3.0747898103571436</v>
      </c>
      <c r="S42" s="17">
        <f t="shared" si="11"/>
        <v>1.7919886759445118</v>
      </c>
      <c r="T42" s="17">
        <f t="shared" si="11"/>
        <v>0.91178607986938642</v>
      </c>
      <c r="U42" s="17">
        <f t="shared" si="11"/>
        <v>-0.78667484009258593</v>
      </c>
      <c r="V42" s="17">
        <f t="shared" si="11"/>
        <v>3.0567961906064101</v>
      </c>
      <c r="W42" s="17">
        <f t="shared" si="11"/>
        <v>6.8237942364903062E-2</v>
      </c>
      <c r="X42" s="17">
        <f t="shared" si="11"/>
        <v>2.5319553347640911</v>
      </c>
      <c r="Y42" s="17">
        <f t="shared" si="11"/>
        <v>1.9528390854206938</v>
      </c>
      <c r="Z42" s="17">
        <f t="shared" si="11"/>
        <v>-0.98690613533806482</v>
      </c>
      <c r="AA42" s="17">
        <f t="shared" si="11"/>
        <v>1.4188542531929405</v>
      </c>
      <c r="AB42" s="17">
        <f t="shared" si="11"/>
        <v>-0.41158589977370147</v>
      </c>
      <c r="AC42" s="17">
        <f t="shared" si="11"/>
        <v>2.4725524316956333</v>
      </c>
      <c r="AD42" s="17">
        <f t="shared" si="11"/>
        <v>1.4525893021544674</v>
      </c>
      <c r="AE42" s="17">
        <f t="shared" si="11"/>
        <v>-2.4933964976971295</v>
      </c>
      <c r="AF42" s="17">
        <f t="shared" si="11"/>
        <v>-0.38023601305354782</v>
      </c>
      <c r="AG42" s="17">
        <f t="shared" si="11"/>
        <v>-0.18526042748563507</v>
      </c>
      <c r="AH42" s="13">
        <f t="shared" si="13"/>
        <v>34.881429122425047</v>
      </c>
      <c r="AI42" s="13"/>
      <c r="AJ42" s="13"/>
      <c r="AK42" s="49" t="s">
        <v>587</v>
      </c>
      <c r="AL42" s="78">
        <f>AH44</f>
        <v>91.37331359863586</v>
      </c>
      <c r="AM42" s="79" t="s">
        <v>588</v>
      </c>
      <c r="AN42" s="78">
        <f>ABS(AH43)</f>
        <v>2.2403489459970984</v>
      </c>
    </row>
    <row r="43" spans="1:40" ht="15.75" x14ac:dyDescent="0.3">
      <c r="A43" s="3" t="s">
        <v>575</v>
      </c>
      <c r="C43" s="17">
        <f t="shared" si="12"/>
        <v>6.1437398266181817E-2</v>
      </c>
      <c r="D43" s="17">
        <f t="shared" si="11"/>
        <v>8.3999556930251101E-2</v>
      </c>
      <c r="E43" s="17">
        <f t="shared" si="11"/>
        <v>0.20858618233153614</v>
      </c>
      <c r="F43" s="17">
        <f t="shared" si="11"/>
        <v>0.18252074561556669</v>
      </c>
      <c r="G43" s="17">
        <f t="shared" si="11"/>
        <v>0.32006763131852456</v>
      </c>
      <c r="H43" s="17">
        <f t="shared" si="11"/>
        <v>7.0508747177021195E-3</v>
      </c>
      <c r="I43" s="17">
        <f t="shared" si="11"/>
        <v>0.16738484362368442</v>
      </c>
      <c r="J43" s="17">
        <f t="shared" si="11"/>
        <v>6.0046523159805867E-2</v>
      </c>
      <c r="K43" s="17">
        <f t="shared" si="11"/>
        <v>0.18878431434322362</v>
      </c>
      <c r="L43" s="17">
        <f t="shared" si="11"/>
        <v>0.39679736443944458</v>
      </c>
      <c r="M43" s="17">
        <f t="shared" si="11"/>
        <v>0.34665440396387914</v>
      </c>
      <c r="N43" s="17">
        <f t="shared" si="11"/>
        <v>0.19207561233906828</v>
      </c>
      <c r="O43" s="17">
        <f t="shared" si="11"/>
        <v>-0.14049297640676106</v>
      </c>
      <c r="P43" s="17">
        <f t="shared" si="11"/>
        <v>-0.25049836405829062</v>
      </c>
      <c r="Q43" s="17">
        <f t="shared" si="11"/>
        <v>5.1057799111087918E-2</v>
      </c>
      <c r="R43" s="17">
        <f t="shared" si="11"/>
        <v>-0.5765089548128054</v>
      </c>
      <c r="S43" s="17">
        <f t="shared" si="11"/>
        <v>-0.89686415750895243</v>
      </c>
      <c r="T43" s="17">
        <f t="shared" si="11"/>
        <v>-0.80495313200276786</v>
      </c>
      <c r="U43" s="17">
        <f t="shared" si="11"/>
        <v>-0.93615756296652752</v>
      </c>
      <c r="V43" s="17">
        <f t="shared" si="11"/>
        <v>-0.42302389989057015</v>
      </c>
      <c r="W43" s="17">
        <f t="shared" si="11"/>
        <v>0.1175348402461997</v>
      </c>
      <c r="X43" s="17">
        <f t="shared" si="11"/>
        <v>0.59683990146037458</v>
      </c>
      <c r="Y43" s="17">
        <f t="shared" si="11"/>
        <v>0.11763978720548474</v>
      </c>
      <c r="Z43" s="17">
        <f t="shared" si="11"/>
        <v>-0.53881695535958951</v>
      </c>
      <c r="AA43" s="17">
        <f t="shared" si="11"/>
        <v>-3.1794948511765349E-2</v>
      </c>
      <c r="AB43" s="17">
        <f t="shared" si="11"/>
        <v>-0.19960678644859237</v>
      </c>
      <c r="AC43" s="17">
        <f t="shared" si="11"/>
        <v>-0.14880332161435442</v>
      </c>
      <c r="AD43" s="17">
        <f t="shared" si="11"/>
        <v>0.50690612270362412</v>
      </c>
      <c r="AE43" s="17">
        <f t="shared" si="11"/>
        <v>0.35105111121607424</v>
      </c>
      <c r="AF43" s="17">
        <f t="shared" si="11"/>
        <v>-0.46741841702047904</v>
      </c>
      <c r="AG43" s="17">
        <f t="shared" si="11"/>
        <v>-0.78184448238735582</v>
      </c>
      <c r="AH43" s="13">
        <f t="shared" si="13"/>
        <v>-2.2403489459970984</v>
      </c>
      <c r="AI43" s="13"/>
      <c r="AJ43" s="13"/>
      <c r="AK43" s="49" t="s">
        <v>589</v>
      </c>
      <c r="AL43" s="78">
        <f>AL40+AL41+AL42</f>
        <v>219.97455074556589</v>
      </c>
      <c r="AM43" s="79" t="s">
        <v>590</v>
      </c>
      <c r="AN43" s="78">
        <f>AN40+AN41+AN42</f>
        <v>219.97455074556598</v>
      </c>
    </row>
    <row r="44" spans="1:40" ht="15.75" x14ac:dyDescent="0.3">
      <c r="A44" s="3" t="s">
        <v>576</v>
      </c>
      <c r="C44" s="17">
        <f t="shared" si="12"/>
        <v>5.3578011276916584</v>
      </c>
      <c r="D44" s="17">
        <f t="shared" si="11"/>
        <v>5.630327111257472</v>
      </c>
      <c r="E44" s="17">
        <f t="shared" si="11"/>
        <v>1.0310606342910091</v>
      </c>
      <c r="F44" s="17">
        <f t="shared" si="11"/>
        <v>-4.6477298227518986</v>
      </c>
      <c r="G44" s="17">
        <f t="shared" si="11"/>
        <v>-0.15969052184661336</v>
      </c>
      <c r="H44" s="17">
        <f t="shared" si="11"/>
        <v>-2.0653252240007163</v>
      </c>
      <c r="I44" s="17">
        <f t="shared" si="11"/>
        <v>16.690126310682274</v>
      </c>
      <c r="J44" s="17">
        <f t="shared" si="11"/>
        <v>7.7468771530729299</v>
      </c>
      <c r="K44" s="17">
        <f t="shared" si="11"/>
        <v>-2.4227601069833327</v>
      </c>
      <c r="L44" s="17">
        <f t="shared" si="11"/>
        <v>6.6724789208489597</v>
      </c>
      <c r="M44" s="17">
        <f t="shared" si="11"/>
        <v>1.923632763745502</v>
      </c>
      <c r="N44" s="17">
        <f t="shared" si="11"/>
        <v>1.3754731407135665</v>
      </c>
      <c r="O44" s="17">
        <f t="shared" si="11"/>
        <v>-11.473493931411696</v>
      </c>
      <c r="P44" s="17">
        <f t="shared" si="11"/>
        <v>1.7515418442985009</v>
      </c>
      <c r="Q44" s="17">
        <f t="shared" si="11"/>
        <v>14.081910413653603</v>
      </c>
      <c r="R44" s="17">
        <f t="shared" si="11"/>
        <v>-3.0651955118654968</v>
      </c>
      <c r="S44" s="17">
        <f t="shared" si="11"/>
        <v>12.267367949854957</v>
      </c>
      <c r="T44" s="17">
        <f t="shared" si="11"/>
        <v>-13.364517868843066</v>
      </c>
      <c r="U44" s="17">
        <f t="shared" si="11"/>
        <v>27.625332434603365</v>
      </c>
      <c r="V44" s="17">
        <f t="shared" si="11"/>
        <v>3.4071466032609692</v>
      </c>
      <c r="W44" s="17">
        <f t="shared" si="11"/>
        <v>-10.666574215705168</v>
      </c>
      <c r="X44" s="17">
        <f t="shared" si="11"/>
        <v>21.643310409846976</v>
      </c>
      <c r="Y44" s="17">
        <f t="shared" si="11"/>
        <v>8.7025320364489573</v>
      </c>
      <c r="Z44" s="17">
        <f t="shared" si="11"/>
        <v>-4.8096404496717469</v>
      </c>
      <c r="AA44" s="17">
        <f t="shared" si="11"/>
        <v>-10.404854207436415</v>
      </c>
      <c r="AB44" s="17">
        <f t="shared" si="11"/>
        <v>8.3796949976909332</v>
      </c>
      <c r="AC44" s="17">
        <f t="shared" si="11"/>
        <v>-2.0677442321116075</v>
      </c>
      <c r="AD44" s="17">
        <f t="shared" si="11"/>
        <v>-6.4214633744742571</v>
      </c>
      <c r="AE44" s="17">
        <f t="shared" si="11"/>
        <v>18.630960183821742</v>
      </c>
      <c r="AF44" s="17">
        <f t="shared" si="11"/>
        <v>-4.5837316790132832</v>
      </c>
      <c r="AG44" s="17">
        <f t="shared" si="11"/>
        <v>4.6084607089677831</v>
      </c>
      <c r="AH44" s="13">
        <f t="shared" si="13"/>
        <v>91.37331359863586</v>
      </c>
      <c r="AI44" s="13"/>
      <c r="AJ44" s="13"/>
    </row>
    <row r="45" spans="1:40" s="9" customFormat="1" x14ac:dyDescent="0.25">
      <c r="A45" s="9" t="s">
        <v>581</v>
      </c>
      <c r="C45" s="74">
        <f>C40+C41+C42+C43+C44</f>
        <v>-7.5604709023506622</v>
      </c>
      <c r="D45" s="74">
        <f t="shared" ref="D45:AH45" si="14">D40+D41+D42+D43+D44</f>
        <v>1.0514097746810185</v>
      </c>
      <c r="E45" s="74">
        <f t="shared" si="14"/>
        <v>9.7940823943551987</v>
      </c>
      <c r="F45" s="74">
        <f t="shared" si="14"/>
        <v>-4.693486454014824</v>
      </c>
      <c r="G45" s="74">
        <f t="shared" si="14"/>
        <v>3.3198221578609108</v>
      </c>
      <c r="H45" s="74">
        <f t="shared" si="14"/>
        <v>-0.75105979682919077</v>
      </c>
      <c r="I45" s="74">
        <f t="shared" si="14"/>
        <v>14.121751310609032</v>
      </c>
      <c r="J45" s="74">
        <f t="shared" si="14"/>
        <v>-7.0114804012397514</v>
      </c>
      <c r="K45" s="74">
        <f t="shared" si="14"/>
        <v>2.8345438459441361</v>
      </c>
      <c r="L45" s="74">
        <f t="shared" si="14"/>
        <v>6.8645103708590671</v>
      </c>
      <c r="M45" s="74">
        <f t="shared" si="14"/>
        <v>-12.421895049311258</v>
      </c>
      <c r="N45" s="74">
        <f t="shared" si="14"/>
        <v>14.471443518830146</v>
      </c>
      <c r="O45" s="74">
        <f t="shared" si="14"/>
        <v>4.4972193805641574</v>
      </c>
      <c r="P45" s="74">
        <f t="shared" si="14"/>
        <v>-2.1646370325292974</v>
      </c>
      <c r="Q45" s="74">
        <f t="shared" si="14"/>
        <v>17.431645835439102</v>
      </c>
      <c r="R45" s="74">
        <f t="shared" si="14"/>
        <v>1.8516940443301131</v>
      </c>
      <c r="S45" s="74">
        <f t="shared" si="14"/>
        <v>21.123542924813698</v>
      </c>
      <c r="T45" s="74">
        <f t="shared" si="14"/>
        <v>-11.297106619292702</v>
      </c>
      <c r="U45" s="74">
        <f t="shared" si="14"/>
        <v>28.92848259768272</v>
      </c>
      <c r="V45" s="74">
        <f t="shared" si="14"/>
        <v>12.053653657828978</v>
      </c>
      <c r="W45" s="74">
        <f t="shared" si="14"/>
        <v>-30.861905023021286</v>
      </c>
      <c r="X45" s="74">
        <f t="shared" si="14"/>
        <v>-6.4355463177600676</v>
      </c>
      <c r="Y45" s="74">
        <f t="shared" si="14"/>
        <v>17.063857451036238</v>
      </c>
      <c r="Z45" s="74">
        <f t="shared" si="14"/>
        <v>-23.39741042347778</v>
      </c>
      <c r="AA45" s="74">
        <f t="shared" si="14"/>
        <v>-21.611404101375811</v>
      </c>
      <c r="AB45" s="74">
        <f t="shared" si="14"/>
        <v>6.0743779459229099</v>
      </c>
      <c r="AC45" s="74">
        <f t="shared" si="14"/>
        <v>-4.0920369447875338</v>
      </c>
      <c r="AD45" s="74">
        <f t="shared" si="14"/>
        <v>-16.192275507967892</v>
      </c>
      <c r="AE45" s="74">
        <f t="shared" si="14"/>
        <v>11.064585358294529</v>
      </c>
      <c r="AF45" s="74">
        <f t="shared" si="14"/>
        <v>-10.026869643524094</v>
      </c>
      <c r="AG45" s="74">
        <f t="shared" si="14"/>
        <v>2.1605465673304414</v>
      </c>
      <c r="AH45" s="74">
        <f t="shared" si="14"/>
        <v>16.189584918900223</v>
      </c>
      <c r="AI45" s="77"/>
      <c r="AJ45" s="77"/>
      <c r="AK45" s="49" t="s">
        <v>582</v>
      </c>
      <c r="AL45" s="1"/>
      <c r="AM45" s="1"/>
      <c r="AN45" s="49" t="s">
        <v>583</v>
      </c>
    </row>
    <row r="46" spans="1:40" s="49" customFormat="1" x14ac:dyDescent="0.25">
      <c r="A46" s="48" t="s">
        <v>577</v>
      </c>
      <c r="B46" s="48"/>
      <c r="C46" s="75">
        <f>C38-C45</f>
        <v>4.1744385725905886E-14</v>
      </c>
      <c r="D46" s="75">
        <f t="shared" ref="D46:AG46" si="15">D38-D45</f>
        <v>6.4392935428259079E-14</v>
      </c>
      <c r="E46" s="75">
        <f t="shared" si="15"/>
        <v>0</v>
      </c>
      <c r="F46" s="75">
        <f t="shared" si="15"/>
        <v>-7.9047879353311146E-14</v>
      </c>
      <c r="G46" s="75">
        <f t="shared" si="15"/>
        <v>7.5939254884360707E-14</v>
      </c>
      <c r="H46" s="75">
        <f t="shared" si="15"/>
        <v>-4.241051954068098E-14</v>
      </c>
      <c r="I46" s="75">
        <f t="shared" si="15"/>
        <v>-4.9737991503207013E-14</v>
      </c>
      <c r="J46" s="75">
        <f t="shared" si="15"/>
        <v>6.0396132539608516E-14</v>
      </c>
      <c r="K46" s="75">
        <f t="shared" si="15"/>
        <v>3.5527136788005009E-15</v>
      </c>
      <c r="L46" s="75">
        <f t="shared" si="15"/>
        <v>-3.6415315207705135E-14</v>
      </c>
      <c r="M46" s="75">
        <f t="shared" si="15"/>
        <v>6.5725203057809267E-14</v>
      </c>
      <c r="N46" s="75">
        <f t="shared" si="15"/>
        <v>-9.2370555648813024E-14</v>
      </c>
      <c r="O46" s="75">
        <f t="shared" si="15"/>
        <v>1.3322676295501878E-14</v>
      </c>
      <c r="P46" s="75">
        <f t="shared" si="15"/>
        <v>1.9539925233402755E-14</v>
      </c>
      <c r="Q46" s="75">
        <f t="shared" si="15"/>
        <v>0</v>
      </c>
      <c r="R46" s="75">
        <f t="shared" si="15"/>
        <v>-7.1942451995710144E-14</v>
      </c>
      <c r="S46" s="75">
        <f t="shared" si="15"/>
        <v>9.2370555648813024E-14</v>
      </c>
      <c r="T46" s="75">
        <f t="shared" si="15"/>
        <v>-4.0856207306205761E-14</v>
      </c>
      <c r="U46" s="75">
        <f t="shared" si="15"/>
        <v>0</v>
      </c>
      <c r="V46" s="75">
        <f t="shared" si="15"/>
        <v>-4.7961634663806763E-14</v>
      </c>
      <c r="W46" s="75">
        <f t="shared" si="15"/>
        <v>-2.8421709430404007E-14</v>
      </c>
      <c r="X46" s="75">
        <f t="shared" si="15"/>
        <v>1.6520118606422329E-13</v>
      </c>
      <c r="Y46" s="75">
        <f t="shared" si="15"/>
        <v>-9.5923269327613525E-14</v>
      </c>
      <c r="Z46" s="75">
        <f t="shared" si="15"/>
        <v>1.6342482922482304E-13</v>
      </c>
      <c r="AA46" s="75">
        <f t="shared" si="15"/>
        <v>-7.815970093361102E-14</v>
      </c>
      <c r="AB46" s="75">
        <f t="shared" si="15"/>
        <v>6.3060667798708891E-14</v>
      </c>
      <c r="AC46" s="75">
        <f t="shared" si="15"/>
        <v>-6.9277916736609768E-14</v>
      </c>
      <c r="AD46" s="75">
        <f t="shared" si="15"/>
        <v>-1.6697754290362354E-13</v>
      </c>
      <c r="AE46" s="75">
        <f t="shared" si="15"/>
        <v>9.9475983006414026E-14</v>
      </c>
      <c r="AF46" s="75">
        <f t="shared" si="15"/>
        <v>0</v>
      </c>
      <c r="AG46" s="75">
        <f t="shared" si="15"/>
        <v>5.595524044110789E-14</v>
      </c>
      <c r="AH46" s="75"/>
      <c r="AI46" s="75"/>
      <c r="AJ46" s="75"/>
      <c r="AK46" s="49" t="s">
        <v>584</v>
      </c>
      <c r="AL46" s="50">
        <f>AL40/AL$43</f>
        <v>0.42604841199519589</v>
      </c>
      <c r="AM46" s="49" t="s">
        <v>585</v>
      </c>
      <c r="AN46" s="50">
        <f>AN40/AN$43</f>
        <v>7.3597536005999414E-2</v>
      </c>
    </row>
    <row r="47" spans="1:40" s="49" customFormat="1" x14ac:dyDescent="0.25">
      <c r="A47" s="47" t="s">
        <v>591</v>
      </c>
      <c r="B47" s="47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47"/>
      <c r="AG47" s="47"/>
      <c r="AH47" s="47" t="s">
        <v>647</v>
      </c>
      <c r="AI47" s="47" t="s">
        <v>645</v>
      </c>
      <c r="AJ47" s="47" t="s">
        <v>646</v>
      </c>
      <c r="AK47" s="49" t="s">
        <v>496</v>
      </c>
      <c r="AL47" s="50">
        <f t="shared" ref="AL47:AL48" si="16">AL41/AL$43</f>
        <v>0.15857029371897996</v>
      </c>
      <c r="AM47" s="49" t="s">
        <v>586</v>
      </c>
      <c r="AN47" s="50">
        <f t="shared" ref="AN47:AN48" si="17">AN41/AN$43</f>
        <v>0.91621788155751516</v>
      </c>
    </row>
    <row r="48" spans="1:40" x14ac:dyDescent="0.25">
      <c r="A48" s="3" t="s">
        <v>592</v>
      </c>
      <c r="B48" s="87"/>
      <c r="C48" s="16">
        <f>C38/((('data-volume'!C27+'data-volume'!D27)/2*('data-price'!C27/Y!C278+'data-price'!D27/Y!D278)/2))</f>
        <v>-1.674990819808132E-2</v>
      </c>
      <c r="D48" s="16">
        <f>D38/((('data-volume'!D27+'data-volume'!E27)/2*('data-price'!D27/Y!D278+'data-price'!E27/Y!E278)/2))</f>
        <v>2.1795958488937841E-3</v>
      </c>
      <c r="E48" s="16">
        <f>E38/((('data-volume'!E27+'data-volume'!F27)/2*('data-price'!E27/Y!E278+'data-price'!F27/Y!F278)/2))</f>
        <v>2.0001674268521018E-2</v>
      </c>
      <c r="F48" s="16">
        <f>F38/((('data-volume'!F27+'data-volume'!G27)/2*('data-price'!F27/Y!F278+'data-price'!G27/Y!G278)/2))</f>
        <v>-9.7255958297928092E-3</v>
      </c>
      <c r="G48" s="16">
        <f>G38/((('data-volume'!G27+'data-volume'!H27)/2*('data-price'!G27/Y!G278+'data-price'!H27/Y!H278)/2))</f>
        <v>6.9086628723521873E-3</v>
      </c>
      <c r="H48" s="16">
        <f>H38/((('data-volume'!H27+'data-volume'!I27)/2*('data-price'!H27/Y!H278+'data-price'!I27/Y!I278)/2))</f>
        <v>-1.5552450151823652E-3</v>
      </c>
      <c r="I48" s="16">
        <f>I38/((('data-volume'!I27+'data-volume'!J27)/2*('data-price'!I27/Y!I278+'data-price'!J27/Y!J278)/2))</f>
        <v>2.8649128230544538E-2</v>
      </c>
      <c r="J48" s="16">
        <f>J38/((('data-volume'!J27+'data-volume'!K27)/2*('data-price'!J27/Y!J278+'data-price'!K27/Y!K278)/2))</f>
        <v>-1.3575897661233538E-2</v>
      </c>
      <c r="K48" s="16">
        <f>K38/((('data-volume'!K27+'data-volume'!L27)/2*('data-price'!K27/Y!K278+'data-price'!L27/Y!L278)/2))</f>
        <v>5.3483723785065999E-3</v>
      </c>
      <c r="L48" s="16">
        <f>L38/((('data-volume'!L27+'data-volume'!M27)/2*('data-price'!L27/Y!L278+'data-price'!M27/Y!M278)/2))</f>
        <v>1.2591043885814205E-2</v>
      </c>
      <c r="M48" s="16">
        <f>M38/((('data-volume'!M27+'data-volume'!N27)/2*('data-price'!M27/Y!M278+'data-price'!N27/Y!N278)/2))</f>
        <v>-2.2141728943234844E-2</v>
      </c>
      <c r="N48" s="16">
        <f>N38/((('data-volume'!N27+'data-volume'!O27)/2*('data-price'!N27/Y!N278+'data-price'!O27/Y!O278)/2))</f>
        <v>2.572724625902835E-2</v>
      </c>
      <c r="O48" s="16">
        <f>O38/((('data-volume'!O27+'data-volume'!P27)/2*('data-price'!O27/Y!O278+'data-price'!P27/Y!P278)/2))</f>
        <v>7.8454318651810587E-3</v>
      </c>
      <c r="P48" s="16">
        <f>P38/((('data-volume'!P27+'data-volume'!Q27)/2*('data-price'!P27/Y!P278+'data-price'!Q27/Y!Q278)/2))</f>
        <v>-3.7907246216512024E-3</v>
      </c>
      <c r="Q48" s="16">
        <f>Q38/((('data-volume'!Q27+'data-volume'!R27)/2*('data-price'!Q27/Y!Q278+'data-price'!R27/Y!R278)/2))</f>
        <v>3.0539476097959668E-2</v>
      </c>
      <c r="R48" s="16">
        <f>R38/((('data-volume'!R27+'data-volume'!S27)/2*('data-price'!R27/Y!R278+'data-price'!S27/Y!S278)/2))</f>
        <v>3.1461574466172997E-3</v>
      </c>
      <c r="S48" s="16">
        <f>S38/((('data-volume'!S27+'data-volume'!T27)/2*('data-price'!S27/Y!S278+'data-price'!T27/Y!T278)/2))</f>
        <v>3.4076388648252687E-2</v>
      </c>
      <c r="T48" s="16">
        <f>T38/((('data-volume'!T27+'data-volume'!U27)/2*('data-price'!T27/Y!T278+'data-price'!U27/Y!U278)/2))</f>
        <v>-1.6820087515571899E-2</v>
      </c>
      <c r="U48" s="16">
        <f>U38/((('data-volume'!U27+'data-volume'!V27)/2*('data-price'!U27/Y!U278+'data-price'!V27/Y!V278)/2))</f>
        <v>4.0412378890044613E-2</v>
      </c>
      <c r="V48" s="16">
        <f>V38/((('data-volume'!V27+'data-volume'!W27)/2*('data-price'!V27/Y!V278+'data-price'!W27/Y!W278)/2))</f>
        <v>1.5852328802447333E-2</v>
      </c>
      <c r="W48" s="16">
        <f>W38/((('data-volume'!W27+'data-volume'!X27)/2*('data-price'!W27/Y!W278+'data-price'!X27/Y!X278)/2))</f>
        <v>-3.9262597794388995E-2</v>
      </c>
      <c r="X48" s="16">
        <f>X38/((('data-volume'!X27+'data-volume'!Y27)/2*('data-price'!X27/Y!X278+'data-price'!Y27/Y!Y278)/2))</f>
        <v>-8.9899582958080267E-3</v>
      </c>
      <c r="Y48" s="16">
        <f>Y38/((('data-volume'!Y27+'data-volume'!Z27)/2*('data-price'!Y27/Y!Y278+'data-price'!Z27/Y!Z278)/2))</f>
        <v>2.4432835947375081E-2</v>
      </c>
      <c r="Z48" s="16">
        <f>Z38/((('data-volume'!Z27+'data-volume'!AA27)/2*('data-price'!Z27/Y!Z278+'data-price'!AA27/Y!AA278)/2))</f>
        <v>-3.0336249072863596E-2</v>
      </c>
      <c r="AA48" s="16">
        <f>AA38/((('data-volume'!AA27+'data-volume'!AB27)/2*('data-price'!AA27/Y!AA278+'data-price'!AB27/Y!AB278)/2))</f>
        <v>-2.7179660434459327E-2</v>
      </c>
      <c r="AB48" s="16">
        <f>AB38/((('data-volume'!AB27+'data-volume'!AC27)/2*('data-price'!AB27/Y!AB278+'data-price'!AC27/Y!AC278)/2))</f>
        <v>7.5491935103075966E-3</v>
      </c>
      <c r="AC48" s="16">
        <f>AC38/((('data-volume'!AC27+'data-volume'!AD27)/2*('data-price'!AC27/Y!AC278+'data-price'!AD27/Y!AD278)/2))</f>
        <v>-5.0597642218762244E-3</v>
      </c>
      <c r="AD48" s="16">
        <f>AD38/((('data-volume'!AD27+'data-volume'!AE27)/2*('data-price'!AD27/Y!AD278+'data-price'!AE27/Y!AE278)/2))</f>
        <v>-2.0875049494460483E-2</v>
      </c>
      <c r="AE48" s="16">
        <f>AE38/((('data-volume'!AE27+'data-volume'!AF27)/2*('data-price'!AE27/Y!AE278+'data-price'!AF27/Y!AF278)/2))</f>
        <v>1.4896652501339367E-2</v>
      </c>
      <c r="AF48" s="16">
        <f>AF38/((('data-volume'!AF27+'data-volume'!AG27)/2*('data-price'!AF27/Y!AF278+'data-price'!AG27/Y!AG278)/2))</f>
        <v>-1.3582203677861044E-2</v>
      </c>
      <c r="AG48" s="16">
        <f>AG38/((('data-volume'!AG27+'data-volume'!AH27)/2*('data-price'!AG27/Y!AG278+'data-price'!AH27/Y!AH278)/2))</f>
        <v>2.8799082764049589E-3</v>
      </c>
      <c r="AI48" s="50"/>
      <c r="AJ48" s="50"/>
      <c r="AK48" s="49" t="s">
        <v>587</v>
      </c>
      <c r="AL48" s="50">
        <f t="shared" si="16"/>
        <v>0.41538129428582415</v>
      </c>
      <c r="AM48" s="49" t="s">
        <v>588</v>
      </c>
      <c r="AN48" s="50">
        <f t="shared" si="17"/>
        <v>1.0184582436485585E-2</v>
      </c>
    </row>
    <row r="49" spans="1:40" x14ac:dyDescent="0.25">
      <c r="A49" s="3" t="s">
        <v>643</v>
      </c>
      <c r="C49" s="13">
        <f>1+C48</f>
        <v>0.98325009180191869</v>
      </c>
      <c r="D49" s="13">
        <f t="shared" ref="D49:AG49" si="18">1+D48</f>
        <v>1.0021795958488937</v>
      </c>
      <c r="E49" s="13">
        <f t="shared" si="18"/>
        <v>1.020001674268521</v>
      </c>
      <c r="F49" s="13">
        <f t="shared" si="18"/>
        <v>0.99027440417020718</v>
      </c>
      <c r="G49" s="13">
        <f t="shared" si="18"/>
        <v>1.0069086628723523</v>
      </c>
      <c r="H49" s="13">
        <f t="shared" si="18"/>
        <v>0.99844475498481766</v>
      </c>
      <c r="I49" s="13">
        <f t="shared" si="18"/>
        <v>1.0286491282305446</v>
      </c>
      <c r="J49" s="13">
        <f t="shared" si="18"/>
        <v>0.98642410233876643</v>
      </c>
      <c r="K49" s="13">
        <f t="shared" si="18"/>
        <v>1.0053483723785066</v>
      </c>
      <c r="L49" s="13">
        <f t="shared" si="18"/>
        <v>1.0125910438858141</v>
      </c>
      <c r="M49" s="13">
        <f t="shared" si="18"/>
        <v>0.97785827105676515</v>
      </c>
      <c r="N49" s="13">
        <f t="shared" si="18"/>
        <v>1.0257272462590283</v>
      </c>
      <c r="O49" s="13">
        <f t="shared" si="18"/>
        <v>1.0078454318651811</v>
      </c>
      <c r="P49" s="13">
        <f t="shared" si="18"/>
        <v>0.9962092753783488</v>
      </c>
      <c r="Q49" s="13">
        <f t="shared" si="18"/>
        <v>1.0305394760979596</v>
      </c>
      <c r="R49" s="13">
        <f t="shared" si="18"/>
        <v>1.0031461574466174</v>
      </c>
      <c r="S49" s="13">
        <f t="shared" si="18"/>
        <v>1.0340763886482527</v>
      </c>
      <c r="T49" s="13">
        <f t="shared" si="18"/>
        <v>0.98317991248442815</v>
      </c>
      <c r="U49" s="13">
        <f t="shared" si="18"/>
        <v>1.0404123788900446</v>
      </c>
      <c r="V49" s="13">
        <f t="shared" si="18"/>
        <v>1.0158523288024472</v>
      </c>
      <c r="W49" s="13">
        <f t="shared" si="18"/>
        <v>0.96073740220561099</v>
      </c>
      <c r="X49" s="13">
        <f t="shared" si="18"/>
        <v>0.99101004170419194</v>
      </c>
      <c r="Y49" s="13">
        <f t="shared" si="18"/>
        <v>1.0244328359473751</v>
      </c>
      <c r="Z49" s="13">
        <f t="shared" si="18"/>
        <v>0.96966375092713641</v>
      </c>
      <c r="AA49" s="13">
        <f t="shared" si="18"/>
        <v>0.9728203395655407</v>
      </c>
      <c r="AB49" s="13">
        <f t="shared" si="18"/>
        <v>1.0075491935103076</v>
      </c>
      <c r="AC49" s="13">
        <f t="shared" si="18"/>
        <v>0.99494023577812374</v>
      </c>
      <c r="AD49" s="13">
        <f t="shared" si="18"/>
        <v>0.97912495050553949</v>
      </c>
      <c r="AE49" s="13">
        <f t="shared" si="18"/>
        <v>1.0148966525013394</v>
      </c>
      <c r="AF49" s="13">
        <f t="shared" si="18"/>
        <v>0.986417796322139</v>
      </c>
      <c r="AG49" s="13">
        <f t="shared" si="18"/>
        <v>1.0028799082764051</v>
      </c>
      <c r="AI49" s="84"/>
      <c r="AK49" s="49"/>
      <c r="AL49" s="50"/>
      <c r="AM49" s="49"/>
      <c r="AN49" s="50"/>
    </row>
    <row r="50" spans="1:40" x14ac:dyDescent="0.25">
      <c r="A50" s="3" t="s">
        <v>642</v>
      </c>
      <c r="B50" s="13">
        <v>1</v>
      </c>
      <c r="C50" s="52">
        <f>B50*C49</f>
        <v>0.98325009180191869</v>
      </c>
      <c r="D50" s="52">
        <f>C50*D49</f>
        <v>0.98539317962043449</v>
      </c>
      <c r="E50" s="52">
        <f>D50*E49</f>
        <v>1.0051026930256246</v>
      </c>
      <c r="F50" s="52">
        <f t="shared" ref="F50:AG50" si="19">E50*F49</f>
        <v>0.99532747046582104</v>
      </c>
      <c r="G50" s="52">
        <f t="shared" si="19"/>
        <v>1.0022038524068606</v>
      </c>
      <c r="H50" s="52">
        <f t="shared" si="19"/>
        <v>1.0006451798612084</v>
      </c>
      <c r="I50" s="52">
        <f t="shared" si="19"/>
        <v>1.0293127919323284</v>
      </c>
      <c r="J50" s="52">
        <f t="shared" si="19"/>
        <v>1.0153389468076566</v>
      </c>
      <c r="K50" s="52">
        <f t="shared" si="19"/>
        <v>1.0207693575855847</v>
      </c>
      <c r="L50" s="52">
        <f t="shared" si="19"/>
        <v>1.0336219093642391</v>
      </c>
      <c r="M50" s="52">
        <f t="shared" si="19"/>
        <v>1.0107357332173073</v>
      </c>
      <c r="N50" s="52">
        <f t="shared" si="19"/>
        <v>1.0367391803285886</v>
      </c>
      <c r="O50" s="52">
        <f t="shared" si="19"/>
        <v>1.0448728469298201</v>
      </c>
      <c r="P50" s="52">
        <f t="shared" si="19"/>
        <v>1.0409120217024683</v>
      </c>
      <c r="Q50" s="52">
        <f t="shared" si="19"/>
        <v>1.0727009295093297</v>
      </c>
      <c r="R50" s="52">
        <f t="shared" si="19"/>
        <v>1.076075815526699</v>
      </c>
      <c r="S50" s="52">
        <f t="shared" si="19"/>
        <v>1.1127445932315723</v>
      </c>
      <c r="T50" s="52">
        <f t="shared" si="19"/>
        <v>1.0940281317909377</v>
      </c>
      <c r="U50" s="52">
        <f t="shared" si="19"/>
        <v>1.1382404111692408</v>
      </c>
      <c r="V50" s="52">
        <f t="shared" si="19"/>
        <v>1.1562841724233284</v>
      </c>
      <c r="W50" s="52">
        <f t="shared" si="19"/>
        <v>1.1108854520254532</v>
      </c>
      <c r="X50" s="52">
        <f t="shared" si="19"/>
        <v>1.1008986381403245</v>
      </c>
      <c r="Y50" s="52">
        <f t="shared" si="19"/>
        <v>1.1277967139606957</v>
      </c>
      <c r="Z50" s="52">
        <f t="shared" si="19"/>
        <v>1.093583591942427</v>
      </c>
      <c r="AA50" s="52">
        <f t="shared" si="19"/>
        <v>1.0638603612567357</v>
      </c>
      <c r="AB50" s="52">
        <f t="shared" si="19"/>
        <v>1.0718916489918084</v>
      </c>
      <c r="AC50" s="52">
        <f t="shared" si="19"/>
        <v>1.0664681299765117</v>
      </c>
      <c r="AD50" s="52">
        <f t="shared" si="19"/>
        <v>1.0442055549789873</v>
      </c>
      <c r="AE50" s="52">
        <f t="shared" si="19"/>
        <v>1.0597607222714776</v>
      </c>
      <c r="AF50" s="52">
        <f t="shared" si="19"/>
        <v>1.0453668362917892</v>
      </c>
      <c r="AG50" s="52">
        <f t="shared" si="19"/>
        <v>1.0483773968955052</v>
      </c>
      <c r="AK50" s="49" t="s">
        <v>589</v>
      </c>
      <c r="AL50" s="50">
        <f>SUM(AL46:AL48)</f>
        <v>1</v>
      </c>
      <c r="AM50" s="49" t="s">
        <v>590</v>
      </c>
      <c r="AN50" s="50">
        <f>SUM(AN46:AN48)</f>
        <v>1.0000000000000002</v>
      </c>
    </row>
    <row r="51" spans="1:40" x14ac:dyDescent="0.25">
      <c r="A51" s="3" t="s">
        <v>593</v>
      </c>
      <c r="B51" s="13">
        <f>LN(B50)</f>
        <v>0</v>
      </c>
      <c r="C51" s="13">
        <f t="shared" ref="C51:AG51" si="20">LN(C50)</f>
        <v>-1.6891774304426725E-2</v>
      </c>
      <c r="D51" s="13">
        <f t="shared" si="20"/>
        <v>-1.4714550328707282E-2</v>
      </c>
      <c r="E51" s="13">
        <f t="shared" si="20"/>
        <v>5.0897184058517203E-3</v>
      </c>
      <c r="F51" s="13">
        <f t="shared" si="20"/>
        <v>-4.6834799242988067E-3</v>
      </c>
      <c r="G51" s="13">
        <f t="shared" si="20"/>
        <v>2.2014274862694966E-3</v>
      </c>
      <c r="H51" s="13">
        <f t="shared" si="20"/>
        <v>6.4497182215865121E-4</v>
      </c>
      <c r="I51" s="13">
        <f t="shared" si="20"/>
        <v>2.8891387271003571E-2</v>
      </c>
      <c r="J51" s="13">
        <f t="shared" si="20"/>
        <v>1.5222494490486464E-2</v>
      </c>
      <c r="K51" s="13">
        <f t="shared" si="20"/>
        <v>2.055661511863812E-2</v>
      </c>
      <c r="L51" s="13">
        <f t="shared" si="20"/>
        <v>3.3069050961868393E-2</v>
      </c>
      <c r="M51" s="13">
        <f t="shared" si="20"/>
        <v>1.0678514393176203E-2</v>
      </c>
      <c r="N51" s="13">
        <f t="shared" si="20"/>
        <v>3.6080383946746085E-2</v>
      </c>
      <c r="O51" s="13">
        <f t="shared" si="20"/>
        <v>4.3895200434337603E-2</v>
      </c>
      <c r="P51" s="13">
        <f t="shared" si="20"/>
        <v>4.0097272807272509E-2</v>
      </c>
      <c r="Q51" s="13">
        <f t="shared" si="20"/>
        <v>7.0179701134649122E-2</v>
      </c>
      <c r="R51" s="13">
        <f t="shared" si="20"/>
        <v>7.3320919784038249E-2</v>
      </c>
      <c r="S51" s="13">
        <f t="shared" si="20"/>
        <v>0.10682956997735096</v>
      </c>
      <c r="T51" s="13">
        <f t="shared" si="20"/>
        <v>8.9866418286119271E-2</v>
      </c>
      <c r="U51" s="13">
        <f t="shared" si="20"/>
        <v>0.12948357101035293</v>
      </c>
      <c r="V51" s="13">
        <f t="shared" si="20"/>
        <v>0.14521156393605542</v>
      </c>
      <c r="W51" s="13">
        <f t="shared" si="20"/>
        <v>0.10515740185452215</v>
      </c>
      <c r="X51" s="13">
        <f t="shared" si="20"/>
        <v>9.6126790051330208E-2</v>
      </c>
      <c r="Y51" s="13">
        <f t="shared" si="20"/>
        <v>0.12026591871467981</v>
      </c>
      <c r="Z51" s="13">
        <f t="shared" si="20"/>
        <v>8.9460002604756145E-2</v>
      </c>
      <c r="AA51" s="13">
        <f t="shared" si="20"/>
        <v>6.1904142886445142E-2</v>
      </c>
      <c r="AB51" s="13">
        <f t="shared" si="20"/>
        <v>6.9424983838648216E-2</v>
      </c>
      <c r="AC51" s="13">
        <f t="shared" si="20"/>
        <v>6.4352375666557687E-2</v>
      </c>
      <c r="AD51" s="13">
        <f t="shared" si="20"/>
        <v>4.3256361822136727E-2</v>
      </c>
      <c r="AE51" s="13">
        <f t="shared" si="20"/>
        <v>5.8043148936134686E-2</v>
      </c>
      <c r="AF51" s="13">
        <f t="shared" si="20"/>
        <v>4.4367863330493681E-2</v>
      </c>
      <c r="AG51" s="13">
        <f t="shared" si="20"/>
        <v>4.7243632615764149E-2</v>
      </c>
      <c r="AH51" s="50">
        <f>LINEST(B51:AG51,B$1:AG$1,1,1)</f>
        <v>3.1161410544356489E-3</v>
      </c>
      <c r="AI51" s="50">
        <f>LINEST(B51:V51,B$1:V$1,1,1)</f>
        <v>6.9622033054832647E-3</v>
      </c>
      <c r="AJ51" s="50">
        <f>LINEST(V51:AG51,V$1:AG$1,1,1)</f>
        <v>-8.1964629488494277E-3</v>
      </c>
    </row>
    <row r="52" spans="1:40" x14ac:dyDescent="0.25">
      <c r="A52" s="47" t="s">
        <v>594</v>
      </c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</row>
    <row r="53" spans="1:40" x14ac:dyDescent="0.25">
      <c r="A53" s="3" t="s">
        <v>595</v>
      </c>
      <c r="B53" s="40"/>
      <c r="C53" s="16">
        <f>C40/(('data-price'!D$27/Y!D$278+'data-price'!C$27/Y!C$278)/2*('data-volume'!D$27+'data-volume'!C$27)/2)</f>
        <v>-4.3818255568873955E-2</v>
      </c>
      <c r="D53" s="16">
        <f>D40/(('data-price'!E$27/Y!E$278+'data-price'!D$27/Y!D$278)/2*('data-volume'!E$27+'data-volume'!D$27)/2)</f>
        <v>-1.5507298602283835E-2</v>
      </c>
      <c r="E53" s="16">
        <f>E40/(('data-price'!F$27/Y!F$278+'data-price'!E$27/Y!E$278)/2*('data-volume'!F$27+'data-volume'!E$27)/2)</f>
        <v>2.4168298950036238E-2</v>
      </c>
      <c r="F53" s="16">
        <f>F40/(('data-price'!G$27/Y!G$278+'data-price'!F$27/Y!F$278)/2*('data-volume'!G$27+'data-volume'!F$27)/2)</f>
        <v>7.9864968766813829E-3</v>
      </c>
      <c r="G53" s="16">
        <f>G40/(('data-price'!H$27/Y!H$278+'data-price'!G$27/Y!G$278)/2*('data-volume'!H$27+'data-volume'!G$27)/2)</f>
        <v>1.1614503288033663E-2</v>
      </c>
      <c r="H53" s="16">
        <f>H40/(('data-price'!I$27/Y!I$278+'data-price'!H$27/Y!H$278)/2*('data-volume'!I$27+'data-volume'!H$27)/2)</f>
        <v>3.3778002137290998E-3</v>
      </c>
      <c r="I53" s="16">
        <f>I40/(('data-price'!J$27/Y!J$278+'data-price'!I$27/Y!I$278)/2*('data-volume'!J$27+'data-volume'!I$27)/2)</f>
        <v>-7.1188019519603579E-3</v>
      </c>
      <c r="J53" s="16">
        <f>J40/(('data-price'!K$27/Y!K$278+'data-price'!J$27/Y!J$278)/2*('data-volume'!K$27+'data-volume'!J$27)/2)</f>
        <v>-4.6045558535630006E-2</v>
      </c>
      <c r="K53" s="16">
        <f>K40/(('data-price'!L$27/Y!L$278+'data-price'!K$27/Y!K$278)/2*('data-volume'!L$27+'data-volume'!K$27)/2)</f>
        <v>1.3991474255087797E-2</v>
      </c>
      <c r="L53" s="16">
        <f>L40/(('data-price'!M$27/Y!M$278+'data-price'!L$27/Y!L$278)/2*('data-volume'!M$27+'data-volume'!L$27)/2)</f>
        <v>6.230127191406456E-3</v>
      </c>
      <c r="M53" s="16">
        <f>M40/(('data-price'!N$27/Y!N$278+'data-price'!M$27/Y!M$278)/2*('data-volume'!N$27+'data-volume'!M$27)/2)</f>
        <v>8.7493335301546491E-3</v>
      </c>
      <c r="N53" s="16">
        <f>N40/(('data-price'!O$27/Y!O$278+'data-price'!N$27/Y!N$278)/2*('data-volume'!O$27+'data-volume'!N$27)/2)</f>
        <v>9.7166225529065134E-3</v>
      </c>
      <c r="O53" s="16">
        <f>O40/(('data-price'!P$27/Y!P$278+'data-price'!O$27/Y!O$278)/2*('data-volume'!P$27+'data-volume'!O$27)/2)</f>
        <v>-3.3997978179171731E-2</v>
      </c>
      <c r="P53" s="16">
        <f>P40/(('data-price'!Q$27/Y!Q$278+'data-price'!P$27/Y!P$278)/2*('data-volume'!Q$27+'data-volume'!P$27)/2)</f>
        <v>1.6444188022637397E-2</v>
      </c>
      <c r="Q53" s="16">
        <f>Q40/(('data-price'!R$27/Y!R$278+'data-price'!Q$27/Y!Q$278)/2*('data-volume'!R$27+'data-volume'!Q$27)/2)</f>
        <v>1.6791664328965283E-2</v>
      </c>
      <c r="R53" s="16">
        <f>R40/(('data-price'!S$27/Y!S$278+'data-price'!R$27/Y!R$278)/2*('data-volume'!S$27+'data-volume'!R$27)/2)</f>
        <v>-2.6391158776573682E-2</v>
      </c>
      <c r="S53" s="16">
        <f>S40/(('data-price'!T$27/Y!T$278+'data-price'!S$27/Y!S$278)/2*('data-volume'!T$27+'data-volume'!S$27)/2)</f>
        <v>-3.3332081480729553E-2</v>
      </c>
      <c r="T53" s="16">
        <f>T40/(('data-price'!U$27/Y!U$278+'data-price'!T$27/Y!T$278)/2*('data-volume'!U$27+'data-volume'!T$27)/2)</f>
        <v>-6.2548487622569385E-2</v>
      </c>
      <c r="U53" s="16">
        <f>U40/(('data-price'!V$27/Y!V$278+'data-price'!U$27/Y!U$278)/2*('data-volume'!V$27+'data-volume'!U$27)/2)</f>
        <v>-2.7903817831407367E-2</v>
      </c>
      <c r="V53" s="16">
        <f>V40/(('data-price'!W$27/Y!W$278+'data-price'!V$27/Y!V$278)/2*('data-volume'!W$27+'data-volume'!V$27)/2)</f>
        <v>-4.7920429326106916E-3</v>
      </c>
      <c r="W53" s="16">
        <f>W40/(('data-price'!X$27/Y!X$278+'data-price'!W$27/Y!W$278)/2*('data-volume'!X$27+'data-volume'!W$27)/2)</f>
        <v>-9.2565756135534943E-2</v>
      </c>
      <c r="X53" s="16">
        <f>X40/(('data-price'!Y$27/Y!Y$278+'data-price'!X$27/Y!X$278)/2*('data-volume'!Y$27+'data-volume'!X$27)/2)</f>
        <v>5.6322237366271226E-2</v>
      </c>
      <c r="Y53" s="16">
        <f>Y40/(('data-price'!Z$27/Y!Z$278+'data-price'!Y$27/Y!Y$278)/2*('data-volume'!Z$27+'data-volume'!Y$27)/2)</f>
        <v>-5.7451953972781737E-2</v>
      </c>
      <c r="Z53" s="16">
        <f>Z40/(('data-price'!AA$27/Y!AA$278+'data-price'!Z$27/Y!Z$278)/2*('data-volume'!AA$27+'data-volume'!Z$27)/2)</f>
        <v>-8.4006140673931001E-2</v>
      </c>
      <c r="AA53" s="16">
        <f>AA40/(('data-price'!AB$27/Y!AB$278+'data-price'!AA$27/Y!AA$278)/2*('data-volume'!AB$27+'data-volume'!AA$27)/2)</f>
        <v>1.9663850502586167E-2</v>
      </c>
      <c r="AB53" s="16">
        <f>AB40/(('data-price'!AC$27/Y!AC$278+'data-price'!AB$27/Y!AB$278)/2*('data-volume'!AC$27+'data-volume'!AB$27)/2)</f>
        <v>9.7079179217093286E-3</v>
      </c>
      <c r="AC53" s="16">
        <f>AC40/(('data-price'!AD$27/Y!AD$278+'data-price'!AC$27/Y!AC$278)/2*('data-volume'!AD$27+'data-volume'!AC$27)/2)</f>
        <v>4.5761012735358294E-3</v>
      </c>
      <c r="AD53" s="16">
        <f>AD40/(('data-price'!AE$27/Y!AE$278+'data-price'!AD$27/Y!AD$278)/2*('data-volume'!AE$27+'data-volume'!AD$27)/2)</f>
        <v>5.882958399285234E-2</v>
      </c>
      <c r="AE53" s="16">
        <f>AE40/(('data-price'!AF$27/Y!AF$278+'data-price'!AE$27/Y!AE$278)/2*('data-volume'!AF$27+'data-volume'!AE$27)/2)</f>
        <v>2.9793967181179704E-2</v>
      </c>
      <c r="AF53" s="16">
        <f>AF40/(('data-price'!AG$27/Y!AG$278+'data-price'!AF$27/Y!AF$278)/2*('data-volume'!AG$27+'data-volume'!AF$27)/2)</f>
        <v>-3.508181650308214E-2</v>
      </c>
      <c r="AG53" s="16">
        <f>AG40/(('data-price'!AH$27/Y!AH$278+'data-price'!AG$27/Y!AG$278)/2*('data-volume'!AH$27+'data-volume'!AG$27)/2)</f>
        <v>-2.7191586948729973E-2</v>
      </c>
    </row>
    <row r="54" spans="1:40" x14ac:dyDescent="0.25">
      <c r="A54" s="3" t="s">
        <v>596</v>
      </c>
      <c r="B54" s="87"/>
      <c r="C54" s="16">
        <f>C41/(('data-price'!D$27/Y!D$278+'data-price'!C$27/Y!C$278)/2*('data-volume'!D$27+'data-volume'!C$27)/2)</f>
        <v>1.0432930998208582E-2</v>
      </c>
      <c r="D54" s="16">
        <f>D41/(('data-price'!E$27/Y!E$278+'data-price'!D$27/Y!D$278)/2*('data-volume'!E$27+'data-volume'!D$27)/2)</f>
        <v>2.6956350013430195E-3</v>
      </c>
      <c r="E54" s="16">
        <f>E41/(('data-price'!F$27/Y!F$278+'data-price'!E$27/Y!E$278)/2*('data-volume'!F$27+'data-volume'!E$27)/2)</f>
        <v>-7.5107833334226454E-3</v>
      </c>
      <c r="F54" s="16">
        <f>F41/(('data-price'!G$27/Y!G$278+'data-price'!F$27/Y!F$278)/2*('data-volume'!G$27+'data-volume'!F$27)/2)</f>
        <v>-1.2371501333653856E-2</v>
      </c>
      <c r="G54" s="16">
        <f>G41/(('data-price'!H$27/Y!H$278+'data-price'!G$27/Y!G$278)/2*('data-volume'!H$27+'data-volume'!G$27)/2)</f>
        <v>-9.5150611955254118E-3</v>
      </c>
      <c r="H54" s="16">
        <f>H41/(('data-price'!I$27/Y!I$278+'data-price'!H$27/Y!H$278)/2*('data-volume'!I$27+'data-volume'!H$27)/2)</f>
        <v>-3.4165881242320044E-3</v>
      </c>
      <c r="I54" s="16">
        <f>I41/(('data-price'!J$27/Y!J$278+'data-price'!I$27/Y!I$278)/2*('data-volume'!J$27+'data-volume'!I$27)/2)</f>
        <v>1.2789270887856965E-3</v>
      </c>
      <c r="J54" s="16">
        <f>J41/(('data-price'!K$27/Y!K$278+'data-price'!J$27/Y!J$278)/2*('data-volume'!K$27+'data-volume'!J$27)/2)</f>
        <v>1.7033590799434971E-2</v>
      </c>
      <c r="K54" s="16">
        <f>K41/(('data-price'!L$27/Y!L$278+'data-price'!K$27/Y!K$278)/2*('data-volume'!L$27+'data-volume'!K$27)/2)</f>
        <v>-3.9792061500113557E-3</v>
      </c>
      <c r="L54" s="16">
        <f>L41/(('data-price'!M$27/Y!M$278+'data-price'!L$27/Y!L$278)/2*('data-volume'!M$27+'data-volume'!L$27)/2)</f>
        <v>-8.5547640559474336E-3</v>
      </c>
      <c r="M54" s="16">
        <f>M41/(('data-price'!N$27/Y!N$278+'data-price'!M$27/Y!M$278)/2*('data-volume'!N$27+'data-volume'!M$27)/2)</f>
        <v>-3.8695154330532569E-2</v>
      </c>
      <c r="N54" s="16">
        <f>N41/(('data-price'!O$27/Y!O$278+'data-price'!N$27/Y!N$278)/2*('data-volume'!O$27+'data-volume'!N$27)/2)</f>
        <v>7.7788559386179111E-3</v>
      </c>
      <c r="O54" s="16">
        <f>O41/(('data-price'!P$27/Y!P$278+'data-price'!O$27/Y!O$278)/2*('data-volume'!P$27+'data-volume'!O$27)/2)</f>
        <v>5.5860576014384627E-2</v>
      </c>
      <c r="P54" s="16">
        <f>P41/(('data-price'!Q$27/Y!Q$278+'data-price'!P$27/Y!P$278)/2*('data-volume'!Q$27+'data-volume'!P$27)/2)</f>
        <v>-2.4476368621127474E-2</v>
      </c>
      <c r="Q54" s="16">
        <f>Q41/(('data-price'!R$27/Y!R$278+'data-price'!Q$27/Y!Q$278)/2*('data-volume'!R$27+'data-volume'!Q$27)/2)</f>
        <v>-1.3150648245375672E-2</v>
      </c>
      <c r="R54" s="16">
        <f>R41/(('data-price'!S$27/Y!S$278+'data-price'!R$27/Y!R$278)/2*('data-volume'!S$27+'data-volume'!R$27)/2)</f>
        <v>3.0500543800145708E-2</v>
      </c>
      <c r="S54" s="16">
        <f>S41/(('data-price'!T$27/Y!T$278+'data-price'!S$27/Y!S$278)/2*('data-volume'!T$27+'data-volume'!S$27)/2)</f>
        <v>4.6174806319570702E-2</v>
      </c>
      <c r="T54" s="16">
        <f>T41/(('data-price'!U$27/Y!U$278+'data-price'!T$27/Y!T$278)/2*('data-volume'!U$27+'data-volume'!T$27)/2)</f>
        <v>6.5467562366817167E-2</v>
      </c>
      <c r="U54" s="16">
        <f>U41/(('data-price'!V$27/Y!V$278+'data-price'!U$27/Y!U$278)/2*('data-volume'!V$27+'data-volume'!U$27)/2)</f>
        <v>3.2131041072879875E-2</v>
      </c>
      <c r="V54" s="16">
        <f>V41/(('data-price'!W$27/Y!W$278+'data-price'!V$27/Y!V$278)/2*('data-volume'!W$27+'data-volume'!V$27)/2)</f>
        <v>1.2699674193990249E-2</v>
      </c>
      <c r="W54" s="16">
        <f>W41/(('data-price'!X$27/Y!X$278+'data-price'!W$27/Y!W$278)/2*('data-volume'!X$27+'data-volume'!W$27)/2)</f>
        <v>6.6636861847895454E-2</v>
      </c>
      <c r="X54" s="16">
        <f>X41/(('data-price'!Y$27/Y!Y$278+'data-price'!X$27/Y!X$278)/2*('data-volume'!Y$27+'data-volume'!X$27)/2)</f>
        <v>-9.9916902964543711E-2</v>
      </c>
      <c r="Y54" s="16">
        <f>Y41/(('data-price'!Z$27/Y!Z$278+'data-price'!Y$27/Y!Y$278)/2*('data-volume'!Z$27+'data-volume'!Y$27)/2)</f>
        <v>6.6459484771189473E-2</v>
      </c>
      <c r="Z54" s="16">
        <f>Z41/(('data-price'!AA$27/Y!AA$278+'data-price'!Z$27/Y!Z$278)/2*('data-volume'!AA$27+'data-volume'!Z$27)/2)</f>
        <v>6.1884098338020228E-2</v>
      </c>
      <c r="AA54" s="16">
        <f>AA41/(('data-price'!AB$27/Y!AB$278+'data-price'!AA$27/Y!AA$278)/2*('data-volume'!AB$27+'data-volume'!AA$27)/2)</f>
        <v>-3.550224860282801E-2</v>
      </c>
      <c r="AB54" s="16">
        <f>AB41/(('data-price'!AC$27/Y!AC$278+'data-price'!AB$27/Y!AB$278)/2*('data-volume'!AC$27+'data-volume'!AB$27)/2)</f>
        <v>-1.1813363578842955E-2</v>
      </c>
      <c r="AC54" s="16">
        <f>AC41/(('data-price'!AD$27/Y!AD$278+'data-price'!AC$27/Y!AC$278)/2*('data-volume'!AD$27+'data-volume'!AC$27)/2)</f>
        <v>-9.9524130583137915E-3</v>
      </c>
      <c r="AD54" s="16">
        <f>AD41/(('data-price'!AE$27/Y!AE$278+'data-price'!AD$27/Y!AD$278)/2*('data-volume'!AE$27+'data-volume'!AD$27)/2)</f>
        <v>-7.3952273249549935E-2</v>
      </c>
      <c r="AE54" s="16">
        <f>AE41/(('data-price'!AF$27/Y!AF$278+'data-price'!AE$27/Y!AE$278)/2*('data-volume'!AF$27+'data-volume'!AE$27)/2)</f>
        <v>-3.7096534705766897E-2</v>
      </c>
      <c r="AF54" s="16">
        <f>AF41/(('data-price'!AG$27/Y!AG$278+'data-price'!AF$27/Y!AF$278)/2*('data-volume'!AG$27+'data-volume'!AF$27)/2)</f>
        <v>2.8856863393884265E-2</v>
      </c>
      <c r="AG54" s="16">
        <f>AG41/(('data-price'!AH$27/Y!AH$278+'data-price'!AG$27/Y!AG$278)/2*('data-volume'!AH$27+'data-volume'!AG$27)/2)</f>
        <v>2.5217736985568003E-2</v>
      </c>
    </row>
    <row r="55" spans="1:40" x14ac:dyDescent="0.25">
      <c r="A55" s="3" t="s">
        <v>597</v>
      </c>
      <c r="B55" s="87"/>
      <c r="C55" s="16">
        <f>C42/(('data-price'!D$27/Y!D$278+'data-price'!C$27/Y!C$278)/2*('data-volume'!D$27+'data-volume'!C$27)/2)</f>
        <v>4.6293192675640124E-3</v>
      </c>
      <c r="D55" s="16">
        <f>D42/(('data-price'!E$27/Y!E$278+'data-price'!D$27/Y!D$278)/2*('data-volume'!E$27+'data-volume'!D$27)/2)</f>
        <v>3.1453331657813467E-3</v>
      </c>
      <c r="E55" s="16">
        <f>E42/(('data-price'!F$27/Y!F$278+'data-price'!E$27/Y!E$278)/2*('data-volume'!F$27+'data-volume'!E$27)/2)</f>
        <v>8.1252670970693172E-4</v>
      </c>
      <c r="F55" s="16">
        <f>F42/(('data-price'!G$27/Y!G$278+'data-price'!F$27/Y!F$278)/2*('data-volume'!G$27+'data-volume'!F$27)/2)</f>
        <v>3.9119800802415328E-3</v>
      </c>
      <c r="G55" s="16">
        <f>G42/(('data-price'!H$27/Y!H$278+'data-price'!G$27/Y!G$278)/2*('data-volume'!H$27+'data-volume'!G$27)/2)</f>
        <v>4.4754705579651321E-3</v>
      </c>
      <c r="H55" s="16">
        <f>H42/(('data-price'!I$27/Y!I$278+'data-price'!H$27/Y!H$278)/2*('data-volume'!I$27+'data-volume'!H$27)/2)</f>
        <v>2.7456814562106945E-3</v>
      </c>
      <c r="I55" s="16">
        <f>I42/(('data-price'!J$27/Y!J$278+'data-price'!I$27/Y!I$278)/2*('data-volume'!J$27+'data-volume'!I$27)/2)</f>
        <v>2.8977467757184577E-4</v>
      </c>
      <c r="J55" s="16">
        <f>J42/(('data-price'!K$27/Y!K$278+'data-price'!J$27/Y!J$278)/2*('data-volume'!K$27+'data-volume'!J$27)/2)</f>
        <v>3.2000459200610287E-4</v>
      </c>
      <c r="K55" s="16">
        <f>K42/(('data-price'!L$27/Y!L$278+'data-price'!K$27/Y!K$278)/2*('data-volume'!L$27+'data-volume'!K$27)/2)</f>
        <v>-4.4870800220108933E-4</v>
      </c>
      <c r="L55" s="16">
        <f>L42/(('data-price'!M$27/Y!M$278+'data-price'!L$27/Y!L$278)/2*('data-volume'!M$27+'data-volume'!L$27)/2)</f>
        <v>1.9490504824672299E-3</v>
      </c>
      <c r="M55" s="16">
        <f>M42/(('data-price'!N$27/Y!N$278+'data-price'!M$27/Y!M$278)/2*('data-volume'!N$27+'data-volume'!M$27)/2)</f>
        <v>3.7573596241643145E-3</v>
      </c>
      <c r="N55" s="16">
        <f>N42/(('data-price'!O$27/Y!O$278+'data-price'!N$27/Y!N$278)/2*('data-volume'!O$27+'data-volume'!N$27)/2)</f>
        <v>5.4449889129729069E-3</v>
      </c>
      <c r="O55" s="16">
        <f>O42/(('data-price'!P$27/Y!P$278+'data-price'!O$27/Y!O$278)/2*('data-volume'!P$27+'data-volume'!O$27)/2)</f>
        <v>6.2435185236305417E-3</v>
      </c>
      <c r="P55" s="16">
        <f>P42/(('data-price'!Q$27/Y!Q$278+'data-price'!P$27/Y!P$278)/2*('data-volume'!Q$27+'data-volume'!P$27)/2)</f>
        <v>1.6128201394176207E-3</v>
      </c>
      <c r="Q55" s="16">
        <f>Q42/(('data-price'!R$27/Y!R$278+'data-price'!Q$27/Y!Q$278)/2*('data-volume'!R$27+'data-volume'!Q$27)/2)</f>
        <v>2.1381218913072882E-3</v>
      </c>
      <c r="R55" s="16">
        <f>R42/(('data-price'!S$27/Y!S$278+'data-price'!R$27/Y!R$278)/2*('data-volume'!S$27+'data-volume'!R$27)/2)</f>
        <v>5.2242825364479566E-3</v>
      </c>
      <c r="S55" s="16">
        <f>S42/(('data-price'!T$27/Y!T$278+'data-price'!S$27/Y!S$278)/2*('data-volume'!T$27+'data-volume'!S$27)/2)</f>
        <v>2.890826732622611E-3</v>
      </c>
      <c r="T55" s="16">
        <f>T42/(('data-price'!U$27/Y!U$278+'data-price'!T$27/Y!T$278)/2*('data-volume'!U$27+'data-volume'!T$27)/2)</f>
        <v>1.3575442080623154E-3</v>
      </c>
      <c r="U55" s="16">
        <f>U42/(('data-price'!V$27/Y!V$278+'data-price'!U$27/Y!U$278)/2*('data-volume'!V$27+'data-volume'!U$27)/2)</f>
        <v>-1.0989654087018542E-3</v>
      </c>
      <c r="V55" s="16">
        <f>V42/(('data-price'!W$27/Y!W$278+'data-price'!V$27/Y!V$278)/2*('data-volume'!W$27+'data-volume'!V$27)/2)</f>
        <v>4.0201369369932006E-3</v>
      </c>
      <c r="W55" s="16">
        <f>W42/(('data-price'!X$27/Y!X$278+'data-price'!W$27/Y!W$278)/2*('data-volume'!X$27+'data-volume'!W$27)/2)</f>
        <v>8.6812492080166418E-5</v>
      </c>
      <c r="X55" s="16">
        <f>X42/(('data-price'!Y$27/Y!Y$278+'data-price'!X$27/Y!X$278)/2*('data-volume'!Y$27+'data-volume'!X$27)/2)</f>
        <v>3.536944921608603E-3</v>
      </c>
      <c r="Y55" s="16">
        <f>Y42/(('data-price'!Z$27/Y!Z$278+'data-price'!Y$27/Y!Y$278)/2*('data-volume'!Z$27+'data-volume'!Y$27)/2)</f>
        <v>2.7961671118395667E-3</v>
      </c>
      <c r="Z55" s="16">
        <f>Z42/(('data-price'!AA$27/Y!AA$278+'data-price'!Z$27/Y!Z$278)/2*('data-volume'!AA$27+'data-volume'!Z$27)/2)</f>
        <v>-1.2795873471156067E-3</v>
      </c>
      <c r="AA55" s="16">
        <f>AA42/(('data-price'!AB$27/Y!AB$278+'data-price'!AA$27/Y!AA$278)/2*('data-volume'!AB$27+'data-volume'!AA$27)/2)</f>
        <v>1.7844271768217655E-3</v>
      </c>
      <c r="AB55" s="16">
        <f>AB42/(('data-price'!AC$27/Y!AC$278+'data-price'!AB$27/Y!AB$278)/2*('data-volume'!AC$27+'data-volume'!AB$27)/2)</f>
        <v>-5.1151601549442687E-4</v>
      </c>
      <c r="AC55" s="16">
        <f>AC42/(('data-price'!AD$27/Y!AD$278+'data-price'!AC$27/Y!AC$278)/2*('data-volume'!AD$27+'data-volume'!AC$27)/2)</f>
        <v>3.0572872384601554E-3</v>
      </c>
      <c r="AD55" s="16">
        <f>AD42/(('data-price'!AE$27/Y!AE$278+'data-price'!AD$27/Y!AD$278)/2*('data-volume'!AE$27+'data-volume'!AD$27)/2)</f>
        <v>1.8726752495457932E-3</v>
      </c>
      <c r="AE55" s="16">
        <f>AE42/(('data-price'!AF$27/Y!AF$278+'data-price'!AE$27/Y!AE$278)/2*('data-volume'!AF$27+'data-volume'!AE$27)/2)</f>
        <v>-3.3569501225281895E-3</v>
      </c>
      <c r="AF55" s="16">
        <f>AF42/(('data-price'!AG$27/Y!AG$278+'data-price'!AF$27/Y!AF$278)/2*('data-volume'!AG$27+'data-volume'!AF$27)/2)</f>
        <v>-5.150603486988181E-4</v>
      </c>
      <c r="AG55" s="16">
        <f>AG42/(('data-price'!AH$27/Y!AH$278+'data-price'!AG$27/Y!AG$278)/2*('data-volume'!AH$27+'data-volume'!AG$27)/2)</f>
        <v>-2.4694354959699737E-4</v>
      </c>
    </row>
    <row r="56" spans="1:40" x14ac:dyDescent="0.25">
      <c r="A56" s="3" t="s">
        <v>598</v>
      </c>
      <c r="B56" s="87"/>
      <c r="C56" s="16">
        <f>C43/(('data-price'!D$27/Y!D$278+'data-price'!C$27/Y!C$278)/2*('data-volume'!D$27+'data-volume'!C$27)/2)</f>
        <v>1.3611199542710469E-4</v>
      </c>
      <c r="D56" s="16">
        <f>D43/(('data-price'!E$27/Y!E$278+'data-price'!D$27/Y!D$278)/2*('data-volume'!E$27+'data-volume'!D$27)/2)</f>
        <v>1.7413294987639463E-4</v>
      </c>
      <c r="E56" s="16">
        <f>E43/(('data-price'!F$27/Y!F$278+'data-price'!E$27/Y!E$278)/2*('data-volume'!F$27+'data-volume'!E$27)/2)</f>
        <v>4.2597894401156844E-4</v>
      </c>
      <c r="F56" s="16">
        <f>F43/(('data-price'!G$27/Y!G$278+'data-price'!F$27/Y!F$278)/2*('data-volume'!G$27+'data-volume'!F$27)/2)</f>
        <v>3.7820989147437583E-4</v>
      </c>
      <c r="G56" s="16">
        <f>G43/(('data-price'!H$27/Y!H$278+'data-price'!G$27/Y!G$278)/2*('data-volume'!H$27+'data-volume'!G$27)/2)</f>
        <v>6.6607163154689428E-4</v>
      </c>
      <c r="H56" s="16">
        <f>H43/(('data-price'!I$27/Y!I$278+'data-price'!H$27/Y!H$278)/2*('data-volume'!I$27+'data-volume'!H$27)/2)</f>
        <v>1.4600485612032922E-5</v>
      </c>
      <c r="I56" s="16">
        <f>I43/(('data-price'!J$27/Y!J$278+'data-price'!I$27/Y!I$278)/2*('data-volume'!J$27+'data-volume'!I$27)/2)</f>
        <v>3.3957755970550252E-4</v>
      </c>
      <c r="J56" s="16">
        <f>J43/(('data-price'!K$27/Y!K$278+'data-price'!J$27/Y!J$278)/2*('data-volume'!K$27+'data-volume'!J$27)/2)</f>
        <v>1.1626438450662745E-4</v>
      </c>
      <c r="K56" s="16">
        <f>K43/(('data-price'!L$27/Y!L$278+'data-price'!K$27/Y!K$278)/2*('data-volume'!L$27+'data-volume'!K$27)/2)</f>
        <v>3.5620857083348237E-4</v>
      </c>
      <c r="L56" s="16">
        <f>L43/(('data-price'!M$27/Y!M$278+'data-price'!L$27/Y!L$278)/2*('data-volume'!M$27+'data-volume'!L$27)/2)</f>
        <v>7.2781491461382177E-4</v>
      </c>
      <c r="M56" s="16">
        <f>M43/(('data-price'!N$27/Y!N$278+'data-price'!M$27/Y!M$278)/2*('data-volume'!N$27+'data-volume'!M$27)/2)</f>
        <v>6.179031314527539E-4</v>
      </c>
      <c r="N56" s="16">
        <f>N43/(('data-price'!O$27/Y!O$278+'data-price'!N$27/Y!N$278)/2*('data-volume'!O$27+'data-volume'!N$27)/2)</f>
        <v>3.4147088177975882E-4</v>
      </c>
      <c r="O56" s="16">
        <f>O43/(('data-price'!P$27/Y!P$278+'data-price'!O$27/Y!O$278)/2*('data-volume'!P$27+'data-volume'!O$27)/2)</f>
        <v>-2.4509101750723591E-4</v>
      </c>
      <c r="P56" s="16">
        <f>P43/(('data-price'!Q$27/Y!Q$278+'data-price'!P$27/Y!P$278)/2*('data-volume'!Q$27+'data-volume'!P$27)/2)</f>
        <v>-4.3867415277912898E-4</v>
      </c>
      <c r="Q56" s="16">
        <f>Q43/(('data-price'!R$27/Y!R$278+'data-price'!Q$27/Y!Q$278)/2*('data-volume'!R$27+'data-volume'!Q$27)/2)</f>
        <v>8.9451016288859551E-5</v>
      </c>
      <c r="R56" s="16">
        <f>R43/(('data-price'!S$27/Y!S$278+'data-price'!R$27/Y!R$278)/2*('data-volume'!S$27+'data-volume'!R$27)/2)</f>
        <v>-9.7952895986232343E-4</v>
      </c>
      <c r="S56" s="16">
        <f>S43/(('data-price'!T$27/Y!T$278+'data-price'!S$27/Y!S$278)/2*('data-volume'!T$27+'data-volume'!S$27)/2)</f>
        <v>-1.4468165546254919E-3</v>
      </c>
      <c r="T56" s="16">
        <f>T43/(('data-price'!U$27/Y!U$278+'data-price'!T$27/Y!T$278)/2*('data-volume'!U$27+'data-volume'!T$27)/2)</f>
        <v>-1.1984822824543625E-3</v>
      </c>
      <c r="U56" s="16">
        <f>U43/(('data-price'!V$27/Y!V$278+'data-price'!U$27/Y!U$278)/2*('data-volume'!V$27+'data-volume'!U$27)/2)</f>
        <v>-1.307789097047719E-3</v>
      </c>
      <c r="V56" s="16">
        <f>V43/(('data-price'!W$27/Y!W$278+'data-price'!V$27/Y!V$278)/2*('data-volume'!W$27+'data-volume'!V$27)/2)</f>
        <v>-5.5633869552932985E-4</v>
      </c>
      <c r="W56" s="16">
        <f>W43/(('data-price'!X$27/Y!X$278+'data-price'!W$27/Y!W$278)/2*('data-volume'!X$27+'data-volume'!W$27)/2)</f>
        <v>1.4952813690444477E-4</v>
      </c>
      <c r="X56" s="16">
        <f>X43/(('data-price'!Y$27/Y!Y$278+'data-price'!X$27/Y!X$278)/2*('data-volume'!Y$27+'data-volume'!X$27)/2)</f>
        <v>8.3373898010737904E-4</v>
      </c>
      <c r="Y56" s="16">
        <f>Y43/(('data-price'!Z$27/Y!Z$278+'data-price'!Y$27/Y!Y$278)/2*('data-volume'!Z$27+'data-volume'!Y$27)/2)</f>
        <v>1.6844219602298613E-4</v>
      </c>
      <c r="Z56" s="16">
        <f>Z43/(('data-price'!AA$27/Y!AA$278+'data-price'!Z$27/Y!Z$278)/2*('data-volume'!AA$27+'data-volume'!Z$27)/2)</f>
        <v>-6.9861087473461656E-4</v>
      </c>
      <c r="AA56" s="16">
        <f>AA43/(('data-price'!AB$27/Y!AB$278+'data-price'!AA$27/Y!AA$278)/2*('data-volume'!AB$27+'data-volume'!AA$27)/2)</f>
        <v>-3.9987031847962271E-5</v>
      </c>
      <c r="AB56" s="16">
        <f>AB43/(('data-price'!AC$27/Y!AC$278+'data-price'!AB$27/Y!AB$278)/2*('data-volume'!AC$27+'data-volume'!AB$27)/2)</f>
        <v>-2.480698880257287E-4</v>
      </c>
      <c r="AC56" s="16">
        <f>AC43/(('data-price'!AD$27/Y!AD$278+'data-price'!AC$27/Y!AC$278)/2*('data-volume'!AD$27+'data-volume'!AC$27)/2)</f>
        <v>-1.8399387223512256E-4</v>
      </c>
      <c r="AD56" s="16">
        <f>AD43/(('data-price'!AE$27/Y!AE$278+'data-price'!AD$27/Y!AD$278)/2*('data-volume'!AE$27+'data-volume'!AD$27)/2)</f>
        <v>6.5350236878541663E-4</v>
      </c>
      <c r="AE56" s="16">
        <f>AE43/(('data-price'!AF$27/Y!AF$278+'data-price'!AE$27/Y!AE$278)/2*('data-volume'!AF$27+'data-volume'!AE$27)/2)</f>
        <v>4.7263284114615133E-4</v>
      </c>
      <c r="AF56" s="16">
        <f>AF43/(('data-price'!AG$27/Y!AG$278+'data-price'!AF$27/Y!AF$278)/2*('data-volume'!AG$27+'data-volume'!AF$27)/2)</f>
        <v>-6.3315594681694033E-4</v>
      </c>
      <c r="AG56" s="16">
        <f>AG43/(('data-price'!AH$27/Y!AH$278+'data-price'!AG$27/Y!AG$278)/2*('data-volume'!AH$27+'data-volume'!AG$27)/2)</f>
        <v>-1.0421623998926124E-3</v>
      </c>
    </row>
    <row r="57" spans="1:40" x14ac:dyDescent="0.25">
      <c r="A57" s="3" t="s">
        <v>599</v>
      </c>
      <c r="B57" s="87"/>
      <c r="C57" s="16">
        <f>C44/(('data-price'!D$27/Y!D$278+'data-price'!C$27/Y!C$278)/2*('data-volume'!D$27+'data-volume'!C$27)/2)</f>
        <v>1.1869985109592845E-2</v>
      </c>
      <c r="D57" s="16">
        <f>D44/(('data-price'!E$27/Y!E$278+'data-price'!D$27/Y!D$278)/2*('data-volume'!E$27+'data-volume'!D$27)/2)</f>
        <v>1.1671793334176726E-2</v>
      </c>
      <c r="E57" s="16">
        <f>E44/(('data-price'!F$27/Y!F$278+'data-price'!E$27/Y!E$278)/2*('data-volume'!F$27+'data-volume'!E$27)/2)</f>
        <v>2.1056529981889303E-3</v>
      </c>
      <c r="F57" s="16">
        <f>F44/(('data-price'!G$27/Y!G$278+'data-price'!F$27/Y!F$278)/2*('data-volume'!G$27+'data-volume'!F$27)/2)</f>
        <v>-9.6307813445360834E-3</v>
      </c>
      <c r="G57" s="16">
        <f>G44/(('data-price'!H$27/Y!H$278+'data-price'!G$27/Y!G$278)/2*('data-volume'!H$27+'data-volume'!G$27)/2)</f>
        <v>-3.3232140966824665E-4</v>
      </c>
      <c r="H57" s="16">
        <f>H44/(('data-price'!I$27/Y!I$278+'data-price'!H$27/Y!H$278)/2*('data-volume'!I$27+'data-volume'!H$27)/2)</f>
        <v>-4.2767390465021007E-3</v>
      </c>
      <c r="I57" s="16">
        <f>I44/(('data-price'!J$27/Y!J$278+'data-price'!I$27/Y!I$278)/2*('data-volume'!J$27+'data-volume'!I$27)/2)</f>
        <v>3.3859650856441957E-2</v>
      </c>
      <c r="J57" s="16">
        <f>J44/(('data-price'!K$27/Y!K$278+'data-price'!J$27/Y!J$278)/2*('data-volume'!K$27+'data-volume'!J$27)/2)</f>
        <v>1.4999801098448652E-2</v>
      </c>
      <c r="K57" s="16">
        <f>K44/(('data-price'!L$27/Y!L$278+'data-price'!K$27/Y!K$278)/2*('data-volume'!L$27+'data-volume'!K$27)/2)</f>
        <v>-4.5713962952022413E-3</v>
      </c>
      <c r="L57" s="16">
        <f>L44/(('data-price'!M$27/Y!M$278+'data-price'!L$27/Y!L$278)/2*('data-volume'!M$27+'data-volume'!L$27)/2)</f>
        <v>1.2238815353274196E-2</v>
      </c>
      <c r="M57" s="16">
        <f>M44/(('data-price'!N$27/Y!N$278+'data-price'!M$27/Y!M$278)/2*('data-volume'!N$27+'data-volume'!M$27)/2)</f>
        <v>3.4288291015258914E-3</v>
      </c>
      <c r="N57" s="16">
        <f>N44/(('data-price'!O$27/Y!O$278+'data-price'!N$27/Y!N$278)/2*('data-volume'!O$27+'data-volume'!N$27)/2)</f>
        <v>2.4453079727514257E-3</v>
      </c>
      <c r="O57" s="16">
        <f>O44/(('data-price'!P$27/Y!P$278+'data-price'!O$27/Y!O$278)/2*('data-volume'!P$27+'data-volume'!O$27)/2)</f>
        <v>-2.0015593476155169E-2</v>
      </c>
      <c r="P57" s="16">
        <f>P44/(('data-price'!Q$27/Y!Q$278+'data-price'!P$27/Y!P$278)/2*('data-volume'!Q$27+'data-volume'!P$27)/2)</f>
        <v>3.0673099902003452E-3</v>
      </c>
      <c r="Q57" s="16">
        <f>Q44/(('data-price'!R$27/Y!R$278+'data-price'!Q$27/Y!Q$278)/2*('data-volume'!R$27+'data-volume'!Q$27)/2)</f>
        <v>2.467088710677387E-2</v>
      </c>
      <c r="R57" s="16">
        <f>R44/(('data-price'!S$27/Y!S$278+'data-price'!R$27/Y!R$278)/2*('data-volume'!S$27+'data-volume'!R$27)/2)</f>
        <v>-5.2079811535402391E-3</v>
      </c>
      <c r="S57" s="16">
        <f>S44/(('data-price'!T$27/Y!T$278+'data-price'!S$27/Y!S$278)/2*('data-volume'!T$27+'data-volume'!S$27)/2)</f>
        <v>1.9789653631414262E-2</v>
      </c>
      <c r="T57" s="16">
        <f>T44/(('data-price'!U$27/Y!U$278+'data-price'!T$27/Y!T$278)/2*('data-volume'!U$27+'data-volume'!T$27)/2)</f>
        <v>-1.9898224185427575E-2</v>
      </c>
      <c r="U57" s="16">
        <f>U44/(('data-price'!V$27/Y!V$278+'data-price'!U$27/Y!U$278)/2*('data-volume'!V$27+'data-volume'!U$27)/2)</f>
        <v>3.8591910154321708E-2</v>
      </c>
      <c r="V57" s="16">
        <f>V44/(('data-price'!W$27/Y!W$278+'data-price'!V$27/Y!V$278)/2*('data-volume'!W$27+'data-volume'!V$27)/2)</f>
        <v>4.4808992996039675E-3</v>
      </c>
      <c r="W57" s="16">
        <f>W44/(('data-price'!X$27/Y!X$278+'data-price'!W$27/Y!W$278)/2*('data-volume'!X$27+'data-volume'!W$27)/2)</f>
        <v>-1.357004413573407E-2</v>
      </c>
      <c r="X57" s="16">
        <f>X44/(('data-price'!Y$27/Y!Y$278+'data-price'!X$27/Y!X$278)/2*('data-volume'!Y$27+'data-volume'!X$27)/2)</f>
        <v>3.0234023400748239E-2</v>
      </c>
      <c r="Y57" s="16">
        <f>Y44/(('data-price'!Z$27/Y!Z$278+'data-price'!Y$27/Y!Y$278)/2*('data-volume'!Z$27+'data-volume'!Y$27)/2)</f>
        <v>1.2460695841104924E-2</v>
      </c>
      <c r="Z57" s="16">
        <f>Z44/(('data-price'!AA$27/Y!AA$278+'data-price'!Z$27/Y!Z$278)/2*('data-volume'!AA$27+'data-volume'!Z$27)/2)</f>
        <v>-6.2360085151028158E-3</v>
      </c>
      <c r="AA57" s="16">
        <f>AA44/(('data-price'!AB$27/Y!AB$278+'data-price'!AA$27/Y!AA$278)/2*('data-volume'!AB$27+'data-volume'!AA$27)/2)</f>
        <v>-1.3085702479191193E-2</v>
      </c>
      <c r="AB57" s="16">
        <f>AB44/(('data-price'!AC$27/Y!AC$278+'data-price'!AB$27/Y!AB$278)/2*('data-volume'!AC$27+'data-volume'!AB$27)/2)</f>
        <v>1.0414225070961299E-2</v>
      </c>
      <c r="AC57" s="16">
        <f>AC44/(('data-price'!AD$27/Y!AD$278+'data-price'!AC$27/Y!AC$278)/2*('data-volume'!AD$27+'data-volume'!AC$27)/2)</f>
        <v>-2.5567458033232114E-3</v>
      </c>
      <c r="AD57" s="16">
        <f>AD44/(('data-price'!AE$27/Y!AE$278+'data-price'!AD$27/Y!AD$278)/2*('data-volume'!AE$27+'data-volume'!AD$27)/2)</f>
        <v>-8.2785378560938806E-3</v>
      </c>
      <c r="AE57" s="16">
        <f>AE44/(('data-price'!AF$27/Y!AF$278+'data-price'!AE$27/Y!AE$278)/2*('data-volume'!AF$27+'data-volume'!AE$27)/2)</f>
        <v>2.5083537307308466E-2</v>
      </c>
      <c r="AF57" s="16">
        <f>AF44/(('data-price'!AG$27/Y!AG$278+'data-price'!AF$27/Y!AF$278)/2*('data-volume'!AG$27+'data-volume'!AF$27)/2)</f>
        <v>-6.209034273147401E-3</v>
      </c>
      <c r="AG57" s="16">
        <f>AG44/(('data-price'!AH$27/Y!AH$278+'data-price'!AG$27/Y!AG$278)/2*('data-volume'!AH$27+'data-volume'!AG$27)/2)</f>
        <v>6.1428641890564637E-3</v>
      </c>
    </row>
    <row r="58" spans="1:40" x14ac:dyDescent="0.25">
      <c r="A58" s="48" t="s">
        <v>577</v>
      </c>
      <c r="B58" s="53"/>
      <c r="C58" s="54">
        <f>SUM(C53:C57)-C48</f>
        <v>-9.0205620750793969E-17</v>
      </c>
      <c r="D58" s="54">
        <f t="shared" ref="D58:AG58" si="21">SUM(D53:D57)-D48</f>
        <v>-1.3140530330524314E-16</v>
      </c>
      <c r="E58" s="54">
        <f t="shared" si="21"/>
        <v>0</v>
      </c>
      <c r="F58" s="54">
        <f t="shared" si="21"/>
        <v>1.6132928326584306E-16</v>
      </c>
      <c r="G58" s="54">
        <f t="shared" si="21"/>
        <v>-1.5612511283791264E-16</v>
      </c>
      <c r="H58" s="54">
        <f t="shared" si="21"/>
        <v>8.7169854667834556E-17</v>
      </c>
      <c r="I58" s="54">
        <f t="shared" si="21"/>
        <v>1.0408340855860843E-16</v>
      </c>
      <c r="J58" s="54">
        <f t="shared" si="21"/>
        <v>-1.1622647289044608E-16</v>
      </c>
      <c r="K58" s="54">
        <f t="shared" si="21"/>
        <v>0</v>
      </c>
      <c r="L58" s="54">
        <f t="shared" si="21"/>
        <v>6.591949208711867E-17</v>
      </c>
      <c r="M58" s="54">
        <f t="shared" si="21"/>
        <v>-1.1796119636642288E-16</v>
      </c>
      <c r="N58" s="54">
        <f t="shared" si="21"/>
        <v>1.6653345369377348E-16</v>
      </c>
      <c r="O58" s="54">
        <f t="shared" si="21"/>
        <v>-2.4286128663675299E-17</v>
      </c>
      <c r="P58" s="54">
        <f t="shared" si="21"/>
        <v>-3.7296554733501353E-17</v>
      </c>
      <c r="Q58" s="54">
        <f t="shared" si="21"/>
        <v>-3.8163916471489756E-17</v>
      </c>
      <c r="R58" s="54">
        <f t="shared" si="21"/>
        <v>1.1969591984239969E-16</v>
      </c>
      <c r="S58" s="54">
        <f t="shared" si="21"/>
        <v>-1.5265566588595902E-16</v>
      </c>
      <c r="T58" s="54">
        <f t="shared" si="21"/>
        <v>5.8980598183211441E-17</v>
      </c>
      <c r="U58" s="54">
        <f t="shared" si="21"/>
        <v>0</v>
      </c>
      <c r="V58" s="54">
        <f t="shared" si="21"/>
        <v>6.2450045135165055E-17</v>
      </c>
      <c r="W58" s="54">
        <f t="shared" si="21"/>
        <v>0</v>
      </c>
      <c r="X58" s="54">
        <f t="shared" si="21"/>
        <v>-2.3939183968479938E-16</v>
      </c>
      <c r="Y58" s="54">
        <f t="shared" si="21"/>
        <v>1.3183898417423734E-16</v>
      </c>
      <c r="Z58" s="54">
        <f t="shared" si="21"/>
        <v>-2.1510571102112408E-16</v>
      </c>
      <c r="AA58" s="54">
        <f t="shared" si="21"/>
        <v>9.3675067702747583E-17</v>
      </c>
      <c r="AB58" s="54">
        <f t="shared" si="21"/>
        <v>-7.9797279894933126E-17</v>
      </c>
      <c r="AC58" s="54">
        <f t="shared" si="21"/>
        <v>8.4134088584875144E-17</v>
      </c>
      <c r="AD58" s="54">
        <f t="shared" si="21"/>
        <v>2.1857515797307769E-16</v>
      </c>
      <c r="AE58" s="54">
        <f t="shared" si="21"/>
        <v>-1.3183898417423734E-16</v>
      </c>
      <c r="AF58" s="54">
        <f t="shared" si="21"/>
        <v>0</v>
      </c>
      <c r="AG58" s="54">
        <f t="shared" si="21"/>
        <v>-7.5026790335996907E-17</v>
      </c>
      <c r="AH58" s="54"/>
      <c r="AI58" s="54"/>
      <c r="AJ58" s="54"/>
    </row>
    <row r="59" spans="1:40" x14ac:dyDescent="0.25">
      <c r="A59" s="47" t="s">
        <v>648</v>
      </c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</row>
    <row r="60" spans="1:40" x14ac:dyDescent="0.25">
      <c r="A60" s="3" t="s">
        <v>595</v>
      </c>
      <c r="B60" s="13">
        <v>1</v>
      </c>
      <c r="C60" s="81">
        <f>B60*(1+C53)</f>
        <v>0.95618174443112602</v>
      </c>
      <c r="D60" s="81">
        <f t="shared" ref="D60:AG64" si="22">C60*(1+D53)</f>
        <v>0.94135394860217991</v>
      </c>
      <c r="E60" s="81">
        <f t="shared" si="22"/>
        <v>0.96410487224979446</v>
      </c>
      <c r="F60" s="81">
        <f t="shared" si="22"/>
        <v>0.97180469280081072</v>
      </c>
      <c r="G60" s="81">
        <f t="shared" si="22"/>
        <v>0.98309172160067237</v>
      </c>
      <c r="H60" s="81">
        <f t="shared" si="22"/>
        <v>0.98641240902801031</v>
      </c>
      <c r="I60" s="81">
        <f t="shared" si="22"/>
        <v>0.97939033444518375</v>
      </c>
      <c r="J60" s="81">
        <f t="shared" si="22"/>
        <v>0.93429375947125781</v>
      </c>
      <c r="K60" s="81">
        <f t="shared" si="22"/>
        <v>0.9473659065535891</v>
      </c>
      <c r="L60" s="81">
        <f t="shared" si="22"/>
        <v>0.95326811664822009</v>
      </c>
      <c r="M60" s="81">
        <f t="shared" si="22"/>
        <v>0.96160857734443783</v>
      </c>
      <c r="N60" s="81">
        <f t="shared" si="22"/>
        <v>0.97095216493413128</v>
      </c>
      <c r="O60" s="81">
        <f t="shared" si="22"/>
        <v>0.93794175441768113</v>
      </c>
      <c r="P60" s="81">
        <f t="shared" si="22"/>
        <v>0.9533654449816078</v>
      </c>
      <c r="Q60" s="81">
        <f t="shared" si="22"/>
        <v>0.96937403751657347</v>
      </c>
      <c r="R60" s="81">
        <f t="shared" si="22"/>
        <v>0.94379113337858522</v>
      </c>
      <c r="S60" s="81">
        <f t="shared" si="22"/>
        <v>0.91233261042002012</v>
      </c>
      <c r="T60" s="81">
        <f t="shared" si="22"/>
        <v>0.8552675854294971</v>
      </c>
      <c r="U60" s="81">
        <f t="shared" si="22"/>
        <v>0.83140235452856481</v>
      </c>
      <c r="V60" s="81">
        <f t="shared" si="22"/>
        <v>0.82741823875139031</v>
      </c>
      <c r="W60" s="81">
        <f t="shared" si="22"/>
        <v>0.75082764384103529</v>
      </c>
      <c r="X60" s="81">
        <f t="shared" si="22"/>
        <v>0.79311593661860824</v>
      </c>
      <c r="Y60" s="81">
        <f t="shared" si="22"/>
        <v>0.74754987633291636</v>
      </c>
      <c r="Z60" s="81">
        <f t="shared" si="22"/>
        <v>0.68475109626091368</v>
      </c>
      <c r="AA60" s="81">
        <f t="shared" si="22"/>
        <v>0.6982159394492703</v>
      </c>
      <c r="AB60" s="81">
        <f t="shared" si="22"/>
        <v>0.70499416248107294</v>
      </c>
      <c r="AC60" s="81">
        <f t="shared" si="22"/>
        <v>0.70822028716583796</v>
      </c>
      <c r="AD60" s="81">
        <f t="shared" si="22"/>
        <v>0.7498845920351026</v>
      </c>
      <c r="AE60" s="81">
        <f t="shared" si="22"/>
        <v>0.77222662895986882</v>
      </c>
      <c r="AF60" s="81">
        <f t="shared" si="22"/>
        <v>0.74513551606390493</v>
      </c>
      <c r="AG60" s="81">
        <f t="shared" si="22"/>
        <v>0.72487409889026644</v>
      </c>
      <c r="AH60" s="50">
        <f t="shared" ref="AH60:AH64" si="23">LINEST(B60:AG60,B$1:AG$1,1,1)</f>
        <v>-1.0399220173213786E-2</v>
      </c>
      <c r="AI60" s="50">
        <f t="shared" ref="AI60:AI64" si="24">LINEST(B60:V60,B$1:V$1,1,1)</f>
        <v>-5.5916529237719495E-3</v>
      </c>
      <c r="AJ60" s="50">
        <f t="shared" ref="AJ60:AJ64" si="25">LINEST(V60:AG60,V$1:AG$1,1,1)</f>
        <v>-4.3237079294412761E-3</v>
      </c>
    </row>
    <row r="61" spans="1:40" x14ac:dyDescent="0.25">
      <c r="A61" s="3" t="s">
        <v>596</v>
      </c>
      <c r="B61" s="13">
        <v>1</v>
      </c>
      <c r="C61" s="81">
        <f t="shared" ref="C61:R64" si="26">B61*(1+C54)</f>
        <v>1.0104329309982085</v>
      </c>
      <c r="D61" s="81">
        <f t="shared" si="26"/>
        <v>1.0131566893735169</v>
      </c>
      <c r="E61" s="81">
        <f t="shared" si="26"/>
        <v>1.0055470889968245</v>
      </c>
      <c r="F61" s="81">
        <f t="shared" si="26"/>
        <v>0.99310696184424863</v>
      </c>
      <c r="G61" s="81">
        <f t="shared" si="26"/>
        <v>0.98365748832859834</v>
      </c>
      <c r="H61" s="81">
        <f t="shared" si="26"/>
        <v>0.98029673583566301</v>
      </c>
      <c r="I61" s="81">
        <f t="shared" si="26"/>
        <v>0.9815504638861714</v>
      </c>
      <c r="J61" s="81">
        <f t="shared" si="26"/>
        <v>0.99826979283700401</v>
      </c>
      <c r="K61" s="81">
        <f t="shared" si="26"/>
        <v>0.99429747153797643</v>
      </c>
      <c r="L61" s="81">
        <f t="shared" si="26"/>
        <v>0.98579149126754395</v>
      </c>
      <c r="M61" s="81">
        <f t="shared" si="26"/>
        <v>0.94764613737522041</v>
      </c>
      <c r="N61" s="81">
        <f t="shared" si="26"/>
        <v>0.95501774015864993</v>
      </c>
      <c r="O61" s="81">
        <f t="shared" si="26"/>
        <v>1.008365581227868</v>
      </c>
      <c r="P61" s="81">
        <f t="shared" si="26"/>
        <v>0.98368445355687728</v>
      </c>
      <c r="Q61" s="81">
        <f t="shared" si="26"/>
        <v>0.97074836532370612</v>
      </c>
      <c r="R61" s="81">
        <f t="shared" si="26"/>
        <v>1.0003567183591817</v>
      </c>
      <c r="S61" s="81">
        <f t="shared" si="22"/>
        <v>1.0465479960798982</v>
      </c>
      <c r="T61" s="81">
        <f t="shared" si="22"/>
        <v>1.1150629422831264</v>
      </c>
      <c r="U61" s="81">
        <f t="shared" si="22"/>
        <v>1.1508910754804718</v>
      </c>
      <c r="V61" s="81">
        <f t="shared" si="22"/>
        <v>1.1655070171718447</v>
      </c>
      <c r="W61" s="81">
        <f t="shared" si="22"/>
        <v>1.2431727472578775</v>
      </c>
      <c r="X61" s="81">
        <f t="shared" si="22"/>
        <v>1.1189587765019469</v>
      </c>
      <c r="Y61" s="81">
        <f t="shared" si="22"/>
        <v>1.1933242002684668</v>
      </c>
      <c r="Z61" s="81">
        <f t="shared" si="22"/>
        <v>1.2671719924270199</v>
      </c>
      <c r="AA61" s="81">
        <f t="shared" si="22"/>
        <v>1.222184537329335</v>
      </c>
      <c r="AB61" s="81">
        <f t="shared" si="22"/>
        <v>1.2077464270294236</v>
      </c>
      <c r="AC61" s="81">
        <f t="shared" si="22"/>
        <v>1.1957264357179243</v>
      </c>
      <c r="AD61" s="81">
        <f t="shared" si="22"/>
        <v>1.1072997476120019</v>
      </c>
      <c r="AE61" s="81">
        <f t="shared" si="22"/>
        <v>1.0662227640950264</v>
      </c>
      <c r="AF61" s="81">
        <f t="shared" si="22"/>
        <v>1.0969906087459662</v>
      </c>
      <c r="AG61" s="81">
        <f t="shared" si="22"/>
        <v>1.12465422939296</v>
      </c>
      <c r="AH61" s="50">
        <f t="shared" si="23"/>
        <v>7.4468031556659464E-3</v>
      </c>
      <c r="AI61" s="50">
        <f t="shared" si="24"/>
        <v>5.1444721459387392E-3</v>
      </c>
      <c r="AJ61" s="50">
        <f t="shared" si="25"/>
        <v>-9.7659756738912567E-3</v>
      </c>
    </row>
    <row r="62" spans="1:40" x14ac:dyDescent="0.25">
      <c r="A62" s="3" t="s">
        <v>597</v>
      </c>
      <c r="B62" s="13">
        <v>1</v>
      </c>
      <c r="C62" s="81">
        <f t="shared" si="26"/>
        <v>1.0046293192675639</v>
      </c>
      <c r="D62" s="81">
        <f t="shared" si="22"/>
        <v>1.0077892131847725</v>
      </c>
      <c r="E62" s="81">
        <f t="shared" si="22"/>
        <v>1.0086080688382397</v>
      </c>
      <c r="F62" s="81">
        <f t="shared" si="22"/>
        <v>1.0125537235123059</v>
      </c>
      <c r="G62" s="81">
        <f t="shared" si="22"/>
        <v>1.0170853778902431</v>
      </c>
      <c r="H62" s="81">
        <f t="shared" si="22"/>
        <v>1.0198779703516996</v>
      </c>
      <c r="I62" s="81">
        <f t="shared" si="22"/>
        <v>1.0201735051617209</v>
      </c>
      <c r="J62" s="81">
        <f t="shared" si="22"/>
        <v>1.0204999653680158</v>
      </c>
      <c r="K62" s="81">
        <f t="shared" si="22"/>
        <v>1.0200420588673091</v>
      </c>
      <c r="L62" s="81">
        <f t="shared" si="22"/>
        <v>1.0220301723342815</v>
      </c>
      <c r="M62" s="81">
        <f t="shared" si="22"/>
        <v>1.025870307238488</v>
      </c>
      <c r="N62" s="81">
        <f t="shared" si="22"/>
        <v>1.0314561596875496</v>
      </c>
      <c r="O62" s="81">
        <f t="shared" si="22"/>
        <v>1.0378960753268716</v>
      </c>
      <c r="P62" s="81">
        <f t="shared" si="22"/>
        <v>1.0395700150197813</v>
      </c>
      <c r="Q62" s="81">
        <f t="shared" si="22"/>
        <v>1.0417927424264417</v>
      </c>
      <c r="R62" s="81">
        <f t="shared" si="22"/>
        <v>1.0472353620572983</v>
      </c>
      <c r="S62" s="81">
        <f t="shared" si="22"/>
        <v>1.0502627380372813</v>
      </c>
      <c r="T62" s="81">
        <f t="shared" si="22"/>
        <v>1.0516885161342473</v>
      </c>
      <c r="U62" s="81">
        <f t="shared" si="22"/>
        <v>1.0505327468342869</v>
      </c>
      <c r="V62" s="81">
        <f t="shared" si="22"/>
        <v>1.0547560323333562</v>
      </c>
      <c r="W62" s="81">
        <f t="shared" si="22"/>
        <v>1.0548475983330596</v>
      </c>
      <c r="X62" s="81">
        <f t="shared" si="22"/>
        <v>1.0585785361890547</v>
      </c>
      <c r="Y62" s="81">
        <f t="shared" si="22"/>
        <v>1.0615384986772458</v>
      </c>
      <c r="Z62" s="81">
        <f t="shared" si="22"/>
        <v>1.0601801674458622</v>
      </c>
      <c r="AA62" s="81">
        <f t="shared" si="22"/>
        <v>1.0620719817489799</v>
      </c>
      <c r="AB62" s="81">
        <f t="shared" si="22"/>
        <v>1.0615287149207073</v>
      </c>
      <c r="AC62" s="81">
        <f t="shared" si="22"/>
        <v>1.0647741131140935</v>
      </c>
      <c r="AD62" s="81">
        <f t="shared" si="22"/>
        <v>1.0667680892420792</v>
      </c>
      <c r="AE62" s="81">
        <f t="shared" si="22"/>
        <v>1.0631870019741889</v>
      </c>
      <c r="AF62" s="81">
        <f t="shared" si="22"/>
        <v>1.06263939650622</v>
      </c>
      <c r="AG62" s="81">
        <f t="shared" si="22"/>
        <v>1.062376984561705</v>
      </c>
      <c r="AH62" s="50">
        <f t="shared" si="23"/>
        <v>2.2286350077002593E-3</v>
      </c>
      <c r="AI62" s="50">
        <f t="shared" si="24"/>
        <v>2.7204824150027672E-3</v>
      </c>
      <c r="AJ62" s="50">
        <f t="shared" si="25"/>
        <v>7.8881972575806873E-4</v>
      </c>
    </row>
    <row r="63" spans="1:40" x14ac:dyDescent="0.25">
      <c r="A63" s="3" t="s">
        <v>598</v>
      </c>
      <c r="B63" s="13">
        <v>1</v>
      </c>
      <c r="C63" s="81">
        <f t="shared" si="26"/>
        <v>1.0001361119954271</v>
      </c>
      <c r="D63" s="81">
        <f t="shared" si="22"/>
        <v>1.0003102686468868</v>
      </c>
      <c r="E63" s="81">
        <f t="shared" si="22"/>
        <v>1.0007363797588089</v>
      </c>
      <c r="F63" s="81">
        <f t="shared" si="22"/>
        <v>1.0011148681563919</v>
      </c>
      <c r="G63" s="81">
        <f t="shared" si="22"/>
        <v>1.0017816823699908</v>
      </c>
      <c r="H63" s="81">
        <f t="shared" si="22"/>
        <v>1.0017963088690307</v>
      </c>
      <c r="I63" s="81">
        <f t="shared" si="22"/>
        <v>1.0021364964149184</v>
      </c>
      <c r="J63" s="81">
        <f t="shared" si="22"/>
        <v>1.0022530091978659</v>
      </c>
      <c r="K63" s="81">
        <f t="shared" si="22"/>
        <v>1.0026100203098858</v>
      </c>
      <c r="L63" s="81">
        <f t="shared" si="22"/>
        <v>1.0033397348362085</v>
      </c>
      <c r="M63" s="81">
        <f t="shared" si="22"/>
        <v>1.0039597016002748</v>
      </c>
      <c r="N63" s="81">
        <f t="shared" si="22"/>
        <v>1.0043025246048516</v>
      </c>
      <c r="O63" s="81">
        <f t="shared" si="22"/>
        <v>1.004056379077211</v>
      </c>
      <c r="P63" s="81">
        <f t="shared" si="22"/>
        <v>1.0036159254957768</v>
      </c>
      <c r="Q63" s="81">
        <f t="shared" si="22"/>
        <v>1.003705699960276</v>
      </c>
      <c r="R63" s="81">
        <f t="shared" si="22"/>
        <v>1.002722541159986</v>
      </c>
      <c r="S63" s="81">
        <f t="shared" si="22"/>
        <v>1.0012717855877395</v>
      </c>
      <c r="T63" s="81">
        <f t="shared" si="22"/>
        <v>1.0000717790927913</v>
      </c>
      <c r="U63" s="81">
        <f t="shared" si="22"/>
        <v>0.99876389612382865</v>
      </c>
      <c r="V63" s="81">
        <f t="shared" si="22"/>
        <v>0.99820824512071737</v>
      </c>
      <c r="W63" s="81">
        <f t="shared" si="22"/>
        <v>0.9983575053398529</v>
      </c>
      <c r="X63" s="81">
        <f t="shared" si="22"/>
        <v>0.99918987490813749</v>
      </c>
      <c r="Y63" s="81">
        <f t="shared" si="22"/>
        <v>0.999358180644911</v>
      </c>
      <c r="Z63" s="81">
        <f t="shared" si="22"/>
        <v>0.99866001815215744</v>
      </c>
      <c r="AA63" s="81">
        <f t="shared" si="22"/>
        <v>0.99862008470220631</v>
      </c>
      <c r="AB63" s="81">
        <f t="shared" si="22"/>
        <v>0.99837235712961403</v>
      </c>
      <c r="AC63" s="81">
        <f t="shared" si="22"/>
        <v>0.99818866273369322</v>
      </c>
      <c r="AD63" s="81">
        <f t="shared" si="22"/>
        <v>0.99884098138928445</v>
      </c>
      <c r="AE63" s="81">
        <f t="shared" si="22"/>
        <v>0.9993130664401717</v>
      </c>
      <c r="AF63" s="81">
        <f t="shared" si="22"/>
        <v>0.9986803454294233</v>
      </c>
      <c r="AG63" s="81">
        <f t="shared" si="22"/>
        <v>0.99763955832390494</v>
      </c>
      <c r="AH63" s="50">
        <f t="shared" si="23"/>
        <v>-1.2998684287127873E-4</v>
      </c>
      <c r="AI63" s="50">
        <f t="shared" si="24"/>
        <v>1.2110890004873493E-5</v>
      </c>
      <c r="AJ63" s="50">
        <f t="shared" si="25"/>
        <v>-2.3550501191193436E-5</v>
      </c>
    </row>
    <row r="64" spans="1:40" x14ac:dyDescent="0.25">
      <c r="A64" s="3" t="s">
        <v>599</v>
      </c>
      <c r="B64" s="13">
        <v>1</v>
      </c>
      <c r="C64" s="81">
        <f t="shared" si="26"/>
        <v>1.0118699851095929</v>
      </c>
      <c r="D64" s="81">
        <f t="shared" si="22"/>
        <v>1.0236803224568487</v>
      </c>
      <c r="E64" s="81">
        <f t="shared" si="22"/>
        <v>1.0258358379970169</v>
      </c>
      <c r="F64" s="81">
        <f t="shared" si="22"/>
        <v>1.0159562373458788</v>
      </c>
      <c r="G64" s="81">
        <f t="shared" si="22"/>
        <v>1.0156186133369227</v>
      </c>
      <c r="H64" s="81">
        <f t="shared" si="22"/>
        <v>1.0112750775569104</v>
      </c>
      <c r="I64" s="81">
        <f t="shared" si="22"/>
        <v>1.0455164986028087</v>
      </c>
      <c r="J64" s="81">
        <f t="shared" si="22"/>
        <v>1.0611990381269973</v>
      </c>
      <c r="K64" s="81">
        <f t="shared" si="22"/>
        <v>1.0563478767756314</v>
      </c>
      <c r="L64" s="81">
        <f t="shared" si="22"/>
        <v>1.0692763233883116</v>
      </c>
      <c r="M64" s="81">
        <f t="shared" si="22"/>
        <v>1.0729426891635181</v>
      </c>
      <c r="N64" s="81">
        <f t="shared" si="22"/>
        <v>1.0755663644756348</v>
      </c>
      <c r="O64" s="81">
        <f t="shared" si="22"/>
        <v>1.0540382653676643</v>
      </c>
      <c r="P64" s="81">
        <f t="shared" si="22"/>
        <v>1.0572713274690799</v>
      </c>
      <c r="Q64" s="81">
        <f t="shared" si="22"/>
        <v>1.0833551490302984</v>
      </c>
      <c r="R64" s="81">
        <f t="shared" si="22"/>
        <v>1.0777130558315577</v>
      </c>
      <c r="S64" s="81">
        <f t="shared" si="22"/>
        <v>1.0990406239205173</v>
      </c>
      <c r="T64" s="81">
        <f t="shared" si="22"/>
        <v>1.0771716671968548</v>
      </c>
      <c r="U64" s="81">
        <f t="shared" si="22"/>
        <v>1.1187417793980967</v>
      </c>
      <c r="V64" s="81">
        <f t="shared" si="22"/>
        <v>1.1237547486538393</v>
      </c>
      <c r="W64" s="81">
        <f t="shared" si="22"/>
        <v>1.108505347116866</v>
      </c>
      <c r="X64" s="81">
        <f t="shared" si="22"/>
        <v>1.1420199237214519</v>
      </c>
      <c r="Y64" s="81">
        <f t="shared" si="22"/>
        <v>1.1562502866354267</v>
      </c>
      <c r="Z64" s="81">
        <f t="shared" si="22"/>
        <v>1.1490399000023781</v>
      </c>
      <c r="AA64" s="81">
        <f t="shared" si="22"/>
        <v>1.1340039057342275</v>
      </c>
      <c r="AB64" s="81">
        <f t="shared" si="22"/>
        <v>1.1458136776398931</v>
      </c>
      <c r="AC64" s="81">
        <f t="shared" si="22"/>
        <v>1.142884123328197</v>
      </c>
      <c r="AD64" s="81">
        <f t="shared" si="22"/>
        <v>1.1334227138480959</v>
      </c>
      <c r="AE64" s="81">
        <f t="shared" si="22"/>
        <v>1.1618529647758553</v>
      </c>
      <c r="AF64" s="81">
        <f t="shared" si="22"/>
        <v>1.1546389798972041</v>
      </c>
      <c r="AG64" s="81">
        <f t="shared" si="22"/>
        <v>1.1617317703381032</v>
      </c>
      <c r="AH64" s="50">
        <f t="shared" si="23"/>
        <v>5.3675579361138785E-3</v>
      </c>
      <c r="AI64" s="50">
        <f t="shared" si="24"/>
        <v>5.329689933673813E-3</v>
      </c>
      <c r="AJ64" s="50">
        <f t="shared" si="25"/>
        <v>2.9754748212490831E-3</v>
      </c>
    </row>
    <row r="65" spans="1:37" x14ac:dyDescent="0.25">
      <c r="A65" s="47" t="s">
        <v>600</v>
      </c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47"/>
      <c r="AG65" s="47"/>
      <c r="AH65" s="47"/>
      <c r="AI65" s="47"/>
      <c r="AJ65" s="47"/>
    </row>
    <row r="66" spans="1:37" x14ac:dyDescent="0.25">
      <c r="A66" s="3" t="s">
        <v>595</v>
      </c>
      <c r="B66" s="55">
        <f>LN(B60)</f>
        <v>0</v>
      </c>
      <c r="C66" s="55">
        <f t="shared" ref="C66:AG70" si="27">LN(C60)</f>
        <v>-4.4807274761627394E-2</v>
      </c>
      <c r="D66" s="55">
        <f t="shared" si="27"/>
        <v>-6.0436069203779849E-2</v>
      </c>
      <c r="E66" s="55">
        <f t="shared" si="27"/>
        <v>-3.6555201647780866E-2</v>
      </c>
      <c r="F66" s="55">
        <f t="shared" si="27"/>
        <v>-2.8600428044003871E-2</v>
      </c>
      <c r="G66" s="55">
        <f t="shared" si="27"/>
        <v>-1.7052855354027872E-2</v>
      </c>
      <c r="H66" s="55">
        <f t="shared" si="27"/>
        <v>-1.3680747093521727E-2</v>
      </c>
      <c r="I66" s="55">
        <f t="shared" si="27"/>
        <v>-2.0825008615809507E-2</v>
      </c>
      <c r="J66" s="55">
        <f t="shared" si="27"/>
        <v>-6.7964372568417794E-2</v>
      </c>
      <c r="K66" s="55">
        <f t="shared" si="27"/>
        <v>-5.4069875467231875E-2</v>
      </c>
      <c r="L66" s="55">
        <f t="shared" si="27"/>
        <v>-4.7859075286617023E-2</v>
      </c>
      <c r="M66" s="55">
        <f t="shared" si="27"/>
        <v>-3.9147795373631868E-2</v>
      </c>
      <c r="N66" s="55">
        <f t="shared" si="27"/>
        <v>-2.9478075617870751E-2</v>
      </c>
      <c r="O66" s="55">
        <f t="shared" si="27"/>
        <v>-6.4067427407456218E-2</v>
      </c>
      <c r="P66" s="55">
        <f t="shared" si="27"/>
        <v>-4.7756980856485352E-2</v>
      </c>
      <c r="Q66" s="55">
        <f t="shared" si="27"/>
        <v>-3.1104737942531047E-2</v>
      </c>
      <c r="R66" s="55">
        <f t="shared" si="27"/>
        <v>-5.7850394331791219E-2</v>
      </c>
      <c r="S66" s="55">
        <f t="shared" si="27"/>
        <v>-9.1750650988376176E-2</v>
      </c>
      <c r="T66" s="55">
        <f t="shared" si="27"/>
        <v>-0.15634089359422007</v>
      </c>
      <c r="U66" s="55">
        <f t="shared" si="27"/>
        <v>-0.18464142016308183</v>
      </c>
      <c r="V66" s="55">
        <f t="shared" si="27"/>
        <v>-0.18944498174673943</v>
      </c>
      <c r="W66" s="55">
        <f t="shared" si="27"/>
        <v>-0.28657915576667198</v>
      </c>
      <c r="X66" s="55">
        <f t="shared" si="27"/>
        <v>-0.23178586801000534</v>
      </c>
      <c r="Y66" s="55">
        <f t="shared" si="27"/>
        <v>-0.29095425175206291</v>
      </c>
      <c r="Z66" s="55">
        <f t="shared" si="27"/>
        <v>-0.37869986987504128</v>
      </c>
      <c r="AA66" s="55">
        <f t="shared" si="27"/>
        <v>-0.35922685522594006</v>
      </c>
      <c r="AB66" s="55">
        <f t="shared" si="27"/>
        <v>-0.34956575637284004</v>
      </c>
      <c r="AC66" s="55">
        <f t="shared" si="27"/>
        <v>-0.34500009361770639</v>
      </c>
      <c r="AD66" s="55">
        <f t="shared" si="27"/>
        <v>-0.28783596157863511</v>
      </c>
      <c r="AE66" s="55">
        <f t="shared" si="27"/>
        <v>-0.25847721120906442</v>
      </c>
      <c r="AF66" s="55">
        <f t="shared" si="27"/>
        <v>-0.2941891763875949</v>
      </c>
      <c r="AG66" s="55">
        <f t="shared" si="27"/>
        <v>-0.32175729591061419</v>
      </c>
      <c r="AH66" s="50"/>
      <c r="AI66" s="50"/>
      <c r="AJ66" s="50"/>
    </row>
    <row r="67" spans="1:37" x14ac:dyDescent="0.25">
      <c r="A67" s="3" t="s">
        <v>596</v>
      </c>
      <c r="B67" s="55">
        <f t="shared" ref="B67:Q70" si="28">LN(B61)</f>
        <v>0</v>
      </c>
      <c r="C67" s="55">
        <f t="shared" si="28"/>
        <v>1.0378883564017579E-2</v>
      </c>
      <c r="D67" s="55">
        <f t="shared" si="28"/>
        <v>1.3070891857389003E-2</v>
      </c>
      <c r="E67" s="55">
        <f t="shared" si="28"/>
        <v>5.5317605580053704E-3</v>
      </c>
      <c r="F67" s="55">
        <f t="shared" si="28"/>
        <v>-6.9169048826653572E-3</v>
      </c>
      <c r="G67" s="55">
        <f t="shared" si="28"/>
        <v>-1.6477523490996526E-2</v>
      </c>
      <c r="H67" s="55">
        <f t="shared" si="28"/>
        <v>-1.9899961480621484E-2</v>
      </c>
      <c r="I67" s="55">
        <f t="shared" si="28"/>
        <v>-1.8621851522458918E-2</v>
      </c>
      <c r="J67" s="55">
        <f t="shared" si="28"/>
        <v>-1.7317057001787306E-3</v>
      </c>
      <c r="K67" s="55">
        <f t="shared" si="28"/>
        <v>-5.7188499562202478E-3</v>
      </c>
      <c r="L67" s="55">
        <f t="shared" si="28"/>
        <v>-1.4310416044981138E-2</v>
      </c>
      <c r="M67" s="55">
        <f t="shared" si="28"/>
        <v>-5.377411922170109E-2</v>
      </c>
      <c r="N67" s="55">
        <f t="shared" si="28"/>
        <v>-4.6025362591584136E-2</v>
      </c>
      <c r="O67" s="55">
        <f t="shared" si="28"/>
        <v>8.3307836863111672E-3</v>
      </c>
      <c r="P67" s="55">
        <f t="shared" si="28"/>
        <v>-1.6450110637433523E-2</v>
      </c>
      <c r="Q67" s="55">
        <f t="shared" si="28"/>
        <v>-2.9687994303062109E-2</v>
      </c>
      <c r="R67" s="55">
        <f t="shared" si="27"/>
        <v>3.5665475031434698E-4</v>
      </c>
      <c r="S67" s="55">
        <f t="shared" si="27"/>
        <v>4.5497125282607721E-2</v>
      </c>
      <c r="T67" s="55">
        <f t="shared" si="27"/>
        <v>0.10891085379695407</v>
      </c>
      <c r="U67" s="55">
        <f t="shared" si="27"/>
        <v>0.14053649057912693</v>
      </c>
      <c r="V67" s="55">
        <f t="shared" si="27"/>
        <v>0.15315620021501367</v>
      </c>
      <c r="W67" s="55">
        <f t="shared" si="27"/>
        <v>0.21766677894460132</v>
      </c>
      <c r="X67" s="55">
        <f t="shared" si="27"/>
        <v>0.11239858906401506</v>
      </c>
      <c r="Y67" s="55">
        <f t="shared" si="27"/>
        <v>0.17674285830889899</v>
      </c>
      <c r="Z67" s="55">
        <f t="shared" si="27"/>
        <v>0.23678763989802482</v>
      </c>
      <c r="AA67" s="55">
        <f t="shared" si="27"/>
        <v>0.20063986189262106</v>
      </c>
      <c r="AB67" s="55">
        <f t="shared" si="27"/>
        <v>0.18875616607865803</v>
      </c>
      <c r="AC67" s="55">
        <f t="shared" si="27"/>
        <v>0.17875389668781061</v>
      </c>
      <c r="AD67" s="55">
        <f t="shared" si="27"/>
        <v>0.10192439179089792</v>
      </c>
      <c r="AE67" s="55">
        <f t="shared" si="27"/>
        <v>6.41222758586108E-2</v>
      </c>
      <c r="AF67" s="55">
        <f t="shared" si="27"/>
        <v>9.2570620405005147E-2</v>
      </c>
      <c r="AG67" s="55">
        <f t="shared" si="27"/>
        <v>0.11747563676348241</v>
      </c>
      <c r="AH67" s="50"/>
      <c r="AI67" s="50"/>
      <c r="AJ67" s="50"/>
    </row>
    <row r="68" spans="1:37" x14ac:dyDescent="0.25">
      <c r="A68" s="3" t="s">
        <v>597</v>
      </c>
      <c r="B68" s="55">
        <f t="shared" si="28"/>
        <v>0</v>
      </c>
      <c r="C68" s="55">
        <f t="shared" si="27"/>
        <v>4.6186369244210698E-3</v>
      </c>
      <c r="D68" s="55">
        <f t="shared" si="27"/>
        <v>7.7590338778203973E-3</v>
      </c>
      <c r="E68" s="55">
        <f t="shared" si="27"/>
        <v>8.5712306664014071E-3</v>
      </c>
      <c r="F68" s="55">
        <f t="shared" si="27"/>
        <v>1.2475578849978937E-2</v>
      </c>
      <c r="G68" s="55">
        <f t="shared" si="27"/>
        <v>1.6941064270627089E-2</v>
      </c>
      <c r="H68" s="55">
        <f t="shared" si="27"/>
        <v>1.9682983229015294E-2</v>
      </c>
      <c r="I68" s="55">
        <f t="shared" si="27"/>
        <v>1.9972715930014252E-2</v>
      </c>
      <c r="J68" s="55">
        <f t="shared" si="27"/>
        <v>2.0292669331471599E-2</v>
      </c>
      <c r="K68" s="55">
        <f t="shared" si="27"/>
        <v>1.9843860629710545E-2</v>
      </c>
      <c r="L68" s="55">
        <f t="shared" si="27"/>
        <v>2.1791014177700456E-2</v>
      </c>
      <c r="M68" s="55">
        <f t="shared" si="27"/>
        <v>2.5541332558336679E-2</v>
      </c>
      <c r="N68" s="55">
        <f t="shared" si="27"/>
        <v>3.0971551111218239E-2</v>
      </c>
      <c r="O68" s="55">
        <f t="shared" si="27"/>
        <v>3.7195659622357283E-2</v>
      </c>
      <c r="P68" s="55">
        <f t="shared" si="27"/>
        <v>3.8807180564101103E-2</v>
      </c>
      <c r="Q68" s="55">
        <f t="shared" si="27"/>
        <v>4.0943019925769326E-2</v>
      </c>
      <c r="R68" s="55">
        <f t="shared" si="27"/>
        <v>4.6153703241757132E-2</v>
      </c>
      <c r="S68" s="55">
        <f t="shared" si="27"/>
        <v>4.9040359570124981E-2</v>
      </c>
      <c r="T68" s="55">
        <f t="shared" si="27"/>
        <v>5.039698314815181E-2</v>
      </c>
      <c r="U68" s="55">
        <f t="shared" si="27"/>
        <v>4.9297413434184333E-2</v>
      </c>
      <c r="V68" s="55">
        <f t="shared" si="27"/>
        <v>5.3309491212741172E-2</v>
      </c>
      <c r="W68" s="55">
        <f t="shared" si="27"/>
        <v>5.3396299936834972E-2</v>
      </c>
      <c r="X68" s="55">
        <f t="shared" si="27"/>
        <v>5.6927004578775774E-2</v>
      </c>
      <c r="Y68" s="55">
        <f t="shared" si="27"/>
        <v>5.9719269687432928E-2</v>
      </c>
      <c r="Z68" s="55">
        <f t="shared" si="27"/>
        <v>5.8438862969382055E-2</v>
      </c>
      <c r="AA68" s="55">
        <f t="shared" si="27"/>
        <v>6.0221699947477163E-2</v>
      </c>
      <c r="AB68" s="55">
        <f t="shared" si="27"/>
        <v>5.9710053063036034E-2</v>
      </c>
      <c r="AC68" s="55">
        <f t="shared" si="27"/>
        <v>6.2762676302572026E-2</v>
      </c>
      <c r="AD68" s="55">
        <f t="shared" si="27"/>
        <v>6.4633600281855344E-2</v>
      </c>
      <c r="AE68" s="55">
        <f t="shared" si="27"/>
        <v>6.1271002960479555E-2</v>
      </c>
      <c r="AF68" s="55">
        <f t="shared" si="27"/>
        <v>6.0755809922635372E-2</v>
      </c>
      <c r="AG68" s="55">
        <f t="shared" si="27"/>
        <v>6.0508835877459401E-2</v>
      </c>
      <c r="AH68" s="50"/>
      <c r="AI68" s="50"/>
      <c r="AJ68" s="50"/>
    </row>
    <row r="69" spans="1:37" x14ac:dyDescent="0.25">
      <c r="A69" s="3" t="s">
        <v>598</v>
      </c>
      <c r="B69" s="55">
        <f t="shared" si="28"/>
        <v>0</v>
      </c>
      <c r="C69" s="55">
        <f t="shared" si="27"/>
        <v>1.3610273302989157E-4</v>
      </c>
      <c r="D69" s="55">
        <f t="shared" si="27"/>
        <v>3.102205235240048E-4</v>
      </c>
      <c r="E69" s="55">
        <f t="shared" si="27"/>
        <v>7.3610876426276057E-4</v>
      </c>
      <c r="F69" s="55">
        <f t="shared" si="27"/>
        <v>1.1142471524044021E-3</v>
      </c>
      <c r="G69" s="55">
        <f t="shared" si="27"/>
        <v>1.7800970566941871E-3</v>
      </c>
      <c r="H69" s="55">
        <f t="shared" si="27"/>
        <v>1.7946974357202642E-3</v>
      </c>
      <c r="I69" s="55">
        <f t="shared" si="27"/>
        <v>2.1342173520154657E-3</v>
      </c>
      <c r="J69" s="55">
        <f t="shared" si="27"/>
        <v>2.2504749783424931E-3</v>
      </c>
      <c r="K69" s="55">
        <f t="shared" si="27"/>
        <v>2.6066201219647543E-3</v>
      </c>
      <c r="L69" s="55">
        <f t="shared" si="27"/>
        <v>3.3341703077448379E-3</v>
      </c>
      <c r="M69" s="55">
        <f t="shared" si="27"/>
        <v>3.9518826156606027E-3</v>
      </c>
      <c r="N69" s="55">
        <f t="shared" si="27"/>
        <v>4.293295209527502E-3</v>
      </c>
      <c r="O69" s="55">
        <f t="shared" si="27"/>
        <v>4.0481741523083412E-3</v>
      </c>
      <c r="P69" s="55">
        <f t="shared" si="27"/>
        <v>3.6094037538750273E-3</v>
      </c>
      <c r="Q69" s="55">
        <f t="shared" si="27"/>
        <v>3.6988507696602163E-3</v>
      </c>
      <c r="R69" s="55">
        <f t="shared" si="27"/>
        <v>2.7188417577974511E-3</v>
      </c>
      <c r="S69" s="55">
        <f t="shared" si="27"/>
        <v>1.2709775534739546E-3</v>
      </c>
      <c r="T69" s="55">
        <f t="shared" si="27"/>
        <v>7.1776516795510938E-5</v>
      </c>
      <c r="U69" s="55">
        <f t="shared" si="27"/>
        <v>-1.2368684827213832E-3</v>
      </c>
      <c r="V69" s="55">
        <f t="shared" si="27"/>
        <v>-1.7933619920446743E-3</v>
      </c>
      <c r="W69" s="55">
        <f t="shared" si="27"/>
        <v>-1.6438450333578301E-3</v>
      </c>
      <c r="X69" s="55">
        <f t="shared" si="27"/>
        <v>-8.1045342053158366E-4</v>
      </c>
      <c r="Y69" s="55">
        <f t="shared" si="27"/>
        <v>-6.4202540930239054E-4</v>
      </c>
      <c r="Z69" s="55">
        <f t="shared" si="27"/>
        <v>-1.3408804263277771E-3</v>
      </c>
      <c r="AA69" s="55">
        <f t="shared" si="27"/>
        <v>-1.3808682576783977E-3</v>
      </c>
      <c r="AB69" s="55">
        <f t="shared" si="27"/>
        <v>-1.6289689201283383E-3</v>
      </c>
      <c r="AC69" s="55">
        <f t="shared" si="27"/>
        <v>-1.8129797213125751E-3</v>
      </c>
      <c r="AD69" s="55">
        <f t="shared" si="27"/>
        <v>-1.1596907922163126E-3</v>
      </c>
      <c r="AE69" s="55">
        <f t="shared" si="27"/>
        <v>-6.8716960679134878E-4</v>
      </c>
      <c r="AF69" s="55">
        <f t="shared" si="27"/>
        <v>-1.3205260814828004E-3</v>
      </c>
      <c r="AG69" s="55">
        <f t="shared" si="27"/>
        <v>-2.3632319102028718E-3</v>
      </c>
      <c r="AH69" s="50"/>
      <c r="AI69" s="50"/>
      <c r="AJ69" s="50"/>
    </row>
    <row r="70" spans="1:37" x14ac:dyDescent="0.25">
      <c r="A70" s="3" t="s">
        <v>599</v>
      </c>
      <c r="B70" s="55">
        <f t="shared" si="28"/>
        <v>0</v>
      </c>
      <c r="C70" s="55">
        <f t="shared" si="27"/>
        <v>1.1800089400019111E-2</v>
      </c>
      <c r="D70" s="55">
        <f t="shared" si="27"/>
        <v>2.3404292776669611E-2</v>
      </c>
      <c r="E70" s="55">
        <f t="shared" si="27"/>
        <v>2.5507731994674682E-2</v>
      </c>
      <c r="F70" s="55">
        <f t="shared" si="27"/>
        <v>1.5830274750135497E-2</v>
      </c>
      <c r="G70" s="55">
        <f t="shared" si="27"/>
        <v>1.5497898109470892E-2</v>
      </c>
      <c r="H70" s="55">
        <f t="shared" si="27"/>
        <v>1.1211987656049388E-2</v>
      </c>
      <c r="I70" s="55">
        <f t="shared" si="27"/>
        <v>4.4511020348178443E-2</v>
      </c>
      <c r="J70" s="55">
        <f t="shared" si="27"/>
        <v>5.9399436879790372E-2</v>
      </c>
      <c r="K70" s="55">
        <f t="shared" si="27"/>
        <v>5.4817559799130569E-2</v>
      </c>
      <c r="L70" s="55">
        <f t="shared" si="27"/>
        <v>6.6982086375332234E-2</v>
      </c>
      <c r="M70" s="55">
        <f t="shared" si="27"/>
        <v>7.040505044532451E-2</v>
      </c>
      <c r="N70" s="55">
        <f t="shared" si="27"/>
        <v>7.2847373517545375E-2</v>
      </c>
      <c r="O70" s="55">
        <f t="shared" si="27"/>
        <v>5.2628754363070865E-2</v>
      </c>
      <c r="P70" s="55">
        <f t="shared" si="27"/>
        <v>5.569136975539133E-2</v>
      </c>
      <c r="Q70" s="55">
        <f t="shared" si="27"/>
        <v>8.0062845037207647E-2</v>
      </c>
      <c r="R70" s="55">
        <f t="shared" si="27"/>
        <v>7.484125507965958E-2</v>
      </c>
      <c r="S70" s="55">
        <f t="shared" si="27"/>
        <v>9.4437639179187238E-2</v>
      </c>
      <c r="T70" s="55">
        <f t="shared" si="27"/>
        <v>7.4338779341344419E-2</v>
      </c>
      <c r="U70" s="55">
        <f t="shared" si="27"/>
        <v>0.11220464255588358</v>
      </c>
      <c r="V70" s="55">
        <f t="shared" si="27"/>
        <v>0.11667553251564498</v>
      </c>
      <c r="W70" s="55">
        <f t="shared" si="27"/>
        <v>0.10301257380356557</v>
      </c>
      <c r="X70" s="55">
        <f t="shared" si="27"/>
        <v>0.132798557422659</v>
      </c>
      <c r="Y70" s="55">
        <f t="shared" si="27"/>
        <v>0.14518225774537677</v>
      </c>
      <c r="Z70" s="55">
        <f t="shared" si="27"/>
        <v>0.13892672411432391</v>
      </c>
      <c r="AA70" s="55">
        <f t="shared" si="27"/>
        <v>0.12575464950970619</v>
      </c>
      <c r="AB70" s="55">
        <f t="shared" si="27"/>
        <v>0.13611502011771773</v>
      </c>
      <c r="AC70" s="55">
        <f t="shared" si="27"/>
        <v>0.13355500025803263</v>
      </c>
      <c r="AD70" s="55">
        <f t="shared" si="27"/>
        <v>0.12524200500439739</v>
      </c>
      <c r="AE70" s="55">
        <f t="shared" si="27"/>
        <v>0.15001611408584781</v>
      </c>
      <c r="AF70" s="55">
        <f t="shared" si="27"/>
        <v>0.14378772359552597</v>
      </c>
      <c r="AG70" s="55">
        <f t="shared" si="27"/>
        <v>0.14991179730666557</v>
      </c>
      <c r="AH70" s="50"/>
      <c r="AI70" s="50"/>
      <c r="AJ70" s="50"/>
    </row>
    <row r="71" spans="1:37" s="32" customFormat="1" x14ac:dyDescent="0.25">
      <c r="A71" s="47" t="s">
        <v>649</v>
      </c>
      <c r="AH71" s="47" t="s">
        <v>647</v>
      </c>
      <c r="AI71" s="47" t="s">
        <v>645</v>
      </c>
      <c r="AJ71" s="47" t="s">
        <v>646</v>
      </c>
    </row>
    <row r="72" spans="1:37" x14ac:dyDescent="0.25">
      <c r="A72" s="3" t="s">
        <v>650</v>
      </c>
      <c r="B72" s="55"/>
      <c r="C72" s="55">
        <f>'data-volume'!D27/'data-volume'!C27</f>
        <v>1.0485159932835899</v>
      </c>
      <c r="D72" s="55">
        <f>'data-volume'!E27/'data-volume'!D27</f>
        <v>1.0273613121070821</v>
      </c>
      <c r="E72" s="55">
        <f>'data-volume'!F27/'data-volume'!E27</f>
        <v>1.0117386323091568</v>
      </c>
      <c r="F72" s="55">
        <f>'data-volume'!G27/'data-volume'!F27</f>
        <v>0.99157199079257308</v>
      </c>
      <c r="G72" s="55">
        <f>'data-volume'!H27/'data-volume'!G27</f>
        <v>1.019601602576041</v>
      </c>
      <c r="H72" s="55">
        <f>'data-volume'!I27/'data-volume'!H27</f>
        <v>1.0056370613834529</v>
      </c>
      <c r="I72" s="55">
        <f>'data-volume'!J27/'data-volume'!I27</f>
        <v>1.0318799298851713</v>
      </c>
      <c r="J72" s="55">
        <f>'data-volume'!K27/'data-volume'!J27</f>
        <v>1.0085111653754069</v>
      </c>
      <c r="K72" s="55">
        <f>'data-volume'!L27/'data-volume'!K27</f>
        <v>1.0116676901485504</v>
      </c>
      <c r="L72" s="55">
        <f>'data-volume'!M27/'data-volume'!L27</f>
        <v>1.0663519088443123</v>
      </c>
      <c r="M72" s="55">
        <f>'data-volume'!N27/'data-volume'!M27</f>
        <v>1.0090139363660269</v>
      </c>
      <c r="N72" s="55">
        <f>'data-volume'!O27/'data-volume'!N27</f>
        <v>1.0148229996247342</v>
      </c>
      <c r="O72" s="55">
        <f>'data-volume'!P27/'data-volume'!O27</f>
        <v>0.99859276454999291</v>
      </c>
      <c r="P72" s="55">
        <f>'data-volume'!Q27/'data-volume'!P27</f>
        <v>0.9765473116841703</v>
      </c>
      <c r="Q72" s="55">
        <f>'data-volume'!R27/'data-volume'!Q27</f>
        <v>1.0570483583850343</v>
      </c>
      <c r="R72" s="55">
        <f>'data-volume'!S27/'data-volume'!R27</f>
        <v>0.99689097485874867</v>
      </c>
      <c r="S72" s="55">
        <f>'data-volume'!T27/'data-volume'!S27</f>
        <v>1.0475704960966001</v>
      </c>
      <c r="T72" s="55">
        <f>'data-volume'!U27/'data-volume'!T27</f>
        <v>1.0179198473282445</v>
      </c>
      <c r="U72" s="55">
        <f>'data-volume'!V27/'data-volume'!U27</f>
        <v>1.0201634826299706</v>
      </c>
      <c r="V72" s="55">
        <f>'data-volume'!W27/'data-volume'!V27</f>
        <v>1.0695310992474434</v>
      </c>
      <c r="W72" s="55">
        <f>'data-volume'!X27/'data-volume'!W27</f>
        <v>0.90316677549056656</v>
      </c>
      <c r="X72" s="55">
        <f>'data-volume'!Y27/'data-volume'!X27</f>
        <v>0.88584066587395949</v>
      </c>
      <c r="Y72" s="55">
        <f>'data-volume'!Z27/'data-volume'!Y27</f>
        <v>1.0757377260426959</v>
      </c>
      <c r="Z72" s="55">
        <f>'data-volume'!AA27/'data-volume'!Z27</f>
        <v>0.98441758088183906</v>
      </c>
      <c r="AA72" s="55">
        <f>'data-volume'!AB27/'data-volume'!AA27</f>
        <v>1.0140342337957329</v>
      </c>
      <c r="AB72" s="55">
        <f>'data-volume'!AC27/'data-volume'!AB27</f>
        <v>1.03972</v>
      </c>
      <c r="AC72" s="55">
        <f>'data-volume'!AD27/'data-volume'!AC27</f>
        <v>0.98594813988381491</v>
      </c>
      <c r="AD72" s="55">
        <f>'data-volume'!AE27/'data-volume'!AD27</f>
        <v>0.99328852513388799</v>
      </c>
      <c r="AE72" s="55">
        <f>'data-volume'!AF27/'data-volume'!AE27</f>
        <v>1.0093200946740915</v>
      </c>
      <c r="AF72" s="55">
        <f>'data-volume'!AG27/'data-volume'!AF27</f>
        <v>0.97333904176234765</v>
      </c>
      <c r="AG72" s="55">
        <f>'data-volume'!AH27/'data-volume'!AG27</f>
        <v>0.99724088291746638</v>
      </c>
    </row>
    <row r="73" spans="1:37" x14ac:dyDescent="0.25">
      <c r="A73" s="3" t="s">
        <v>655</v>
      </c>
      <c r="C73" s="52">
        <f>'data-volume'!D27/'data-volume'!C27</f>
        <v>1.0485159932835899</v>
      </c>
      <c r="D73" s="52">
        <f>'data-volume'!E27/'data-volume'!D27</f>
        <v>1.0273613121070821</v>
      </c>
      <c r="E73" s="52">
        <f>'data-volume'!F27/'data-volume'!E27</f>
        <v>1.0117386323091568</v>
      </c>
      <c r="F73" s="52">
        <f>'data-volume'!G27/'data-volume'!F27</f>
        <v>0.99157199079257308</v>
      </c>
      <c r="G73" s="52">
        <f>'data-volume'!H27/'data-volume'!G27</f>
        <v>1.019601602576041</v>
      </c>
      <c r="H73" s="52">
        <f>'data-volume'!I27/'data-volume'!H27</f>
        <v>1.0056370613834529</v>
      </c>
      <c r="I73" s="52">
        <f>'data-volume'!J27/'data-volume'!I27</f>
        <v>1.0318799298851713</v>
      </c>
      <c r="J73" s="52">
        <f>'data-volume'!K27/'data-volume'!J27</f>
        <v>1.0085111653754069</v>
      </c>
      <c r="K73" s="52">
        <f>'data-volume'!L27/'data-volume'!K27</f>
        <v>1.0116676901485504</v>
      </c>
      <c r="L73" s="52">
        <f>'data-volume'!M27/'data-volume'!L27</f>
        <v>1.0663519088443123</v>
      </c>
      <c r="M73" s="52">
        <f>'data-volume'!N27/'data-volume'!M27</f>
        <v>1.0090139363660269</v>
      </c>
      <c r="N73" s="52">
        <f>'data-volume'!O27/'data-volume'!N27</f>
        <v>1.0148229996247342</v>
      </c>
      <c r="O73" s="52">
        <f>'data-volume'!P27/'data-volume'!O27</f>
        <v>0.99859276454999291</v>
      </c>
      <c r="P73" s="52">
        <f>'data-volume'!Q27/'data-volume'!P27</f>
        <v>0.9765473116841703</v>
      </c>
      <c r="Q73" s="52">
        <f>'data-volume'!R27/'data-volume'!Q27</f>
        <v>1.0570483583850343</v>
      </c>
      <c r="R73" s="52">
        <f>'data-volume'!S27/'data-volume'!R27</f>
        <v>0.99689097485874867</v>
      </c>
      <c r="S73" s="52">
        <f>'data-volume'!T27/'data-volume'!S27</f>
        <v>1.0475704960966001</v>
      </c>
      <c r="T73" s="52">
        <f>'data-volume'!U27/'data-volume'!T27</f>
        <v>1.0179198473282445</v>
      </c>
      <c r="U73" s="52">
        <f>'data-volume'!V27/'data-volume'!U27</f>
        <v>1.0201634826299706</v>
      </c>
      <c r="V73" s="52">
        <f>'data-volume'!W27/'data-volume'!V27</f>
        <v>1.0695310992474434</v>
      </c>
      <c r="W73" s="52">
        <f>'data-volume'!X27/'data-volume'!W27</f>
        <v>0.90316677549056656</v>
      </c>
      <c r="X73" s="52">
        <f>'data-volume'!Y27/'data-volume'!X27</f>
        <v>0.88584066587395949</v>
      </c>
      <c r="Y73" s="52">
        <f>'data-volume'!Z27/'data-volume'!Y27</f>
        <v>1.0757377260426959</v>
      </c>
      <c r="Z73" s="52">
        <f>'data-volume'!AA27/'data-volume'!Z27</f>
        <v>0.98441758088183906</v>
      </c>
      <c r="AA73" s="52">
        <f>'data-volume'!AB27/'data-volume'!AA27</f>
        <v>1.0140342337957329</v>
      </c>
      <c r="AB73" s="52">
        <f>'data-volume'!AC27/'data-volume'!AB27</f>
        <v>1.03972</v>
      </c>
      <c r="AC73" s="52">
        <f>'data-volume'!AD27/'data-volume'!AC27</f>
        <v>0.98594813988381491</v>
      </c>
      <c r="AD73" s="52">
        <f>'data-volume'!AE27/'data-volume'!AD27</f>
        <v>0.99328852513388799</v>
      </c>
      <c r="AE73" s="52">
        <f>'data-volume'!AF27/'data-volume'!AE27</f>
        <v>1.0093200946740915</v>
      </c>
      <c r="AF73" s="52">
        <f>'data-volume'!AG27/'data-volume'!AF27</f>
        <v>0.97333904176234765</v>
      </c>
      <c r="AG73" s="52">
        <f>'data-volume'!AH27/'data-volume'!AG27</f>
        <v>0.99724088291746638</v>
      </c>
      <c r="AK73" s="50"/>
    </row>
    <row r="74" spans="1:37" x14ac:dyDescent="0.25">
      <c r="A74" s="3" t="s">
        <v>651</v>
      </c>
      <c r="C74" s="52">
        <f>SQRT(C72*C73)</f>
        <v>1.0485159932835899</v>
      </c>
      <c r="D74" s="52">
        <f t="shared" ref="D74:AG74" si="29">SQRT(D72*D73)</f>
        <v>1.0273613121070821</v>
      </c>
      <c r="E74" s="52">
        <f t="shared" si="29"/>
        <v>1.0117386323091568</v>
      </c>
      <c r="F74" s="52">
        <f t="shared" si="29"/>
        <v>0.99157199079257308</v>
      </c>
      <c r="G74" s="52">
        <f t="shared" si="29"/>
        <v>1.019601602576041</v>
      </c>
      <c r="H74" s="52">
        <f t="shared" si="29"/>
        <v>1.0056370613834529</v>
      </c>
      <c r="I74" s="52">
        <f t="shared" si="29"/>
        <v>1.0318799298851713</v>
      </c>
      <c r="J74" s="52">
        <f t="shared" si="29"/>
        <v>1.0085111653754069</v>
      </c>
      <c r="K74" s="52">
        <f t="shared" si="29"/>
        <v>1.0116676901485504</v>
      </c>
      <c r="L74" s="52">
        <f t="shared" si="29"/>
        <v>1.0663519088443123</v>
      </c>
      <c r="M74" s="52">
        <f t="shared" si="29"/>
        <v>1.0090139363660269</v>
      </c>
      <c r="N74" s="52">
        <f t="shared" si="29"/>
        <v>1.0148229996247342</v>
      </c>
      <c r="O74" s="52">
        <f t="shared" si="29"/>
        <v>0.99859276454999291</v>
      </c>
      <c r="P74" s="52">
        <f t="shared" si="29"/>
        <v>0.9765473116841703</v>
      </c>
      <c r="Q74" s="52">
        <f t="shared" si="29"/>
        <v>1.0570483583850343</v>
      </c>
      <c r="R74" s="52">
        <f t="shared" si="29"/>
        <v>0.99689097485874867</v>
      </c>
      <c r="S74" s="52">
        <f t="shared" si="29"/>
        <v>1.0475704960966001</v>
      </c>
      <c r="T74" s="52">
        <f t="shared" si="29"/>
        <v>1.0179198473282445</v>
      </c>
      <c r="U74" s="52">
        <f t="shared" si="29"/>
        <v>1.0201634826299706</v>
      </c>
      <c r="V74" s="52">
        <f t="shared" si="29"/>
        <v>1.0695310992474434</v>
      </c>
      <c r="W74" s="52">
        <f t="shared" si="29"/>
        <v>0.90316677549056656</v>
      </c>
      <c r="X74" s="52">
        <f t="shared" si="29"/>
        <v>0.88584066587395949</v>
      </c>
      <c r="Y74" s="52">
        <f t="shared" si="29"/>
        <v>1.0757377260426959</v>
      </c>
      <c r="Z74" s="52">
        <f t="shared" si="29"/>
        <v>0.98441758088183906</v>
      </c>
      <c r="AA74" s="52">
        <f t="shared" si="29"/>
        <v>1.0140342337957329</v>
      </c>
      <c r="AB74" s="52">
        <f t="shared" si="29"/>
        <v>1.03972</v>
      </c>
      <c r="AC74" s="52">
        <f t="shared" si="29"/>
        <v>0.98594813988381491</v>
      </c>
      <c r="AD74" s="52">
        <f t="shared" si="29"/>
        <v>0.99328852513388799</v>
      </c>
      <c r="AE74" s="52">
        <f t="shared" si="29"/>
        <v>1.0093200946740915</v>
      </c>
      <c r="AF74" s="52">
        <f t="shared" si="29"/>
        <v>0.97333904176234765</v>
      </c>
      <c r="AG74" s="52">
        <f t="shared" si="29"/>
        <v>0.99724088291746638</v>
      </c>
    </row>
    <row r="75" spans="1:37" x14ac:dyDescent="0.25">
      <c r="A75" s="3" t="s">
        <v>652</v>
      </c>
      <c r="B75" s="90"/>
      <c r="C75" s="52">
        <f>((('data-price'!C91*'data-volume'!D91/100)+('data-price'!C155*'data-volume'!D155/100)+('data-price'!C411*'data-volume'!D411/100)+('data-value'!C27-'data-value'!C91-'data-value'!C155-'data-value'!C411))/Y!C279)/((('data-price'!C91*'data-volume'!C91/100)+('data-price'!C155*'data-volume'!C155/100)+('data-price'!C411*'data-volume'!C411/100)+('data-value'!C27-'data-value'!C91-'data-value'!C155-'data-value'!C411))/Y!C279)</f>
        <v>1.0665539699711404</v>
      </c>
      <c r="D75" s="52">
        <f>((('data-price'!D91*'data-volume'!E91/100)+('data-price'!D155*'data-volume'!E155/100)+('data-price'!D411*'data-volume'!E411/100)+('data-value'!D27-'data-value'!D91-'data-value'!D155-'data-value'!D411))/Y!D279)/((('data-price'!D91*'data-volume'!D91/100)+('data-price'!D155*'data-volume'!D155/100)+('data-price'!D411*'data-volume'!D411/100)+('data-value'!D27-'data-value'!D91-'data-value'!D155-'data-value'!D411))/Y!D279)</f>
        <v>1.0252881905034865</v>
      </c>
      <c r="E75" s="52">
        <f>((('data-price'!E91*'data-volume'!F91/100)+('data-price'!E155*'data-volume'!F155/100)+('data-price'!E411*'data-volume'!F411/100)+('data-value'!E27-'data-value'!E91-'data-value'!E155-'data-value'!E411))/Y!E279)/((('data-price'!E91*'data-volume'!E91/100)+('data-price'!E155*'data-volume'!E155/100)+('data-price'!E411*'data-volume'!E411/100)+('data-value'!E27-'data-value'!E91-'data-value'!E155-'data-value'!E411))/Y!E279)</f>
        <v>0.99163063655410577</v>
      </c>
      <c r="F75" s="52">
        <f>((('data-price'!F91*'data-volume'!G91/100)+('data-price'!F155*'data-volume'!G155/100)+('data-price'!F411*'data-volume'!G411/100)+('data-value'!F27-'data-value'!F91-'data-value'!F155-'data-value'!F411))/Y!F279)/((('data-price'!F91*'data-volume'!F91/100)+('data-price'!F155*'data-volume'!F155/100)+('data-price'!F411*'data-volume'!F411/100)+('data-value'!F27-'data-value'!F91-'data-value'!F155-'data-value'!F411))/Y!F279)</f>
        <v>1.0012306900819234</v>
      </c>
      <c r="G75" s="52">
        <f>((('data-price'!G91*'data-volume'!H91/100)+('data-price'!G155*'data-volume'!H155/100)+('data-price'!G411*'data-volume'!H411/100)+('data-value'!G27-'data-value'!G91-'data-value'!G155-'data-value'!G411))/Y!G279)/((('data-price'!G91*'data-volume'!G91/100)+('data-price'!G155*'data-volume'!G155/100)+('data-price'!G411*'data-volume'!G411/100)+('data-value'!G27-'data-value'!G91-'data-value'!G155-'data-value'!G411))/Y!G279)</f>
        <v>1.012595521388955</v>
      </c>
      <c r="H75" s="52">
        <f>((('data-price'!H91*'data-volume'!I91/100)+('data-price'!H155*'data-volume'!I155/100)+('data-price'!H411*'data-volume'!I411/100)+('data-value'!H27-'data-value'!H91-'data-value'!H155-'data-value'!H411))/Y!H279)/((('data-price'!H91*'data-volume'!H91/100)+('data-price'!H155*'data-volume'!H155/100)+('data-price'!H411*'data-volume'!H411/100)+('data-value'!H27-'data-value'!H91-'data-value'!H155-'data-value'!H411))/Y!H279)</f>
        <v>1.0072066213102377</v>
      </c>
      <c r="I75" s="52">
        <f>((('data-price'!I91*'data-volume'!J91/100)+('data-price'!I155*'data-volume'!J155/100)+('data-price'!I411*'data-volume'!J411/100)+('data-value'!I27-'data-value'!I91-'data-value'!I155-'data-value'!I411))/Y!I279)/((('data-price'!I91*'data-volume'!I91/100)+('data-price'!I155*'data-volume'!I155/100)+('data-price'!I411*'data-volume'!I411/100)+('data-value'!I27-'data-value'!I91-'data-value'!I155-'data-value'!I411))/Y!I279)</f>
        <v>1.0027763614722915</v>
      </c>
      <c r="J75" s="52">
        <f>((('data-price'!J91*'data-volume'!K91/100)+('data-price'!J155*'data-volume'!K155/100)+('data-price'!J411*'data-volume'!K411/100)+('data-value'!J27-'data-value'!J91-'data-value'!J155-'data-value'!J411))/Y!J279)/((('data-price'!J91*'data-volume'!J91/100)+('data-price'!J155*'data-volume'!J155/100)+('data-price'!J411*'data-volume'!J411/100)+('data-value'!J27-'data-value'!J91-'data-value'!J155-'data-value'!J411))/Y!J279)</f>
        <v>1.0223764851144701</v>
      </c>
      <c r="K75" s="52">
        <f>((('data-price'!K91*'data-volume'!L91/100)+('data-price'!K155*'data-volume'!L155/100)+('data-price'!K411*'data-volume'!L411/100)+('data-value'!K27-'data-value'!K91-'data-value'!K155-'data-value'!K411))/Y!K279)/((('data-price'!K91*'data-volume'!K91/100)+('data-price'!K155*'data-volume'!K155/100)+('data-price'!K411*'data-volume'!K411/100)+('data-value'!K27-'data-value'!K91-'data-value'!K155-'data-value'!K411))/Y!K279)</f>
        <v>1.0062424945894963</v>
      </c>
      <c r="L75" s="52">
        <f>((('data-price'!L91*'data-volume'!M91/100)+('data-price'!L155*'data-volume'!M155/100)+('data-price'!L411*'data-volume'!M411/100)+('data-value'!L27-'data-value'!L91-'data-value'!L155-'data-value'!L411))/Y!L279)/((('data-price'!L91*'data-volume'!L91/100)+('data-price'!L155*'data-volume'!L155/100)+('data-price'!L411*'data-volume'!L411/100)+('data-value'!L27-'data-value'!L91-'data-value'!L155-'data-value'!L411))/Y!L279)</f>
        <v>1.0534977666164642</v>
      </c>
      <c r="M75" s="52">
        <f>((('data-price'!M91*'data-volume'!N91/100)+('data-price'!M155*'data-volume'!N155/100)+('data-price'!M411*'data-volume'!N411/100)+('data-value'!M27-'data-value'!M91-'data-value'!M155-'data-value'!M411))/Y!M279)/((('data-price'!M91*'data-volume'!M91/100)+('data-price'!M155*'data-volume'!M155/100)+('data-price'!M411*'data-volume'!M411/100)+('data-value'!M27-'data-value'!M91-'data-value'!M155-'data-value'!M411))/Y!M279)</f>
        <v>1.0319487013675934</v>
      </c>
      <c r="N75" s="52">
        <f>((('data-price'!N91*'data-volume'!O91/100)+('data-price'!N155*'data-volume'!O155/100)+('data-price'!N411*'data-volume'!O411/100)+('data-value'!N27-'data-value'!N91-'data-value'!N155-'data-value'!N411))/Y!N279)/((('data-price'!N91*'data-volume'!N91/100)+('data-price'!N155*'data-volume'!N155/100)+('data-price'!N411*'data-volume'!N411/100)+('data-value'!N27-'data-value'!N91-'data-value'!N155-'data-value'!N411))/Y!N279)</f>
        <v>0.98906026885535514</v>
      </c>
      <c r="O75" s="52">
        <f>((('data-price'!O91*'data-volume'!P91/100)+('data-price'!O155*'data-volume'!P155/100)+('data-price'!O411*'data-volume'!P411/100)+('data-value'!O27-'data-value'!O91-'data-value'!O155-'data-value'!O411))/Y!O279)/((('data-price'!O91*'data-volume'!O91/100)+('data-price'!O155*'data-volume'!O155/100)+('data-price'!O411*'data-volume'!O411/100)+('data-value'!O27-'data-value'!O91-'data-value'!O155-'data-value'!O411))/Y!O279)</f>
        <v>0.99121384765107268</v>
      </c>
      <c r="P75" s="52">
        <f>((('data-price'!P91*'data-volume'!Q91/100)+('data-price'!P155*'data-volume'!Q155/100)+('data-price'!P411*'data-volume'!Q411/100)+('data-value'!P27-'data-value'!P91-'data-value'!P155-'data-value'!P411))/Y!P279)/((('data-price'!P91*'data-volume'!P91/100)+('data-price'!P155*'data-volume'!P155/100)+('data-price'!P411*'data-volume'!P411/100)+('data-value'!P27-'data-value'!P91-'data-value'!P155-'data-value'!P411))/Y!P279)</f>
        <v>0.98008259728805935</v>
      </c>
      <c r="Q75" s="52">
        <f>((('data-price'!Q91*'data-volume'!R91/100)+('data-price'!Q155*'data-volume'!R155/100)+('data-price'!Q411*'data-volume'!R411/100)+('data-value'!Q27-'data-value'!Q91-'data-value'!Q155-'data-value'!Q411))/Y!Q279)/((('data-price'!Q91*'data-volume'!Q91/100)+('data-price'!Q155*'data-volume'!Q155/100)+('data-price'!Q411*'data-volume'!Q411/100)+('data-value'!Q27-'data-value'!Q91-'data-value'!Q155-'data-value'!Q411))/Y!Q279)</f>
        <v>1.0257932959152132</v>
      </c>
      <c r="R75" s="52">
        <f>((('data-price'!R91*'data-volume'!S91/100)+('data-price'!R155*'data-volume'!S155/100)+('data-price'!R411*'data-volume'!S411/100)+('data-value'!R27-'data-value'!R91-'data-value'!R155-'data-value'!R411))/Y!R279)/((('data-price'!R91*'data-volume'!R91/100)+('data-price'!R155*'data-volume'!R155/100)+('data-price'!R411*'data-volume'!R411/100)+('data-value'!R27-'data-value'!R91-'data-value'!R155-'data-value'!R411))/Y!R279)</f>
        <v>0.99387615587763256</v>
      </c>
      <c r="S75" s="52">
        <f>((('data-price'!S91*'data-volume'!T91/100)+('data-price'!S155*'data-volume'!T155/100)+('data-price'!S411*'data-volume'!T411/100)+('data-value'!S27-'data-value'!S91-'data-value'!S155-'data-value'!S411))/Y!S279)/((('data-price'!S91*'data-volume'!S91/100)+('data-price'!S155*'data-volume'!S155/100)+('data-price'!S411*'data-volume'!S411/100)+('data-value'!S27-'data-value'!S91-'data-value'!S155-'data-value'!S411))/Y!S279)</f>
        <v>1.0123939071966965</v>
      </c>
      <c r="T75" s="52">
        <f>((('data-price'!T91*'data-volume'!U91/100)+('data-price'!T155*'data-volume'!U155/100)+('data-price'!T411*'data-volume'!U411/100)+('data-value'!T27-'data-value'!T91-'data-value'!T155-'data-value'!T411))/Y!T279)/((('data-price'!T91*'data-volume'!T91/100)+('data-price'!T155*'data-volume'!T155/100)+('data-price'!T411*'data-volume'!T411/100)+('data-value'!T27-'data-value'!T91-'data-value'!T155-'data-value'!T411))/Y!T279)</f>
        <v>1.0341873508413701</v>
      </c>
      <c r="U75" s="52">
        <f>((('data-price'!U91*'data-volume'!V91/100)+('data-price'!U155*'data-volume'!V155/100)+('data-price'!U411*'data-volume'!V411/100)+('data-value'!U27-'data-value'!U91-'data-value'!U155-'data-value'!U411))/Y!U279)/((('data-price'!U91*'data-volume'!U91/100)+('data-price'!U155*'data-volume'!U155/100)+('data-price'!U411*'data-volume'!U411/100)+('data-value'!U27-'data-value'!U91-'data-value'!U155-'data-value'!U411))/Y!U279)</f>
        <v>0.97962145448497762</v>
      </c>
      <c r="V75" s="52">
        <f>((('data-price'!V91*'data-volume'!W91/100)+('data-price'!V155*'data-volume'!W155/100)+('data-price'!V411*'data-volume'!W411/100)+('data-value'!V27-'data-value'!V91-'data-value'!V155-'data-value'!V411))/Y!V279)/((('data-price'!V91*'data-volume'!V91/100)+('data-price'!V155*'data-volume'!V155/100)+('data-price'!V411*'data-volume'!V411/100)+('data-value'!V27-'data-value'!V91-'data-value'!V155-'data-value'!V411))/Y!V279)</f>
        <v>1.0527733198171789</v>
      </c>
      <c r="W75" s="52">
        <f>((('data-price'!W91*'data-volume'!X91/100)+('data-price'!W155*'data-volume'!X155/100)+('data-price'!W411*'data-volume'!X411/100)+('data-value'!W27-'data-value'!W91-'data-value'!W155-'data-value'!W411))/Y!W279)/((('data-price'!W91*'data-volume'!W91/100)+('data-price'!W155*'data-volume'!W155/100)+('data-price'!W411*'data-volume'!W411/100)+('data-value'!W27-'data-value'!W91-'data-value'!W155-'data-value'!W411))/Y!W279)</f>
        <v>0.94107151705222092</v>
      </c>
      <c r="X75" s="52">
        <f>((('data-price'!X91*'data-volume'!Y91/100)+('data-price'!X155*'data-volume'!Y155/100)+('data-price'!X411*'data-volume'!Y411/100)+('data-value'!X27-'data-value'!X91-'data-value'!X155-'data-value'!X411))/Y!X279)/((('data-price'!X91*'data-volume'!X91/100)+('data-price'!X155*'data-volume'!X155/100)+('data-price'!X411*'data-volume'!X411/100)+('data-value'!X27-'data-value'!X91-'data-value'!X155-'data-value'!X411))/Y!X279)</f>
        <v>0.88889323619396621</v>
      </c>
      <c r="Y75" s="52">
        <f>((('data-price'!Y91*'data-volume'!Z91/100)+('data-price'!Y155*'data-volume'!Z155/100)+('data-price'!Y411*'data-volume'!Z411/100)+('data-value'!Y27-'data-value'!Y91-'data-value'!Y155-'data-value'!Y411))/Y!Y279)/((('data-price'!Y91*'data-volume'!Y91/100)+('data-price'!Y155*'data-volume'!Y155/100)+('data-price'!Y411*'data-volume'!Y411/100)+('data-value'!Y27-'data-value'!Y91-'data-value'!Y155-'data-value'!Y411))/Y!Y279)</f>
        <v>1.0488670959176902</v>
      </c>
      <c r="Z75" s="52">
        <f>((('data-price'!Z91*'data-volume'!AA91/100)+('data-price'!Z155*'data-volume'!AA155/100)+('data-price'!Z411*'data-volume'!AA411/100)+('data-value'!Z27-'data-value'!Z91-'data-value'!Z155-'data-value'!Z411))/Y!Z279)/((('data-price'!Z91*'data-volume'!Z91/100)+('data-price'!Z155*'data-volume'!Z155/100)+('data-price'!Z411*'data-volume'!Z411/100)+('data-value'!Z27-'data-value'!Z91-'data-value'!Z155-'data-value'!Z411))/Y!Z279)</f>
        <v>1.0145032064182067</v>
      </c>
      <c r="AA75" s="52">
        <f>((('data-price'!AA91*'data-volume'!AB91/100)+('data-price'!AA155*'data-volume'!AB155/100)+('data-price'!AA411*'data-volume'!AB411/100)+('data-value'!AA27-'data-value'!AA91-'data-value'!AA155-'data-value'!AA411))/Y!AA279)/((('data-price'!AA91*'data-volume'!AA91/100)+('data-price'!AA155*'data-volume'!AA155/100)+('data-price'!AA411*'data-volume'!AA411/100)+('data-value'!AA27-'data-value'!AA91-'data-value'!AA155-'data-value'!AA411))/Y!AA279)</f>
        <v>1.0421168350187251</v>
      </c>
      <c r="AB75" s="52">
        <f>((('data-price'!AB91*'data-volume'!AC91/100)+('data-price'!AB155*'data-volume'!AC155/100)+('data-price'!AB411*'data-volume'!AC411/100)+('data-value'!AB27-'data-value'!AB91-'data-value'!AB155-'data-value'!AB411))/Y!AB279)/((('data-price'!AB91*'data-volume'!AB91/100)+('data-price'!AB155*'data-volume'!AB155/100)+('data-price'!AB411*'data-volume'!AB411/100)+('data-value'!AB27-'data-value'!AB91-'data-value'!AB155-'data-value'!AB411))/Y!AB279)</f>
        <v>1.0321368567106428</v>
      </c>
      <c r="AC75" s="52">
        <f>((('data-price'!AC91*'data-volume'!AD91/100)+('data-price'!AC155*'data-volume'!AD155/100)+('data-price'!AC411*'data-volume'!AD411/100)+('data-value'!AC27-'data-value'!AC91-'data-value'!AC155-'data-value'!AC411))/Y!AC279)/((('data-price'!AC91*'data-volume'!AC91/100)+('data-price'!AC155*'data-volume'!AC155/100)+('data-price'!AC411*'data-volume'!AC411/100)+('data-value'!AC27-'data-value'!AC91-'data-value'!AC155-'data-value'!AC411))/Y!AC279)</f>
        <v>0.99088424274889919</v>
      </c>
      <c r="AD75" s="52">
        <f>((('data-price'!AD91*'data-volume'!AE91/100)+('data-price'!AD155*'data-volume'!AE155/100)+('data-price'!AD411*'data-volume'!AE411/100)+('data-value'!AD27-'data-value'!AD91-'data-value'!AD155-'data-value'!AD411))/Y!AD279)/((('data-price'!AD91*'data-volume'!AD91/100)+('data-price'!AD155*'data-volume'!AD155/100)+('data-price'!AD411*'data-volume'!AD411/100)+('data-value'!AD27-'data-value'!AD91-'data-value'!AD155-'data-value'!AD411))/Y!AD279)</f>
        <v>1.0142473930532954</v>
      </c>
      <c r="AE75" s="52">
        <f>((('data-price'!AE91*'data-volume'!AF91/100)+('data-price'!AE155*'data-volume'!AF155/100)+('data-price'!AE411*'data-volume'!AF411/100)+('data-value'!AE27-'data-value'!AE91-'data-value'!AE155-'data-value'!AE411))/Y!AE279)/((('data-price'!AE91*'data-volume'!AE91/100)+('data-price'!AE155*'data-volume'!AE155/100)+('data-price'!AE411*'data-volume'!AE411/100)+('data-value'!AE27-'data-value'!AE91-'data-value'!AE155-'data-value'!AE411))/Y!AE279)</f>
        <v>0.99410201807255305</v>
      </c>
      <c r="AF75" s="52">
        <f>((('data-price'!AF91*'data-volume'!AG91/100)+('data-price'!AF155*'data-volume'!AG155/100)+('data-price'!AF411*'data-volume'!AG411/100)+('data-value'!AF27-'data-value'!AF91-'data-value'!AF155-'data-value'!AF411))/Y!AF279)/((('data-price'!AF91*'data-volume'!AF91/100)+('data-price'!AF155*'data-volume'!AF155/100)+('data-price'!AF411*'data-volume'!AF411/100)+('data-value'!AF27-'data-value'!AF91-'data-value'!AF155-'data-value'!AF411))/Y!AF279)</f>
        <v>0.98704556425816659</v>
      </c>
      <c r="AG75" s="52">
        <f>((('data-price'!AG91*'data-volume'!AH91/100)+('data-price'!AG155*'data-volume'!AH155/100)+('data-price'!AG411*'data-volume'!AH411/100)+('data-value'!AG27-'data-value'!AG91-'data-value'!AG155-'data-value'!AG411))/Y!AG279)/((('data-price'!AG91*'data-volume'!AG91/100)+('data-price'!AG155*'data-volume'!AG155/100)+('data-price'!AG411*'data-volume'!AG411/100)+('data-value'!AG27-'data-value'!AG91-'data-value'!AG155-'data-value'!AG411))/Y!AG279)</f>
        <v>0.99452738274740415</v>
      </c>
    </row>
    <row r="76" spans="1:37" x14ac:dyDescent="0.25">
      <c r="A76" s="3" t="s">
        <v>654</v>
      </c>
      <c r="C76" s="52">
        <f>((('data-price'!D91*'data-volume'!D91/100)+('data-price'!D155*'data-volume'!D155/100)+('data-price'!D411*'data-volume'!D411/100)+('data-value'!D27-'data-value'!D91-'data-value'!D155-'data-value'!D411))/Y!D279)/((('data-price'!D91*'data-volume'!C91/100)+('data-price'!D155*'data-volume'!C155/100)+('data-price'!D411*'data-volume'!C411/100)+('data-value'!D27-'data-value'!D91-'data-value'!D155-'data-value'!D411))/Y!D279)</f>
        <v>1.0659033135245797</v>
      </c>
      <c r="D76" s="52">
        <f>((('data-price'!E91*'data-volume'!E91/100)+('data-price'!E155*'data-volume'!E155/100)+('data-price'!E411*'data-volume'!E411/100)+('data-value'!E27-'data-value'!E91-'data-value'!E155-'data-value'!E411))/Y!E279)/((('data-price'!E91*'data-volume'!D91/100)+('data-price'!E155*'data-volume'!D155/100)+('data-price'!E411*'data-volume'!D411/100)+('data-value'!E27-'data-value'!E91-'data-value'!E155-'data-value'!E411))/Y!E279)</f>
        <v>1.0249592080430341</v>
      </c>
      <c r="E76" s="52">
        <f>((('data-price'!F91*'data-volume'!F91/100)+('data-price'!F155*'data-volume'!F155/100)+('data-price'!F411*'data-volume'!F411/100)+('data-value'!F27-'data-value'!F91-'data-value'!F155-'data-value'!F411))/Y!F279)/((('data-price'!F91*'data-volume'!E91/100)+('data-price'!F155*'data-volume'!E155/100)+('data-price'!F411*'data-volume'!E411/100)+('data-value'!F27-'data-value'!F91-'data-value'!F155-'data-value'!F411))/Y!F279)</f>
        <v>0.99177381286680966</v>
      </c>
      <c r="F76" s="52">
        <f>((('data-price'!G91*'data-volume'!G91/100)+('data-price'!G155*'data-volume'!G155/100)+('data-price'!G411*'data-volume'!G411/100)+('data-value'!G27-'data-value'!G91-'data-value'!G155-'data-value'!G411))/Y!G279)/((('data-price'!G91*'data-volume'!F91/100)+('data-price'!G155*'data-volume'!F155/100)+('data-price'!G411*'data-volume'!F411/100)+('data-value'!G27-'data-value'!G91-'data-value'!G155-'data-value'!G411))/Y!G279)</f>
        <v>1.0012953018643329</v>
      </c>
      <c r="G76" s="52">
        <f>((('data-price'!H91*'data-volume'!H91/100)+('data-price'!H155*'data-volume'!H155/100)+('data-price'!H411*'data-volume'!H411/100)+('data-value'!H27-'data-value'!H91-'data-value'!H155-'data-value'!H411))/Y!H279)/((('data-price'!H91*'data-volume'!G91/100)+('data-price'!H155*'data-volume'!G155/100)+('data-price'!H411*'data-volume'!G411/100)+('data-value'!H27-'data-value'!H91-'data-value'!H155-'data-value'!H411))/Y!H279)</f>
        <v>1.0125679830011041</v>
      </c>
      <c r="H76" s="52">
        <f>((('data-price'!I91*'data-volume'!I91/100)+('data-price'!I155*'data-volume'!I155/100)+('data-price'!I411*'data-volume'!I411/100)+('data-value'!I27-'data-value'!I91-'data-value'!I155-'data-value'!I411))/Y!I279)/((('data-price'!I91*'data-volume'!H91/100)+('data-price'!I155*'data-volume'!H155/100)+('data-price'!I411*'data-volume'!H411/100)+('data-value'!I27-'data-value'!I91-'data-value'!I155-'data-value'!I411))/Y!I279)</f>
        <v>1.007197879186333</v>
      </c>
      <c r="I76" s="52">
        <f>((('data-price'!J91*'data-volume'!J91/100)+('data-price'!J155*'data-volume'!J155/100)+('data-price'!J411*'data-volume'!J411/100)+('data-value'!J27-'data-value'!J91-'data-value'!J155-'data-value'!J411))/Y!J279)/((('data-price'!J91*'data-volume'!I91/100)+('data-price'!J155*'data-volume'!I155/100)+('data-price'!J411*'data-volume'!I411/100)+('data-value'!J27-'data-value'!J91-'data-value'!J155-'data-value'!J411))/Y!J279)</f>
        <v>1.0026935223663176</v>
      </c>
      <c r="J76" s="52">
        <f>((('data-price'!K91*'data-volume'!K91/100)+('data-price'!K155*'data-volume'!K155/100)+('data-price'!K411*'data-volume'!K411/100)+('data-value'!K27-'data-value'!K91-'data-value'!K155-'data-value'!K411))/Y!K279)/((('data-price'!K91*'data-volume'!J91/100)+('data-price'!K155*'data-volume'!J155/100)+('data-price'!K411*'data-volume'!J411/100)+('data-value'!K27-'data-value'!K91-'data-value'!K155-'data-value'!K411))/Y!K279)</f>
        <v>1.0222216609058676</v>
      </c>
      <c r="K76" s="52">
        <f>((('data-price'!L91*'data-volume'!L91/100)+('data-price'!L155*'data-volume'!L155/100)+('data-price'!L411*'data-volume'!L411/100)+('data-value'!L27-'data-value'!L91-'data-value'!L155-'data-value'!L411))/Y!L279)/((('data-price'!L91*'data-volume'!K91/100)+('data-price'!L155*'data-volume'!K155/100)+('data-price'!L411*'data-volume'!K411/100)+('data-value'!L27-'data-value'!L91-'data-value'!L155-'data-value'!L411))/Y!L279)</f>
        <v>1.0063007766172829</v>
      </c>
      <c r="L76" s="52">
        <f>((('data-price'!M91*'data-volume'!M91/100)+('data-price'!M155*'data-volume'!M155/100)+('data-price'!M411*'data-volume'!M411/100)+('data-value'!M27-'data-value'!M91-'data-value'!M155-'data-value'!M411))/Y!M279)/((('data-price'!M91*'data-volume'!L91/100)+('data-price'!M155*'data-volume'!L155/100)+('data-price'!M411*'data-volume'!L411/100)+('data-value'!M27-'data-value'!M91-'data-value'!M155-'data-value'!M411))/Y!M279)</f>
        <v>1.0524964751227162</v>
      </c>
      <c r="M76" s="52">
        <f>((('data-price'!N91*'data-volume'!N91/100)+('data-price'!N155*'data-volume'!N155/100)+('data-price'!N411*'data-volume'!N411/100)+('data-value'!N27-'data-value'!N91-'data-value'!N155-'data-value'!N411))/Y!N279)/((('data-price'!N91*'data-volume'!M91/100)+('data-price'!N155*'data-volume'!M155/100)+('data-price'!N411*'data-volume'!M411/100)+('data-value'!N27-'data-value'!N91-'data-value'!N155-'data-value'!N411))/Y!N279)</f>
        <v>1.0312288591729621</v>
      </c>
      <c r="N76" s="52">
        <f>((('data-price'!O91*'data-volume'!O91/100)+('data-price'!O155*'data-volume'!O155/100)+('data-price'!O411*'data-volume'!O411/100)+('data-value'!O27-'data-value'!O91-'data-value'!O155-'data-value'!O411))/Y!O279)/((('data-price'!O91*'data-volume'!N91/100)+('data-price'!O155*'data-volume'!N155/100)+('data-price'!O411*'data-volume'!N411/100)+('data-value'!O27-'data-value'!O91-'data-value'!O155-'data-value'!O411))/Y!O279)</f>
        <v>0.9890342943409719</v>
      </c>
      <c r="O76" s="52">
        <f>((('data-price'!P91*'data-volume'!P91/100)+('data-price'!P155*'data-volume'!P155/100)+('data-price'!P411*'data-volume'!P411/100)+('data-value'!P27-'data-value'!P91-'data-value'!P155-'data-value'!P411))/Y!P279)/((('data-price'!P91*'data-volume'!O91/100)+('data-price'!P155*'data-volume'!O155/100)+('data-price'!P411*'data-volume'!O411/100)+('data-value'!P27-'data-value'!P91-'data-value'!P155-'data-value'!P411))/Y!P279)</f>
        <v>0.99038691815559932</v>
      </c>
      <c r="P76" s="52">
        <f>((('data-price'!Q91*'data-volume'!Q91/100)+('data-price'!Q155*'data-volume'!Q155/100)+('data-price'!Q411*'data-volume'!Q411/100)+('data-value'!Q27-'data-value'!Q91-'data-value'!Q155-'data-value'!Q411))/Y!Q279)/((('data-price'!Q91*'data-volume'!P91/100)+('data-price'!Q155*'data-volume'!P155/100)+('data-price'!Q411*'data-volume'!P411/100)+('data-value'!Q27-'data-value'!Q91-'data-value'!Q155-'data-value'!Q411))/Y!Q279)</f>
        <v>0.98043056108878046</v>
      </c>
      <c r="Q76" s="52">
        <f>((('data-price'!R91*'data-volume'!R91/100)+('data-price'!R155*'data-volume'!R155/100)+('data-price'!R411*'data-volume'!R411/100)+('data-value'!R27-'data-value'!R91-'data-value'!R155-'data-value'!R411))/Y!R279)/((('data-price'!R91*'data-volume'!Q91/100)+('data-price'!R155*'data-volume'!Q155/100)+('data-price'!R411*'data-volume'!Q411/100)+('data-value'!R27-'data-value'!R91-'data-value'!R155-'data-value'!R411))/Y!R279)</f>
        <v>1.0246998641645175</v>
      </c>
      <c r="R76" s="52">
        <f>((('data-price'!S91*'data-volume'!S91/100)+('data-price'!S155*'data-volume'!S155/100)+('data-price'!S411*'data-volume'!S411/100)+('data-value'!S27-'data-value'!S91-'data-value'!S155-'data-value'!S411))/Y!S279)/((('data-price'!S91*'data-volume'!R91/100)+('data-price'!S155*'data-volume'!R155/100)+('data-price'!S411*'data-volume'!R411/100)+('data-value'!S27-'data-value'!S91-'data-value'!S155-'data-value'!S411))/Y!S279)</f>
        <v>0.99364729198182355</v>
      </c>
      <c r="S76" s="52">
        <f>((('data-price'!T91*'data-volume'!T91/100)+('data-price'!T155*'data-volume'!T155/100)+('data-price'!T411*'data-volume'!T411/100)+('data-value'!T27-'data-value'!T91-'data-value'!T155-'data-value'!T411))/Y!T279)/((('data-price'!T91*'data-volume'!S91/100)+('data-price'!T155*'data-volume'!S155/100)+('data-price'!T411*'data-volume'!S411/100)+('data-value'!T27-'data-value'!T91-'data-value'!T155-'data-value'!T411))/Y!T279)</f>
        <v>1.0125301520509717</v>
      </c>
      <c r="T76" s="52">
        <f>((('data-price'!U91*'data-volume'!U91/100)+('data-price'!U155*'data-volume'!U155/100)+('data-price'!U411*'data-volume'!U411/100)+('data-value'!U27-'data-value'!U91-'data-value'!U155-'data-value'!U411))/Y!U279)/((('data-price'!U91*'data-volume'!T91/100)+('data-price'!U155*'data-volume'!T155/100)+('data-price'!U411*'data-volume'!T411/100)+('data-value'!U27-'data-value'!U91-'data-value'!U155-'data-value'!U411))/Y!U279)</f>
        <v>1.0361893464008538</v>
      </c>
      <c r="U76" s="52">
        <f>((('data-price'!V91*'data-volume'!V91/100)+('data-price'!V155*'data-volume'!V155/100)+('data-price'!V411*'data-volume'!V411/100)+('data-value'!V27-'data-value'!V91-'data-value'!V155-'data-value'!V411))/Y!V279)/((('data-price'!V91*'data-volume'!U91/100)+('data-price'!V155*'data-volume'!U155/100)+('data-price'!V411*'data-volume'!U411/100)+('data-value'!V27-'data-value'!V91-'data-value'!V155-'data-value'!V411))/Y!V279)</f>
        <v>0.97989947256162713</v>
      </c>
      <c r="V76" s="52">
        <f>((('data-price'!W91*'data-volume'!W91/100)+('data-price'!W155*'data-volume'!W155/100)+('data-price'!W411*'data-volume'!W411/100)+('data-value'!W27-'data-value'!W91-'data-value'!W155-'data-value'!W411))/Y!W279)/((('data-price'!W91*'data-volume'!V91/100)+('data-price'!W155*'data-volume'!V155/100)+('data-price'!W411*'data-volume'!V411/100)+('data-value'!W27-'data-value'!W91-'data-value'!W155-'data-value'!W411))/Y!W279)</f>
        <v>1.0526354560120739</v>
      </c>
      <c r="W76" s="52">
        <f>((('data-price'!X91*'data-volume'!X91/100)+('data-price'!X155*'data-volume'!X155/100)+('data-price'!X411*'data-volume'!X411/100)+('data-value'!X27-'data-value'!X91-'data-value'!X155-'data-value'!X411))/Y!X279)/((('data-price'!X91*'data-volume'!W91/100)+('data-price'!X155*'data-volume'!W155/100)+('data-price'!X411*'data-volume'!W411/100)+('data-value'!X27-'data-value'!X91-'data-value'!X155-'data-value'!X411))/Y!X279)</f>
        <v>0.93773796652198083</v>
      </c>
      <c r="X76" s="52">
        <f>((('data-price'!Y91*'data-volume'!Y91/100)+('data-price'!Y155*'data-volume'!Y155/100)+('data-price'!Y411*'data-volume'!Y411/100)+('data-value'!Y27-'data-value'!Y91-'data-value'!Y155-'data-value'!Y411))/Y!Y279)/((('data-price'!Y91*'data-volume'!X91/100)+('data-price'!Y155*'data-volume'!X155/100)+('data-price'!Y411*'data-volume'!X411/100)+('data-value'!Y27-'data-value'!Y91-'data-value'!Y155-'data-value'!Y411))/Y!Y279)</f>
        <v>0.89861485057610269</v>
      </c>
      <c r="Y76" s="52">
        <f>((('data-price'!Z91*'data-volume'!Z91/100)+('data-price'!Z155*'data-volume'!Z155/100)+('data-price'!Z411*'data-volume'!Z411/100)+('data-value'!Z27-'data-value'!Z91-'data-value'!Z155-'data-value'!Z411))/Y!Z279)/((('data-price'!Z91*'data-volume'!Y91/100)+('data-price'!Z155*'data-volume'!Y155/100)+('data-price'!Z411*'data-volume'!Y411/100)+('data-value'!Z27-'data-value'!Z91-'data-value'!Z155-'data-value'!Z411))/Y!Z279)</f>
        <v>1.0505969395647576</v>
      </c>
      <c r="Z76" s="52">
        <f>((('data-price'!AA91*'data-volume'!AA91/100)+('data-price'!AA155*'data-volume'!AA155/100)+('data-price'!AA411*'data-volume'!AA411/100)+('data-value'!AA27-'data-value'!AA91-'data-value'!AA155-'data-value'!AA411))/Y!AA279)/((('data-price'!AA91*'data-volume'!Z91/100)+('data-price'!AA155*'data-volume'!Z155/100)+('data-price'!AA411*'data-volume'!Z411/100)+('data-value'!AA27-'data-value'!AA91-'data-value'!AA155-'data-value'!AA411))/Y!AA279)</f>
        <v>1.0149817362805831</v>
      </c>
      <c r="AA76" s="52">
        <f>((('data-price'!AB91*'data-volume'!AB91/100)+('data-price'!AB155*'data-volume'!AB155/100)+('data-price'!AB411*'data-volume'!AB411/100)+('data-value'!AB27-'data-value'!AB91-'data-value'!AB155-'data-value'!AB411))/Y!AB279)/((('data-price'!AB91*'data-volume'!AA91/100)+('data-price'!AB155*'data-volume'!AA155/100)+('data-price'!AB411*'data-volume'!AA411/100)+('data-value'!AB27-'data-value'!AB91-'data-value'!AB155-'data-value'!AB411))/Y!AB279)</f>
        <v>1.0417917555682696</v>
      </c>
      <c r="AB76" s="52">
        <f>((('data-price'!AC91*'data-volume'!AC91/100)+('data-price'!AC155*'data-volume'!AC155/100)+('data-price'!AC411*'data-volume'!AC411/100)+('data-value'!AC27-'data-value'!AC91-'data-value'!AC155-'data-value'!AC411))/Y!AC279)/((('data-price'!AC91*'data-volume'!AB91/100)+('data-price'!AC155*'data-volume'!AB155/100)+('data-price'!AC411*'data-volume'!AB411/100)+('data-value'!AC27-'data-value'!AC91-'data-value'!AC155-'data-value'!AC411))/Y!AC279)</f>
        <v>1.0316563377259174</v>
      </c>
      <c r="AC76" s="52">
        <f>((('data-price'!AD91*'data-volume'!AD91/100)+('data-price'!AD155*'data-volume'!AD155/100)+('data-price'!AD411*'data-volume'!AD411/100)+('data-value'!AD27-'data-value'!AD91-'data-value'!AD155-'data-value'!AD411))/Y!AD279)/((('data-price'!AD91*'data-volume'!AC91/100)+('data-price'!AD155*'data-volume'!AC155/100)+('data-price'!AD411*'data-volume'!AC411/100)+('data-value'!AD27-'data-value'!AD91-'data-value'!AD155-'data-value'!AD411))/Y!AD279)</f>
        <v>0.99101493226578397</v>
      </c>
      <c r="AD76" s="52">
        <f>((('data-price'!AE91*'data-volume'!AE91/100)+('data-price'!AE155*'data-volume'!AE155/100)+('data-price'!AE411*'data-volume'!AE411/100)+('data-value'!AE27-'data-value'!AE91-'data-value'!AE155-'data-value'!AE411))/Y!AE279)/((('data-price'!AE91*'data-volume'!AD91/100)+('data-price'!AE155*'data-volume'!AD155/100)+('data-price'!AE411*'data-volume'!AD411/100)+('data-value'!AE27-'data-value'!AE91-'data-value'!AE155-'data-value'!AE411))/Y!AE279)</f>
        <v>1.0142239350688791</v>
      </c>
      <c r="AE76" s="52">
        <f>((('data-price'!AF91*'data-volume'!AF91/100)+('data-price'!AF155*'data-volume'!AF155/100)+('data-price'!AF411*'data-volume'!AF411/100)+('data-value'!AF27-'data-value'!AF91-'data-value'!AF155-'data-value'!AF411))/Y!AF279)/((('data-price'!AF91*'data-volume'!AE91/100)+('data-price'!AF155*'data-volume'!AE155/100)+('data-price'!AF411*'data-volume'!AE411/100)+('data-value'!AF27-'data-value'!AF91-'data-value'!AF155-'data-value'!AF411))/Y!AF279)</f>
        <v>0.99469171581973226</v>
      </c>
      <c r="AF76" s="52">
        <f>((('data-price'!AG91*'data-volume'!AG91/100)+('data-price'!AG155*'data-volume'!AG155/100)+('data-price'!AG411*'data-volume'!AG411/100)+('data-value'!AG27-'data-value'!AG91-'data-value'!AG155-'data-value'!AG411))/Y!AG279)/((('data-price'!AG91*'data-volume'!AF91/100)+('data-price'!AG155*'data-volume'!AF155/100)+('data-price'!AG411*'data-volume'!AF411/100)+('data-value'!AG27-'data-value'!AG91-'data-value'!AG155-'data-value'!AG411))/Y!AG279)</f>
        <v>0.98626532983602744</v>
      </c>
      <c r="AG76" s="52">
        <f>((('data-price'!AH91*'data-volume'!AH91/100)+('data-price'!AH155*'data-volume'!AH155/100)+('data-price'!AH411*'data-volume'!AH411/100)+('data-value'!AH27-'data-value'!AH91-'data-value'!AH155-'data-value'!AH411))/Y!AH279)/((('data-price'!AH91*'data-volume'!AG91/100)+('data-price'!AH155*'data-volume'!AG155/100)+('data-price'!AH411*'data-volume'!AG411/100)+('data-value'!AH27-'data-value'!AH91-'data-value'!AH155-'data-value'!AH411))/Y!AH279)</f>
        <v>0.99422439342577895</v>
      </c>
    </row>
    <row r="77" spans="1:37" x14ac:dyDescent="0.25">
      <c r="A77" s="3" t="s">
        <v>653</v>
      </c>
      <c r="C77" s="52">
        <f>SQRT(C75*C76)</f>
        <v>1.0662285921157026</v>
      </c>
      <c r="D77" s="52">
        <f t="shared" ref="D77:AG77" si="30">SQRT(D75*D76)</f>
        <v>1.0251236860761384</v>
      </c>
      <c r="E77" s="52">
        <f t="shared" si="30"/>
        <v>0.99170222212658521</v>
      </c>
      <c r="F77" s="52">
        <f t="shared" si="30"/>
        <v>1.001262995451951</v>
      </c>
      <c r="G77" s="52">
        <f t="shared" si="30"/>
        <v>1.012581752101412</v>
      </c>
      <c r="H77" s="52">
        <f t="shared" si="30"/>
        <v>1.0072022502388005</v>
      </c>
      <c r="I77" s="52">
        <f t="shared" si="30"/>
        <v>1.0027349410638544</v>
      </c>
      <c r="J77" s="52">
        <f t="shared" si="30"/>
        <v>1.0222990700792096</v>
      </c>
      <c r="K77" s="52">
        <f t="shared" si="30"/>
        <v>1.0062716351814365</v>
      </c>
      <c r="L77" s="52">
        <f t="shared" si="30"/>
        <v>1.0529970018539856</v>
      </c>
      <c r="M77" s="52">
        <f t="shared" si="30"/>
        <v>1.0315887174820801</v>
      </c>
      <c r="N77" s="52">
        <f t="shared" si="30"/>
        <v>0.98904728151289512</v>
      </c>
      <c r="O77" s="52">
        <f t="shared" si="30"/>
        <v>0.99080029663313063</v>
      </c>
      <c r="P77" s="52">
        <f t="shared" si="30"/>
        <v>0.98025656374873682</v>
      </c>
      <c r="Q77" s="52">
        <f t="shared" si="30"/>
        <v>1.0252464342708985</v>
      </c>
      <c r="R77" s="52">
        <f t="shared" si="30"/>
        <v>0.99376171734129226</v>
      </c>
      <c r="S77" s="52">
        <f t="shared" si="30"/>
        <v>1.0124620273320617</v>
      </c>
      <c r="T77" s="52">
        <f t="shared" si="30"/>
        <v>1.0351878646527644</v>
      </c>
      <c r="U77" s="52">
        <f t="shared" si="30"/>
        <v>0.97976045366195696</v>
      </c>
      <c r="V77" s="52">
        <f t="shared" si="30"/>
        <v>1.0527043856577691</v>
      </c>
      <c r="W77" s="52">
        <f t="shared" si="30"/>
        <v>0.93940326311563616</v>
      </c>
      <c r="X77" s="52">
        <f t="shared" si="30"/>
        <v>0.89374082519517328</v>
      </c>
      <c r="Y77" s="52">
        <f t="shared" si="30"/>
        <v>1.0497316614170027</v>
      </c>
      <c r="Z77" s="52">
        <f t="shared" si="30"/>
        <v>1.0147424431413965</v>
      </c>
      <c r="AA77" s="52">
        <f t="shared" si="30"/>
        <v>1.0419542826158001</v>
      </c>
      <c r="AB77" s="52">
        <f t="shared" si="30"/>
        <v>1.0318965692481208</v>
      </c>
      <c r="AC77" s="52">
        <f t="shared" si="30"/>
        <v>0.99094958535287403</v>
      </c>
      <c r="AD77" s="52">
        <f t="shared" si="30"/>
        <v>1.0142356639932679</v>
      </c>
      <c r="AE77" s="52">
        <f t="shared" si="30"/>
        <v>0.9943968232332836</v>
      </c>
      <c r="AF77" s="52">
        <f t="shared" si="30"/>
        <v>0.98665536992217728</v>
      </c>
      <c r="AG77" s="52">
        <f t="shared" si="30"/>
        <v>0.99437587654637183</v>
      </c>
    </row>
    <row r="78" spans="1:37" s="94" customFormat="1" x14ac:dyDescent="0.25">
      <c r="A78" s="91" t="s">
        <v>656</v>
      </c>
      <c r="B78" s="92"/>
      <c r="C78" s="93">
        <f>C74/C77</f>
        <v>0.98338761597363855</v>
      </c>
      <c r="D78" s="93">
        <f t="shared" ref="D78:AG78" si="31">D74/D77</f>
        <v>1.0021827863908879</v>
      </c>
      <c r="E78" s="93">
        <f t="shared" si="31"/>
        <v>1.0202040589760966</v>
      </c>
      <c r="F78" s="93">
        <f t="shared" si="31"/>
        <v>0.99032121959625252</v>
      </c>
      <c r="G78" s="93">
        <f t="shared" si="31"/>
        <v>1.0069326258942162</v>
      </c>
      <c r="H78" s="93">
        <f t="shared" si="31"/>
        <v>0.99844600341691403</v>
      </c>
      <c r="I78" s="93">
        <f t="shared" si="31"/>
        <v>1.0290654964016666</v>
      </c>
      <c r="J78" s="93">
        <f t="shared" si="31"/>
        <v>0.98651284628212133</v>
      </c>
      <c r="K78" s="93">
        <f t="shared" si="31"/>
        <v>1.0053624238013437</v>
      </c>
      <c r="L78" s="93">
        <f t="shared" si="31"/>
        <v>1.0126827587987555</v>
      </c>
      <c r="M78" s="93">
        <f t="shared" si="31"/>
        <v>0.9781164908713289</v>
      </c>
      <c r="N78" s="93">
        <f t="shared" si="31"/>
        <v>1.0260611586459358</v>
      </c>
      <c r="O78" s="93">
        <f t="shared" si="31"/>
        <v>1.0078648219457969</v>
      </c>
      <c r="P78" s="93">
        <f t="shared" si="31"/>
        <v>0.99621603955358229</v>
      </c>
      <c r="Q78" s="93">
        <f t="shared" si="31"/>
        <v>1.0310188097720638</v>
      </c>
      <c r="R78" s="93">
        <f t="shared" si="31"/>
        <v>1.0031489012535404</v>
      </c>
      <c r="S78" s="93">
        <f t="shared" si="31"/>
        <v>1.0346763313751655</v>
      </c>
      <c r="T78" s="93">
        <f t="shared" si="31"/>
        <v>0.98331895309619755</v>
      </c>
      <c r="U78" s="93">
        <f t="shared" si="31"/>
        <v>1.041237660508753</v>
      </c>
      <c r="V78" s="93">
        <f t="shared" si="31"/>
        <v>1.015984272336018</v>
      </c>
      <c r="W78" s="93">
        <f t="shared" si="31"/>
        <v>0.96142605731974229</v>
      </c>
      <c r="X78" s="93">
        <f t="shared" si="31"/>
        <v>0.99116057015803372</v>
      </c>
      <c r="Y78" s="93">
        <f t="shared" si="31"/>
        <v>1.0247740118561237</v>
      </c>
      <c r="Z78" s="93">
        <f t="shared" si="31"/>
        <v>0.97011570525651902</v>
      </c>
      <c r="AA78" s="93">
        <f t="shared" si="31"/>
        <v>0.97320415176952424</v>
      </c>
      <c r="AB78" s="93">
        <f t="shared" si="31"/>
        <v>1.0075816036074039</v>
      </c>
      <c r="AC78" s="93">
        <f t="shared" si="31"/>
        <v>0.99495287596565463</v>
      </c>
      <c r="AD78" s="93">
        <f t="shared" si="31"/>
        <v>0.97934687212939597</v>
      </c>
      <c r="AE78" s="93">
        <f t="shared" si="31"/>
        <v>1.0150073603335585</v>
      </c>
      <c r="AF78" s="93">
        <f t="shared" si="31"/>
        <v>0.98650356693352825</v>
      </c>
      <c r="AG78" s="93">
        <f t="shared" si="31"/>
        <v>1.0028812106555172</v>
      </c>
    </row>
    <row r="79" spans="1:37" x14ac:dyDescent="0.25">
      <c r="A79" s="3" t="s">
        <v>642</v>
      </c>
      <c r="B79" s="52">
        <v>1</v>
      </c>
      <c r="C79" s="52">
        <f>B79*C78</f>
        <v>0.98338761597363855</v>
      </c>
      <c r="D79" s="52">
        <f t="shared" ref="D79:AG79" si="32">C79*D78</f>
        <v>0.98553414107875348</v>
      </c>
      <c r="E79" s="52">
        <f t="shared" si="32"/>
        <v>1.0054459309880652</v>
      </c>
      <c r="F79" s="52">
        <f t="shared" si="32"/>
        <v>0.99571444061419034</v>
      </c>
      <c r="G79" s="52">
        <f t="shared" si="32"/>
        <v>1.0026173563284373</v>
      </c>
      <c r="H79" s="52">
        <f t="shared" si="32"/>
        <v>1.0010592923825603</v>
      </c>
      <c r="I79" s="52">
        <f t="shared" si="32"/>
        <v>1.0301555776431606</v>
      </c>
      <c r="J79" s="52">
        <f t="shared" si="32"/>
        <v>1.0162617110141572</v>
      </c>
      <c r="K79" s="52">
        <f t="shared" si="32"/>
        <v>1.0217113370016937</v>
      </c>
      <c r="L79" s="52">
        <f t="shared" si="32"/>
        <v>1.0346694554508402</v>
      </c>
      <c r="M79" s="52">
        <f t="shared" si="32"/>
        <v>1.0120272569773245</v>
      </c>
      <c r="N79" s="52">
        <f t="shared" si="32"/>
        <v>1.0384018598754219</v>
      </c>
      <c r="O79" s="52">
        <f t="shared" si="32"/>
        <v>1.0465687056115263</v>
      </c>
      <c r="P79" s="52">
        <f t="shared" si="32"/>
        <v>1.0426085310250337</v>
      </c>
      <c r="Q79" s="52">
        <f t="shared" si="32"/>
        <v>1.0749490067156302</v>
      </c>
      <c r="R79" s="52">
        <f t="shared" si="32"/>
        <v>1.078333914990369</v>
      </c>
      <c r="S79" s="52">
        <f t="shared" si="32"/>
        <v>1.1157265791596545</v>
      </c>
      <c r="T79" s="52">
        <f t="shared" si="32"/>
        <v>1.0971150917608732</v>
      </c>
      <c r="U79" s="52">
        <f t="shared" si="32"/>
        <v>1.1423575514539375</v>
      </c>
      <c r="V79" s="52">
        <f t="shared" si="32"/>
        <v>1.1606173056614839</v>
      </c>
      <c r="W79" s="52">
        <f t="shared" si="32"/>
        <v>1.1158477202391828</v>
      </c>
      <c r="X79" s="52">
        <f t="shared" si="32"/>
        <v>1.1059842626018106</v>
      </c>
      <c r="Y79" s="52">
        <f t="shared" si="32"/>
        <v>1.1333839298361941</v>
      </c>
      <c r="Z79" s="52">
        <f t="shared" si="32"/>
        <v>1.0995135504194444</v>
      </c>
      <c r="AA79" s="52">
        <f t="shared" si="32"/>
        <v>1.0700511521950535</v>
      </c>
      <c r="AB79" s="52">
        <f t="shared" si="32"/>
        <v>1.0781638558706423</v>
      </c>
      <c r="AC79" s="52">
        <f t="shared" si="32"/>
        <v>1.0727222291607152</v>
      </c>
      <c r="AD79" s="52">
        <f t="shared" si="32"/>
        <v>1.0505671597922197</v>
      </c>
      <c r="AE79" s="52">
        <f t="shared" si="32"/>
        <v>1.0663333997138247</v>
      </c>
      <c r="AF79" s="52">
        <f t="shared" si="32"/>
        <v>1.0519417023580437</v>
      </c>
      <c r="AG79" s="52">
        <f t="shared" si="32"/>
        <v>1.0549725679998605</v>
      </c>
    </row>
    <row r="80" spans="1:37" x14ac:dyDescent="0.25">
      <c r="A80" s="3" t="s">
        <v>593</v>
      </c>
      <c r="B80" s="52">
        <f>LN(B79)</f>
        <v>0</v>
      </c>
      <c r="C80" s="52">
        <f t="shared" ref="C80:AG80" si="33">LN(C79)</f>
        <v>-1.6751917154937228E-2</v>
      </c>
      <c r="D80" s="52">
        <f t="shared" si="33"/>
        <v>-1.4571509581259192E-2</v>
      </c>
      <c r="E80" s="52">
        <f t="shared" si="33"/>
        <v>5.4311555257259463E-3</v>
      </c>
      <c r="F80" s="52">
        <f t="shared" si="33"/>
        <v>-4.2947687162741797E-3</v>
      </c>
      <c r="G80" s="52">
        <f t="shared" si="33"/>
        <v>2.6139370164346963E-3</v>
      </c>
      <c r="H80" s="52">
        <f t="shared" si="33"/>
        <v>1.0587317282807053E-3</v>
      </c>
      <c r="I80" s="52">
        <f t="shared" si="33"/>
        <v>2.9709837090703028E-2</v>
      </c>
      <c r="J80" s="52">
        <f t="shared" si="33"/>
        <v>1.6130905566653565E-2</v>
      </c>
      <c r="K80" s="52">
        <f t="shared" si="33"/>
        <v>2.1479002767531483E-2</v>
      </c>
      <c r="L80" s="52">
        <f t="shared" si="33"/>
        <v>3.4082008994758745E-2</v>
      </c>
      <c r="M80" s="52">
        <f t="shared" si="33"/>
        <v>1.1955504274626098E-2</v>
      </c>
      <c r="N80" s="52">
        <f t="shared" si="33"/>
        <v>3.7682858063370579E-2</v>
      </c>
      <c r="O80" s="52">
        <f t="shared" si="33"/>
        <v>4.5516913507136214E-2</v>
      </c>
      <c r="P80" s="52">
        <f t="shared" si="33"/>
        <v>4.1725775770947278E-2</v>
      </c>
      <c r="Q80" s="52">
        <f t="shared" si="33"/>
        <v>7.2273224841154587E-2</v>
      </c>
      <c r="R80" s="52">
        <f t="shared" si="33"/>
        <v>7.5417178688351239E-2</v>
      </c>
      <c r="S80" s="52">
        <f t="shared" si="33"/>
        <v>0.10950583318853392</v>
      </c>
      <c r="T80" s="52">
        <f t="shared" si="33"/>
        <v>9.2684090795252791E-2</v>
      </c>
      <c r="U80" s="52">
        <f t="shared" si="33"/>
        <v>0.13309415457209078</v>
      </c>
      <c r="V80" s="52">
        <f t="shared" si="33"/>
        <v>0.14895202362433049</v>
      </c>
      <c r="W80" s="52">
        <f t="shared" si="33"/>
        <v>0.10961440325019842</v>
      </c>
      <c r="X80" s="52">
        <f t="shared" si="33"/>
        <v>0.1007356738866213</v>
      </c>
      <c r="Y80" s="52">
        <f t="shared" si="33"/>
        <v>0.12520778593060591</v>
      </c>
      <c r="Z80" s="52">
        <f t="shared" si="33"/>
        <v>9.486785510176142E-2</v>
      </c>
      <c r="AA80" s="52">
        <f t="shared" si="33"/>
        <v>6.7706453120924118E-2</v>
      </c>
      <c r="AB80" s="52">
        <f t="shared" si="33"/>
        <v>7.5259460815996285E-2</v>
      </c>
      <c r="AC80" s="52">
        <f t="shared" si="33"/>
        <v>7.0199557032354115E-2</v>
      </c>
      <c r="AD80" s="52">
        <f t="shared" si="33"/>
        <v>4.9330170522819072E-2</v>
      </c>
      <c r="AE80" s="52">
        <f t="shared" si="33"/>
        <v>6.422603455043345E-2</v>
      </c>
      <c r="AF80" s="52">
        <f t="shared" si="33"/>
        <v>5.0637696770530212E-2</v>
      </c>
      <c r="AG80" s="52">
        <f t="shared" si="33"/>
        <v>5.351476469410784E-2</v>
      </c>
      <c r="AH80" s="50">
        <f>LINEST(B80:AG80,B$1:AG$1,1,1)</f>
        <v>3.3525839643626463E-3</v>
      </c>
      <c r="AI80" s="50">
        <f>LINEST(B80:V80,B$1:V$1,1,1)</f>
        <v>7.1362861868963061E-3</v>
      </c>
      <c r="AJ80" s="50">
        <f>LINEST(V80:AG80,V$1:AG$1,1,1)</f>
        <v>-7.9790477113806345E-3</v>
      </c>
    </row>
    <row r="81" spans="1:36" s="32" customFormat="1" x14ac:dyDescent="0.25">
      <c r="A81" s="47" t="s">
        <v>657</v>
      </c>
      <c r="AH81" s="47" t="s">
        <v>647</v>
      </c>
      <c r="AI81" s="47" t="s">
        <v>645</v>
      </c>
      <c r="AJ81" s="47" t="s">
        <v>646</v>
      </c>
    </row>
    <row r="82" spans="1:36" x14ac:dyDescent="0.25">
      <c r="A82" s="3" t="s">
        <v>658</v>
      </c>
      <c r="C82" s="52">
        <f>'data-volume'!D27/'data-volume'!C27</f>
        <v>1.0485159932835899</v>
      </c>
      <c r="D82" s="52">
        <f>'data-volume'!E27/'data-volume'!D27</f>
        <v>1.0273613121070821</v>
      </c>
      <c r="E82" s="52">
        <f>'data-volume'!F27/'data-volume'!E27</f>
        <v>1.0117386323091568</v>
      </c>
      <c r="F82" s="52">
        <f>'data-volume'!G27/'data-volume'!F27</f>
        <v>0.99157199079257308</v>
      </c>
      <c r="G82" s="52">
        <f>'data-volume'!H27/'data-volume'!G27</f>
        <v>1.019601602576041</v>
      </c>
      <c r="H82" s="52">
        <f>'data-volume'!I27/'data-volume'!H27</f>
        <v>1.0056370613834529</v>
      </c>
      <c r="I82" s="52">
        <f>'data-volume'!J27/'data-volume'!I27</f>
        <v>1.0318799298851713</v>
      </c>
      <c r="J82" s="52">
        <f>'data-volume'!K27/'data-volume'!J27</f>
        <v>1.0085111653754069</v>
      </c>
      <c r="K82" s="52">
        <f>'data-volume'!L27/'data-volume'!K27</f>
        <v>1.0116676901485504</v>
      </c>
      <c r="L82" s="52">
        <f>'data-volume'!M27/'data-volume'!L27</f>
        <v>1.0663519088443123</v>
      </c>
      <c r="M82" s="52">
        <f>'data-volume'!N27/'data-volume'!M27</f>
        <v>1.0090139363660269</v>
      </c>
      <c r="N82" s="52">
        <f>'data-volume'!O27/'data-volume'!N27</f>
        <v>1.0148229996247342</v>
      </c>
      <c r="O82" s="52">
        <f>'data-volume'!P27/'data-volume'!O27</f>
        <v>0.99859276454999291</v>
      </c>
      <c r="P82" s="52">
        <f>'data-volume'!Q27/'data-volume'!P27</f>
        <v>0.9765473116841703</v>
      </c>
      <c r="Q82" s="52">
        <f>'data-volume'!R27/'data-volume'!Q27</f>
        <v>1.0570483583850343</v>
      </c>
      <c r="R82" s="52">
        <f>'data-volume'!S27/'data-volume'!R27</f>
        <v>0.99689097485874867</v>
      </c>
      <c r="S82" s="52">
        <f>'data-volume'!T27/'data-volume'!S27</f>
        <v>1.0475704960966001</v>
      </c>
      <c r="T82" s="52">
        <f>'data-volume'!U27/'data-volume'!T27</f>
        <v>1.0179198473282445</v>
      </c>
      <c r="U82" s="52">
        <f>'data-volume'!V27/'data-volume'!U27</f>
        <v>1.0201634826299706</v>
      </c>
      <c r="V82" s="52">
        <f>'data-volume'!W27/'data-volume'!V27</f>
        <v>1.0695310992474434</v>
      </c>
      <c r="W82" s="52">
        <f>'data-volume'!X27/'data-volume'!W27</f>
        <v>0.90316677549056656</v>
      </c>
      <c r="X82" s="52">
        <f>'data-volume'!Y27/'data-volume'!X27</f>
        <v>0.88584066587395949</v>
      </c>
      <c r="Y82" s="52">
        <f>'data-volume'!Z27/'data-volume'!Y27</f>
        <v>1.0757377260426959</v>
      </c>
      <c r="Z82" s="52">
        <f>'data-volume'!AA27/'data-volume'!Z27</f>
        <v>0.98441758088183906</v>
      </c>
      <c r="AA82" s="52">
        <f>'data-volume'!AB27/'data-volume'!AA27</f>
        <v>1.0140342337957329</v>
      </c>
      <c r="AB82" s="52">
        <f>'data-volume'!AC27/'data-volume'!AB27</f>
        <v>1.03972</v>
      </c>
      <c r="AC82" s="52">
        <f>'data-volume'!AD27/'data-volume'!AC27</f>
        <v>0.98594813988381491</v>
      </c>
      <c r="AD82" s="52">
        <f>'data-volume'!AE27/'data-volume'!AD27</f>
        <v>0.99328852513388799</v>
      </c>
      <c r="AE82" s="52">
        <f>'data-volume'!AF27/'data-volume'!AE27</f>
        <v>1.0093200946740915</v>
      </c>
      <c r="AF82" s="52">
        <f>'data-volume'!AG27/'data-volume'!AF27</f>
        <v>0.97333904176234765</v>
      </c>
      <c r="AG82" s="52">
        <f>'data-volume'!AH27/'data-volume'!AG27</f>
        <v>0.99724088291746638</v>
      </c>
      <c r="AH82" s="52"/>
      <c r="AI82" s="52"/>
      <c r="AJ82" s="52"/>
    </row>
    <row r="83" spans="1:36" x14ac:dyDescent="0.25">
      <c r="A83" s="3" t="s">
        <v>659</v>
      </c>
      <c r="B83" s="16">
        <f>'data-value'!C91/'data-value'!C$27</f>
        <v>0.61022059220781966</v>
      </c>
      <c r="C83" s="16">
        <f>'data-value'!D91/'data-value'!D$27</f>
        <v>0.62115548578869895</v>
      </c>
      <c r="D83" s="16">
        <f>'data-value'!E91/'data-value'!E$27</f>
        <v>0.61871917026980117</v>
      </c>
      <c r="E83" s="16">
        <f>'data-value'!F91/'data-value'!F$27</f>
        <v>0.60662988696912745</v>
      </c>
      <c r="F83" s="16">
        <f>'data-value'!G91/'data-value'!G$27</f>
        <v>0.60246193123931069</v>
      </c>
      <c r="G83" s="16">
        <f>'data-value'!H91/'data-value'!H$27</f>
        <v>0.59668985103446959</v>
      </c>
      <c r="H83" s="16">
        <f>'data-value'!I91/'data-value'!I$27</f>
        <v>0.59641012964365936</v>
      </c>
      <c r="I83" s="16">
        <f>'data-value'!J91/'data-value'!J$27</f>
        <v>0.57616695834561182</v>
      </c>
      <c r="J83" s="16">
        <f>'data-value'!K91/'data-value'!K$27</f>
        <v>0.58065949170248987</v>
      </c>
      <c r="K83" s="16">
        <f>'data-value'!L91/'data-value'!L$27</f>
        <v>0.58086217008638319</v>
      </c>
      <c r="L83" s="16">
        <f>'data-value'!M91/'data-value'!M$27</f>
        <v>0.58477011494252873</v>
      </c>
      <c r="M83" s="16">
        <f>'data-value'!N91/'data-value'!N$27</f>
        <v>0.571631541558134</v>
      </c>
      <c r="N83" s="16">
        <f>'data-value'!O91/'data-value'!O$27</f>
        <v>0.56167247386759589</v>
      </c>
      <c r="O83" s="16">
        <f>'data-value'!P91/'data-value'!P$27</f>
        <v>0.58663148636763418</v>
      </c>
      <c r="P83" s="16">
        <f>'data-value'!Q91/'data-value'!Q$27</f>
        <v>0.56615177971793151</v>
      </c>
      <c r="Q83" s="16">
        <f>'data-value'!R91/'data-value'!R$27</f>
        <v>0.55897327110733985</v>
      </c>
      <c r="R83" s="16">
        <f>'data-value'!S91/'data-value'!S$27</f>
        <v>0.57160292921074041</v>
      </c>
      <c r="S83" s="16">
        <f>'data-value'!T91/'data-value'!T$27</f>
        <v>0.5849643314432047</v>
      </c>
      <c r="T83" s="16">
        <f>'data-value'!U91/'data-value'!U$27</f>
        <v>0.6345776031434186</v>
      </c>
      <c r="U83" s="16">
        <f>'data-value'!V91/'data-value'!V$27</f>
        <v>0.61562925942753299</v>
      </c>
      <c r="V83" s="16">
        <f>'data-value'!W91/'data-value'!W$27</f>
        <v>0.63249622615616841</v>
      </c>
      <c r="W83" s="16">
        <f>'data-value'!X91/'data-value'!X$27</f>
        <v>0.63930415873878776</v>
      </c>
      <c r="X83" s="16">
        <f>'data-value'!Y91/'data-value'!Y$27</f>
        <v>0.53583507811241748</v>
      </c>
      <c r="Y83" s="16">
        <f>'data-value'!Z91/'data-value'!Z$27</f>
        <v>0.57705742629593404</v>
      </c>
      <c r="Z83" s="16">
        <f>'data-value'!AA91/'data-value'!AA$27</f>
        <v>0.61063530614853634</v>
      </c>
      <c r="AA83" s="16">
        <f>'data-value'!AB91/'data-value'!AB$27</f>
        <v>0.61730575176589308</v>
      </c>
      <c r="AB83" s="16">
        <f>'data-value'!AC91/'data-value'!AC$27</f>
        <v>0.61446798266730862</v>
      </c>
      <c r="AC83" s="16">
        <f>'data-value'!AD91/'data-value'!AD$27</f>
        <v>0.60332369942196529</v>
      </c>
      <c r="AD83" s="16">
        <f>'data-value'!AE91/'data-value'!AE$27</f>
        <v>0.57759388924252064</v>
      </c>
      <c r="AE83" s="16">
        <f>'data-value'!AF91/'data-value'!AF$27</f>
        <v>0.54199356913183272</v>
      </c>
      <c r="AF83" s="16">
        <f>'data-value'!AG91/'data-value'!AG$27</f>
        <v>0.54669504256384582</v>
      </c>
      <c r="AG83" s="16">
        <f>'data-value'!AH91/'data-value'!AH$27</f>
        <v>0.54891434025292296</v>
      </c>
    </row>
    <row r="84" spans="1:36" x14ac:dyDescent="0.25">
      <c r="A84" s="3" t="s">
        <v>660</v>
      </c>
      <c r="B84" s="16">
        <f>'data-value'!C155/'data-value'!C$27</f>
        <v>0.17123428008162053</v>
      </c>
      <c r="C84" s="16">
        <f>'data-value'!D155/'data-value'!D$27</f>
        <v>0.16637016416901471</v>
      </c>
      <c r="D84" s="16">
        <f>'data-value'!E155/'data-value'!E$27</f>
        <v>0.16333999105115479</v>
      </c>
      <c r="E84" s="16">
        <f>'data-value'!F155/'data-value'!F$27</f>
        <v>0.16721192947260657</v>
      </c>
      <c r="F84" s="16">
        <f>'data-value'!G155/'data-value'!G$27</f>
        <v>0.17307076198371754</v>
      </c>
      <c r="G84" s="16">
        <f>'data-value'!H155/'data-value'!H$27</f>
        <v>0.17635951396834026</v>
      </c>
      <c r="H84" s="16">
        <f>'data-value'!I155/'data-value'!I$27</f>
        <v>0.17746180693153346</v>
      </c>
      <c r="I84" s="16">
        <f>'data-value'!J155/'data-value'!J$27</f>
        <v>0.16983507116307725</v>
      </c>
      <c r="J84" s="16">
        <f>'data-value'!K155/'data-value'!K$27</f>
        <v>0.16080608567786694</v>
      </c>
      <c r="K84" s="16">
        <f>'data-value'!L155/'data-value'!L$27</f>
        <v>0.16008552459820349</v>
      </c>
      <c r="L84" s="16">
        <f>'data-value'!M155/'data-value'!M$27</f>
        <v>0.15404610377634101</v>
      </c>
      <c r="M84" s="16">
        <f>'data-value'!N155/'data-value'!N$27</f>
        <v>0.15868340042623727</v>
      </c>
      <c r="N84" s="16">
        <f>'data-value'!O155/'data-value'!O$27</f>
        <v>0.16282926829268293</v>
      </c>
      <c r="O84" s="16">
        <f>'data-value'!P155/'data-value'!P$27</f>
        <v>0.16308927000879508</v>
      </c>
      <c r="P84" s="16">
        <f>'data-value'!Q155/'data-value'!Q$27</f>
        <v>0.16736288336691291</v>
      </c>
      <c r="Q84" s="16">
        <f>'data-value'!R155/'data-value'!R$27</f>
        <v>0.15727195587611373</v>
      </c>
      <c r="R84" s="16">
        <f>'data-value'!S155/'data-value'!S$27</f>
        <v>0.15486777868185514</v>
      </c>
      <c r="S84" s="16">
        <f>'data-value'!T155/'data-value'!T$27</f>
        <v>0.14283702213279675</v>
      </c>
      <c r="T84" s="16">
        <f>'data-value'!U155/'data-value'!U$27</f>
        <v>0.13235428945645056</v>
      </c>
      <c r="U84" s="16">
        <f>'data-value'!V155/'data-value'!V$27</f>
        <v>0.12364076934726641</v>
      </c>
      <c r="V84" s="16">
        <f>'data-value'!W155/'data-value'!W$27</f>
        <v>0.11769726910937285</v>
      </c>
      <c r="W84" s="16">
        <f>'data-value'!X155/'data-value'!X$27</f>
        <v>0.11774938842076652</v>
      </c>
      <c r="X84" s="16">
        <f>'data-value'!Y155/'data-value'!Y$27</f>
        <v>0.13581091963279113</v>
      </c>
      <c r="Y84" s="16">
        <f>'data-value'!Z155/'data-value'!Z$27</f>
        <v>0.12013413441386056</v>
      </c>
      <c r="Z84" s="16">
        <f>'data-value'!AA155/'data-value'!AA$27</f>
        <v>0.11081554390898633</v>
      </c>
      <c r="AA84" s="16">
        <f>'data-value'!AB155/'data-value'!AB$27</f>
        <v>0.11309661957618568</v>
      </c>
      <c r="AB84" s="16">
        <f>'data-value'!AC155/'data-value'!AC$27</f>
        <v>0.11117597496389023</v>
      </c>
      <c r="AC84" s="16">
        <f>'data-value'!AD155/'data-value'!AD$27</f>
        <v>0.11709417148362235</v>
      </c>
      <c r="AD84" s="16">
        <f>'data-value'!AE155/'data-value'!AE$27</f>
        <v>0.12792234245703374</v>
      </c>
      <c r="AE84" s="16">
        <f>'data-value'!AF155/'data-value'!AF$27</f>
        <v>0.12734405144694536</v>
      </c>
      <c r="AF84" s="16">
        <f>'data-value'!AG155/'data-value'!AG$27</f>
        <v>0.12849399098647973</v>
      </c>
      <c r="AG84" s="16">
        <f>'data-value'!AH155/'data-value'!AH$27</f>
        <v>0.12591744213791456</v>
      </c>
    </row>
    <row r="85" spans="1:36" x14ac:dyDescent="0.25">
      <c r="A85" s="3" t="s">
        <v>662</v>
      </c>
      <c r="B85" s="16">
        <f>'data-value'!C411/'data-value'!C$27</f>
        <v>5.1248027766608611E-2</v>
      </c>
      <c r="C85" s="16">
        <f>'data-value'!D411/'data-value'!D$27</f>
        <v>4.8413079132179022E-2</v>
      </c>
      <c r="D85" s="16">
        <f>'data-value'!E411/'data-value'!E$27</f>
        <v>4.9278522635522105E-2</v>
      </c>
      <c r="E85" s="16">
        <f>'data-value'!F411/'data-value'!F$27</f>
        <v>5.3255447779323034E-2</v>
      </c>
      <c r="F85" s="16">
        <f>'data-value'!G411/'data-value'!G$27</f>
        <v>5.8407238487055729E-2</v>
      </c>
      <c r="G85" s="16">
        <f>'data-value'!H411/'data-value'!H$27</f>
        <v>6.2511406598028063E-2</v>
      </c>
      <c r="H85" s="16">
        <f>'data-value'!I411/'data-value'!I$27</f>
        <v>6.6329296711235788E-2</v>
      </c>
      <c r="I85" s="16">
        <f>'data-value'!J411/'data-value'!J$27</f>
        <v>6.7016340462728044E-2</v>
      </c>
      <c r="J85" s="16">
        <f>'data-value'!K411/'data-value'!K$27</f>
        <v>6.6875318699486888E-2</v>
      </c>
      <c r="K85" s="16">
        <f>'data-value'!L411/'data-value'!L$27</f>
        <v>7.1511344496693968E-2</v>
      </c>
      <c r="L85" s="16">
        <f>'data-value'!M411/'data-value'!M$27</f>
        <v>7.2318007662835249E-2</v>
      </c>
      <c r="M85" s="16">
        <f>'data-value'!N411/'data-value'!N$27</f>
        <v>7.7433104428131658E-2</v>
      </c>
      <c r="N85" s="16">
        <f>'data-value'!O411/'data-value'!O$27</f>
        <v>8.1765389082462253E-2</v>
      </c>
      <c r="O85" s="16">
        <f>'data-value'!P411/'data-value'!P$27</f>
        <v>8.2453825857519786E-2</v>
      </c>
      <c r="P85" s="16">
        <f>'data-value'!Q411/'data-value'!Q$27</f>
        <v>8.8650100738750848E-2</v>
      </c>
      <c r="Q85" s="16">
        <f>'data-value'!R411/'data-value'!R$27</f>
        <v>8.8459906661009766E-2</v>
      </c>
      <c r="R85" s="16">
        <f>'data-value'!S411/'data-value'!S$27</f>
        <v>8.7876322213181451E-2</v>
      </c>
      <c r="S85" s="16">
        <f>'data-value'!T411/'data-value'!T$27</f>
        <v>8.1763307115419792E-2</v>
      </c>
      <c r="T85" s="16">
        <f>'data-value'!U411/'data-value'!U$27</f>
        <v>7.6457105435494443E-2</v>
      </c>
      <c r="U85" s="16">
        <f>'data-value'!V411/'data-value'!V$27</f>
        <v>7.3754354081478124E-2</v>
      </c>
      <c r="V85" s="16">
        <f>'data-value'!W411/'data-value'!W$27</f>
        <v>7.1497186770961993E-2</v>
      </c>
      <c r="W85" s="16">
        <f>'data-value'!X411/'data-value'!X$27</f>
        <v>7.665126393041588E-2</v>
      </c>
      <c r="X85" s="16">
        <f>'data-value'!Y411/'data-value'!Y$27</f>
        <v>9.6633918505395391E-2</v>
      </c>
      <c r="Y85" s="16">
        <f>'data-value'!Z411/'data-value'!Z$27</f>
        <v>8.7746262400447111E-2</v>
      </c>
      <c r="Z85" s="16">
        <f>'data-value'!AA411/'data-value'!AA$27</f>
        <v>8.3727470279943761E-2</v>
      </c>
      <c r="AA85" s="16">
        <f>'data-value'!AB411/'data-value'!AB$27</f>
        <v>8.6781029263370335E-2</v>
      </c>
      <c r="AB85" s="16">
        <f>'data-value'!AC411/'data-value'!AC$27</f>
        <v>8.6543090996629768E-2</v>
      </c>
      <c r="AC85" s="16">
        <f>'data-value'!AD411/'data-value'!AD$27</f>
        <v>9.0799614643545287E-2</v>
      </c>
      <c r="AD85" s="16">
        <f>'data-value'!AE411/'data-value'!AE$27</f>
        <v>0.1014640356460853</v>
      </c>
      <c r="AE85" s="16">
        <f>'data-value'!AF411/'data-value'!AF$27</f>
        <v>0.10829581993569132</v>
      </c>
      <c r="AF85" s="16">
        <f>'data-value'!AG411/'data-value'!AG$27</f>
        <v>0.11041562343515274</v>
      </c>
      <c r="AG85" s="16">
        <f>'data-value'!AH411/'data-value'!AH$27</f>
        <v>0.10987831066571223</v>
      </c>
    </row>
    <row r="86" spans="1:36" x14ac:dyDescent="0.25">
      <c r="A86" s="3" t="s">
        <v>661</v>
      </c>
      <c r="B86" s="40">
        <f>1-B83-B84-B85</f>
        <v>0.1672970999439512</v>
      </c>
      <c r="C86" s="40">
        <f t="shared" ref="C86:AG86" si="34">1-C83-C84-C85</f>
        <v>0.16406127091010733</v>
      </c>
      <c r="D86" s="40">
        <f t="shared" si="34"/>
        <v>0.16866231604352194</v>
      </c>
      <c r="E86" s="40">
        <f t="shared" si="34"/>
        <v>0.17290273577894294</v>
      </c>
      <c r="F86" s="40">
        <f t="shared" si="34"/>
        <v>0.16606006828991604</v>
      </c>
      <c r="G86" s="40">
        <f t="shared" si="34"/>
        <v>0.16443922839916209</v>
      </c>
      <c r="H86" s="40">
        <f t="shared" si="34"/>
        <v>0.15979876671357141</v>
      </c>
      <c r="I86" s="40">
        <f t="shared" si="34"/>
        <v>0.18698163002858287</v>
      </c>
      <c r="J86" s="40">
        <f t="shared" si="34"/>
        <v>0.19165910392015634</v>
      </c>
      <c r="K86" s="40">
        <f t="shared" si="34"/>
        <v>0.18754096081871938</v>
      </c>
      <c r="L86" s="40">
        <f t="shared" si="34"/>
        <v>0.18886577361829504</v>
      </c>
      <c r="M86" s="40">
        <f t="shared" si="34"/>
        <v>0.19225195358749703</v>
      </c>
      <c r="N86" s="40">
        <f t="shared" si="34"/>
        <v>0.1937328687572589</v>
      </c>
      <c r="O86" s="40">
        <f t="shared" si="34"/>
        <v>0.16782541776605095</v>
      </c>
      <c r="P86" s="40">
        <f t="shared" si="34"/>
        <v>0.17783523617640473</v>
      </c>
      <c r="Q86" s="40">
        <f t="shared" si="34"/>
        <v>0.19529486635553661</v>
      </c>
      <c r="R86" s="40">
        <f t="shared" si="34"/>
        <v>0.185652969894223</v>
      </c>
      <c r="S86" s="40">
        <f t="shared" si="34"/>
        <v>0.19043533930857875</v>
      </c>
      <c r="T86" s="40">
        <f t="shared" si="34"/>
        <v>0.1566110019646364</v>
      </c>
      <c r="U86" s="40">
        <f t="shared" si="34"/>
        <v>0.18697561714372246</v>
      </c>
      <c r="V86" s="40">
        <f t="shared" si="34"/>
        <v>0.17830931796349675</v>
      </c>
      <c r="W86" s="40">
        <f t="shared" si="34"/>
        <v>0.16629518891002984</v>
      </c>
      <c r="X86" s="40">
        <f t="shared" si="34"/>
        <v>0.23172008374939601</v>
      </c>
      <c r="Y86" s="40">
        <f t="shared" si="34"/>
        <v>0.21506217688975829</v>
      </c>
      <c r="Z86" s="40">
        <f t="shared" si="34"/>
        <v>0.19482167966253355</v>
      </c>
      <c r="AA86" s="40">
        <f t="shared" si="34"/>
        <v>0.18281659939455092</v>
      </c>
      <c r="AB86" s="40">
        <f t="shared" si="34"/>
        <v>0.18781295137217141</v>
      </c>
      <c r="AC86" s="40">
        <f t="shared" si="34"/>
        <v>0.18878251445086708</v>
      </c>
      <c r="AD86" s="40">
        <f t="shared" si="34"/>
        <v>0.19301973265436034</v>
      </c>
      <c r="AE86" s="40">
        <f t="shared" si="34"/>
        <v>0.22236655948553058</v>
      </c>
      <c r="AF86" s="40">
        <f t="shared" si="34"/>
        <v>0.21439534301452171</v>
      </c>
      <c r="AG86" s="40">
        <f t="shared" si="34"/>
        <v>0.21528990694345024</v>
      </c>
    </row>
    <row r="87" spans="1:36" x14ac:dyDescent="0.25">
      <c r="A87" s="3" t="s">
        <v>664</v>
      </c>
      <c r="B87" s="13"/>
      <c r="C87" s="52">
        <f>('data-volume'!D91/'data-volume'!C91)^((B83+C83)/2)</f>
        <v>1.0582948631794147</v>
      </c>
      <c r="D87" s="52">
        <f>('data-volume'!E91/'data-volume'!D91)^((C83+D83)/2)</f>
        <v>1.0214429132520333</v>
      </c>
      <c r="E87" s="52">
        <f>('data-volume'!F91/'data-volume'!E91)^((D83+E83)/2)</f>
        <v>0.9878383408188216</v>
      </c>
      <c r="F87" s="52">
        <f>('data-volume'!G91/'data-volume'!F91)^((E83+F83)/2)</f>
        <v>0.99826015817079317</v>
      </c>
      <c r="G87" s="52">
        <f>('data-volume'!H91/'data-volume'!G91)^((F83+G83)/2)</f>
        <v>1.0084539473769165</v>
      </c>
      <c r="H87" s="52">
        <f>('data-volume'!I91/'data-volume'!H91)^((G83+H83)/2)</f>
        <v>1.004485202690746</v>
      </c>
      <c r="I87" s="52">
        <f>('data-volume'!J91/'data-volume'!I91)^((H83+I83)/2)</f>
        <v>1.001048864817436</v>
      </c>
      <c r="J87" s="52">
        <f>('data-volume'!K91/'data-volume'!J91)^((I83+J83)/2)</f>
        <v>1.0191788828315267</v>
      </c>
      <c r="K87" s="52">
        <f>('data-volume'!L91/'data-volume'!K91)^((J83+K83)/2)</f>
        <v>1.0027970125139709</v>
      </c>
      <c r="L87" s="52">
        <f>('data-volume'!M91/'data-volume'!L91)^((K83+L83)/2)</f>
        <v>1.047358694992188</v>
      </c>
      <c r="M87" s="52">
        <f>('data-volume'!N91/'data-volume'!M91)^((L83+M83)/2)</f>
        <v>1.0260045042993171</v>
      </c>
      <c r="N87" s="52">
        <f>('data-volume'!O91/'data-volume'!N91)^((M83+N83)/2)</f>
        <v>0.98520434979736382</v>
      </c>
      <c r="O87" s="52">
        <f>('data-volume'!P91/'data-volume'!O91)^((N83+O83)/2)</f>
        <v>0.98789348500783769</v>
      </c>
      <c r="P87" s="52">
        <f>('data-volume'!Q91/'data-volume'!P91)^((O83+P83)/2)</f>
        <v>0.98102064199831907</v>
      </c>
      <c r="Q87" s="52">
        <f>('data-volume'!R91/'data-volume'!Q91)^((P83+Q83)/2)</f>
        <v>1.0281264649069117</v>
      </c>
      <c r="R87" s="52">
        <f>('data-volume'!S91/'data-volume'!R91)^((Q83+R83)/2)</f>
        <v>0.99529933276366667</v>
      </c>
      <c r="S87" s="52">
        <f>('data-volume'!T91/'data-volume'!S91)^((R83+S83)/2)</f>
        <v>1.0134219888103642</v>
      </c>
      <c r="T87" s="52">
        <f>('data-volume'!U91/'data-volume'!T91)^((S83+T83)/2)</f>
        <v>1.0336774949282177</v>
      </c>
      <c r="U87" s="52">
        <f>('data-volume'!V91/'data-volume'!U91)^((T83+U83)/2)</f>
        <v>0.97906392710369172</v>
      </c>
      <c r="V87" s="52">
        <f>('data-volume'!W91/'data-volume'!V91)^((U83+V83)/2)</f>
        <v>1.0503361353748366</v>
      </c>
      <c r="W87" s="52">
        <f>('data-volume'!X91/'data-volume'!W91)^((V83+W83)/2)</f>
        <v>0.93638487308707707</v>
      </c>
      <c r="X87" s="52">
        <f>('data-volume'!Y91/'data-volume'!X91)^((W83+X83)/2)</f>
        <v>0.89755799447925544</v>
      </c>
      <c r="Y87" s="52">
        <f>('data-volume'!Z91/'data-volume'!Y91)^((X83+Y83)/2)</f>
        <v>1.0485058145948185</v>
      </c>
      <c r="Z87" s="52">
        <f>('data-volume'!AA91/'data-volume'!Z91)^((Y83+Z83)/2)</f>
        <v>1.0123176944997143</v>
      </c>
      <c r="AA87" s="52">
        <f>('data-volume'!AB91/'data-volume'!AA91)^((Z83+AA83)/2)</f>
        <v>1.0393927450600455</v>
      </c>
      <c r="AB87" s="52">
        <f>('data-volume'!AC91/'data-volume'!AB91)^((AA83+AB83)/2)</f>
        <v>1.0273530524233538</v>
      </c>
      <c r="AC87" s="52">
        <f>('data-volume'!AD91/'data-volume'!AC91)^((AB83+AC83)/2)</f>
        <v>0.98748367955506433</v>
      </c>
      <c r="AD87" s="52">
        <f>('data-volume'!AE91/'data-volume'!AD91)^((AC83+AD83)/2)</f>
        <v>1.0095401994447624</v>
      </c>
      <c r="AE87" s="52">
        <f>('data-volume'!AF91/'data-volume'!AE91)^((AD83+AE83)/2)</f>
        <v>0.99006238744295971</v>
      </c>
      <c r="AF87" s="52">
        <f>('data-volume'!AG91/'data-volume'!AF91)^((AE83+AF83)/2)</f>
        <v>0.98042832657924828</v>
      </c>
      <c r="AG87" s="52">
        <f>('data-volume'!AH91/'data-volume'!AG91)^((AF83+AG83)/2)</f>
        <v>0.99043147748532068</v>
      </c>
    </row>
    <row r="88" spans="1:36" x14ac:dyDescent="0.25">
      <c r="A88" s="3" t="s">
        <v>665</v>
      </c>
      <c r="B88" s="13"/>
      <c r="C88" s="52">
        <f>('data-volume'!D155/'data-volume'!C155)^((C84+B84)/2)</f>
        <v>1.0059165705037818</v>
      </c>
      <c r="D88" s="52">
        <f>('data-volume'!E155/'data-volume'!D155)^((D84+C84)/2)</f>
        <v>1.0008308508913306</v>
      </c>
      <c r="E88" s="52">
        <f>('data-volume'!F155/'data-volume'!E155)^((E84+D84)/2)</f>
        <v>1.000994139870349</v>
      </c>
      <c r="F88" s="52">
        <f>('data-volume'!G155/'data-volume'!F155)^((F84+E84)/2)</f>
        <v>0.99914837635142362</v>
      </c>
      <c r="G88" s="52">
        <f>('data-volume'!H155/'data-volume'!G155)^((G84+F84)/2)</f>
        <v>1.0001753441744432</v>
      </c>
      <c r="H88" s="52">
        <f>('data-volume'!I155/'data-volume'!H155)^((H84+G84)/2)</f>
        <v>0.99875429465737942</v>
      </c>
      <c r="I88" s="52">
        <f>('data-volume'!J155/'data-volume'!I155)^((I84+H84)/2)</f>
        <v>0.99876858023584458</v>
      </c>
      <c r="J88" s="52">
        <f>('data-volume'!K155/'data-volume'!J155)^((J84+I84)/2)</f>
        <v>0.99966335477229529</v>
      </c>
      <c r="K88" s="52">
        <f>('data-volume'!L155/'data-volume'!K155)^((K84+J84)/2)</f>
        <v>0.9993446641488003</v>
      </c>
      <c r="L88" s="52">
        <f>('data-volume'!M155/'data-volume'!L155)^((L84+K84)/2)</f>
        <v>1.0011219602571273</v>
      </c>
      <c r="M88" s="52">
        <f>('data-volume'!N155/'data-volume'!M155)^((M84+L84)/2)</f>
        <v>1.0009153665655648</v>
      </c>
      <c r="N88" s="52">
        <f>('data-volume'!O155/'data-volume'!N155)^((N84+M84)/2)</f>
        <v>0.99950421611830231</v>
      </c>
      <c r="O88" s="52">
        <f>('data-volume'!P155/'data-volume'!O155)^((O84+N84)/2)</f>
        <v>0.99932753476939984</v>
      </c>
      <c r="P88" s="52">
        <f>('data-volume'!Q155/'data-volume'!P155)^((P84+O84)/2)</f>
        <v>0.9960305227574775</v>
      </c>
      <c r="Q88" s="52">
        <f>('data-volume'!R155/'data-volume'!Q155)^((Q84+P84)/2)</f>
        <v>0.99406363302798373</v>
      </c>
      <c r="R88" s="52">
        <f>('data-volume'!S155/'data-volume'!R155)^((R84+Q84)/2)</f>
        <v>0.99601264184861082</v>
      </c>
      <c r="S88" s="52">
        <f>('data-volume'!T155/'data-volume'!S155)^((S84+R84)/2)</f>
        <v>0.99695290122382407</v>
      </c>
      <c r="T88" s="52">
        <f>('data-volume'!U155/'data-volume'!T155)^((T84+S84)/2)</f>
        <v>0.99920633913405965</v>
      </c>
      <c r="U88" s="52">
        <f>('data-volume'!V155/'data-volume'!U155)^((U84+T84)/2)</f>
        <v>0.99851101679678533</v>
      </c>
      <c r="V88" s="52">
        <f>('data-volume'!W155/'data-volume'!V155)^((V84+U84)/2)</f>
        <v>0.99872238091066667</v>
      </c>
      <c r="W88" s="52">
        <f>('data-volume'!X155/'data-volume'!W155)^((W84+V84)/2)</f>
        <v>0.99888077693832644</v>
      </c>
      <c r="X88" s="52">
        <f>('data-volume'!Y155/'data-volume'!X155)^((X84+W84)/2)</f>
        <v>0.99206135561088349</v>
      </c>
      <c r="Y88" s="52">
        <f>('data-volume'!Z155/'data-volume'!Y155)^((Y84+X84)/2)</f>
        <v>0.99819801105907691</v>
      </c>
      <c r="Z88" s="52">
        <f>('data-volume'!AA155/'data-volume'!Z155)^((Z84+Y84)/2)</f>
        <v>0.99985091511012059</v>
      </c>
      <c r="AA88" s="52">
        <f>('data-volume'!AB155/'data-volume'!AA155)^((AA84+Z84)/2)</f>
        <v>0.9998552708526367</v>
      </c>
      <c r="AB88" s="52">
        <f>('data-volume'!AC155/'data-volume'!AB155)^((AB84+AA84)/2)</f>
        <v>1.0018719303193699</v>
      </c>
      <c r="AC88" s="52">
        <f>('data-volume'!AD155/'data-volume'!AC155)^((AC84+AB84)/2)</f>
        <v>1.0007240124821766</v>
      </c>
      <c r="AD88" s="52">
        <f>('data-volume'!AE155/'data-volume'!AD155)^((AD84+AC84)/2)</f>
        <v>1.0009261881433891</v>
      </c>
      <c r="AE88" s="52">
        <f>('data-volume'!AF155/'data-volume'!AE155)^((AE84+AD84)/2)</f>
        <v>1.0001600544545894</v>
      </c>
      <c r="AF88" s="52">
        <f>('data-volume'!AG155/'data-volume'!AF155)^((AF84+AE84)/2)</f>
        <v>1.0027001097755732</v>
      </c>
      <c r="AG88" s="52">
        <f>('data-volume'!AH155/'data-volume'!AG155)^((AG84+AF84)/2)</f>
        <v>1.0007783217757298</v>
      </c>
    </row>
    <row r="89" spans="1:36" x14ac:dyDescent="0.25">
      <c r="A89" s="3" t="s">
        <v>666</v>
      </c>
      <c r="C89" s="52">
        <f>('data-volume'!D411/'data-volume'!C411)^((C85+B85)/2)</f>
        <v>1.001573903589726</v>
      </c>
      <c r="D89" s="52">
        <f>('data-volume'!E411/'data-volume'!D411)^((D85+C85)/2)</f>
        <v>1.0027712175833308</v>
      </c>
      <c r="E89" s="52">
        <f>('data-volume'!F411/'data-volume'!E411)^((E85+D85)/2)</f>
        <v>1.0029162034555712</v>
      </c>
      <c r="F89" s="52">
        <f>('data-volume'!G411/'data-volume'!F411)^((F85+E85)/2)</f>
        <v>1.0038660716522465</v>
      </c>
      <c r="G89" s="52">
        <f>('data-volume'!H411/'data-volume'!G411)^((G85+F85)/2)</f>
        <v>1.0039186782230003</v>
      </c>
      <c r="H89" s="52">
        <f>('data-volume'!I411/'data-volume'!H411)^((H85+G85)/2)</f>
        <v>1.0039567378666558</v>
      </c>
      <c r="I89" s="52">
        <f>('data-volume'!J411/'data-volume'!I411)^((I85+H85)/2)</f>
        <v>1.0029187363961991</v>
      </c>
      <c r="J89" s="52">
        <f>('data-volume'!K411/'data-volume'!J411)^((J85+I85)/2)</f>
        <v>1.0033989614758072</v>
      </c>
      <c r="K89" s="52">
        <f>('data-volume'!L411/'data-volume'!K411)^((K85+J85)/2)</f>
        <v>1.0041244987002449</v>
      </c>
      <c r="L89" s="52">
        <f>('data-volume'!M411/'data-volume'!L411)^((L85+K85)/2)</f>
        <v>1.0042598383660346</v>
      </c>
      <c r="M89" s="52">
        <f>('data-volume'!N411/'data-volume'!M411)^((M85+L85)/2)</f>
        <v>1.0045260905313906</v>
      </c>
      <c r="N89" s="52">
        <f>('data-volume'!O411/'data-volume'!N411)^((N85+M85)/2)</f>
        <v>1.0043993210247002</v>
      </c>
      <c r="O89" s="52">
        <f>('data-volume'!P411/'data-volume'!O411)^((O85+N85)/2)</f>
        <v>1.0036162336636367</v>
      </c>
      <c r="P89" s="52">
        <f>('data-volume'!Q411/'data-volume'!P411)^((P85+O85)/2)</f>
        <v>1.0032058537116952</v>
      </c>
      <c r="Q89" s="52">
        <f>('data-volume'!R411/'data-volume'!Q411)^((Q85+P85)/2)</f>
        <v>1.0031513375760459</v>
      </c>
      <c r="R89" s="52">
        <f>('data-volume'!S411/'data-volume'!R411)^((R85+Q85)/2)</f>
        <v>1.0024513843937106</v>
      </c>
      <c r="S89" s="52">
        <f>('data-volume'!T411/'data-volume'!S411)^((S85+R85)/2)</f>
        <v>1.0021041383986573</v>
      </c>
      <c r="T89" s="52">
        <f>('data-volume'!U411/'data-volume'!T411)^((T85+S85)/2)</f>
        <v>1.0022489198170841</v>
      </c>
      <c r="U89" s="52">
        <f>('data-volume'!V411/'data-volume'!U411)^((U85+T85)/2)</f>
        <v>1.0022026157407773</v>
      </c>
      <c r="V89" s="52">
        <f>('data-volume'!W411/'data-volume'!V411)^((V85+U85)/2)</f>
        <v>1.0035353964705158</v>
      </c>
      <c r="W89" s="52">
        <f>('data-volume'!X411/'data-volume'!W411)^((W85+V85)/2)</f>
        <v>1.004332931956837</v>
      </c>
      <c r="X89" s="52">
        <f>('data-volume'!Y411/'data-volume'!X411)^((X85+W85)/2)</f>
        <v>1.0038544975294601</v>
      </c>
      <c r="Y89" s="52">
        <f>('data-volume'!Z411/'data-volume'!Y411)^((Y85+X85)/2)</f>
        <v>1.0029695037190371</v>
      </c>
      <c r="Z89" s="52">
        <f>('data-volume'!AA411/'data-volume'!Z411)^((Z85+Y85)/2)</f>
        <v>1.002543220533137</v>
      </c>
      <c r="AA89" s="52">
        <f>('data-volume'!AB411/'data-volume'!AA411)^((AA85+Z85)/2)</f>
        <v>1.0026089537182552</v>
      </c>
      <c r="AB89" s="52">
        <f>('data-volume'!AC411/'data-volume'!AB411)^((AB85+AA85)/2)</f>
        <v>1.0025476925182715</v>
      </c>
      <c r="AC89" s="52">
        <f>('data-volume'!AD411/'data-volume'!AC411)^((AC85+AB85)/2)</f>
        <v>1.0027846361191386</v>
      </c>
      <c r="AD89" s="52">
        <f>('data-volume'!AE411/'data-volume'!AD411)^((AD85+AC85)/2)</f>
        <v>1.0037232304346249</v>
      </c>
      <c r="AE89" s="52">
        <f>('data-volume'!AF411/'data-volume'!AE411)^((AE85+AD85)/2)</f>
        <v>1.0042181708588185</v>
      </c>
      <c r="AF89" s="52">
        <f>('data-volume'!AG411/'data-volume'!AF411)^((AF85+AE85)/2)</f>
        <v>1.0036414286945161</v>
      </c>
      <c r="AG89" s="52">
        <f>('data-volume'!AH411/'data-volume'!AG411)^((AG85+AF85)/2)</f>
        <v>1.0032008743205181</v>
      </c>
    </row>
    <row r="90" spans="1:36" x14ac:dyDescent="0.25">
      <c r="A90" s="3" t="s">
        <v>667</v>
      </c>
      <c r="C90" s="52">
        <f>1^((C86+B86)/2)</f>
        <v>1</v>
      </c>
      <c r="D90" s="52">
        <f t="shared" ref="D90:AG90" si="35">1^((D86+C86)/2)</f>
        <v>1</v>
      </c>
      <c r="E90" s="52">
        <f t="shared" si="35"/>
        <v>1</v>
      </c>
      <c r="F90" s="52">
        <f t="shared" si="35"/>
        <v>1</v>
      </c>
      <c r="G90" s="52">
        <f t="shared" si="35"/>
        <v>1</v>
      </c>
      <c r="H90" s="52">
        <f t="shared" si="35"/>
        <v>1</v>
      </c>
      <c r="I90" s="52">
        <f t="shared" si="35"/>
        <v>1</v>
      </c>
      <c r="J90" s="52">
        <f t="shared" si="35"/>
        <v>1</v>
      </c>
      <c r="K90" s="52">
        <f t="shared" si="35"/>
        <v>1</v>
      </c>
      <c r="L90" s="52">
        <f t="shared" si="35"/>
        <v>1</v>
      </c>
      <c r="M90" s="52">
        <f t="shared" si="35"/>
        <v>1</v>
      </c>
      <c r="N90" s="52">
        <f t="shared" si="35"/>
        <v>1</v>
      </c>
      <c r="O90" s="52">
        <f t="shared" si="35"/>
        <v>1</v>
      </c>
      <c r="P90" s="52">
        <f t="shared" si="35"/>
        <v>1</v>
      </c>
      <c r="Q90" s="52">
        <f t="shared" si="35"/>
        <v>1</v>
      </c>
      <c r="R90" s="52">
        <f t="shared" si="35"/>
        <v>1</v>
      </c>
      <c r="S90" s="52">
        <f t="shared" si="35"/>
        <v>1</v>
      </c>
      <c r="T90" s="52">
        <f t="shared" si="35"/>
        <v>1</v>
      </c>
      <c r="U90" s="52">
        <f t="shared" si="35"/>
        <v>1</v>
      </c>
      <c r="V90" s="52">
        <f t="shared" si="35"/>
        <v>1</v>
      </c>
      <c r="W90" s="52">
        <f t="shared" si="35"/>
        <v>1</v>
      </c>
      <c r="X90" s="52">
        <f t="shared" si="35"/>
        <v>1</v>
      </c>
      <c r="Y90" s="52">
        <f t="shared" si="35"/>
        <v>1</v>
      </c>
      <c r="Z90" s="52">
        <f t="shared" si="35"/>
        <v>1</v>
      </c>
      <c r="AA90" s="52">
        <f t="shared" si="35"/>
        <v>1</v>
      </c>
      <c r="AB90" s="52">
        <f t="shared" si="35"/>
        <v>1</v>
      </c>
      <c r="AC90" s="52">
        <f t="shared" si="35"/>
        <v>1</v>
      </c>
      <c r="AD90" s="52">
        <f t="shared" si="35"/>
        <v>1</v>
      </c>
      <c r="AE90" s="52">
        <f t="shared" si="35"/>
        <v>1</v>
      </c>
      <c r="AF90" s="52">
        <f t="shared" si="35"/>
        <v>1</v>
      </c>
      <c r="AG90" s="52">
        <f t="shared" si="35"/>
        <v>1</v>
      </c>
    </row>
    <row r="91" spans="1:36" x14ac:dyDescent="0.25">
      <c r="A91" s="3" t="s">
        <v>668</v>
      </c>
      <c r="C91" s="52">
        <f>C87*C88*C89*C90</f>
        <v>1.0662318483951763</v>
      </c>
      <c r="D91" s="52">
        <f t="shared" ref="D91:AG91" si="36">D87*D88*D89*D90</f>
        <v>1.0251245724087583</v>
      </c>
      <c r="E91" s="52">
        <f t="shared" si="36"/>
        <v>0.99170399173801793</v>
      </c>
      <c r="F91" s="52">
        <f t="shared" si="36"/>
        <v>1.0012660748020099</v>
      </c>
      <c r="G91" s="52">
        <f t="shared" si="36"/>
        <v>1.01258327335052</v>
      </c>
      <c r="H91" s="52">
        <f t="shared" si="36"/>
        <v>1.007203443708405</v>
      </c>
      <c r="I91" s="52">
        <f t="shared" si="36"/>
        <v>1.0027343532570272</v>
      </c>
      <c r="J91" s="52">
        <f t="shared" si="36"/>
        <v>1.02229876469466</v>
      </c>
      <c r="K91" s="52">
        <f t="shared" si="36"/>
        <v>1.0062731681629171</v>
      </c>
      <c r="L91" s="52">
        <f t="shared" si="36"/>
        <v>1.0530003742888971</v>
      </c>
      <c r="M91" s="52">
        <f t="shared" si="36"/>
        <v>1.0315917145601821</v>
      </c>
      <c r="N91" s="52">
        <f t="shared" si="36"/>
        <v>0.98904798272876793</v>
      </c>
      <c r="O91" s="52">
        <f t="shared" si="36"/>
        <v>0.9907992123133208</v>
      </c>
      <c r="P91" s="52">
        <f t="shared" si="36"/>
        <v>0.98025902751153304</v>
      </c>
      <c r="Q91" s="52">
        <f t="shared" si="36"/>
        <v>1.0252438688073284</v>
      </c>
      <c r="R91" s="52">
        <f t="shared" si="36"/>
        <v>0.9937608505068577</v>
      </c>
      <c r="S91" s="52">
        <f t="shared" si="36"/>
        <v>1.0124598744563538</v>
      </c>
      <c r="T91" s="52">
        <f t="shared" si="36"/>
        <v>1.0351799183653831</v>
      </c>
      <c r="U91" s="52">
        <f t="shared" si="36"/>
        <v>0.97975940798374128</v>
      </c>
      <c r="V91" s="52">
        <f t="shared" si="36"/>
        <v>1.0527028162911178</v>
      </c>
      <c r="W91" s="52">
        <f t="shared" si="36"/>
        <v>0.93938960046830577</v>
      </c>
      <c r="X91" s="52">
        <f t="shared" si="36"/>
        <v>0.89386477100218864</v>
      </c>
      <c r="Y91" s="52">
        <f t="shared" si="36"/>
        <v>1.0497243500601972</v>
      </c>
      <c r="Z91" s="52">
        <f t="shared" si="36"/>
        <v>1.0147409365483386</v>
      </c>
      <c r="AA91" s="52">
        <f t="shared" si="36"/>
        <v>1.0419536497352104</v>
      </c>
      <c r="AB91" s="52">
        <f t="shared" si="36"/>
        <v>1.0318984649885548</v>
      </c>
      <c r="AC91" s="52">
        <f t="shared" si="36"/>
        <v>0.99095040366317011</v>
      </c>
      <c r="AD91" s="52">
        <f t="shared" si="36"/>
        <v>1.0142374557137335</v>
      </c>
      <c r="AE91" s="52">
        <f t="shared" si="36"/>
        <v>0.99439777207730151</v>
      </c>
      <c r="AF91" s="52">
        <f t="shared" si="36"/>
        <v>0.98665539035290384</v>
      </c>
      <c r="AG91" s="52">
        <f t="shared" si="36"/>
        <v>0.99437506602615877</v>
      </c>
    </row>
    <row r="92" spans="1:36" x14ac:dyDescent="0.25">
      <c r="A92" s="3" t="s">
        <v>656</v>
      </c>
      <c r="C92" s="52">
        <f t="shared" ref="C92:AG92" si="37">C82/C91</f>
        <v>0.98338461270102639</v>
      </c>
      <c r="D92" s="52">
        <f t="shared" si="37"/>
        <v>1.0021819198939579</v>
      </c>
      <c r="E92" s="52">
        <f t="shared" si="37"/>
        <v>1.0202022385087177</v>
      </c>
      <c r="F92" s="52">
        <f t="shared" si="37"/>
        <v>0.99031817390661747</v>
      </c>
      <c r="G92" s="52">
        <f t="shared" si="37"/>
        <v>1.0069311131343284</v>
      </c>
      <c r="H92" s="52">
        <f t="shared" si="37"/>
        <v>0.99844482032429827</v>
      </c>
      <c r="I92" s="52">
        <f t="shared" si="37"/>
        <v>1.0290660996439136</v>
      </c>
      <c r="J92" s="52">
        <f t="shared" si="37"/>
        <v>0.98651314097658016</v>
      </c>
      <c r="K92" s="52">
        <f t="shared" si="37"/>
        <v>1.0053608922073136</v>
      </c>
      <c r="L92" s="52">
        <f t="shared" si="37"/>
        <v>1.0126795154887116</v>
      </c>
      <c r="M92" s="52">
        <f t="shared" si="37"/>
        <v>0.97811364915451926</v>
      </c>
      <c r="N92" s="52">
        <f t="shared" si="37"/>
        <v>1.0260604311884378</v>
      </c>
      <c r="O92" s="52">
        <f t="shared" si="37"/>
        <v>1.007865924942023</v>
      </c>
      <c r="P92" s="52">
        <f t="shared" si="37"/>
        <v>0.99621353568476156</v>
      </c>
      <c r="Q92" s="52">
        <f t="shared" si="37"/>
        <v>1.0310213896862452</v>
      </c>
      <c r="R92" s="52">
        <f t="shared" si="37"/>
        <v>1.0031497762769528</v>
      </c>
      <c r="S92" s="52">
        <f t="shared" si="37"/>
        <v>1.0346785314915312</v>
      </c>
      <c r="T92" s="52">
        <f t="shared" si="37"/>
        <v>0.9833265012864687</v>
      </c>
      <c r="U92" s="52">
        <f t="shared" si="37"/>
        <v>1.0412387718015155</v>
      </c>
      <c r="V92" s="52">
        <f t="shared" si="37"/>
        <v>1.0159857869627584</v>
      </c>
      <c r="W92" s="52">
        <f t="shared" si="37"/>
        <v>0.96144004046917131</v>
      </c>
      <c r="X92" s="52">
        <f t="shared" si="37"/>
        <v>0.9910231330414413</v>
      </c>
      <c r="Y92" s="52">
        <f t="shared" si="37"/>
        <v>1.0247811494331889</v>
      </c>
      <c r="Z92" s="52">
        <f t="shared" si="37"/>
        <v>0.97011714559417983</v>
      </c>
      <c r="AA92" s="52">
        <f t="shared" si="37"/>
        <v>0.97320474289180459</v>
      </c>
      <c r="AB92" s="52">
        <f t="shared" si="37"/>
        <v>1.0075797525404129</v>
      </c>
      <c r="AC92" s="52">
        <f t="shared" si="37"/>
        <v>0.99495205435018375</v>
      </c>
      <c r="AD92" s="52">
        <f t="shared" si="37"/>
        <v>0.97934514204555434</v>
      </c>
      <c r="AE92" s="52">
        <f t="shared" si="37"/>
        <v>1.0150063918240857</v>
      </c>
      <c r="AF92" s="52">
        <f t="shared" si="37"/>
        <v>0.98650354650594552</v>
      </c>
      <c r="AG92" s="52">
        <f t="shared" si="37"/>
        <v>1.0028820281091322</v>
      </c>
    </row>
    <row r="93" spans="1:36" x14ac:dyDescent="0.25">
      <c r="A93" s="3" t="s">
        <v>642</v>
      </c>
      <c r="B93" s="52">
        <v>1</v>
      </c>
      <c r="C93" s="52">
        <f>B93*C92</f>
        <v>0.98338461270102639</v>
      </c>
      <c r="D93" s="52">
        <f t="shared" ref="D93:AG93" si="38">C93*D92</f>
        <v>0.98553027915089086</v>
      </c>
      <c r="E93" s="52">
        <f t="shared" si="38"/>
        <v>1.0054401969078604</v>
      </c>
      <c r="F93" s="52">
        <f t="shared" si="38"/>
        <v>0.99570569977410217</v>
      </c>
      <c r="G93" s="52">
        <f t="shared" si="38"/>
        <v>1.0026070486277321</v>
      </c>
      <c r="H93" s="52">
        <f t="shared" si="38"/>
        <v>1.0010478145229909</v>
      </c>
      <c r="I93" s="52">
        <f t="shared" si="38"/>
        <v>1.030144370048238</v>
      </c>
      <c r="J93" s="52">
        <f t="shared" si="38"/>
        <v>1.0162509581556278</v>
      </c>
      <c r="K93" s="52">
        <f t="shared" si="38"/>
        <v>1.0216989699978793</v>
      </c>
      <c r="L93" s="52">
        <f t="shared" si="38"/>
        <v>1.0346536179127681</v>
      </c>
      <c r="M93" s="52">
        <f t="shared" si="38"/>
        <v>1.0120088258275832</v>
      </c>
      <c r="N93" s="52">
        <f t="shared" si="38"/>
        <v>1.0383822121951547</v>
      </c>
      <c r="O93" s="52">
        <f t="shared" si="38"/>
        <v>1.0465500487374135</v>
      </c>
      <c r="P93" s="52">
        <f t="shared" si="38"/>
        <v>1.0425873243237582</v>
      </c>
      <c r="Q93" s="52">
        <f t="shared" si="38"/>
        <v>1.0749298319935452</v>
      </c>
      <c r="R93" s="52">
        <f t="shared" si="38"/>
        <v>1.0783156204777473</v>
      </c>
      <c r="S93" s="52">
        <f t="shared" si="38"/>
        <v>1.115710022680295</v>
      </c>
      <c r="T93" s="52">
        <f t="shared" si="38"/>
        <v>1.0971072330524612</v>
      </c>
      <c r="U93" s="52">
        <f t="shared" si="38"/>
        <v>1.1423505878781037</v>
      </c>
      <c r="V93" s="52">
        <f t="shared" si="38"/>
        <v>1.160611961012705</v>
      </c>
      <c r="W93" s="52">
        <f t="shared" si="38"/>
        <v>1.1158588107650593</v>
      </c>
      <c r="X93" s="52">
        <f t="shared" si="38"/>
        <v>1.1058418946762858</v>
      </c>
      <c r="Y93" s="52">
        <f t="shared" si="38"/>
        <v>1.1332459279177396</v>
      </c>
      <c r="Z93" s="52">
        <f t="shared" si="38"/>
        <v>1.0993813048477852</v>
      </c>
      <c r="AA93" s="52">
        <f t="shared" si="38"/>
        <v>1.0699231001244454</v>
      </c>
      <c r="AB93" s="52">
        <f t="shared" si="38"/>
        <v>1.0780328524606599</v>
      </c>
      <c r="AC93" s="52">
        <f t="shared" si="38"/>
        <v>1.0725910012127222</v>
      </c>
      <c r="AD93" s="52">
        <f t="shared" si="38"/>
        <v>1.0504367864394568</v>
      </c>
      <c r="AE93" s="52">
        <f t="shared" si="38"/>
        <v>1.0662000524432007</v>
      </c>
      <c r="AF93" s="52">
        <f t="shared" si="38"/>
        <v>1.0518101330200427</v>
      </c>
      <c r="AG93" s="52">
        <f t="shared" si="38"/>
        <v>1.0548414793888765</v>
      </c>
    </row>
    <row r="94" spans="1:36" x14ac:dyDescent="0.25">
      <c r="A94" s="3" t="s">
        <v>593</v>
      </c>
      <c r="B94" s="13">
        <f>LN(B93)</f>
        <v>0</v>
      </c>
      <c r="C94" s="13">
        <f>LN(C93)</f>
        <v>-1.6754971166549119E-2</v>
      </c>
      <c r="D94" s="13">
        <f t="shared" ref="D94:AG94" si="39">LN(D93)</f>
        <v>-1.4575428202916589E-2</v>
      </c>
      <c r="E94" s="13">
        <f t="shared" si="39"/>
        <v>5.4254524875226905E-3</v>
      </c>
      <c r="F94" s="13">
        <f t="shared" si="39"/>
        <v>-4.3035472155079227E-3</v>
      </c>
      <c r="G94" s="13">
        <f t="shared" si="39"/>
        <v>2.6036561713783353E-3</v>
      </c>
      <c r="H94" s="13">
        <f t="shared" si="39"/>
        <v>1.047265948522979E-3</v>
      </c>
      <c r="I94" s="13">
        <f t="shared" si="39"/>
        <v>2.9698957514711931E-2</v>
      </c>
      <c r="J94" s="13">
        <f t="shared" si="39"/>
        <v>1.6120324714004954E-2</v>
      </c>
      <c r="K94" s="13">
        <f t="shared" si="39"/>
        <v>2.1466898488941778E-2</v>
      </c>
      <c r="L94" s="13">
        <f t="shared" si="39"/>
        <v>3.4066702019954979E-2</v>
      </c>
      <c r="M94" s="13">
        <f t="shared" si="39"/>
        <v>1.19372920007458E-2</v>
      </c>
      <c r="N94" s="13">
        <f t="shared" si="39"/>
        <v>3.7663936808597871E-2</v>
      </c>
      <c r="O94" s="13">
        <f t="shared" si="39"/>
        <v>4.5499086640815832E-2</v>
      </c>
      <c r="P94" s="13">
        <f t="shared" si="39"/>
        <v>4.1705435522119513E-2</v>
      </c>
      <c r="Q94" s="13">
        <f t="shared" si="39"/>
        <v>7.2255386885135595E-2</v>
      </c>
      <c r="R94" s="13">
        <f t="shared" si="39"/>
        <v>7.540021300865106E-2</v>
      </c>
      <c r="S94" s="13">
        <f t="shared" si="39"/>
        <v>0.10949099388783755</v>
      </c>
      <c r="T94" s="13">
        <f t="shared" si="39"/>
        <v>9.2676927703050888E-2</v>
      </c>
      <c r="U94" s="13">
        <f t="shared" si="39"/>
        <v>0.13308805875992652</v>
      </c>
      <c r="V94" s="13">
        <f t="shared" si="39"/>
        <v>0.1489474186084834</v>
      </c>
      <c r="W94" s="13">
        <f t="shared" si="39"/>
        <v>0.10962434230421163</v>
      </c>
      <c r="X94" s="13">
        <f t="shared" si="39"/>
        <v>0.10060694050922367</v>
      </c>
      <c r="Y94" s="13">
        <f t="shared" si="39"/>
        <v>0.12508601755439494</v>
      </c>
      <c r="Z94" s="13">
        <f t="shared" si="39"/>
        <v>9.4747571431533242E-2</v>
      </c>
      <c r="AA94" s="13">
        <f t="shared" si="39"/>
        <v>6.7586776848536992E-2</v>
      </c>
      <c r="AB94" s="13">
        <f t="shared" si="39"/>
        <v>7.5137947403386571E-2</v>
      </c>
      <c r="AC94" s="13">
        <f t="shared" si="39"/>
        <v>7.0077217836101768E-2</v>
      </c>
      <c r="AD94" s="13">
        <f t="shared" si="39"/>
        <v>4.9206064755988828E-2</v>
      </c>
      <c r="AE94" s="13">
        <f t="shared" si="39"/>
        <v>6.4100974593542373E-2</v>
      </c>
      <c r="AF94" s="13">
        <f t="shared" si="39"/>
        <v>5.0512616106584925E-2</v>
      </c>
      <c r="AG94" s="13">
        <f t="shared" si="39"/>
        <v>5.3390499134955915E-2</v>
      </c>
      <c r="AH94" s="50">
        <f>LINEST(B94:AG94,B$1:AG$1,1,1)</f>
        <v>3.3479818958436773E-3</v>
      </c>
      <c r="AI94" s="50">
        <f>LINEST(B94:V94,B$1:V$1,1,1)</f>
        <v>7.1358584295590742E-3</v>
      </c>
      <c r="AJ94" s="50">
        <f>LINEST(V94:AG94,V$1:AG$1,1,1)</f>
        <v>-7.9878778518205854E-3</v>
      </c>
    </row>
    <row r="95" spans="1:36" s="32" customFormat="1" x14ac:dyDescent="0.25">
      <c r="A95" s="47" t="s">
        <v>674</v>
      </c>
      <c r="AH95" s="47" t="s">
        <v>647</v>
      </c>
      <c r="AI95" s="47" t="s">
        <v>645</v>
      </c>
      <c r="AJ95" s="47" t="s">
        <v>646</v>
      </c>
    </row>
    <row r="96" spans="1:36" x14ac:dyDescent="0.25">
      <c r="A96" s="3" t="s">
        <v>663</v>
      </c>
      <c r="C96" s="88">
        <f>C82</f>
        <v>1.0485159932835899</v>
      </c>
      <c r="D96" s="88">
        <f>D33/('data-volume'!D27*('data-price'!D27/Y!D278+'data-price'!E27/Y!E278)/2)+1</f>
        <v>1.0273613121070821</v>
      </c>
      <c r="E96" s="88">
        <f>E33/('data-volume'!E27*('data-price'!E27/Y!E278+'data-price'!F27/Y!F278)/2)+1</f>
        <v>1.0117386323091568</v>
      </c>
      <c r="F96" s="88">
        <f>F33/('data-volume'!F27*('data-price'!F27/Y!F278+'data-price'!G27/Y!G278)/2)+1</f>
        <v>0.99157199079257308</v>
      </c>
      <c r="G96" s="88">
        <f>G33/('data-volume'!G27*('data-price'!G27/Y!G278+'data-price'!H27/Y!H278)/2)+1</f>
        <v>1.019601602576041</v>
      </c>
      <c r="H96" s="88">
        <f>H33/('data-volume'!H27*('data-price'!H27/Y!H278+'data-price'!I27/Y!I278)/2)+1</f>
        <v>1.0056370613834529</v>
      </c>
      <c r="I96" s="88">
        <f>I33/('data-volume'!I27*('data-price'!I27/Y!I278+'data-price'!J27/Y!J278)/2)+1</f>
        <v>1.0318799298851713</v>
      </c>
      <c r="J96" s="88">
        <f>J33/('data-volume'!J27*('data-price'!J27/Y!J278+'data-price'!K27/Y!K278)/2)+1</f>
        <v>1.0085111653754069</v>
      </c>
      <c r="K96" s="88">
        <f>K33/('data-volume'!K27*('data-price'!K27/Y!K278+'data-price'!L27/Y!L278)/2)+1</f>
        <v>1.0116676901485504</v>
      </c>
      <c r="L96" s="88">
        <f>L33/('data-volume'!L27*('data-price'!L27/Y!L278+'data-price'!M27/Y!M278)/2)+1</f>
        <v>1.0663519088443123</v>
      </c>
      <c r="M96" s="88">
        <f>M33/('data-volume'!M27*('data-price'!M27/Y!M278+'data-price'!N27/Y!N278)/2)+1</f>
        <v>1.0090139363660269</v>
      </c>
      <c r="N96" s="88">
        <f>N33/('data-volume'!N27*('data-price'!N27/Y!N278+'data-price'!O27/Y!O278)/2)+1</f>
        <v>1.0148229996247342</v>
      </c>
      <c r="O96" s="88">
        <f>O33/('data-volume'!O27*('data-price'!O27/Y!O278+'data-price'!P27/Y!P278)/2)+1</f>
        <v>0.99859276454999291</v>
      </c>
      <c r="P96" s="88">
        <f>P33/('data-volume'!P27*('data-price'!P27/Y!P278+'data-price'!Q27/Y!Q278)/2)+1</f>
        <v>0.9765473116841703</v>
      </c>
      <c r="Q96" s="88">
        <f>Q33/('data-volume'!Q27*('data-price'!Q27/Y!Q278+'data-price'!R27/Y!R278)/2)+1</f>
        <v>1.0570483583850343</v>
      </c>
      <c r="R96" s="88">
        <f>R33/('data-volume'!R27*('data-price'!R27/Y!R278+'data-price'!S27/Y!S278)/2)+1</f>
        <v>0.99689097485874867</v>
      </c>
      <c r="S96" s="88">
        <f>S33/('data-volume'!S27*('data-price'!S27/Y!S278+'data-price'!T27/Y!T278)/2)+1</f>
        <v>1.0475704960966001</v>
      </c>
      <c r="T96" s="88">
        <f>T33/('data-volume'!T27*('data-price'!T27/Y!T278+'data-price'!U27/Y!U278)/2)+1</f>
        <v>1.0179198473282445</v>
      </c>
      <c r="U96" s="88">
        <f>U33/('data-volume'!U27*('data-price'!U27/Y!U278+'data-price'!V27/Y!V278)/2)+1</f>
        <v>1.0201634826299706</v>
      </c>
      <c r="V96" s="88">
        <f>V33/('data-volume'!V27*('data-price'!V27/Y!V278+'data-price'!W27/Y!W278)/2)+1</f>
        <v>1.0695310992474434</v>
      </c>
      <c r="W96" s="88">
        <f>W33/('data-volume'!W27*('data-price'!W27/Y!W278+'data-price'!X27/Y!X278)/2)+1</f>
        <v>0.90316677549056656</v>
      </c>
      <c r="X96" s="88">
        <f>X33/('data-volume'!X27*('data-price'!X27/Y!X278+'data-price'!Y27/Y!Y278)/2)+1</f>
        <v>0.88584066587395949</v>
      </c>
      <c r="Y96" s="88">
        <f>Y33/('data-volume'!Y27*('data-price'!Y27/Y!Y278+'data-price'!Z27/Y!Z278)/2)+1</f>
        <v>1.0757377260426959</v>
      </c>
      <c r="Z96" s="88">
        <f>Z33/('data-volume'!Z27*('data-price'!Z27/Y!Z278+'data-price'!AA27/Y!AA278)/2)+1</f>
        <v>0.98441758088183906</v>
      </c>
      <c r="AA96" s="88">
        <f>AA33/('data-volume'!AA27*('data-price'!AA27/Y!AA278+'data-price'!AB27/Y!AB278)/2)+1</f>
        <v>1.0140342337957329</v>
      </c>
      <c r="AB96" s="88">
        <f>AB33/('data-volume'!AB27*('data-price'!AB27/Y!AB278+'data-price'!AC27/Y!AC278)/2)+1</f>
        <v>1.03972</v>
      </c>
      <c r="AC96" s="88">
        <f>AC33/('data-volume'!AC27*('data-price'!AC27/Y!AC278+'data-price'!AD27/Y!AD278)/2)+1</f>
        <v>0.98594813988381491</v>
      </c>
      <c r="AD96" s="88">
        <f>AD33/('data-volume'!AD27*('data-price'!AD27/Y!AD278+'data-price'!AE27/Y!AE278)/2)+1</f>
        <v>0.99328852513388799</v>
      </c>
      <c r="AE96" s="88">
        <f>AE33/('data-volume'!AE27*('data-price'!AE27/Y!AE278+'data-price'!AF27/Y!AF278)/2)+1</f>
        <v>1.0093200946740915</v>
      </c>
      <c r="AF96" s="88">
        <f>AF33/('data-volume'!AF27*('data-price'!AF27/Y!AF278+'data-price'!AG27/Y!AG278)/2)+1</f>
        <v>0.97333904176234765</v>
      </c>
      <c r="AG96" s="88">
        <f>AG33/('data-volume'!AG27*('data-price'!AG27/Y!AG278+'data-price'!AH27/Y!AH278)/2)+1</f>
        <v>0.99724088291746638</v>
      </c>
    </row>
    <row r="97" spans="1:33" x14ac:dyDescent="0.25">
      <c r="A97" s="3" t="s">
        <v>659</v>
      </c>
      <c r="C97" s="16">
        <f>((('data-price'!D91/Y!D$278+'data-price'!C91/Y!C$278)/2)*'data-volume'!C91)/((('data-price'!D$27/Y!D$278+'data-price'!C$27/Y!C$278)/2)*'data-volume'!C$27)</f>
        <v>0.6019485247362838</v>
      </c>
      <c r="D97" s="16">
        <f>((('data-price'!E91/Y!E$278+'data-price'!D91/Y!D$278)/2)*'data-volume'!D91)/((('data-price'!E$27/Y!E$278+'data-price'!D$27/Y!D$278)/2)*'data-volume'!D$27)</f>
        <v>0.61768214395480292</v>
      </c>
      <c r="E97" s="16">
        <f>((('data-price'!F91/Y!F$278+'data-price'!E91/Y!E$278)/2)*'data-volume'!E91)/((('data-price'!F$27/Y!F$278+'data-price'!E$27/Y!E$278)/2)*'data-volume'!E$27)</f>
        <v>0.62238071212910806</v>
      </c>
      <c r="F97" s="16">
        <f>((('data-price'!G91/Y!G$278+'data-price'!F91/Y!F$278)/2)*'data-volume'!F91)/((('data-price'!G$27/Y!G$278+'data-price'!F$27/Y!F$278)/2)*'data-volume'!F$27)</f>
        <v>0.60288375564472452</v>
      </c>
      <c r="G97" s="16">
        <f>((('data-price'!H91/Y!H$278+'data-price'!G91/Y!G$278)/2)*'data-volume'!G91)/((('data-price'!H$27/Y!H$278+'data-price'!G$27/Y!G$278)/2)*'data-volume'!G$27)</f>
        <v>0.60119014717860364</v>
      </c>
      <c r="H97" s="16">
        <f>((('data-price'!I91/Y!I$278+'data-price'!H91/Y!H$278)/2)*'data-volume'!H91)/((('data-price'!I$27/Y!I$278+'data-price'!H$27/Y!H$278)/2)*'data-volume'!H$27)</f>
        <v>0.59599091728119691</v>
      </c>
      <c r="I97" s="16">
        <f>((('data-price'!J91/Y!J$278+'data-price'!I91/Y!I$278)/2)*'data-volume'!I91)/((('data-price'!J$27/Y!J$278+'data-price'!I$27/Y!I$278)/2)*'data-volume'!I$27)</f>
        <v>0.59493634260687345</v>
      </c>
      <c r="J97" s="16">
        <f>((('data-price'!K91/Y!K$278+'data-price'!J91/Y!J$278)/2)*'data-volume'!J91)/((('data-price'!K$27/Y!K$278+'data-price'!J$27/Y!J$278)/2)*'data-volume'!J$27)</f>
        <v>0.57131458845211081</v>
      </c>
      <c r="K97" s="16">
        <f>((('data-price'!L91/Y!L$278+'data-price'!K91/Y!K$278)/2)*'data-volume'!K91)/((('data-price'!L$27/Y!L$278+'data-price'!K$27/Y!K$278)/2)*'data-volume'!K$27)</f>
        <v>0.58272523505148122</v>
      </c>
      <c r="L97" s="16">
        <f>((('data-price'!M91/Y!M$278+'data-price'!L91/Y!L$278)/2)*'data-volume'!L91)/((('data-price'!M$27/Y!M$278+'data-price'!L$27/Y!L$278)/2)*'data-volume'!L$27)</f>
        <v>0.5784276424026713</v>
      </c>
      <c r="M97" s="16">
        <f>((('data-price'!N91/Y!N$278+'data-price'!M91/Y!M$278)/2)*'data-volume'!M91)/((('data-price'!N$27/Y!N$278+'data-price'!M$27/Y!M$278)/2)*'data-volume'!M$27)</f>
        <v>0.56832489475158932</v>
      </c>
      <c r="N97" s="16">
        <f>((('data-price'!O91/Y!O$278+'data-price'!N91/Y!N$278)/2)*'data-volume'!N91)/((('data-price'!O$27/Y!O$278+'data-price'!N$27/Y!N$278)/2)*'data-volume'!N$27)</f>
        <v>0.57837849329672708</v>
      </c>
      <c r="O97" s="16">
        <f>((('data-price'!P91/Y!P$278+'data-price'!O91/Y!O$278)/2)*'data-volume'!O91)/((('data-price'!P$27/Y!P$278+'data-price'!O$27/Y!O$278)/2)*'data-volume'!O$27)</f>
        <v>0.58033129054231702</v>
      </c>
      <c r="P97" s="16">
        <f>((('data-price'!Q91/Y!Q$278+'data-price'!P91/Y!P$278)/2)*'data-volume'!P91)/((('data-price'!Q$27/Y!Q$278+'data-price'!P$27/Y!P$278)/2)*'data-volume'!P$27)</f>
        <v>0.57915912902288824</v>
      </c>
      <c r="Q97" s="16">
        <f>((('data-price'!R91/Y!R$278+'data-price'!Q91/Y!Q$278)/2)*'data-volume'!Q91)/((('data-price'!R$27/Y!R$278+'data-price'!Q$27/Y!Q$278)/2)*'data-volume'!Q$27)</f>
        <v>0.56430890953693635</v>
      </c>
      <c r="R97" s="16">
        <f>((('data-price'!S91/Y!S$278+'data-price'!R91/Y!R$278)/2)*'data-volume'!R91)/((('data-price'!S$27/Y!S$278+'data-price'!R$27/Y!R$278)/2)*'data-volume'!R$27)</f>
        <v>0.56688731743010268</v>
      </c>
      <c r="S97" s="16">
        <f>((('data-price'!T91/Y!T$278+'data-price'!S91/Y!S$278)/2)*'data-volume'!S91)/((('data-price'!T$27/Y!T$278+'data-price'!S$27/Y!S$278)/2)*'data-volume'!S$27)</f>
        <v>0.58544064827558151</v>
      </c>
      <c r="T97" s="16">
        <f>((('data-price'!U91/Y!U$278+'data-price'!T91/Y!T$278)/2)*'data-volume'!T91)/((('data-price'!U$27/Y!U$278+'data-price'!T$27/Y!T$278)/2)*'data-volume'!T$27)</f>
        <v>0.59880029103179611</v>
      </c>
      <c r="U97" s="16">
        <f>((('data-price'!V91/Y!V$278+'data-price'!U91/Y!U$278)/2)*'data-volume'!U91)/((('data-price'!V$27/Y!V$278+'data-price'!U$27/Y!U$278)/2)*'data-volume'!U$27)</f>
        <v>0.64222612890311681</v>
      </c>
      <c r="V97" s="16">
        <f>((('data-price'!W91/Y!W$278+'data-price'!V91/Y!V$278)/2)*'data-volume'!V91)/((('data-price'!W$27/Y!W$278+'data-price'!V$27/Y!V$278)/2)*'data-volume'!V$27)</f>
        <v>0.62046639010142368</v>
      </c>
      <c r="W97" s="16">
        <f>((('data-price'!X91/Y!X$278+'data-price'!W91/Y!W$278)/2)*'data-volume'!W91)/((('data-price'!X$27/Y!X$278+'data-price'!W$27/Y!W$278)/2)*'data-volume'!W$27)</f>
        <v>0.63656486781450095</v>
      </c>
      <c r="X97" s="16">
        <f>((('data-price'!Y91/Y!Y$278+'data-price'!X91/Y!X$278)/2)*'data-volume'!X91)/((('data-price'!Y$27/Y!Y$278+'data-price'!X$27/Y!X$278)/2)*'data-volume'!X$27)</f>
        <v>0.60588059781214187</v>
      </c>
      <c r="Y97" s="16">
        <f>((('data-price'!Z91/Y!Z$278+'data-price'!Y91/Y!Y$278)/2)*'data-volume'!Y91)/((('data-price'!Z$27/Y!Z$278+'data-price'!Y$27/Y!Y$278)/2)*'data-volume'!Y$27)</f>
        <v>0.55346383469011673</v>
      </c>
      <c r="Z97" s="16">
        <f>((('data-price'!AA91/Y!AA$278+'data-price'!Z91/Y!Z$278)/2)*'data-volume'!Z91)/((('data-price'!AA$27/Y!AA$278+'data-price'!Z$27/Y!Z$278)/2)*'data-volume'!Z$27)</f>
        <v>0.58320376882357505</v>
      </c>
      <c r="AA97" s="16">
        <f>((('data-price'!AB91/Y!AB$278+'data-price'!AA91/Y!AA$278)/2)*'data-volume'!AA91)/((('data-price'!AB$27/Y!AB$278+'data-price'!AA$27/Y!AA$278)/2)*'data-volume'!AA$27)</f>
        <v>0.59932560614485431</v>
      </c>
      <c r="AB97" s="16">
        <f>((('data-price'!AC91/Y!AC$278+'data-price'!AB91/Y!AB$278)/2)*'data-volume'!AB91)/((('data-price'!AC$27/Y!AC$278+'data-price'!AB$27/Y!AB$278)/2)*'data-volume'!AB$27)</f>
        <v>0.61441009221524978</v>
      </c>
      <c r="AC97" s="16">
        <f>((('data-price'!AD91/Y!AD$278+'data-price'!AC91/Y!AC$278)/2)*'data-volume'!AC91)/((('data-price'!AD$27/Y!AD$278+'data-price'!AC$27/Y!AC$278)/2)*'data-volume'!AC$27)</f>
        <v>0.61088156826902307</v>
      </c>
      <c r="AD97" s="16">
        <f>((('data-price'!AE91/Y!AE$278+'data-price'!AD91/Y!AD$278)/2)*'data-volume'!AD91)/((('data-price'!AE$27/Y!AE$278+'data-price'!AD$27/Y!AD$278)/2)*'data-volume'!AD$27)</f>
        <v>0.5845145827965007</v>
      </c>
      <c r="AE97" s="16">
        <f>((('data-price'!AF91/Y!AF$278+'data-price'!AE91/Y!AE$278)/2)*'data-volume'!AE91)/((('data-price'!AF$27/Y!AF$278+'data-price'!AE$27/Y!AE$278)/2)*'data-volume'!AE$27)</f>
        <v>0.56739736564479704</v>
      </c>
      <c r="AF97" s="16">
        <f>((('data-price'!AG91/Y!AG$278+'data-price'!AF91/Y!AF$278)/2)*'data-volume'!AF91)/((('data-price'!AG$27/Y!AG$278+'data-price'!AF$27/Y!AF$278)/2)*'data-volume'!AF$27)</f>
        <v>0.54698103909597617</v>
      </c>
      <c r="AG97" s="16">
        <f>((('data-price'!AH91/Y!AH$278+'data-price'!AG91/Y!AG$278)/2)*'data-volume'!AG91)/((('data-price'!AH$27/Y!AH$278+'data-price'!AG$27/Y!AG$278)/2)*'data-volume'!AG$27)</f>
        <v>0.55196425799423643</v>
      </c>
    </row>
    <row r="98" spans="1:33" x14ac:dyDescent="0.25">
      <c r="A98" s="3" t="s">
        <v>660</v>
      </c>
      <c r="C98" s="16">
        <f>((('data-price'!D155/Y!D$278+'data-price'!C155/Y!C$278)/2)*'data-volume'!C155)/((('data-price'!D$27/Y!D$278+'data-price'!C$27/Y!C$278)/2)*'data-volume'!C$27)</f>
        <v>0.16981207285286257</v>
      </c>
      <c r="D98" s="16">
        <f>((('data-price'!E155/Y!E$278+'data-price'!D155/Y!D$278)/2)*'data-volume'!D155)/((('data-price'!E$27/Y!E$278+'data-price'!D$27/Y!D$278)/2)*'data-volume'!D$27)</f>
        <v>0.16667035438435648</v>
      </c>
      <c r="E98" s="16">
        <f>((('data-price'!F155/Y!F$278+'data-price'!E155/Y!E$278)/2)*'data-volume'!E155)/((('data-price'!F$27/Y!F$278+'data-price'!E$27/Y!E$278)/2)*'data-volume'!E$27)</f>
        <v>0.16572123536086072</v>
      </c>
      <c r="F98" s="16">
        <f>((('data-price'!G155/Y!G$278+'data-price'!F155/Y!F$278)/2)*'data-volume'!F155)/((('data-price'!G$27/Y!G$278+'data-price'!F$27/Y!F$278)/2)*'data-volume'!F$27)</f>
        <v>0.1698322724216802</v>
      </c>
      <c r="G98" s="16">
        <f>((('data-price'!H155/Y!H$278+'data-price'!G155/Y!G$278)/2)*'data-volume'!G155)/((('data-price'!H$27/Y!H$278+'data-price'!G$27/Y!G$278)/2)*'data-volume'!G$27)</f>
        <v>0.1763343605268208</v>
      </c>
      <c r="H98" s="16">
        <f>((('data-price'!I155/Y!I$278+'data-price'!H155/Y!H$278)/2)*'data-volume'!H155)/((('data-price'!I$27/Y!I$278+'data-price'!H$27/Y!H$278)/2)*'data-volume'!H$27)</f>
        <v>0.17803892770265495</v>
      </c>
      <c r="I98" s="16">
        <f>((('data-price'!J155/Y!J$278+'data-price'!I155/Y!I$278)/2)*'data-volume'!I155)/((('data-price'!J$27/Y!J$278+'data-price'!I$27/Y!I$278)/2)*'data-volume'!I$27)</f>
        <v>0.1769778682797902</v>
      </c>
      <c r="J98" s="16">
        <f>((('data-price'!K155/Y!K$278+'data-price'!J155/Y!J$278)/2)*'data-volume'!J155)/((('data-price'!K$27/Y!K$278+'data-price'!J$27/Y!J$278)/2)*'data-volume'!J$27)</f>
        <v>0.16608584263527224</v>
      </c>
      <c r="K98" s="16">
        <f>((('data-price'!L155/Y!L$278+'data-price'!K155/Y!K$278)/2)*'data-volume'!K155)/((('data-price'!L$27/Y!L$278+'data-price'!K$27/Y!K$278)/2)*'data-volume'!K$27)</f>
        <v>0.16170491892735508</v>
      </c>
      <c r="L98" s="16">
        <f>((('data-price'!M155/Y!M$278+'data-price'!L155/Y!L$278)/2)*'data-volume'!L155)/((('data-price'!M$27/Y!M$278+'data-price'!L$27/Y!L$278)/2)*'data-volume'!L$27)</f>
        <v>0.16158746315356232</v>
      </c>
      <c r="M98" s="16">
        <f>((('data-price'!N155/Y!N$278+'data-price'!M155/Y!M$278)/2)*'data-volume'!M155)/((('data-price'!N$27/Y!N$278+'data-price'!M$27/Y!M$278)/2)*'data-volume'!M$27)</f>
        <v>0.15660162992811882</v>
      </c>
      <c r="N98" s="16">
        <f>((('data-price'!O155/Y!O$278+'data-price'!N155/Y!N$278)/2)*'data-volume'!N155)/((('data-price'!O$27/Y!O$278+'data-price'!N$27/Y!N$278)/2)*'data-volume'!N$27)</f>
        <v>0.16220123634631525</v>
      </c>
      <c r="O98" s="16">
        <f>((('data-price'!P155/Y!P$278+'data-price'!O155/Y!O$278)/2)*'data-volume'!O155)/((('data-price'!P$27/Y!P$278+'data-price'!O$27/Y!O$278)/2)*'data-volume'!O$27)</f>
        <v>0.16318733680015451</v>
      </c>
      <c r="P98" s="16">
        <f>((('data-price'!Q155/Y!Q$278+'data-price'!P155/Y!P$278)/2)*'data-volume'!P155)/((('data-price'!Q$27/Y!Q$278+'data-price'!P$27/Y!P$278)/2)*'data-volume'!P$27)</f>
        <v>0.16523675095105411</v>
      </c>
      <c r="Q98" s="16">
        <f>((('data-price'!R155/Y!R$278+'data-price'!Q155/Y!Q$278)/2)*'data-volume'!Q155)/((('data-price'!R$27/Y!R$278+'data-price'!Q$27/Y!Q$278)/2)*'data-volume'!Q$27)</f>
        <v>0.16988775351749144</v>
      </c>
      <c r="R98" s="16">
        <f>((('data-price'!S155/Y!S$278+'data-price'!R155/Y!R$278)/2)*'data-volume'!R155)/((('data-price'!S$27/Y!S$278+'data-price'!R$27/Y!R$278)/2)*'data-volume'!R$27)</f>
        <v>0.15783812306889231</v>
      </c>
      <c r="S98" s="16">
        <f>((('data-price'!T155/Y!T$278+'data-price'!S155/Y!S$278)/2)*'data-volume'!S155)/((('data-price'!T$27/Y!T$278+'data-price'!S$27/Y!S$278)/2)*'data-volume'!S$27)</f>
        <v>0.15378170757447962</v>
      </c>
      <c r="T98" s="16">
        <f>((('data-price'!U155/Y!U$278+'data-price'!T155/Y!T$278)/2)*'data-volume'!T155)/((('data-price'!U$27/Y!U$278+'data-price'!T$27/Y!T$278)/2)*'data-volume'!T$27)</f>
        <v>0.13905673204754368</v>
      </c>
      <c r="U98" s="16">
        <f>((('data-price'!V155/Y!V$278+'data-price'!U155/Y!U$278)/2)*'data-volume'!U155)/((('data-price'!V$27/Y!V$278+'data-price'!U$27/Y!U$278)/2)*'data-volume'!U$27)</f>
        <v>0.1299494413872794</v>
      </c>
      <c r="V98" s="16">
        <f>((('data-price'!W155/Y!W$278+'data-price'!V155/Y!V$278)/2)*'data-volume'!V155)/((('data-price'!W$27/Y!W$278+'data-price'!V$27/Y!V$278)/2)*'data-volume'!V$27)</f>
        <v>0.12543549099245052</v>
      </c>
      <c r="W98" s="16">
        <f>((('data-price'!X155/Y!X$278+'data-price'!W155/Y!W$278)/2)*'data-volume'!W155)/((('data-price'!X$27/Y!X$278+'data-price'!W$27/Y!W$278)/2)*'data-volume'!W$27)</f>
        <v>0.11229140187192546</v>
      </c>
      <c r="X98" s="16">
        <f>((('data-price'!Y155/Y!Y$278+'data-price'!X155/Y!X$278)/2)*'data-volume'!X155)/((('data-price'!Y$27/Y!Y$278+'data-price'!X$27/Y!X$278)/2)*'data-volume'!X$27)</f>
        <v>0.12278527080090704</v>
      </c>
      <c r="Y98" s="16">
        <f>((('data-price'!Z155/Y!Z$278+'data-price'!Y155/Y!Y$278)/2)*'data-volume'!Y155)/((('data-price'!Z$27/Y!Z$278+'data-price'!Y$27/Y!Y$278)/2)*'data-volume'!Y$27)</f>
        <v>0.13337087072038697</v>
      </c>
      <c r="Z98" s="16">
        <f>((('data-price'!AA155/Y!AA$278+'data-price'!Z155/Y!Z$278)/2)*'data-volume'!Z155)/((('data-price'!AA$27/Y!AA$278+'data-price'!Z$27/Y!Z$278)/2)*'data-volume'!Z$27)</f>
        <v>0.1144529131906996</v>
      </c>
      <c r="AA98" s="16">
        <f>((('data-price'!AB155/Y!AB$278+'data-price'!AA155/Y!AA$278)/2)*'data-volume'!AA155)/((('data-price'!AB$27/Y!AB$278+'data-price'!AA$27/Y!AA$278)/2)*'data-volume'!AA$27)</f>
        <v>0.11280412919381394</v>
      </c>
      <c r="AB98" s="16">
        <f>((('data-price'!AC155/Y!AC$278+'data-price'!AB155/Y!AB$278)/2)*'data-volume'!AB155)/((('data-price'!AC$27/Y!AC$278+'data-price'!AB$27/Y!AB$278)/2)*'data-volume'!AB$27)</f>
        <v>0.11338692360337602</v>
      </c>
      <c r="AC98" s="16">
        <f>((('data-price'!AD155/Y!AD$278+'data-price'!AC155/Y!AC$278)/2)*'data-volume'!AC155)/((('data-price'!AD$27/Y!AD$278+'data-price'!AC$27/Y!AC$278)/2)*'data-volume'!AC$27)</f>
        <v>0.11294344207035946</v>
      </c>
      <c r="AD98" s="16">
        <f>((('data-price'!AE155/Y!AE$278+'data-price'!AD155/Y!AD$278)/2)*'data-volume'!AD155)/((('data-price'!AE$27/Y!AE$278+'data-price'!AD$27/Y!AD$278)/2)*'data-volume'!AD$27)</f>
        <v>0.1214681417756991</v>
      </c>
      <c r="AE98" s="16">
        <f>((('data-price'!AF155/Y!AF$278+'data-price'!AE155/Y!AE$278)/2)*'data-volume'!AE155)/((('data-price'!AF$27/Y!AF$278+'data-price'!AE$27/Y!AE$278)/2)*'data-volume'!AE$27)</f>
        <v>0.12814275989837703</v>
      </c>
      <c r="AF98" s="16">
        <f>((('data-price'!AG155/Y!AG$278+'data-price'!AF155/Y!AF$278)/2)*'data-volume'!AF155)/((('data-price'!AG$27/Y!AG$278+'data-price'!AF$27/Y!AF$278)/2)*'data-volume'!AF$27)</f>
        <v>0.12485890197392691</v>
      </c>
      <c r="AG98" s="16">
        <f>((('data-price'!AH155/Y!AH$278+'data-price'!AG155/Y!AG$278)/2)*'data-volume'!AG155)/((('data-price'!AH$27/Y!AH$278+'data-price'!AG$27/Y!AG$278)/2)*'data-volume'!AG$27)</f>
        <v>0.12662408885269216</v>
      </c>
    </row>
    <row r="99" spans="1:33" x14ac:dyDescent="0.25">
      <c r="A99" s="3" t="s">
        <v>662</v>
      </c>
      <c r="C99" s="16">
        <f>((('data-price'!D411/Y!D$278+'data-price'!C411/Y!C$278)/2)*'data-volume'!C411)/((('data-price'!D$27/Y!D$278+'data-price'!C$27/Y!C$278)/2)*'data-volume'!C$27)</f>
        <v>5.0193835184045028E-2</v>
      </c>
      <c r="D99" s="16">
        <f>((('data-price'!E411/Y!E$278+'data-price'!D411/Y!D$278)/2)*'data-volume'!D411)/((('data-price'!E$27/Y!E$278+'data-price'!D$27/Y!D$278)/2)*'data-volume'!D$27)</f>
        <v>4.812345922429203E-2</v>
      </c>
      <c r="E99" s="16">
        <f>((('data-price'!F411/Y!F$278+'data-price'!E411/Y!E$278)/2)*'data-volume'!E411)/((('data-price'!F$27/Y!F$278+'data-price'!E$27/Y!E$278)/2)*'data-volume'!E$27)</f>
        <v>5.0082168485687771E-2</v>
      </c>
      <c r="F99" s="16">
        <f>((('data-price'!G411/Y!G$278+'data-price'!F411/Y!F$278)/2)*'data-volume'!F411)/((('data-price'!G$27/Y!G$278+'data-price'!F$27/Y!F$278)/2)*'data-volume'!F$27)</f>
        <v>5.3649913482234461E-2</v>
      </c>
      <c r="G99" s="16">
        <f>((('data-price'!H411/Y!H$278+'data-price'!G411/Y!G$278)/2)*'data-volume'!G411)/((('data-price'!H$27/Y!H$278+'data-price'!G$27/Y!G$278)/2)*'data-volume'!G$27)</f>
        <v>5.9071850285502554E-2</v>
      </c>
      <c r="H99" s="16">
        <f>((('data-price'!I411/Y!I$278+'data-price'!H411/Y!H$278)/2)*'data-volume'!H411)/((('data-price'!I$27/Y!I$278+'data-price'!H$27/Y!H$278)/2)*'data-volume'!H$27)</f>
        <v>6.262407862731792E-2</v>
      </c>
      <c r="I99" s="16">
        <f>((('data-price'!J411/Y!J$278+'data-price'!I411/Y!I$278)/2)*'data-volume'!I411)/((('data-price'!J$27/Y!J$278+'data-price'!I$27/Y!I$278)/2)*'data-volume'!I$27)</f>
        <v>6.6261929792576585E-2</v>
      </c>
      <c r="J99" s="16">
        <f>((('data-price'!K411/Y!K$278+'data-price'!J411/Y!J$278)/2)*'data-volume'!J411)/((('data-price'!K$27/Y!K$278+'data-price'!J$27/Y!J$278)/2)*'data-volume'!J$27)</f>
        <v>6.5530338438483007E-2</v>
      </c>
      <c r="K99" s="16">
        <f>((('data-price'!L411/Y!L$278+'data-price'!K411/Y!K$278)/2)*'data-volume'!K411)/((('data-price'!L$27/Y!L$278+'data-price'!K$27/Y!K$278)/2)*'data-volume'!K$27)</f>
        <v>6.7516977502199066E-2</v>
      </c>
      <c r="L99" s="16">
        <f>((('data-price'!M411/Y!M$278+'data-price'!L411/Y!L$278)/2)*'data-volume'!L411)/((('data-price'!M$27/Y!M$278+'data-price'!L$27/Y!L$278)/2)*'data-volume'!L$27)</f>
        <v>7.2098978673208663E-2</v>
      </c>
      <c r="M99" s="16">
        <f>((('data-price'!N411/Y!N$278+'data-price'!M411/Y!M$278)/2)*'data-volume'!M411)/((('data-price'!N$27/Y!N$278+'data-price'!M$27/Y!M$278)/2)*'data-volume'!M$27)</f>
        <v>7.2935362983285359E-2</v>
      </c>
      <c r="N99" s="16">
        <f>((('data-price'!O411/Y!O$278+'data-price'!N411/Y!N$278)/2)*'data-volume'!N411)/((('data-price'!O$27/Y!O$278+'data-price'!N$27/Y!N$278)/2)*'data-volume'!N$27)</f>
        <v>7.7976557921715872E-2</v>
      </c>
      <c r="O99" s="16">
        <f>((('data-price'!P411/Y!P$278+'data-price'!O411/Y!O$278)/2)*'data-volume'!O411)/((('data-price'!P$27/Y!P$278+'data-price'!O$27/Y!O$278)/2)*'data-volume'!O$27)</f>
        <v>8.0255692192201758E-2</v>
      </c>
      <c r="P99" s="16">
        <f>((('data-price'!Q411/Y!Q$278+'data-price'!P411/Y!P$278)/2)*'data-volume'!P411)/((('data-price'!Q$27/Y!Q$278+'data-price'!P$27/Y!P$278)/2)*'data-volume'!P$27)</f>
        <v>8.2919058315948049E-2</v>
      </c>
      <c r="Q99" s="16">
        <f>((('data-price'!R411/Y!R$278+'data-price'!Q411/Y!Q$278)/2)*'data-volume'!Q411)/((('data-price'!R$27/Y!R$278+'data-price'!Q$27/Y!Q$278)/2)*'data-volume'!Q$27)</f>
        <v>8.9439576239895693E-2</v>
      </c>
      <c r="R99" s="16">
        <f>((('data-price'!S411/Y!S$278+'data-price'!R411/Y!R$278)/2)*'data-volume'!R411)/((('data-price'!S$27/Y!S$278+'data-price'!R$27/Y!R$278)/2)*'data-volume'!R$27)</f>
        <v>8.6810413055635152E-2</v>
      </c>
      <c r="S99" s="16">
        <f>((('data-price'!T411/Y!T$278+'data-price'!S411/Y!S$278)/2)*'data-volume'!S411)/((('data-price'!T$27/Y!T$278+'data-price'!S$27/Y!S$278)/2)*'data-volume'!S$27)</f>
        <v>8.5680333276375392E-2</v>
      </c>
      <c r="T99" s="16">
        <f>((('data-price'!U411/Y!U$278+'data-price'!T411/Y!T$278)/2)*'data-volume'!T411)/((('data-price'!U$27/Y!U$278+'data-price'!T$27/Y!T$278)/2)*'data-volume'!T$27)</f>
        <v>7.8610194826785218E-2</v>
      </c>
      <c r="U99" s="16">
        <f>((('data-price'!V411/Y!V$278+'data-price'!U411/Y!U$278)/2)*'data-volume'!U411)/((('data-price'!V$27/Y!V$278+'data-price'!U$27/Y!U$278)/2)*'data-volume'!U$27)</f>
        <v>7.473956958430987E-2</v>
      </c>
      <c r="V99" s="16">
        <f>((('data-price'!W411/Y!W$278+'data-price'!V411/Y!V$278)/2)*'data-volume'!V411)/((('data-price'!W$27/Y!W$278+'data-price'!V$27/Y!V$278)/2)*'data-volume'!V$27)</f>
        <v>7.3296789252043276E-2</v>
      </c>
      <c r="W99" s="16">
        <f>((('data-price'!X411/Y!X$278+'data-price'!W411/Y!W$278)/2)*'data-volume'!W411)/((('data-price'!X$27/Y!X$278+'data-price'!W$27/Y!W$278)/2)*'data-volume'!W$27)</f>
        <v>6.8257159751013527E-2</v>
      </c>
      <c r="X99" s="16">
        <f>((('data-price'!Y411/Y!Y$278+'data-price'!X411/Y!X$278)/2)*'data-volume'!X411)/((('data-price'!Y$27/Y!Y$278+'data-price'!X$27/Y!X$278)/2)*'data-volume'!X$27)</f>
        <v>7.9194198808227936E-2</v>
      </c>
      <c r="Y99" s="16">
        <f>((('data-price'!Z411/Y!Z$278+'data-price'!Y411/Y!Y$278)/2)*'data-volume'!Y411)/((('data-price'!Z$27/Y!Z$278+'data-price'!Y$27/Y!Y$278)/2)*'data-volume'!Y$27)</f>
        <v>9.3944019674515586E-2</v>
      </c>
      <c r="Z99" s="16">
        <f>((('data-price'!AA411/Y!AA$278+'data-price'!Z411/Y!Z$278)/2)*'data-volume'!Z411)/((('data-price'!AA$27/Y!AA$278+'data-price'!Z$27/Y!Z$278)/2)*'data-volume'!Z$27)</f>
        <v>8.3719199517978751E-2</v>
      </c>
      <c r="AA99" s="16">
        <f>((('data-price'!AB411/Y!AB$278+'data-price'!AA411/Y!AA$278)/2)*'data-volume'!AA411)/((('data-price'!AB$27/Y!AB$278+'data-price'!AA$27/Y!AA$278)/2)*'data-volume'!AA$27)</f>
        <v>8.4530846339181162E-2</v>
      </c>
      <c r="AB99" s="16">
        <f>((('data-price'!AC411/Y!AC$278+'data-price'!AB411/Y!AB$278)/2)*'data-volume'!AB411)/((('data-price'!AC$27/Y!AC$278+'data-price'!AB$27/Y!AB$278)/2)*'data-volume'!AB$27)</f>
        <v>8.7077619441147044E-2</v>
      </c>
      <c r="AC99" s="16">
        <f>((('data-price'!AD411/Y!AD$278+'data-price'!AC411/Y!AC$278)/2)*'data-volume'!AC411)/((('data-price'!AD$27/Y!AD$278+'data-price'!AC$27/Y!AC$278)/2)*'data-volume'!AC$27)</f>
        <v>8.665118767538324E-2</v>
      </c>
      <c r="AD99" s="16">
        <f>((('data-price'!AE411/Y!AE$278+'data-price'!AD411/Y!AD$278)/2)*'data-volume'!AD411)/((('data-price'!AE$27/Y!AE$278+'data-price'!AD$27/Y!AD$278)/2)*'data-volume'!AD$27)</f>
        <v>9.3789827230571818E-2</v>
      </c>
      <c r="AE99" s="16">
        <f>((('data-price'!AF411/Y!AF$278+'data-price'!AE411/Y!AE$278)/2)*'data-volume'!AE411)/((('data-price'!AF$27/Y!AF$278+'data-price'!AE$27/Y!AE$278)/2)*'data-volume'!AE$27)</f>
        <v>0.10320819771086634</v>
      </c>
      <c r="AF99" s="16">
        <f>((('data-price'!AG411/Y!AG$278+'data-price'!AF411/Y!AF$278)/2)*'data-volume'!AF411)/((('data-price'!AG$27/Y!AG$278+'data-price'!AF$27/Y!AF$278)/2)*'data-volume'!AF$27)</f>
        <v>0.10608904572421377</v>
      </c>
      <c r="AG99" s="16">
        <f>((('data-price'!AH411/Y!AH$278+'data-price'!AG411/Y!AG$278)/2)*'data-volume'!AG411)/((('data-price'!AH$27/Y!AH$278+'data-price'!AG$27/Y!AG$278)/2)*'data-volume'!AG$27)</f>
        <v>0.10840162135315785</v>
      </c>
    </row>
    <row r="100" spans="1:33" x14ac:dyDescent="0.25">
      <c r="A100" s="3" t="s">
        <v>661</v>
      </c>
      <c r="C100" s="16">
        <f>1-C97-C98-C99</f>
        <v>0.17804556722680862</v>
      </c>
      <c r="D100" s="16">
        <f t="shared" ref="D100:AG100" si="40">1-D97-D98-D99</f>
        <v>0.16752404243654856</v>
      </c>
      <c r="E100" s="16">
        <f t="shared" si="40"/>
        <v>0.16181588402434344</v>
      </c>
      <c r="F100" s="16">
        <f t="shared" si="40"/>
        <v>0.17363405845136082</v>
      </c>
      <c r="G100" s="16">
        <f t="shared" si="40"/>
        <v>0.16340364200907301</v>
      </c>
      <c r="H100" s="16">
        <f t="shared" si="40"/>
        <v>0.16334607638883022</v>
      </c>
      <c r="I100" s="16">
        <f t="shared" si="40"/>
        <v>0.16182385932075977</v>
      </c>
      <c r="J100" s="16">
        <f t="shared" si="40"/>
        <v>0.19706923047413394</v>
      </c>
      <c r="K100" s="16">
        <f t="shared" si="40"/>
        <v>0.18805286851896466</v>
      </c>
      <c r="L100" s="16">
        <f t="shared" si="40"/>
        <v>0.18788591577055772</v>
      </c>
      <c r="M100" s="16">
        <f t="shared" si="40"/>
        <v>0.20213811233700651</v>
      </c>
      <c r="N100" s="16">
        <f t="shared" si="40"/>
        <v>0.18144371243524182</v>
      </c>
      <c r="O100" s="16">
        <f t="shared" si="40"/>
        <v>0.17622568046532672</v>
      </c>
      <c r="P100" s="16">
        <f t="shared" si="40"/>
        <v>0.17268506171010961</v>
      </c>
      <c r="Q100" s="16">
        <f t="shared" si="40"/>
        <v>0.17636376070567655</v>
      </c>
      <c r="R100" s="16">
        <f t="shared" si="40"/>
        <v>0.18846414644536985</v>
      </c>
      <c r="S100" s="16">
        <f t="shared" si="40"/>
        <v>0.17509731087356348</v>
      </c>
      <c r="T100" s="16">
        <f t="shared" si="40"/>
        <v>0.18353278209387502</v>
      </c>
      <c r="U100" s="16">
        <f t="shared" si="40"/>
        <v>0.15308486012529393</v>
      </c>
      <c r="V100" s="16">
        <f t="shared" si="40"/>
        <v>0.18080132965408249</v>
      </c>
      <c r="W100" s="16">
        <f t="shared" si="40"/>
        <v>0.18288657056256008</v>
      </c>
      <c r="X100" s="16">
        <f t="shared" si="40"/>
        <v>0.19213993257872314</v>
      </c>
      <c r="Y100" s="16">
        <f t="shared" si="40"/>
        <v>0.21922127491498067</v>
      </c>
      <c r="Z100" s="16">
        <f t="shared" si="40"/>
        <v>0.2186241184677466</v>
      </c>
      <c r="AA100" s="16">
        <f t="shared" si="40"/>
        <v>0.20333941832215058</v>
      </c>
      <c r="AB100" s="16">
        <f t="shared" si="40"/>
        <v>0.18512536474022717</v>
      </c>
      <c r="AC100" s="16">
        <f t="shared" si="40"/>
        <v>0.18952380198523425</v>
      </c>
      <c r="AD100" s="16">
        <f t="shared" si="40"/>
        <v>0.20022744819722837</v>
      </c>
      <c r="AE100" s="16">
        <f t="shared" si="40"/>
        <v>0.20125167674595959</v>
      </c>
      <c r="AF100" s="16">
        <f t="shared" si="40"/>
        <v>0.22207101320588316</v>
      </c>
      <c r="AG100" s="16">
        <f t="shared" si="40"/>
        <v>0.21301003179991357</v>
      </c>
    </row>
    <row r="101" spans="1:33" x14ac:dyDescent="0.25">
      <c r="A101" s="3" t="s">
        <v>669</v>
      </c>
      <c r="C101" s="16">
        <f>('data-volume'!D91/'data-volume'!C91-1)*C97</f>
        <v>5.8023484733100386E-2</v>
      </c>
      <c r="D101" s="16">
        <f>('data-volume'!E91/'data-volume'!D91-1)*D97</f>
        <v>2.1504954292715785E-2</v>
      </c>
      <c r="E101" s="16">
        <f>('data-volume'!F91/'data-volume'!E91-1)*E97</f>
        <v>-1.2306764072309373E-2</v>
      </c>
      <c r="F101" s="16">
        <f>('data-volume'!G91/'data-volume'!F91-1)*F97</f>
        <v>-1.734070740827344E-3</v>
      </c>
      <c r="G101" s="16">
        <f>('data-volume'!H91/'data-volume'!G91-1)*G97</f>
        <v>8.5006153125527922E-3</v>
      </c>
      <c r="H101" s="16">
        <f>('data-volume'!I91/'data-volume'!H91-1)*H97</f>
        <v>4.4877922345366123E-3</v>
      </c>
      <c r="I101" s="16">
        <f>('data-volume'!J91/'data-volume'!I91-1)*I97</f>
        <v>1.0647294804023873E-3</v>
      </c>
      <c r="J101" s="16">
        <f>('data-volume'!K91/'data-volume'!J91-1)*J97</f>
        <v>1.9075684297898143E-2</v>
      </c>
      <c r="K101" s="16">
        <f>('data-volume'!L91/'data-volume'!K91-1)*K97</f>
        <v>2.8093058639749777E-3</v>
      </c>
      <c r="L101" s="16">
        <f>('data-volume'!M91/'data-volume'!L91-1)*L97</f>
        <v>4.7795249660806692E-2</v>
      </c>
      <c r="M101" s="16">
        <f>('data-volume'!N91/'data-volume'!M91-1)*M97</f>
        <v>2.5802216093991116E-2</v>
      </c>
      <c r="N101" s="16">
        <f>('data-volume'!O91/'data-volume'!N91-1)*N97</f>
        <v>-1.5016298127583812E-2</v>
      </c>
      <c r="O101" s="16">
        <f>('data-volume'!P91/'data-volume'!O91-1)*O97</f>
        <v>-1.2181814307141197E-2</v>
      </c>
      <c r="P101" s="16">
        <f>('data-volume'!Q91/'data-volume'!P91-1)*P97</f>
        <v>-1.8937258802841927E-2</v>
      </c>
      <c r="Q101" s="16">
        <f>('data-volume'!R91/'data-volume'!Q91-1)*Q97</f>
        <v>2.8521666931908125E-2</v>
      </c>
      <c r="R101" s="16">
        <f>('data-volume'!S91/'data-volume'!R91-1)*R97</f>
        <v>-4.7054423219147472E-3</v>
      </c>
      <c r="S101" s="16">
        <f>('data-volume'!T91/'data-volume'!S91-1)*S97</f>
        <v>1.3654523861348097E-2</v>
      </c>
      <c r="T101" s="16">
        <f>('data-volume'!U91/'data-volume'!T91-1)*T97</f>
        <v>3.3426546658229098E-2</v>
      </c>
      <c r="U101" s="16">
        <f>('data-volume'!V91/'data-volume'!U91-1)*U97</f>
        <v>-2.1374131229075978E-2</v>
      </c>
      <c r="V101" s="16">
        <f>('data-volume'!W91/'data-volume'!V91-1)*V97</f>
        <v>5.0799847322164172E-2</v>
      </c>
      <c r="W101" s="16">
        <f>('data-volume'!X91/'data-volume'!W91-1)*W97</f>
        <v>-6.2511081596370602E-2</v>
      </c>
      <c r="X101" s="16">
        <f>('data-volume'!Y91/'data-volume'!X91-1)*X97</f>
        <v>-0.10179658061114599</v>
      </c>
      <c r="Y101" s="16">
        <f>('data-volume'!Z91/'data-volume'!Y91-1)*Y97</f>
        <v>4.9175529340830547E-2</v>
      </c>
      <c r="Z101" s="16">
        <f>('data-volume'!AA91/'data-volume'!Z91-1)*Z97</f>
        <v>1.2147833027841138E-2</v>
      </c>
      <c r="AA101" s="16">
        <f>('data-volume'!AB91/'data-volume'!AA91-1)*AA97</f>
        <v>3.8927028166659244E-2</v>
      </c>
      <c r="AB101" s="16">
        <f>('data-volume'!AC91/'data-volume'!AB91-1)*AB97</f>
        <v>2.7519428030321105E-2</v>
      </c>
      <c r="AC101" s="16">
        <f>('data-volume'!AD91/'data-volume'!AC91-1)*AC97</f>
        <v>-1.2506586725824765E-2</v>
      </c>
      <c r="AD101" s="16">
        <f>('data-volume'!AE91/'data-volume'!AD91-1)*AD97</f>
        <v>9.4753731958119036E-3</v>
      </c>
      <c r="AE101" s="16">
        <f>('data-volume'!AF91/'data-volume'!AE91-1)*AE97</f>
        <v>-1.0033209506060336E-2</v>
      </c>
      <c r="AF101" s="16">
        <f>('data-volume'!AG91/'data-volume'!AF91-1)*AF97</f>
        <v>-1.9505206787653124E-2</v>
      </c>
      <c r="AG101" s="16">
        <f>('data-volume'!AH91/'data-volume'!AG91-1)*AG97</f>
        <v>-9.6030810743539616E-3</v>
      </c>
    </row>
    <row r="102" spans="1:33" x14ac:dyDescent="0.25">
      <c r="A102" s="3" t="s">
        <v>670</v>
      </c>
      <c r="C102" s="16">
        <f>('data-volume'!D155/'data-volume'!C155-1)*C98</f>
        <v>6.0393415031352905E-3</v>
      </c>
      <c r="D102" s="16">
        <f>('data-volume'!E155/'data-volume'!D155-1)*D98</f>
        <v>8.4176946658764593E-4</v>
      </c>
      <c r="E102" s="16">
        <f>('data-volume'!F155/'data-volume'!E155-1)*E98</f>
        <v>9.9932403232678795E-4</v>
      </c>
      <c r="F102" s="16">
        <f>('data-volume'!G155/'data-volume'!F155-1)*F98</f>
        <v>-8.4831304905933175E-4</v>
      </c>
      <c r="G102" s="16">
        <f>('data-volume'!H155/'data-volume'!G155-1)*G98</f>
        <v>1.7704253064942068E-4</v>
      </c>
      <c r="H102" s="16">
        <f>('data-volume'!I155/'data-volume'!H155-1)*H98</f>
        <v>-1.2500225616034015E-3</v>
      </c>
      <c r="I102" s="16">
        <f>('data-volume'!J155/'data-volume'!I155-1)*I98</f>
        <v>-1.2513586646045853E-3</v>
      </c>
      <c r="J102" s="16">
        <f>('data-volume'!K155/'data-volume'!J155-1)*J98</f>
        <v>-3.3791626171977916E-4</v>
      </c>
      <c r="K102" s="16">
        <f>('data-volume'!L155/'data-volume'!K155-1)*K98</f>
        <v>-6.5934727391377427E-4</v>
      </c>
      <c r="L102" s="16">
        <f>('data-volume'!M155/'data-volume'!L155-1)*L98</f>
        <v>1.1577402682445464E-3</v>
      </c>
      <c r="M102" s="16">
        <f>('data-volume'!N155/'data-volume'!M155-1)*M98</f>
        <v>9.1902007332020569E-4</v>
      </c>
      <c r="N102" s="16">
        <f>('data-volume'!O155/'data-volume'!N155-1)*N98</f>
        <v>-4.9959313043012297E-4</v>
      </c>
      <c r="O102" s="16">
        <f>('data-volume'!P155/'data-volume'!O155-1)*O98</f>
        <v>-6.7224443583996298E-4</v>
      </c>
      <c r="P102" s="16">
        <f>('data-volume'!Q155/'data-volume'!P155-1)*P98</f>
        <v>-3.9301398881843143E-3</v>
      </c>
      <c r="Q102" s="16">
        <f>('data-volume'!R155/'data-volume'!Q155-1)*Q98</f>
        <v>-6.1188385800791814E-3</v>
      </c>
      <c r="R102" s="16">
        <f>('data-volume'!S155/'data-volume'!R155-1)*R98</f>
        <v>-3.9893151984445163E-3</v>
      </c>
      <c r="S102" s="16">
        <f>('data-volume'!T155/'data-volume'!S155-1)*S98</f>
        <v>-3.1207110894482929E-3</v>
      </c>
      <c r="T102" s="16">
        <f>('data-volume'!U155/'data-volume'!T155-1)*T98</f>
        <v>-8.0009627185010257E-4</v>
      </c>
      <c r="U102" s="16">
        <f>('data-volume'!V155/'data-volume'!U155-1)*U98</f>
        <v>-1.5040444605009184E-3</v>
      </c>
      <c r="V102" s="16">
        <f>('data-volume'!W155/'data-volume'!V155-1)*V98</f>
        <v>-1.3219196942998175E-3</v>
      </c>
      <c r="W102" s="16">
        <f>('data-volume'!X155/'data-volume'!W155-1)*W98</f>
        <v>-1.0631138638762204E-3</v>
      </c>
      <c r="X102" s="16">
        <f>('data-volume'!Y155/'data-volume'!X155-1)*X98</f>
        <v>-7.4815397979047186E-3</v>
      </c>
      <c r="Y102" s="16">
        <f>('data-volume'!Z155/'data-volume'!Y155-1)*Y98</f>
        <v>-1.8665134579189222E-3</v>
      </c>
      <c r="Z102" s="16">
        <f>('data-volume'!AA155/'data-volume'!Z155-1)*Z98</f>
        <v>-1.4768117831054746E-4</v>
      </c>
      <c r="AA102" s="16">
        <f>('data-volume'!AB155/'data-volume'!AA155-1)*AA98</f>
        <v>-1.457417689842727E-4</v>
      </c>
      <c r="AB102" s="16">
        <f>('data-volume'!AC155/'data-volume'!AB155-1)*AB98</f>
        <v>1.9068952223077469E-3</v>
      </c>
      <c r="AC102" s="16">
        <f>('data-volume'!AD155/'data-volume'!AC155-1)*AC98</f>
        <v>7.1846973327199749E-4</v>
      </c>
      <c r="AD102" s="16">
        <f>('data-volume'!AE155/'data-volume'!AD155-1)*AD98</f>
        <v>9.2137654949962311E-4</v>
      </c>
      <c r="AE102" s="16">
        <f>('data-volume'!AF155/'data-volume'!AE155-1)*AE98</f>
        <v>1.6078138004814603E-4</v>
      </c>
      <c r="AF102" s="16">
        <f>('data-volume'!AG155/'data-volume'!AF155-1)*AF98</f>
        <v>2.6599014204971862E-3</v>
      </c>
      <c r="AG102" s="16">
        <f>('data-volume'!AH155/'data-volume'!AG155-1)*AG98</f>
        <v>7.7683490093675728E-4</v>
      </c>
    </row>
    <row r="103" spans="1:33" x14ac:dyDescent="0.25">
      <c r="A103" s="3" t="s">
        <v>671</v>
      </c>
      <c r="C103" s="16">
        <f>('data-volume'!D411/'data-volume'!C411-1)*C99</f>
        <v>1.609394462254899E-3</v>
      </c>
      <c r="D103" s="16">
        <f>('data-volume'!E411/'data-volume'!D411-1)*D99</f>
        <v>2.8051741977404804E-3</v>
      </c>
      <c r="E103" s="16">
        <f>('data-volume'!F411/'data-volume'!E411-1)*E99</f>
        <v>2.9270019307155821E-3</v>
      </c>
      <c r="F103" s="16">
        <f>('data-volume'!G411/'data-volume'!F411-1)*F99</f>
        <v>3.8389867066519878E-3</v>
      </c>
      <c r="G103" s="16">
        <f>('data-volume'!H411/'data-volume'!G411-1)*G99</f>
        <v>3.9475714285087385E-3</v>
      </c>
      <c r="H103" s="16">
        <f>('data-volume'!I411/'data-volume'!H411-1)*H99</f>
        <v>3.9589202315105957E-3</v>
      </c>
      <c r="I103" s="16">
        <f>('data-volume'!J411/'data-volume'!I411-1)*I99</f>
        <v>2.9607647391984297E-3</v>
      </c>
      <c r="J103" s="16">
        <f>('data-volume'!K411/'data-volume'!J411-1)*J99</f>
        <v>3.4070683555192617E-3</v>
      </c>
      <c r="K103" s="16">
        <f>('data-volume'!L411/'data-volume'!K411-1)*K99</f>
        <v>4.1381576041269264E-3</v>
      </c>
      <c r="L103" s="16">
        <f>('data-volume'!M411/'data-volume'!L411-1)*L99</f>
        <v>4.3901551313636801E-3</v>
      </c>
      <c r="M103" s="16">
        <f>('data-volume'!N411/'data-volume'!M411-1)*M99</f>
        <v>4.5342212098145136E-3</v>
      </c>
      <c r="N103" s="16">
        <f>('data-volume'!O411/'data-volume'!N411-1)*N99</f>
        <v>4.4209671428983317E-3</v>
      </c>
      <c r="O103" s="16">
        <f>('data-volume'!P411/'data-volume'!O411-1)*O99</f>
        <v>3.6069116127136836E-3</v>
      </c>
      <c r="P103" s="16">
        <f>('data-volume'!Q411/'data-volume'!P411-1)*P99</f>
        <v>3.1609836553264307E-3</v>
      </c>
      <c r="Q103" s="16">
        <f>('data-volume'!R411/'data-volume'!Q411-1)*Q99</f>
        <v>3.2349404465819177E-3</v>
      </c>
      <c r="R103" s="16">
        <f>('data-volume'!S411/'data-volume'!R411-1)*R99</f>
        <v>2.444465673790531E-3</v>
      </c>
      <c r="S103" s="16">
        <f>('data-volume'!T411/'data-volume'!S411-1)*S99</f>
        <v>2.1497793198587824E-3</v>
      </c>
      <c r="T103" s="16">
        <f>('data-volume'!U411/'data-volume'!T411-1)*T99</f>
        <v>2.2641911576006353E-3</v>
      </c>
      <c r="U103" s="16">
        <f>('data-volume'!V411/'data-volume'!U411-1)*U99</f>
        <v>2.2218522796102766E-3</v>
      </c>
      <c r="V103" s="16">
        <f>('data-volume'!W411/'data-volume'!V411-1)*V99</f>
        <v>3.6497278934986446E-3</v>
      </c>
      <c r="W103" s="16">
        <f>('data-volume'!X411/'data-volume'!W411-1)*W99</f>
        <v>4.1026067716785474E-3</v>
      </c>
      <c r="X103" s="16">
        <f>('data-volume'!Y411/'data-volume'!X411-1)*X99</f>
        <v>3.5956007523830027E-3</v>
      </c>
      <c r="Y103" s="16">
        <f>('data-volume'!Z411/'data-volume'!Y411-1)*Y99</f>
        <v>3.0706304946951282E-3</v>
      </c>
      <c r="Z103" s="16">
        <f>('data-volume'!AA411/'data-volume'!Z411-1)*Z99</f>
        <v>2.517322031408939E-3</v>
      </c>
      <c r="AA103" s="16">
        <f>('data-volume'!AB411/'data-volume'!AA411-1)*AA99</f>
        <v>2.6233306870301993E-3</v>
      </c>
      <c r="AB103" s="16">
        <f>('data-volume'!AC411/'data-volume'!AB411-1)*AB99</f>
        <v>2.5945562539488459E-3</v>
      </c>
      <c r="AC103" s="16">
        <f>('data-volume'!AD411/'data-volume'!AC411-1)*AC99</f>
        <v>2.7604715487104959E-3</v>
      </c>
      <c r="AD103" s="16">
        <f>('data-volume'!AE411/'data-volume'!AD411-1)*AD99</f>
        <v>3.696773698031557E-3</v>
      </c>
      <c r="AE103" s="16">
        <f>('data-volume'!AF411/'data-volume'!AE411-1)*AE99</f>
        <v>4.2264511929445562E-3</v>
      </c>
      <c r="AF103" s="16">
        <f>('data-volume'!AG411/'data-volume'!AF411-1)*AF99</f>
        <v>3.5854935248492031E-3</v>
      </c>
      <c r="AG103" s="16">
        <f>('data-volume'!AH411/'data-volume'!AG411-1)*AG99</f>
        <v>3.1911938165394326E-3</v>
      </c>
    </row>
    <row r="104" spans="1:33" x14ac:dyDescent="0.25">
      <c r="A104" s="3" t="s">
        <v>672</v>
      </c>
      <c r="C104" s="16">
        <f>(1/1-1)*C100</f>
        <v>0</v>
      </c>
      <c r="D104" s="16">
        <f t="shared" ref="D104:AG104" si="41">(1/1-1)*D100</f>
        <v>0</v>
      </c>
      <c r="E104" s="16">
        <f t="shared" si="41"/>
        <v>0</v>
      </c>
      <c r="F104" s="16">
        <f t="shared" si="41"/>
        <v>0</v>
      </c>
      <c r="G104" s="16">
        <f t="shared" si="41"/>
        <v>0</v>
      </c>
      <c r="H104" s="16">
        <f t="shared" si="41"/>
        <v>0</v>
      </c>
      <c r="I104" s="16">
        <f t="shared" si="41"/>
        <v>0</v>
      </c>
      <c r="J104" s="16">
        <f t="shared" si="41"/>
        <v>0</v>
      </c>
      <c r="K104" s="16">
        <f t="shared" si="41"/>
        <v>0</v>
      </c>
      <c r="L104" s="16">
        <f t="shared" si="41"/>
        <v>0</v>
      </c>
      <c r="M104" s="16">
        <f t="shared" si="41"/>
        <v>0</v>
      </c>
      <c r="N104" s="16">
        <f t="shared" si="41"/>
        <v>0</v>
      </c>
      <c r="O104" s="16">
        <f t="shared" si="41"/>
        <v>0</v>
      </c>
      <c r="P104" s="16">
        <f t="shared" si="41"/>
        <v>0</v>
      </c>
      <c r="Q104" s="16">
        <f t="shared" si="41"/>
        <v>0</v>
      </c>
      <c r="R104" s="16">
        <f t="shared" si="41"/>
        <v>0</v>
      </c>
      <c r="S104" s="16">
        <f t="shared" si="41"/>
        <v>0</v>
      </c>
      <c r="T104" s="16">
        <f t="shared" si="41"/>
        <v>0</v>
      </c>
      <c r="U104" s="16">
        <f t="shared" si="41"/>
        <v>0</v>
      </c>
      <c r="V104" s="16">
        <f t="shared" si="41"/>
        <v>0</v>
      </c>
      <c r="W104" s="16">
        <f t="shared" si="41"/>
        <v>0</v>
      </c>
      <c r="X104" s="16">
        <f t="shared" si="41"/>
        <v>0</v>
      </c>
      <c r="Y104" s="16">
        <f t="shared" si="41"/>
        <v>0</v>
      </c>
      <c r="Z104" s="16">
        <f t="shared" si="41"/>
        <v>0</v>
      </c>
      <c r="AA104" s="16">
        <f t="shared" si="41"/>
        <v>0</v>
      </c>
      <c r="AB104" s="16">
        <f t="shared" si="41"/>
        <v>0</v>
      </c>
      <c r="AC104" s="16">
        <f t="shared" si="41"/>
        <v>0</v>
      </c>
      <c r="AD104" s="16">
        <f t="shared" si="41"/>
        <v>0</v>
      </c>
      <c r="AE104" s="16">
        <f t="shared" si="41"/>
        <v>0</v>
      </c>
      <c r="AF104" s="16">
        <f t="shared" si="41"/>
        <v>0</v>
      </c>
      <c r="AG104" s="16">
        <f t="shared" si="41"/>
        <v>0</v>
      </c>
    </row>
    <row r="105" spans="1:33" x14ac:dyDescent="0.25">
      <c r="A105" s="3" t="s">
        <v>673</v>
      </c>
      <c r="C105" s="16">
        <f>C101+C102+C103+C104</f>
        <v>6.5672220698490574E-2</v>
      </c>
      <c r="D105" s="16">
        <f t="shared" ref="D105:AG105" si="42">D101+D102+D103+D104</f>
        <v>2.5151897957043912E-2</v>
      </c>
      <c r="E105" s="16">
        <f t="shared" si="42"/>
        <v>-8.3804381092670022E-3</v>
      </c>
      <c r="F105" s="16">
        <f t="shared" si="42"/>
        <v>1.256602916765312E-3</v>
      </c>
      <c r="G105" s="16">
        <f t="shared" si="42"/>
        <v>1.2625229271710951E-2</v>
      </c>
      <c r="H105" s="16">
        <f t="shared" si="42"/>
        <v>7.1966899044438063E-3</v>
      </c>
      <c r="I105" s="16">
        <f t="shared" si="42"/>
        <v>2.7741355549962318E-3</v>
      </c>
      <c r="J105" s="16">
        <f t="shared" si="42"/>
        <v>2.2144836391697627E-2</v>
      </c>
      <c r="K105" s="16">
        <f t="shared" si="42"/>
        <v>6.2881161941881298E-3</v>
      </c>
      <c r="L105" s="16">
        <f t="shared" si="42"/>
        <v>5.3343145060414918E-2</v>
      </c>
      <c r="M105" s="16">
        <f t="shared" si="42"/>
        <v>3.1255457377125838E-2</v>
      </c>
      <c r="N105" s="16">
        <f t="shared" si="42"/>
        <v>-1.1094924115115604E-2</v>
      </c>
      <c r="O105" s="16">
        <f t="shared" si="42"/>
        <v>-9.2471471302674781E-3</v>
      </c>
      <c r="P105" s="16">
        <f t="shared" si="42"/>
        <v>-1.9706415035699809E-2</v>
      </c>
      <c r="Q105" s="16">
        <f t="shared" si="42"/>
        <v>2.5637768798410863E-2</v>
      </c>
      <c r="R105" s="16">
        <f t="shared" si="42"/>
        <v>-6.2502918465687325E-3</v>
      </c>
      <c r="S105" s="16">
        <f t="shared" si="42"/>
        <v>1.2683592091758587E-2</v>
      </c>
      <c r="T105" s="16">
        <f t="shared" si="42"/>
        <v>3.4890641543979625E-2</v>
      </c>
      <c r="U105" s="16">
        <f t="shared" si="42"/>
        <v>-2.065632340996662E-2</v>
      </c>
      <c r="V105" s="16">
        <f t="shared" si="42"/>
        <v>5.3127655521362997E-2</v>
      </c>
      <c r="W105" s="16">
        <f t="shared" si="42"/>
        <v>-5.9471588688568278E-2</v>
      </c>
      <c r="X105" s="16">
        <f t="shared" si="42"/>
        <v>-0.10568251965666771</v>
      </c>
      <c r="Y105" s="16">
        <f t="shared" si="42"/>
        <v>5.0379646377606752E-2</v>
      </c>
      <c r="Z105" s="16">
        <f t="shared" si="42"/>
        <v>1.4517473880939529E-2</v>
      </c>
      <c r="AA105" s="16">
        <f t="shared" si="42"/>
        <v>4.1404617084705171E-2</v>
      </c>
      <c r="AB105" s="16">
        <f t="shared" si="42"/>
        <v>3.2020879506577699E-2</v>
      </c>
      <c r="AC105" s="16">
        <f t="shared" si="42"/>
        <v>-9.027645443842271E-3</v>
      </c>
      <c r="AD105" s="16">
        <f t="shared" si="42"/>
        <v>1.4093523443343083E-2</v>
      </c>
      <c r="AE105" s="16">
        <f t="shared" si="42"/>
        <v>-5.6459769330676332E-3</v>
      </c>
      <c r="AF105" s="16">
        <f t="shared" si="42"/>
        <v>-1.3259811842306736E-2</v>
      </c>
      <c r="AG105" s="16">
        <f t="shared" si="42"/>
        <v>-5.635052356877771E-3</v>
      </c>
    </row>
    <row r="106" spans="1:33" x14ac:dyDescent="0.25">
      <c r="A106" s="3" t="s">
        <v>664</v>
      </c>
      <c r="C106" s="52">
        <f>C101+1</f>
        <v>1.0580234847331005</v>
      </c>
      <c r="D106" s="52">
        <f t="shared" ref="D106:AG110" si="43">D101+1</f>
        <v>1.0215049542927157</v>
      </c>
      <c r="E106" s="52">
        <f t="shared" si="43"/>
        <v>0.98769323592769065</v>
      </c>
      <c r="F106" s="52">
        <f t="shared" si="43"/>
        <v>0.99826592925917268</v>
      </c>
      <c r="G106" s="52">
        <f t="shared" si="43"/>
        <v>1.0085006153125529</v>
      </c>
      <c r="H106" s="52">
        <f t="shared" si="43"/>
        <v>1.0044877922345365</v>
      </c>
      <c r="I106" s="52">
        <f t="shared" si="43"/>
        <v>1.0010647294804025</v>
      </c>
      <c r="J106" s="52">
        <f t="shared" si="43"/>
        <v>1.0190756842978981</v>
      </c>
      <c r="K106" s="52">
        <f t="shared" si="43"/>
        <v>1.0028093058639749</v>
      </c>
      <c r="L106" s="52">
        <f t="shared" si="43"/>
        <v>1.0477952496608067</v>
      </c>
      <c r="M106" s="52">
        <f t="shared" si="43"/>
        <v>1.025802216093991</v>
      </c>
      <c r="N106" s="52">
        <f t="shared" si="43"/>
        <v>0.98498370187241624</v>
      </c>
      <c r="O106" s="52">
        <f t="shared" si="43"/>
        <v>0.98781818569285884</v>
      </c>
      <c r="P106" s="52">
        <f t="shared" si="43"/>
        <v>0.98106274119715808</v>
      </c>
      <c r="Q106" s="52">
        <f t="shared" si="43"/>
        <v>1.0285216669319082</v>
      </c>
      <c r="R106" s="52">
        <f t="shared" si="43"/>
        <v>0.99529455767808528</v>
      </c>
      <c r="S106" s="52">
        <f t="shared" si="43"/>
        <v>1.0136545238613481</v>
      </c>
      <c r="T106" s="52">
        <f t="shared" si="43"/>
        <v>1.0334265466582291</v>
      </c>
      <c r="U106" s="52">
        <f t="shared" si="43"/>
        <v>0.97862586877092406</v>
      </c>
      <c r="V106" s="52">
        <f t="shared" si="43"/>
        <v>1.0507998473221642</v>
      </c>
      <c r="W106" s="52">
        <f t="shared" si="43"/>
        <v>0.93748891840362936</v>
      </c>
      <c r="X106" s="52">
        <f t="shared" si="43"/>
        <v>0.89820341938885395</v>
      </c>
      <c r="Y106" s="52">
        <f t="shared" si="43"/>
        <v>1.0491755293408305</v>
      </c>
      <c r="Z106" s="52">
        <f t="shared" si="43"/>
        <v>1.0121478330278411</v>
      </c>
      <c r="AA106" s="52">
        <f t="shared" si="43"/>
        <v>1.0389270281666592</v>
      </c>
      <c r="AB106" s="52">
        <f t="shared" si="43"/>
        <v>1.027519428030321</v>
      </c>
      <c r="AC106" s="52">
        <f t="shared" si="43"/>
        <v>0.98749341327417528</v>
      </c>
      <c r="AD106" s="52">
        <f t="shared" si="43"/>
        <v>1.0094753731958119</v>
      </c>
      <c r="AE106" s="52">
        <f t="shared" si="43"/>
        <v>0.98996679049393965</v>
      </c>
      <c r="AF106" s="52">
        <f t="shared" si="43"/>
        <v>0.98049479321234689</v>
      </c>
      <c r="AG106" s="52">
        <f t="shared" si="43"/>
        <v>0.99039691892564607</v>
      </c>
    </row>
    <row r="107" spans="1:33" x14ac:dyDescent="0.25">
      <c r="A107" s="3" t="s">
        <v>665</v>
      </c>
      <c r="C107" s="52">
        <f t="shared" ref="C107:R110" si="44">C102+1</f>
        <v>1.0060393415031352</v>
      </c>
      <c r="D107" s="52">
        <f t="shared" si="44"/>
        <v>1.0008417694665876</v>
      </c>
      <c r="E107" s="52">
        <f t="shared" si="44"/>
        <v>1.0009993240323267</v>
      </c>
      <c r="F107" s="52">
        <f t="shared" si="44"/>
        <v>0.9991516869509407</v>
      </c>
      <c r="G107" s="52">
        <f t="shared" si="44"/>
        <v>1.0001770425306493</v>
      </c>
      <c r="H107" s="52">
        <f t="shared" si="44"/>
        <v>0.99874997743839655</v>
      </c>
      <c r="I107" s="52">
        <f t="shared" si="44"/>
        <v>0.99874864133539543</v>
      </c>
      <c r="J107" s="52">
        <f t="shared" si="44"/>
        <v>0.99966208373828025</v>
      </c>
      <c r="K107" s="52">
        <f t="shared" si="44"/>
        <v>0.99934065272608619</v>
      </c>
      <c r="L107" s="52">
        <f t="shared" si="44"/>
        <v>1.0011577402682446</v>
      </c>
      <c r="M107" s="52">
        <f t="shared" si="44"/>
        <v>1.0009190200733202</v>
      </c>
      <c r="N107" s="52">
        <f t="shared" si="44"/>
        <v>0.99950040686956987</v>
      </c>
      <c r="O107" s="52">
        <f t="shared" si="44"/>
        <v>0.99932775556416009</v>
      </c>
      <c r="P107" s="52">
        <f t="shared" si="44"/>
        <v>0.99606986011181564</v>
      </c>
      <c r="Q107" s="52">
        <f t="shared" si="44"/>
        <v>0.99388116141992078</v>
      </c>
      <c r="R107" s="52">
        <f t="shared" si="44"/>
        <v>0.99601068480155552</v>
      </c>
      <c r="S107" s="52">
        <f t="shared" si="43"/>
        <v>0.99687928891055166</v>
      </c>
      <c r="T107" s="52">
        <f t="shared" si="43"/>
        <v>0.99919990372814993</v>
      </c>
      <c r="U107" s="52">
        <f t="shared" si="43"/>
        <v>0.9984959555394991</v>
      </c>
      <c r="V107" s="52">
        <f t="shared" si="43"/>
        <v>0.99867808030570016</v>
      </c>
      <c r="W107" s="52">
        <f t="shared" si="43"/>
        <v>0.99893688613612375</v>
      </c>
      <c r="X107" s="52">
        <f t="shared" si="43"/>
        <v>0.99251846020209533</v>
      </c>
      <c r="Y107" s="52">
        <f t="shared" si="43"/>
        <v>0.99813348654208112</v>
      </c>
      <c r="Z107" s="52">
        <f t="shared" si="43"/>
        <v>0.99985231882168946</v>
      </c>
      <c r="AA107" s="52">
        <f t="shared" si="43"/>
        <v>0.9998542582310157</v>
      </c>
      <c r="AB107" s="52">
        <f t="shared" si="43"/>
        <v>1.0019068952223078</v>
      </c>
      <c r="AC107" s="52">
        <f t="shared" si="43"/>
        <v>1.0007184697332721</v>
      </c>
      <c r="AD107" s="52">
        <f t="shared" si="43"/>
        <v>1.0009213765494995</v>
      </c>
      <c r="AE107" s="52">
        <f t="shared" si="43"/>
        <v>1.0001607813800482</v>
      </c>
      <c r="AF107" s="52">
        <f t="shared" si="43"/>
        <v>1.0026599014204971</v>
      </c>
      <c r="AG107" s="52">
        <f t="shared" si="43"/>
        <v>1.0007768349009367</v>
      </c>
    </row>
    <row r="108" spans="1:33" x14ac:dyDescent="0.25">
      <c r="A108" s="3" t="s">
        <v>666</v>
      </c>
      <c r="C108" s="52">
        <f t="shared" si="44"/>
        <v>1.0016093944622548</v>
      </c>
      <c r="D108" s="52">
        <f t="shared" si="43"/>
        <v>1.0028051741977404</v>
      </c>
      <c r="E108" s="52">
        <f t="shared" si="43"/>
        <v>1.0029270019307155</v>
      </c>
      <c r="F108" s="52">
        <f t="shared" si="43"/>
        <v>1.0038389867066519</v>
      </c>
      <c r="G108" s="52">
        <f t="shared" si="43"/>
        <v>1.0039475714285087</v>
      </c>
      <c r="H108" s="52">
        <f t="shared" si="43"/>
        <v>1.0039589202315107</v>
      </c>
      <c r="I108" s="52">
        <f t="shared" si="43"/>
        <v>1.0029607647391985</v>
      </c>
      <c r="J108" s="52">
        <f t="shared" si="43"/>
        <v>1.0034070683555192</v>
      </c>
      <c r="K108" s="52">
        <f t="shared" si="43"/>
        <v>1.0041381576041268</v>
      </c>
      <c r="L108" s="52">
        <f t="shared" si="43"/>
        <v>1.0043901551313636</v>
      </c>
      <c r="M108" s="52">
        <f t="shared" si="43"/>
        <v>1.0045342212098145</v>
      </c>
      <c r="N108" s="52">
        <f t="shared" si="43"/>
        <v>1.0044209671428983</v>
      </c>
      <c r="O108" s="52">
        <f t="shared" si="43"/>
        <v>1.0036069116127138</v>
      </c>
      <c r="P108" s="52">
        <f t="shared" si="43"/>
        <v>1.0031609836553264</v>
      </c>
      <c r="Q108" s="52">
        <f t="shared" si="43"/>
        <v>1.0032349404465819</v>
      </c>
      <c r="R108" s="52">
        <f t="shared" si="43"/>
        <v>1.0024444656737905</v>
      </c>
      <c r="S108" s="52">
        <f t="shared" si="43"/>
        <v>1.0021497793198588</v>
      </c>
      <c r="T108" s="52">
        <f t="shared" si="43"/>
        <v>1.0022641911576007</v>
      </c>
      <c r="U108" s="52">
        <f t="shared" si="43"/>
        <v>1.0022218522796102</v>
      </c>
      <c r="V108" s="52">
        <f t="shared" si="43"/>
        <v>1.0036497278934986</v>
      </c>
      <c r="W108" s="52">
        <f t="shared" si="43"/>
        <v>1.0041026067716785</v>
      </c>
      <c r="X108" s="52">
        <f t="shared" si="43"/>
        <v>1.003595600752383</v>
      </c>
      <c r="Y108" s="52">
        <f t="shared" si="43"/>
        <v>1.003070630494695</v>
      </c>
      <c r="Z108" s="52">
        <f t="shared" si="43"/>
        <v>1.002517322031409</v>
      </c>
      <c r="AA108" s="52">
        <f t="shared" si="43"/>
        <v>1.0026233306870302</v>
      </c>
      <c r="AB108" s="52">
        <f t="shared" si="43"/>
        <v>1.0025945562539489</v>
      </c>
      <c r="AC108" s="52">
        <f t="shared" si="43"/>
        <v>1.0027604715487104</v>
      </c>
      <c r="AD108" s="52">
        <f t="shared" si="43"/>
        <v>1.0036967736980316</v>
      </c>
      <c r="AE108" s="52">
        <f t="shared" si="43"/>
        <v>1.0042264511929446</v>
      </c>
      <c r="AF108" s="52">
        <f t="shared" si="43"/>
        <v>1.0035854935248492</v>
      </c>
      <c r="AG108" s="52">
        <f t="shared" si="43"/>
        <v>1.0031911938165394</v>
      </c>
    </row>
    <row r="109" spans="1:33" x14ac:dyDescent="0.25">
      <c r="A109" s="3" t="s">
        <v>667</v>
      </c>
      <c r="C109" s="52">
        <f t="shared" si="44"/>
        <v>1</v>
      </c>
      <c r="D109" s="52">
        <f t="shared" si="43"/>
        <v>1</v>
      </c>
      <c r="E109" s="52">
        <f t="shared" si="43"/>
        <v>1</v>
      </c>
      <c r="F109" s="52">
        <f t="shared" si="43"/>
        <v>1</v>
      </c>
      <c r="G109" s="52">
        <f t="shared" si="43"/>
        <v>1</v>
      </c>
      <c r="H109" s="52">
        <f t="shared" si="43"/>
        <v>1</v>
      </c>
      <c r="I109" s="52">
        <f t="shared" si="43"/>
        <v>1</v>
      </c>
      <c r="J109" s="52">
        <f t="shared" si="43"/>
        <v>1</v>
      </c>
      <c r="K109" s="52">
        <f t="shared" si="43"/>
        <v>1</v>
      </c>
      <c r="L109" s="52">
        <f t="shared" si="43"/>
        <v>1</v>
      </c>
      <c r="M109" s="52">
        <f t="shared" si="43"/>
        <v>1</v>
      </c>
      <c r="N109" s="52">
        <f t="shared" si="43"/>
        <v>1</v>
      </c>
      <c r="O109" s="52">
        <f t="shared" si="43"/>
        <v>1</v>
      </c>
      <c r="P109" s="52">
        <f t="shared" si="43"/>
        <v>1</v>
      </c>
      <c r="Q109" s="52">
        <f t="shared" si="43"/>
        <v>1</v>
      </c>
      <c r="R109" s="52">
        <f t="shared" si="43"/>
        <v>1</v>
      </c>
      <c r="S109" s="52">
        <f t="shared" si="43"/>
        <v>1</v>
      </c>
      <c r="T109" s="52">
        <f t="shared" si="43"/>
        <v>1</v>
      </c>
      <c r="U109" s="52">
        <f t="shared" si="43"/>
        <v>1</v>
      </c>
      <c r="V109" s="52">
        <f t="shared" si="43"/>
        <v>1</v>
      </c>
      <c r="W109" s="52">
        <f t="shared" si="43"/>
        <v>1</v>
      </c>
      <c r="X109" s="52">
        <f t="shared" si="43"/>
        <v>1</v>
      </c>
      <c r="Y109" s="52">
        <f t="shared" si="43"/>
        <v>1</v>
      </c>
      <c r="Z109" s="52">
        <f t="shared" si="43"/>
        <v>1</v>
      </c>
      <c r="AA109" s="52">
        <f t="shared" si="43"/>
        <v>1</v>
      </c>
      <c r="AB109" s="52">
        <f t="shared" si="43"/>
        <v>1</v>
      </c>
      <c r="AC109" s="52">
        <f t="shared" si="43"/>
        <v>1</v>
      </c>
      <c r="AD109" s="52">
        <f t="shared" si="43"/>
        <v>1</v>
      </c>
      <c r="AE109" s="52">
        <f t="shared" si="43"/>
        <v>1</v>
      </c>
      <c r="AF109" s="52">
        <f t="shared" si="43"/>
        <v>1</v>
      </c>
      <c r="AG109" s="52">
        <f t="shared" si="43"/>
        <v>1</v>
      </c>
    </row>
    <row r="110" spans="1:33" x14ac:dyDescent="0.25">
      <c r="A110" s="3" t="s">
        <v>668</v>
      </c>
      <c r="C110" s="52">
        <f t="shared" si="44"/>
        <v>1.0656722206984905</v>
      </c>
      <c r="D110" s="52">
        <f t="shared" si="43"/>
        <v>1.025151897957044</v>
      </c>
      <c r="E110" s="52">
        <f t="shared" si="43"/>
        <v>0.99161956189073297</v>
      </c>
      <c r="F110" s="52">
        <f t="shared" si="43"/>
        <v>1.0012566029167653</v>
      </c>
      <c r="G110" s="52">
        <f t="shared" si="43"/>
        <v>1.0126252292717111</v>
      </c>
      <c r="H110" s="52">
        <f t="shared" si="43"/>
        <v>1.0071966899044438</v>
      </c>
      <c r="I110" s="52">
        <f t="shared" si="43"/>
        <v>1.0027741355549962</v>
      </c>
      <c r="J110" s="52">
        <f t="shared" si="43"/>
        <v>1.0221448363916976</v>
      </c>
      <c r="K110" s="52">
        <f t="shared" si="43"/>
        <v>1.0062881161941881</v>
      </c>
      <c r="L110" s="52">
        <f t="shared" si="43"/>
        <v>1.0533431450604149</v>
      </c>
      <c r="M110" s="52">
        <f t="shared" si="43"/>
        <v>1.0312554573771258</v>
      </c>
      <c r="N110" s="52">
        <f t="shared" si="43"/>
        <v>0.98890507588488441</v>
      </c>
      <c r="O110" s="52">
        <f t="shared" si="43"/>
        <v>0.99075285286973247</v>
      </c>
      <c r="P110" s="52">
        <f t="shared" si="43"/>
        <v>0.98029358496430019</v>
      </c>
      <c r="Q110" s="52">
        <f t="shared" si="43"/>
        <v>1.0256377687984108</v>
      </c>
      <c r="R110" s="52">
        <f t="shared" si="43"/>
        <v>0.99374970815343122</v>
      </c>
      <c r="S110" s="52">
        <f t="shared" si="43"/>
        <v>1.0126835920917585</v>
      </c>
      <c r="T110" s="52">
        <f t="shared" si="43"/>
        <v>1.0348906415439796</v>
      </c>
      <c r="U110" s="52">
        <f t="shared" si="43"/>
        <v>0.97934367659003341</v>
      </c>
      <c r="V110" s="52">
        <f t="shared" si="43"/>
        <v>1.0531276555213629</v>
      </c>
      <c r="W110" s="52">
        <f t="shared" si="43"/>
        <v>0.94052841131143172</v>
      </c>
      <c r="X110" s="52">
        <f t="shared" si="43"/>
        <v>0.89431748034333225</v>
      </c>
      <c r="Y110" s="52">
        <f t="shared" si="43"/>
        <v>1.0503796463776067</v>
      </c>
      <c r="Z110" s="52">
        <f t="shared" si="43"/>
        <v>1.0145174738809395</v>
      </c>
      <c r="AA110" s="52">
        <f t="shared" si="43"/>
        <v>1.0414046170847051</v>
      </c>
      <c r="AB110" s="52">
        <f t="shared" si="43"/>
        <v>1.0320208795065777</v>
      </c>
      <c r="AC110" s="52">
        <f t="shared" si="43"/>
        <v>0.99097235455615773</v>
      </c>
      <c r="AD110" s="52">
        <f t="shared" si="43"/>
        <v>1.014093523443343</v>
      </c>
      <c r="AE110" s="52">
        <f t="shared" si="43"/>
        <v>0.99435402306693232</v>
      </c>
      <c r="AF110" s="52">
        <f t="shared" si="43"/>
        <v>0.98674018815769327</v>
      </c>
      <c r="AG110" s="52">
        <f t="shared" si="43"/>
        <v>0.99436494764312222</v>
      </c>
    </row>
    <row r="111" spans="1:33" x14ac:dyDescent="0.25">
      <c r="A111" s="3" t="s">
        <v>656</v>
      </c>
      <c r="C111" s="52">
        <f t="shared" ref="C111:AG111" si="45">C96/C110</f>
        <v>0.98390102783794475</v>
      </c>
      <c r="D111" s="52">
        <f t="shared" si="45"/>
        <v>1.002155206613226</v>
      </c>
      <c r="E111" s="52">
        <f t="shared" si="45"/>
        <v>1.0202891019818756</v>
      </c>
      <c r="F111" s="52">
        <f t="shared" si="45"/>
        <v>0.99032754231434783</v>
      </c>
      <c r="G111" s="52">
        <f t="shared" si="45"/>
        <v>1.0068893931364395</v>
      </c>
      <c r="H111" s="52">
        <f t="shared" si="45"/>
        <v>0.99845151544219346</v>
      </c>
      <c r="I111" s="52">
        <f t="shared" si="45"/>
        <v>1.0290252742847881</v>
      </c>
      <c r="J111" s="52">
        <f t="shared" si="45"/>
        <v>0.98666170338010084</v>
      </c>
      <c r="K111" s="52">
        <f t="shared" si="45"/>
        <v>1.005345957949606</v>
      </c>
      <c r="L111" s="52">
        <f t="shared" si="45"/>
        <v>1.0123499771607203</v>
      </c>
      <c r="M111" s="52">
        <f t="shared" si="45"/>
        <v>0.97843257860892441</v>
      </c>
      <c r="N111" s="52">
        <f t="shared" si="45"/>
        <v>1.0262087073591548</v>
      </c>
      <c r="O111" s="52">
        <f t="shared" si="45"/>
        <v>1.0079130851428306</v>
      </c>
      <c r="P111" s="52">
        <f t="shared" si="45"/>
        <v>0.99617841701956433</v>
      </c>
      <c r="Q111" s="52">
        <f t="shared" si="45"/>
        <v>1.0306254220955831</v>
      </c>
      <c r="R111" s="52">
        <f t="shared" si="45"/>
        <v>1.0031610240280266</v>
      </c>
      <c r="S111" s="52">
        <f t="shared" si="45"/>
        <v>1.034449954830196</v>
      </c>
      <c r="T111" s="52">
        <f t="shared" si="45"/>
        <v>0.98360136469065373</v>
      </c>
      <c r="U111" s="52">
        <f t="shared" si="45"/>
        <v>1.0416807776633299</v>
      </c>
      <c r="V111" s="52">
        <f t="shared" si="45"/>
        <v>1.0155759310280004</v>
      </c>
      <c r="W111" s="52">
        <f t="shared" si="45"/>
        <v>0.9602759094020672</v>
      </c>
      <c r="X111" s="52">
        <f t="shared" si="45"/>
        <v>0.99052147066820329</v>
      </c>
      <c r="Y111" s="52">
        <f t="shared" si="45"/>
        <v>1.0241418231517911</v>
      </c>
      <c r="Z111" s="52">
        <f t="shared" si="45"/>
        <v>0.97033082842431861</v>
      </c>
      <c r="AA111" s="52">
        <f t="shared" si="45"/>
        <v>0.97371782029775078</v>
      </c>
      <c r="AB111" s="52">
        <f t="shared" si="45"/>
        <v>1.0074602371389068</v>
      </c>
      <c r="AC111" s="52">
        <f t="shared" si="45"/>
        <v>0.99493001530341063</v>
      </c>
      <c r="AD111" s="52">
        <f t="shared" si="45"/>
        <v>0.97948414241044368</v>
      </c>
      <c r="AE111" s="52">
        <f t="shared" si="45"/>
        <v>1.0150510494853719</v>
      </c>
      <c r="AF111" s="52">
        <f t="shared" si="45"/>
        <v>0.98641876903750481</v>
      </c>
      <c r="AG111" s="52">
        <f t="shared" si="45"/>
        <v>1.0028922331596271</v>
      </c>
    </row>
    <row r="112" spans="1:33" x14ac:dyDescent="0.25">
      <c r="A112" s="3" t="s">
        <v>642</v>
      </c>
      <c r="B112" s="86">
        <v>1</v>
      </c>
      <c r="C112" s="52">
        <f>C111*B112</f>
        <v>0.98390102783794475</v>
      </c>
      <c r="D112" s="52">
        <f t="shared" ref="D112:AG112" si="46">D111*C112</f>
        <v>0.98602153783990099</v>
      </c>
      <c r="E112" s="52">
        <f t="shared" si="46"/>
        <v>1.0060270293774605</v>
      </c>
      <c r="F112" s="52">
        <f t="shared" si="46"/>
        <v>0.99629627550518463</v>
      </c>
      <c r="G112" s="52">
        <f t="shared" si="46"/>
        <v>1.0031601522275104</v>
      </c>
      <c r="H112" s="52">
        <f t="shared" si="46"/>
        <v>1.0016067742227792</v>
      </c>
      <c r="I112" s="52">
        <f t="shared" si="46"/>
        <v>1.0306786855700971</v>
      </c>
      <c r="J112" s="52">
        <f t="shared" si="46"/>
        <v>1.0169311875421554</v>
      </c>
      <c r="K112" s="52">
        <f t="shared" si="46"/>
        <v>1.0223676589083988</v>
      </c>
      <c r="L112" s="52">
        <f t="shared" si="46"/>
        <v>1.0349938761457766</v>
      </c>
      <c r="M112" s="52">
        <f t="shared" si="46"/>
        <v>1.012671727081758</v>
      </c>
      <c r="N112" s="52">
        <f t="shared" si="46"/>
        <v>1.0392125440277338</v>
      </c>
      <c r="O112" s="52">
        <f t="shared" si="46"/>
        <v>1.0474359213701228</v>
      </c>
      <c r="P112" s="52">
        <f t="shared" si="46"/>
        <v>1.0434330580799178</v>
      </c>
      <c r="Q112" s="52">
        <f t="shared" si="46"/>
        <v>1.0753886359121003</v>
      </c>
      <c r="R112" s="52">
        <f t="shared" si="46"/>
        <v>1.0787879652296852</v>
      </c>
      <c r="S112" s="52">
        <f t="shared" si="46"/>
        <v>1.1159521619032069</v>
      </c>
      <c r="T112" s="52">
        <f t="shared" si="46"/>
        <v>1.0976520693774796</v>
      </c>
      <c r="U112" s="52">
        <f t="shared" si="46"/>
        <v>1.1434030612328963</v>
      </c>
      <c r="V112" s="52">
        <f t="shared" si="46"/>
        <v>1.1612126284518642</v>
      </c>
      <c r="W112" s="52">
        <f t="shared" si="46"/>
        <v>1.1150845127957787</v>
      </c>
      <c r="X112" s="52">
        <f t="shared" si="46"/>
        <v>1.1045151515338116</v>
      </c>
      <c r="Y112" s="52">
        <f t="shared" si="46"/>
        <v>1.1311801609906147</v>
      </c>
      <c r="Z112" s="52">
        <f t="shared" si="46"/>
        <v>1.0976189827111773</v>
      </c>
      <c r="AA112" s="52">
        <f t="shared" si="46"/>
        <v>1.0687711633629622</v>
      </c>
      <c r="AB112" s="52">
        <f t="shared" si="46"/>
        <v>1.0767444496888752</v>
      </c>
      <c r="AC112" s="52">
        <f t="shared" si="46"/>
        <v>1.0712853718068149</v>
      </c>
      <c r="AD112" s="52">
        <f t="shared" si="46"/>
        <v>1.0493070336810515</v>
      </c>
      <c r="AE112" s="52">
        <f t="shared" si="46"/>
        <v>1.0651002057703338</v>
      </c>
      <c r="AF112" s="52">
        <f t="shared" si="46"/>
        <v>1.0506348338775657</v>
      </c>
      <c r="AG112" s="52">
        <f t="shared" si="46"/>
        <v>1.0536735147827656</v>
      </c>
    </row>
    <row r="113" spans="1:36" s="89" customFormat="1" x14ac:dyDescent="0.25">
      <c r="A113" s="55" t="s">
        <v>593</v>
      </c>
      <c r="B113" s="52">
        <f>LN(B112)</f>
        <v>0</v>
      </c>
      <c r="C113" s="52">
        <f t="shared" ref="C113:AG113" si="47">LN(C112)</f>
        <v>-1.6229968454041739E-2</v>
      </c>
      <c r="D113" s="52">
        <f t="shared" si="47"/>
        <v>-1.4077080967055507E-2</v>
      </c>
      <c r="E113" s="52">
        <f t="shared" si="47"/>
        <v>6.0089394850544615E-3</v>
      </c>
      <c r="F113" s="52">
        <f t="shared" si="47"/>
        <v>-3.7106002649379185E-3</v>
      </c>
      <c r="G113" s="52">
        <f t="shared" si="47"/>
        <v>3.1551694412754088E-3</v>
      </c>
      <c r="H113" s="52">
        <f t="shared" si="47"/>
        <v>1.6054847421624098E-3</v>
      </c>
      <c r="I113" s="52">
        <f t="shared" si="47"/>
        <v>3.0217503279594656E-2</v>
      </c>
      <c r="J113" s="52">
        <f t="shared" si="47"/>
        <v>1.6789452576795778E-2</v>
      </c>
      <c r="K113" s="52">
        <f t="shared" si="47"/>
        <v>2.2121171617730338E-2</v>
      </c>
      <c r="L113" s="52">
        <f t="shared" si="47"/>
        <v>3.4395509932462702E-2</v>
      </c>
      <c r="M113" s="52">
        <f t="shared" si="47"/>
        <v>1.2592112611245918E-2</v>
      </c>
      <c r="N113" s="52">
        <f t="shared" si="47"/>
        <v>3.8463257151798769E-2</v>
      </c>
      <c r="O113" s="52">
        <f t="shared" si="47"/>
        <v>4.6345198026666E-2</v>
      </c>
      <c r="P113" s="52">
        <f t="shared" si="47"/>
        <v>4.251629414040746E-2</v>
      </c>
      <c r="Q113" s="52">
        <f t="shared" si="47"/>
        <v>7.2682118025071643E-2</v>
      </c>
      <c r="R113" s="52">
        <f t="shared" si="47"/>
        <v>7.5838156520142128E-2</v>
      </c>
      <c r="S113" s="52">
        <f t="shared" si="47"/>
        <v>0.10970799736222973</v>
      </c>
      <c r="T113" s="52">
        <f t="shared" si="47"/>
        <v>9.3173416165915235E-2</v>
      </c>
      <c r="U113" s="52">
        <f t="shared" si="47"/>
        <v>0.13400895715121325</v>
      </c>
      <c r="V113" s="52">
        <f t="shared" si="47"/>
        <v>0.14946482845527831</v>
      </c>
      <c r="W113" s="52">
        <f t="shared" si="47"/>
        <v>0.10893019826909096</v>
      </c>
      <c r="X113" s="52">
        <f t="shared" si="47"/>
        <v>9.9406461786489486E-2</v>
      </c>
      <c r="Y113" s="52">
        <f t="shared" si="47"/>
        <v>0.12326147798535175</v>
      </c>
      <c r="Z113" s="52">
        <f t="shared" si="47"/>
        <v>9.3143272584079784E-2</v>
      </c>
      <c r="AA113" s="52">
        <f t="shared" si="47"/>
        <v>6.6509543049817002E-2</v>
      </c>
      <c r="AB113" s="52">
        <f t="shared" si="47"/>
        <v>7.3942090250035133E-2</v>
      </c>
      <c r="AC113" s="52">
        <f t="shared" si="47"/>
        <v>6.8859209574289912E-2</v>
      </c>
      <c r="AD113" s="52">
        <f t="shared" si="47"/>
        <v>4.8129978371928853E-2</v>
      </c>
      <c r="AE113" s="52">
        <f t="shared" si="47"/>
        <v>6.3068884660405139E-2</v>
      </c>
      <c r="AF113" s="52">
        <f t="shared" si="47"/>
        <v>4.9394585163175693E-2</v>
      </c>
      <c r="AG113" s="52">
        <f t="shared" si="47"/>
        <v>5.2282643863547189E-2</v>
      </c>
      <c r="AH113" s="50">
        <f>LINEST(B113:AG113,B$1:AG$1,1,1)</f>
        <v>3.2770536133732652E-3</v>
      </c>
      <c r="AI113" s="50">
        <f>LINEST(B113:V113,B$1:V$1,1,1)</f>
        <v>7.1447638348198037E-3</v>
      </c>
      <c r="AJ113" s="50">
        <f>LINEST(V113:AG113,V$1:AG$1,1,1)</f>
        <v>-8.0428836651787981E-3</v>
      </c>
    </row>
    <row r="114" spans="1:36" x14ac:dyDescent="0.25">
      <c r="C114" s="87"/>
      <c r="D114" s="87"/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  <c r="AA114" s="87"/>
      <c r="AB114" s="87"/>
      <c r="AC114" s="87"/>
      <c r="AD114" s="87"/>
      <c r="AE114" s="87"/>
      <c r="AF114" s="87"/>
      <c r="AG114" s="8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F97"/>
  <sheetViews>
    <sheetView workbookViewId="0"/>
  </sheetViews>
  <sheetFormatPr defaultColWidth="11.42578125" defaultRowHeight="15" x14ac:dyDescent="0.25"/>
  <cols>
    <col min="2" max="2" width="70.42578125" customWidth="1"/>
    <col min="4" max="4" width="74.42578125" customWidth="1"/>
  </cols>
  <sheetData>
    <row r="1" spans="1:6" x14ac:dyDescent="0.25">
      <c r="A1" s="8" t="s">
        <v>0</v>
      </c>
      <c r="B1" s="9" t="s">
        <v>1</v>
      </c>
      <c r="C1" t="s">
        <v>0</v>
      </c>
      <c r="D1" s="2" t="s">
        <v>189</v>
      </c>
    </row>
    <row r="2" spans="1:6" x14ac:dyDescent="0.25">
      <c r="A2" s="8" t="s">
        <v>2</v>
      </c>
      <c r="B2" s="9" t="s">
        <v>190</v>
      </c>
      <c r="C2" t="s">
        <v>2</v>
      </c>
      <c r="D2" s="2" t="s">
        <v>190</v>
      </c>
    </row>
    <row r="3" spans="1:6" x14ac:dyDescent="0.25">
      <c r="A3" s="8" t="s">
        <v>3</v>
      </c>
      <c r="B3" s="9" t="s">
        <v>4</v>
      </c>
      <c r="C3" t="s">
        <v>3</v>
      </c>
      <c r="D3" s="2" t="s">
        <v>191</v>
      </c>
    </row>
    <row r="4" spans="1:6" x14ac:dyDescent="0.25">
      <c r="A4" s="8" t="s">
        <v>5</v>
      </c>
      <c r="B4" s="1" t="s">
        <v>108</v>
      </c>
      <c r="C4" t="s">
        <v>5</v>
      </c>
      <c r="D4" t="s">
        <v>192</v>
      </c>
      <c r="E4">
        <v>1</v>
      </c>
      <c r="F4" t="s">
        <v>108</v>
      </c>
    </row>
    <row r="5" spans="1:6" x14ac:dyDescent="0.25">
      <c r="A5" s="8" t="s">
        <v>6</v>
      </c>
      <c r="B5" s="1" t="s">
        <v>109</v>
      </c>
      <c r="C5" t="s">
        <v>6</v>
      </c>
      <c r="D5" t="s">
        <v>193</v>
      </c>
      <c r="E5">
        <v>2</v>
      </c>
      <c r="F5" t="s">
        <v>109</v>
      </c>
    </row>
    <row r="6" spans="1:6" x14ac:dyDescent="0.25">
      <c r="A6" s="8" t="s">
        <v>7</v>
      </c>
      <c r="B6" s="9" t="s">
        <v>8</v>
      </c>
      <c r="C6" t="s">
        <v>7</v>
      </c>
      <c r="D6" s="2" t="s">
        <v>194</v>
      </c>
    </row>
    <row r="7" spans="1:6" x14ac:dyDescent="0.25">
      <c r="A7" s="8" t="s">
        <v>9</v>
      </c>
      <c r="B7" s="1" t="s">
        <v>110</v>
      </c>
      <c r="C7" t="s">
        <v>9</v>
      </c>
      <c r="D7" t="s">
        <v>195</v>
      </c>
      <c r="E7">
        <v>3</v>
      </c>
      <c r="F7" t="s">
        <v>110</v>
      </c>
    </row>
    <row r="8" spans="1:6" x14ac:dyDescent="0.25">
      <c r="A8" s="8" t="s">
        <v>10</v>
      </c>
      <c r="B8" s="1" t="s">
        <v>111</v>
      </c>
      <c r="C8" t="s">
        <v>10</v>
      </c>
      <c r="D8" t="s">
        <v>196</v>
      </c>
      <c r="E8">
        <v>4</v>
      </c>
      <c r="F8" t="s">
        <v>111</v>
      </c>
    </row>
    <row r="9" spans="1:6" x14ac:dyDescent="0.25">
      <c r="A9" s="8" t="s">
        <v>11</v>
      </c>
      <c r="B9" s="1" t="s">
        <v>112</v>
      </c>
      <c r="C9" t="s">
        <v>11</v>
      </c>
      <c r="D9" t="s">
        <v>197</v>
      </c>
      <c r="E9">
        <v>5</v>
      </c>
      <c r="F9" t="s">
        <v>112</v>
      </c>
    </row>
    <row r="10" spans="1:6" x14ac:dyDescent="0.25">
      <c r="A10" s="8" t="s">
        <v>12</v>
      </c>
      <c r="B10" s="9" t="s">
        <v>13</v>
      </c>
      <c r="C10" t="s">
        <v>12</v>
      </c>
      <c r="D10" s="2" t="s">
        <v>198</v>
      </c>
      <c r="E10">
        <v>6</v>
      </c>
      <c r="F10" t="s">
        <v>13</v>
      </c>
    </row>
    <row r="11" spans="1:6" x14ac:dyDescent="0.25">
      <c r="A11" s="8" t="s">
        <v>14</v>
      </c>
      <c r="B11" s="9" t="s">
        <v>15</v>
      </c>
      <c r="C11" t="s">
        <v>14</v>
      </c>
      <c r="D11" s="2" t="s">
        <v>199</v>
      </c>
      <c r="E11">
        <v>7</v>
      </c>
      <c r="F11" t="s">
        <v>15</v>
      </c>
    </row>
    <row r="12" spans="1:6" x14ac:dyDescent="0.25">
      <c r="A12" s="8" t="s">
        <v>16</v>
      </c>
      <c r="B12" s="9" t="s">
        <v>17</v>
      </c>
      <c r="C12" t="s">
        <v>16</v>
      </c>
      <c r="D12" s="2" t="s">
        <v>200</v>
      </c>
    </row>
    <row r="13" spans="1:6" x14ac:dyDescent="0.25">
      <c r="A13" s="8" t="s">
        <v>18</v>
      </c>
      <c r="B13" s="1" t="s">
        <v>284</v>
      </c>
      <c r="C13" t="s">
        <v>18</v>
      </c>
      <c r="D13" t="s">
        <v>201</v>
      </c>
    </row>
    <row r="14" spans="1:6" x14ac:dyDescent="0.25">
      <c r="A14" s="8" t="s">
        <v>19</v>
      </c>
      <c r="B14" s="1" t="s">
        <v>113</v>
      </c>
      <c r="C14" t="s">
        <v>19</v>
      </c>
      <c r="D14" t="s">
        <v>202</v>
      </c>
      <c r="E14">
        <v>8</v>
      </c>
      <c r="F14" t="s">
        <v>113</v>
      </c>
    </row>
    <row r="15" spans="1:6" x14ac:dyDescent="0.25">
      <c r="A15" s="8" t="s">
        <v>20</v>
      </c>
      <c r="B15" s="1" t="s">
        <v>114</v>
      </c>
      <c r="C15" t="s">
        <v>20</v>
      </c>
      <c r="D15" t="s">
        <v>203</v>
      </c>
      <c r="E15">
        <v>9</v>
      </c>
      <c r="F15" t="s">
        <v>114</v>
      </c>
    </row>
    <row r="16" spans="1:6" x14ac:dyDescent="0.25">
      <c r="A16" s="8" t="s">
        <v>21</v>
      </c>
      <c r="B16" s="1" t="s">
        <v>115</v>
      </c>
      <c r="C16" t="s">
        <v>21</v>
      </c>
      <c r="D16" t="s">
        <v>204</v>
      </c>
      <c r="E16">
        <v>10</v>
      </c>
      <c r="F16" t="s">
        <v>115</v>
      </c>
    </row>
    <row r="17" spans="1:6" x14ac:dyDescent="0.25">
      <c r="A17" s="8" t="s">
        <v>22</v>
      </c>
      <c r="B17" s="1" t="s">
        <v>116</v>
      </c>
      <c r="C17" t="s">
        <v>22</v>
      </c>
      <c r="D17" t="s">
        <v>205</v>
      </c>
      <c r="E17">
        <v>11</v>
      </c>
      <c r="F17" t="s">
        <v>116</v>
      </c>
    </row>
    <row r="18" spans="1:6" x14ac:dyDescent="0.25">
      <c r="A18" s="8" t="s">
        <v>23</v>
      </c>
      <c r="B18" s="1" t="s">
        <v>117</v>
      </c>
      <c r="C18" t="s">
        <v>23</v>
      </c>
      <c r="D18" t="s">
        <v>206</v>
      </c>
      <c r="E18">
        <v>12</v>
      </c>
      <c r="F18" t="s">
        <v>117</v>
      </c>
    </row>
    <row r="19" spans="1:6" x14ac:dyDescent="0.25">
      <c r="A19" s="8" t="s">
        <v>24</v>
      </c>
      <c r="B19" s="1" t="s">
        <v>118</v>
      </c>
      <c r="C19" t="s">
        <v>24</v>
      </c>
      <c r="D19" t="s">
        <v>207</v>
      </c>
      <c r="E19">
        <v>13</v>
      </c>
      <c r="F19" t="s">
        <v>118</v>
      </c>
    </row>
    <row r="20" spans="1:6" x14ac:dyDescent="0.25">
      <c r="A20" s="8" t="s">
        <v>25</v>
      </c>
      <c r="B20" s="1" t="s">
        <v>119</v>
      </c>
      <c r="C20" t="s">
        <v>25</v>
      </c>
      <c r="D20" t="s">
        <v>208</v>
      </c>
      <c r="E20">
        <v>14</v>
      </c>
      <c r="F20" t="s">
        <v>119</v>
      </c>
    </row>
    <row r="21" spans="1:6" x14ac:dyDescent="0.25">
      <c r="A21" s="8" t="s">
        <v>26</v>
      </c>
      <c r="B21" s="1" t="s">
        <v>120</v>
      </c>
      <c r="C21" t="s">
        <v>26</v>
      </c>
      <c r="D21" t="s">
        <v>209</v>
      </c>
      <c r="E21">
        <v>15</v>
      </c>
      <c r="F21" t="s">
        <v>120</v>
      </c>
    </row>
    <row r="22" spans="1:6" x14ac:dyDescent="0.25">
      <c r="A22" s="8" t="s">
        <v>27</v>
      </c>
      <c r="B22" s="1" t="s">
        <v>121</v>
      </c>
      <c r="C22" t="s">
        <v>27</v>
      </c>
      <c r="D22" t="s">
        <v>210</v>
      </c>
      <c r="E22">
        <v>16</v>
      </c>
      <c r="F22" t="s">
        <v>121</v>
      </c>
    </row>
    <row r="23" spans="1:6" x14ac:dyDescent="0.25">
      <c r="A23" s="8" t="s">
        <v>28</v>
      </c>
      <c r="B23" s="1" t="s">
        <v>122</v>
      </c>
      <c r="C23" t="s">
        <v>28</v>
      </c>
      <c r="D23" t="s">
        <v>211</v>
      </c>
      <c r="E23">
        <v>17</v>
      </c>
      <c r="F23" t="s">
        <v>122</v>
      </c>
    </row>
    <row r="24" spans="1:6" x14ac:dyDescent="0.25">
      <c r="A24" s="8" t="s">
        <v>29</v>
      </c>
      <c r="B24" s="1" t="s">
        <v>123</v>
      </c>
      <c r="C24" t="s">
        <v>29</v>
      </c>
      <c r="D24" t="s">
        <v>212</v>
      </c>
      <c r="E24">
        <v>18</v>
      </c>
      <c r="F24" t="s">
        <v>123</v>
      </c>
    </row>
    <row r="25" spans="1:6" x14ac:dyDescent="0.25">
      <c r="A25" s="8" t="s">
        <v>30</v>
      </c>
      <c r="B25" s="1" t="s">
        <v>285</v>
      </c>
      <c r="C25" t="s">
        <v>30</v>
      </c>
      <c r="D25" t="s">
        <v>213</v>
      </c>
    </row>
    <row r="26" spans="1:6" x14ac:dyDescent="0.25">
      <c r="A26" s="8" t="s">
        <v>31</v>
      </c>
      <c r="B26" s="1" t="s">
        <v>124</v>
      </c>
      <c r="C26" t="s">
        <v>31</v>
      </c>
      <c r="D26" t="s">
        <v>214</v>
      </c>
      <c r="E26">
        <v>19</v>
      </c>
      <c r="F26" t="s">
        <v>124</v>
      </c>
    </row>
    <row r="27" spans="1:6" x14ac:dyDescent="0.25">
      <c r="A27" s="8" t="s">
        <v>32</v>
      </c>
      <c r="B27" s="1" t="s">
        <v>125</v>
      </c>
      <c r="C27" t="s">
        <v>32</v>
      </c>
      <c r="D27" t="s">
        <v>215</v>
      </c>
      <c r="E27">
        <v>20</v>
      </c>
      <c r="F27" t="s">
        <v>125</v>
      </c>
    </row>
    <row r="28" spans="1:6" x14ac:dyDescent="0.25">
      <c r="A28" s="8" t="s">
        <v>33</v>
      </c>
      <c r="B28" s="1" t="s">
        <v>126</v>
      </c>
      <c r="C28" t="s">
        <v>33</v>
      </c>
      <c r="D28" t="s">
        <v>216</v>
      </c>
      <c r="E28">
        <v>21</v>
      </c>
      <c r="F28" t="s">
        <v>126</v>
      </c>
    </row>
    <row r="29" spans="1:6" x14ac:dyDescent="0.25">
      <c r="A29" s="8" t="s">
        <v>34</v>
      </c>
      <c r="B29" s="1" t="s">
        <v>127</v>
      </c>
      <c r="C29" t="s">
        <v>34</v>
      </c>
      <c r="D29" t="s">
        <v>217</v>
      </c>
      <c r="E29">
        <v>22</v>
      </c>
      <c r="F29" t="s">
        <v>127</v>
      </c>
    </row>
    <row r="30" spans="1:6" x14ac:dyDescent="0.25">
      <c r="A30" s="8" t="s">
        <v>35</v>
      </c>
      <c r="B30" s="1" t="s">
        <v>128</v>
      </c>
      <c r="C30" t="s">
        <v>35</v>
      </c>
      <c r="D30" t="s">
        <v>218</v>
      </c>
      <c r="E30">
        <v>23</v>
      </c>
      <c r="F30" t="s">
        <v>128</v>
      </c>
    </row>
    <row r="31" spans="1:6" x14ac:dyDescent="0.25">
      <c r="A31" s="8" t="s">
        <v>36</v>
      </c>
      <c r="B31" s="1" t="s">
        <v>129</v>
      </c>
      <c r="C31" t="s">
        <v>36</v>
      </c>
      <c r="D31" t="s">
        <v>219</v>
      </c>
      <c r="E31">
        <v>24</v>
      </c>
      <c r="F31" t="s">
        <v>129</v>
      </c>
    </row>
    <row r="32" spans="1:6" x14ac:dyDescent="0.25">
      <c r="A32" s="8" t="s">
        <v>37</v>
      </c>
      <c r="B32" s="1" t="s">
        <v>130</v>
      </c>
      <c r="C32" t="s">
        <v>37</v>
      </c>
      <c r="D32" t="s">
        <v>220</v>
      </c>
      <c r="E32">
        <v>25</v>
      </c>
      <c r="F32" t="s">
        <v>130</v>
      </c>
    </row>
    <row r="33" spans="1:6" x14ac:dyDescent="0.25">
      <c r="A33" s="8" t="s">
        <v>38</v>
      </c>
      <c r="B33" s="1" t="s">
        <v>131</v>
      </c>
      <c r="C33" t="s">
        <v>38</v>
      </c>
      <c r="D33" t="s">
        <v>221</v>
      </c>
      <c r="E33">
        <v>26</v>
      </c>
      <c r="F33" t="s">
        <v>131</v>
      </c>
    </row>
    <row r="34" spans="1:6" x14ac:dyDescent="0.25">
      <c r="A34" s="8" t="s">
        <v>39</v>
      </c>
      <c r="B34" s="9" t="s">
        <v>40</v>
      </c>
      <c r="C34" t="s">
        <v>39</v>
      </c>
      <c r="D34" s="2" t="s">
        <v>222</v>
      </c>
      <c r="E34">
        <v>27</v>
      </c>
      <c r="F34" t="s">
        <v>40</v>
      </c>
    </row>
    <row r="35" spans="1:6" x14ac:dyDescent="0.25">
      <c r="A35" s="8" t="s">
        <v>41</v>
      </c>
      <c r="B35" s="9" t="s">
        <v>42</v>
      </c>
      <c r="C35" t="s">
        <v>41</v>
      </c>
      <c r="D35" s="2" t="s">
        <v>223</v>
      </c>
      <c r="E35">
        <v>28</v>
      </c>
      <c r="F35" t="s">
        <v>42</v>
      </c>
    </row>
    <row r="36" spans="1:6" x14ac:dyDescent="0.25">
      <c r="A36" s="8"/>
      <c r="B36" s="9"/>
      <c r="C36" s="10"/>
      <c r="D36" s="10" t="s">
        <v>224</v>
      </c>
    </row>
    <row r="37" spans="1:6" x14ac:dyDescent="0.25">
      <c r="A37" s="8"/>
      <c r="B37" s="9"/>
      <c r="C37" s="10"/>
      <c r="D37" s="10" t="s">
        <v>225</v>
      </c>
    </row>
    <row r="38" spans="1:6" x14ac:dyDescent="0.25">
      <c r="A38" s="8"/>
      <c r="B38" s="9"/>
      <c r="C38" s="10"/>
      <c r="D38" s="10" t="s">
        <v>226</v>
      </c>
    </row>
    <row r="39" spans="1:6" x14ac:dyDescent="0.25">
      <c r="A39" s="8"/>
      <c r="B39" s="9"/>
      <c r="C39" s="10"/>
      <c r="D39" s="10" t="s">
        <v>227</v>
      </c>
    </row>
    <row r="40" spans="1:6" x14ac:dyDescent="0.25">
      <c r="A40" s="8" t="s">
        <v>43</v>
      </c>
      <c r="B40" s="9" t="s">
        <v>44</v>
      </c>
      <c r="C40" s="8" t="s">
        <v>43</v>
      </c>
      <c r="D40" s="2" t="s">
        <v>228</v>
      </c>
    </row>
    <row r="41" spans="1:6" x14ac:dyDescent="0.25">
      <c r="A41" s="8" t="s">
        <v>45</v>
      </c>
      <c r="B41" s="1" t="s">
        <v>132</v>
      </c>
      <c r="C41" s="8" t="s">
        <v>45</v>
      </c>
      <c r="D41" t="s">
        <v>229</v>
      </c>
      <c r="E41">
        <v>29</v>
      </c>
      <c r="F41" t="s">
        <v>132</v>
      </c>
    </row>
    <row r="42" spans="1:6" x14ac:dyDescent="0.25">
      <c r="A42" s="8" t="s">
        <v>46</v>
      </c>
      <c r="B42" s="1" t="s">
        <v>133</v>
      </c>
      <c r="C42" s="8" t="s">
        <v>46</v>
      </c>
      <c r="D42" t="s">
        <v>230</v>
      </c>
      <c r="E42">
        <v>30</v>
      </c>
      <c r="F42" t="s">
        <v>133</v>
      </c>
    </row>
    <row r="43" spans="1:6" x14ac:dyDescent="0.25">
      <c r="A43" s="8" t="s">
        <v>47</v>
      </c>
      <c r="B43" s="1" t="s">
        <v>134</v>
      </c>
      <c r="C43" s="8" t="s">
        <v>47</v>
      </c>
      <c r="D43" t="s">
        <v>231</v>
      </c>
      <c r="E43">
        <v>31</v>
      </c>
      <c r="F43" t="s">
        <v>134</v>
      </c>
    </row>
    <row r="44" spans="1:6" x14ac:dyDescent="0.25">
      <c r="A44" s="8" t="s">
        <v>48</v>
      </c>
      <c r="B44" s="1" t="s">
        <v>135</v>
      </c>
      <c r="C44" s="8" t="s">
        <v>48</v>
      </c>
      <c r="D44" t="s">
        <v>232</v>
      </c>
      <c r="E44">
        <v>32</v>
      </c>
      <c r="F44" t="s">
        <v>135</v>
      </c>
    </row>
    <row r="45" spans="1:6" x14ac:dyDescent="0.25">
      <c r="A45" s="8" t="s">
        <v>49</v>
      </c>
      <c r="B45" s="1" t="s">
        <v>136</v>
      </c>
      <c r="C45" s="8" t="s">
        <v>49</v>
      </c>
      <c r="D45" t="s">
        <v>233</v>
      </c>
      <c r="E45">
        <v>33</v>
      </c>
      <c r="F45" t="s">
        <v>136</v>
      </c>
    </row>
    <row r="46" spans="1:6" x14ac:dyDescent="0.25">
      <c r="A46" s="8" t="s">
        <v>50</v>
      </c>
      <c r="B46" s="1" t="s">
        <v>137</v>
      </c>
      <c r="C46" s="8" t="s">
        <v>50</v>
      </c>
      <c r="D46" t="s">
        <v>234</v>
      </c>
      <c r="E46">
        <v>34</v>
      </c>
      <c r="F46" t="s">
        <v>137</v>
      </c>
    </row>
    <row r="47" spans="1:6" x14ac:dyDescent="0.25">
      <c r="A47" s="8" t="s">
        <v>51</v>
      </c>
      <c r="B47" s="1" t="s">
        <v>138</v>
      </c>
      <c r="C47" s="8" t="s">
        <v>51</v>
      </c>
      <c r="D47" t="s">
        <v>235</v>
      </c>
      <c r="E47">
        <v>35</v>
      </c>
      <c r="F47" t="s">
        <v>138</v>
      </c>
    </row>
    <row r="48" spans="1:6" x14ac:dyDescent="0.25">
      <c r="A48" s="8" t="s">
        <v>52</v>
      </c>
      <c r="B48" s="1" t="s">
        <v>139</v>
      </c>
      <c r="C48" s="8" t="s">
        <v>52</v>
      </c>
      <c r="D48" t="s">
        <v>236</v>
      </c>
      <c r="E48">
        <v>36</v>
      </c>
      <c r="F48" t="s">
        <v>139</v>
      </c>
    </row>
    <row r="49" spans="1:6" x14ac:dyDescent="0.25">
      <c r="A49" s="8" t="s">
        <v>53</v>
      </c>
      <c r="B49" s="9" t="s">
        <v>286</v>
      </c>
      <c r="C49" s="8" t="s">
        <v>53</v>
      </c>
      <c r="D49" s="2" t="s">
        <v>237</v>
      </c>
    </row>
    <row r="50" spans="1:6" x14ac:dyDescent="0.25">
      <c r="A50" s="8" t="s">
        <v>55</v>
      </c>
      <c r="B50" s="1" t="s">
        <v>140</v>
      </c>
      <c r="C50" s="8" t="s">
        <v>55</v>
      </c>
      <c r="D50" t="s">
        <v>238</v>
      </c>
      <c r="E50">
        <v>37</v>
      </c>
      <c r="F50" t="s">
        <v>140</v>
      </c>
    </row>
    <row r="51" spans="1:6" x14ac:dyDescent="0.25">
      <c r="A51" s="8" t="s">
        <v>56</v>
      </c>
      <c r="B51" s="1" t="s">
        <v>141</v>
      </c>
      <c r="C51" s="8" t="s">
        <v>56</v>
      </c>
      <c r="D51" t="s">
        <v>239</v>
      </c>
      <c r="E51">
        <v>38</v>
      </c>
      <c r="F51" t="s">
        <v>141</v>
      </c>
    </row>
    <row r="52" spans="1:6" x14ac:dyDescent="0.25">
      <c r="A52" s="8" t="s">
        <v>57</v>
      </c>
      <c r="B52" s="1" t="s">
        <v>142</v>
      </c>
      <c r="C52" s="8" t="s">
        <v>57</v>
      </c>
      <c r="D52" t="s">
        <v>240</v>
      </c>
      <c r="E52">
        <v>39</v>
      </c>
      <c r="F52" t="s">
        <v>142</v>
      </c>
    </row>
    <row r="53" spans="1:6" x14ac:dyDescent="0.25">
      <c r="A53" s="8" t="s">
        <v>58</v>
      </c>
      <c r="B53" s="1" t="s">
        <v>143</v>
      </c>
      <c r="C53" s="8" t="s">
        <v>58</v>
      </c>
      <c r="D53" t="s">
        <v>241</v>
      </c>
      <c r="E53">
        <v>40</v>
      </c>
      <c r="F53" t="s">
        <v>143</v>
      </c>
    </row>
    <row r="54" spans="1:6" x14ac:dyDescent="0.25">
      <c r="A54" s="8" t="s">
        <v>59</v>
      </c>
      <c r="B54" s="9" t="s">
        <v>287</v>
      </c>
      <c r="C54" s="8" t="s">
        <v>59</v>
      </c>
      <c r="D54" s="2" t="s">
        <v>242</v>
      </c>
    </row>
    <row r="55" spans="1:6" x14ac:dyDescent="0.25">
      <c r="A55" s="8" t="s">
        <v>60</v>
      </c>
      <c r="B55" s="9" t="s">
        <v>61</v>
      </c>
      <c r="C55" s="8" t="s">
        <v>60</v>
      </c>
      <c r="D55" s="2" t="s">
        <v>243</v>
      </c>
    </row>
    <row r="56" spans="1:6" x14ac:dyDescent="0.25">
      <c r="A56" s="8" t="s">
        <v>62</v>
      </c>
      <c r="B56" s="1" t="s">
        <v>144</v>
      </c>
      <c r="C56" s="8" t="s">
        <v>62</v>
      </c>
      <c r="D56" t="s">
        <v>244</v>
      </c>
      <c r="E56">
        <v>41</v>
      </c>
      <c r="F56" t="s">
        <v>144</v>
      </c>
    </row>
    <row r="57" spans="1:6" x14ac:dyDescent="0.25">
      <c r="A57" s="8" t="s">
        <v>63</v>
      </c>
      <c r="B57" s="1" t="s">
        <v>145</v>
      </c>
      <c r="C57" s="8" t="s">
        <v>63</v>
      </c>
      <c r="D57" t="s">
        <v>245</v>
      </c>
      <c r="E57">
        <v>42</v>
      </c>
      <c r="F57" t="s">
        <v>145</v>
      </c>
    </row>
    <row r="58" spans="1:6" x14ac:dyDescent="0.25">
      <c r="A58" s="8" t="s">
        <v>64</v>
      </c>
      <c r="B58" s="1" t="s">
        <v>146</v>
      </c>
      <c r="C58" s="8" t="s">
        <v>64</v>
      </c>
      <c r="D58" t="s">
        <v>246</v>
      </c>
      <c r="E58">
        <v>43</v>
      </c>
      <c r="F58" t="s">
        <v>146</v>
      </c>
    </row>
    <row r="59" spans="1:6" x14ac:dyDescent="0.25">
      <c r="A59" s="8" t="s">
        <v>65</v>
      </c>
      <c r="B59" s="1" t="s">
        <v>147</v>
      </c>
      <c r="C59" s="8" t="s">
        <v>65</v>
      </c>
      <c r="D59" t="s">
        <v>247</v>
      </c>
      <c r="E59">
        <v>44</v>
      </c>
      <c r="F59" t="s">
        <v>147</v>
      </c>
    </row>
    <row r="60" spans="1:6" x14ac:dyDescent="0.25">
      <c r="A60" s="8" t="s">
        <v>66</v>
      </c>
      <c r="B60" s="9" t="s">
        <v>67</v>
      </c>
      <c r="C60" s="8" t="s">
        <v>66</v>
      </c>
      <c r="D60" s="2" t="s">
        <v>248</v>
      </c>
      <c r="E60">
        <v>45</v>
      </c>
      <c r="F60" t="s">
        <v>148</v>
      </c>
    </row>
    <row r="61" spans="1:6" x14ac:dyDescent="0.25">
      <c r="A61" s="8" t="s">
        <v>68</v>
      </c>
      <c r="B61" s="1" t="s">
        <v>148</v>
      </c>
      <c r="C61" s="8" t="s">
        <v>68</v>
      </c>
      <c r="D61" t="s">
        <v>249</v>
      </c>
    </row>
    <row r="62" spans="1:6" x14ac:dyDescent="0.25">
      <c r="A62" s="8"/>
      <c r="B62" s="1"/>
      <c r="D62" t="s">
        <v>250</v>
      </c>
    </row>
    <row r="63" spans="1:6" x14ac:dyDescent="0.25">
      <c r="A63" s="8"/>
      <c r="B63" s="1"/>
      <c r="D63" t="s">
        <v>251</v>
      </c>
    </row>
    <row r="64" spans="1:6" x14ac:dyDescent="0.25">
      <c r="A64" s="8" t="s">
        <v>69</v>
      </c>
      <c r="B64" s="1" t="s">
        <v>149</v>
      </c>
      <c r="C64" s="8" t="s">
        <v>69</v>
      </c>
      <c r="D64" t="s">
        <v>252</v>
      </c>
      <c r="E64">
        <v>46</v>
      </c>
      <c r="F64" t="s">
        <v>149</v>
      </c>
    </row>
    <row r="65" spans="1:6" x14ac:dyDescent="0.25">
      <c r="A65" s="8" t="s">
        <v>70</v>
      </c>
      <c r="B65" s="9" t="s">
        <v>288</v>
      </c>
      <c r="C65" s="8" t="s">
        <v>70</v>
      </c>
      <c r="D65" s="2" t="s">
        <v>253</v>
      </c>
    </row>
    <row r="66" spans="1:6" x14ac:dyDescent="0.25">
      <c r="A66" s="8" t="s">
        <v>71</v>
      </c>
      <c r="B66" s="9" t="s">
        <v>72</v>
      </c>
      <c r="C66" s="8" t="s">
        <v>71</v>
      </c>
      <c r="D66" s="2" t="s">
        <v>254</v>
      </c>
    </row>
    <row r="67" spans="1:6" x14ac:dyDescent="0.25">
      <c r="A67" s="8" t="s">
        <v>73</v>
      </c>
      <c r="B67" s="1" t="s">
        <v>150</v>
      </c>
      <c r="C67" s="8" t="s">
        <v>73</v>
      </c>
      <c r="D67" t="s">
        <v>255</v>
      </c>
      <c r="E67">
        <v>47</v>
      </c>
      <c r="F67" t="s">
        <v>150</v>
      </c>
    </row>
    <row r="68" spans="1:6" x14ac:dyDescent="0.25">
      <c r="A68" s="8" t="s">
        <v>74</v>
      </c>
      <c r="B68" s="1" t="s">
        <v>151</v>
      </c>
      <c r="C68" s="8" t="s">
        <v>74</v>
      </c>
      <c r="D68" t="s">
        <v>256</v>
      </c>
      <c r="E68">
        <v>48</v>
      </c>
      <c r="F68" t="s">
        <v>151</v>
      </c>
    </row>
    <row r="69" spans="1:6" x14ac:dyDescent="0.25">
      <c r="A69" s="8" t="s">
        <v>75</v>
      </c>
      <c r="B69" s="1" t="s">
        <v>152</v>
      </c>
      <c r="C69" s="8" t="s">
        <v>75</v>
      </c>
      <c r="D69" t="s">
        <v>257</v>
      </c>
      <c r="E69">
        <v>49</v>
      </c>
      <c r="F69" t="s">
        <v>152</v>
      </c>
    </row>
    <row r="70" spans="1:6" x14ac:dyDescent="0.25">
      <c r="A70" s="8" t="s">
        <v>76</v>
      </c>
      <c r="B70" s="9" t="s">
        <v>153</v>
      </c>
      <c r="C70" s="8" t="s">
        <v>76</v>
      </c>
      <c r="D70" s="2" t="s">
        <v>258</v>
      </c>
      <c r="E70">
        <v>50</v>
      </c>
      <c r="F70" t="s">
        <v>153</v>
      </c>
    </row>
    <row r="71" spans="1:6" x14ac:dyDescent="0.25">
      <c r="A71" s="8" t="s">
        <v>77</v>
      </c>
      <c r="B71" s="9" t="s">
        <v>78</v>
      </c>
      <c r="C71" s="8" t="s">
        <v>77</v>
      </c>
      <c r="D71" s="2" t="s">
        <v>259</v>
      </c>
      <c r="E71">
        <v>51</v>
      </c>
      <c r="F71" t="s">
        <v>154</v>
      </c>
    </row>
    <row r="72" spans="1:6" x14ac:dyDescent="0.25">
      <c r="A72" s="8" t="s">
        <v>79</v>
      </c>
      <c r="B72" s="1" t="s">
        <v>154</v>
      </c>
      <c r="C72" s="8" t="s">
        <v>79</v>
      </c>
      <c r="D72" t="s">
        <v>260</v>
      </c>
    </row>
    <row r="73" spans="1:6" x14ac:dyDescent="0.25">
      <c r="A73" s="8" t="s">
        <v>80</v>
      </c>
      <c r="B73" s="1" t="s">
        <v>155</v>
      </c>
      <c r="C73" s="8" t="s">
        <v>80</v>
      </c>
      <c r="D73" t="s">
        <v>261</v>
      </c>
      <c r="E73">
        <v>52</v>
      </c>
      <c r="F73" t="s">
        <v>155</v>
      </c>
    </row>
    <row r="74" spans="1:6" x14ac:dyDescent="0.25">
      <c r="A74" s="8" t="s">
        <v>81</v>
      </c>
      <c r="B74" s="9" t="s">
        <v>289</v>
      </c>
      <c r="C74" s="8" t="s">
        <v>81</v>
      </c>
      <c r="D74" s="2" t="s">
        <v>262</v>
      </c>
    </row>
    <row r="75" spans="1:6" x14ac:dyDescent="0.25">
      <c r="A75" s="8" t="s">
        <v>82</v>
      </c>
      <c r="B75" s="9" t="s">
        <v>83</v>
      </c>
      <c r="C75" s="8" t="s">
        <v>82</v>
      </c>
      <c r="D75" s="2" t="s">
        <v>263</v>
      </c>
      <c r="E75">
        <v>53</v>
      </c>
      <c r="F75" t="s">
        <v>83</v>
      </c>
    </row>
    <row r="76" spans="1:6" x14ac:dyDescent="0.25">
      <c r="A76" s="8" t="s">
        <v>84</v>
      </c>
      <c r="B76" s="9" t="s">
        <v>85</v>
      </c>
      <c r="C76" s="8" t="s">
        <v>84</v>
      </c>
      <c r="D76" s="2" t="s">
        <v>264</v>
      </c>
    </row>
    <row r="77" spans="1:6" x14ac:dyDescent="0.25">
      <c r="A77" s="8" t="s">
        <v>86</v>
      </c>
      <c r="B77" s="1" t="s">
        <v>156</v>
      </c>
      <c r="C77" s="8" t="s">
        <v>86</v>
      </c>
      <c r="D77" t="s">
        <v>265</v>
      </c>
      <c r="E77">
        <v>54</v>
      </c>
      <c r="F77" t="s">
        <v>156</v>
      </c>
    </row>
    <row r="78" spans="1:6" x14ac:dyDescent="0.25">
      <c r="A78" s="8" t="s">
        <v>87</v>
      </c>
      <c r="B78" s="1" t="s">
        <v>157</v>
      </c>
      <c r="C78" s="8" t="s">
        <v>87</v>
      </c>
      <c r="D78" s="10" t="s">
        <v>266</v>
      </c>
      <c r="E78">
        <v>55</v>
      </c>
      <c r="F78" t="s">
        <v>157</v>
      </c>
    </row>
    <row r="79" spans="1:6" x14ac:dyDescent="0.25">
      <c r="A79" s="8"/>
      <c r="B79" s="1"/>
      <c r="C79" s="8"/>
      <c r="D79" s="10" t="s">
        <v>267</v>
      </c>
    </row>
    <row r="80" spans="1:6" x14ac:dyDescent="0.25">
      <c r="A80" s="8" t="s">
        <v>88</v>
      </c>
      <c r="B80" s="1" t="s">
        <v>158</v>
      </c>
      <c r="C80" s="8" t="s">
        <v>88</v>
      </c>
      <c r="D80" t="s">
        <v>268</v>
      </c>
      <c r="E80">
        <v>56</v>
      </c>
      <c r="F80" t="s">
        <v>158</v>
      </c>
    </row>
    <row r="81" spans="1:6" x14ac:dyDescent="0.25">
      <c r="A81" s="8" t="s">
        <v>89</v>
      </c>
      <c r="B81" s="9" t="s">
        <v>290</v>
      </c>
      <c r="C81" s="8" t="s">
        <v>89</v>
      </c>
      <c r="D81" s="2" t="s">
        <v>269</v>
      </c>
    </row>
    <row r="82" spans="1:6" x14ac:dyDescent="0.25">
      <c r="A82" s="8" t="s">
        <v>90</v>
      </c>
      <c r="B82" s="9" t="s">
        <v>91</v>
      </c>
      <c r="C82" s="8" t="s">
        <v>90</v>
      </c>
      <c r="D82" s="2" t="s">
        <v>270</v>
      </c>
    </row>
    <row r="83" spans="1:6" x14ac:dyDescent="0.25">
      <c r="A83" s="8" t="s">
        <v>92</v>
      </c>
      <c r="B83" s="1" t="s">
        <v>159</v>
      </c>
      <c r="C83" s="8" t="s">
        <v>92</v>
      </c>
      <c r="D83" t="s">
        <v>271</v>
      </c>
      <c r="E83">
        <v>57</v>
      </c>
      <c r="F83" t="s">
        <v>159</v>
      </c>
    </row>
    <row r="84" spans="1:6" x14ac:dyDescent="0.25">
      <c r="A84" s="8" t="s">
        <v>93</v>
      </c>
      <c r="B84" s="1" t="s">
        <v>160</v>
      </c>
      <c r="C84" s="8" t="s">
        <v>93</v>
      </c>
      <c r="D84" t="s">
        <v>272</v>
      </c>
      <c r="E84">
        <v>58</v>
      </c>
      <c r="F84" t="s">
        <v>160</v>
      </c>
    </row>
    <row r="85" spans="1:6" x14ac:dyDescent="0.25">
      <c r="A85" s="8" t="s">
        <v>94</v>
      </c>
      <c r="B85" s="9" t="s">
        <v>95</v>
      </c>
      <c r="C85" s="8" t="s">
        <v>94</v>
      </c>
      <c r="D85" s="2" t="s">
        <v>273</v>
      </c>
    </row>
    <row r="86" spans="1:6" x14ac:dyDescent="0.25">
      <c r="A86" s="8" t="s">
        <v>96</v>
      </c>
      <c r="B86" s="1" t="s">
        <v>161</v>
      </c>
      <c r="C86" s="8" t="s">
        <v>96</v>
      </c>
      <c r="D86" t="s">
        <v>274</v>
      </c>
      <c r="E86">
        <v>59</v>
      </c>
      <c r="F86" t="s">
        <v>161</v>
      </c>
    </row>
    <row r="87" spans="1:6" x14ac:dyDescent="0.25">
      <c r="A87" s="8" t="s">
        <v>97</v>
      </c>
      <c r="B87" s="1" t="s">
        <v>162</v>
      </c>
      <c r="C87" s="8" t="s">
        <v>97</v>
      </c>
      <c r="D87" t="s">
        <v>275</v>
      </c>
      <c r="E87">
        <v>60</v>
      </c>
      <c r="F87" t="s">
        <v>162</v>
      </c>
    </row>
    <row r="88" spans="1:6" x14ac:dyDescent="0.25">
      <c r="A88" s="8" t="s">
        <v>98</v>
      </c>
      <c r="B88" s="9" t="s">
        <v>99</v>
      </c>
      <c r="C88" s="8" t="s">
        <v>98</v>
      </c>
      <c r="D88" s="2" t="s">
        <v>276</v>
      </c>
      <c r="E88">
        <v>61</v>
      </c>
      <c r="F88" t="s">
        <v>99</v>
      </c>
    </row>
    <row r="89" spans="1:6" x14ac:dyDescent="0.25">
      <c r="A89" s="8" t="s">
        <v>100</v>
      </c>
      <c r="B89" s="9" t="s">
        <v>291</v>
      </c>
      <c r="C89" s="8" t="s">
        <v>100</v>
      </c>
      <c r="D89" s="2" t="s">
        <v>277</v>
      </c>
    </row>
    <row r="90" spans="1:6" x14ac:dyDescent="0.25">
      <c r="A90" s="8" t="s">
        <v>101</v>
      </c>
      <c r="B90" s="9" t="s">
        <v>163</v>
      </c>
      <c r="C90" s="8" t="s">
        <v>101</v>
      </c>
      <c r="D90" s="2" t="s">
        <v>278</v>
      </c>
      <c r="E90">
        <v>62</v>
      </c>
      <c r="F90" t="s">
        <v>163</v>
      </c>
    </row>
    <row r="91" spans="1:6" x14ac:dyDescent="0.25">
      <c r="A91" s="8" t="s">
        <v>102</v>
      </c>
      <c r="B91" s="1" t="s">
        <v>292</v>
      </c>
      <c r="C91" s="8" t="s">
        <v>102</v>
      </c>
      <c r="D91" t="s">
        <v>279</v>
      </c>
    </row>
    <row r="92" spans="1:6" x14ac:dyDescent="0.25">
      <c r="A92" s="8"/>
      <c r="B92" s="1"/>
      <c r="C92" s="8"/>
      <c r="D92" t="s">
        <v>280</v>
      </c>
    </row>
    <row r="93" spans="1:6" x14ac:dyDescent="0.25">
      <c r="A93" s="8"/>
      <c r="B93" s="1"/>
      <c r="C93" s="8"/>
      <c r="D93" t="s">
        <v>281</v>
      </c>
    </row>
    <row r="94" spans="1:6" x14ac:dyDescent="0.25">
      <c r="A94" s="8" t="s">
        <v>103</v>
      </c>
      <c r="B94" s="1" t="s">
        <v>293</v>
      </c>
      <c r="C94" s="8" t="s">
        <v>103</v>
      </c>
      <c r="D94" t="s">
        <v>282</v>
      </c>
    </row>
    <row r="95" spans="1:6" x14ac:dyDescent="0.25">
      <c r="A95" s="8" t="s">
        <v>104</v>
      </c>
      <c r="B95" s="9" t="s">
        <v>164</v>
      </c>
      <c r="C95" s="8" t="s">
        <v>104</v>
      </c>
      <c r="D95" s="2" t="s">
        <v>283</v>
      </c>
      <c r="E95">
        <v>63</v>
      </c>
      <c r="F95" t="s">
        <v>164</v>
      </c>
    </row>
    <row r="96" spans="1:6" x14ac:dyDescent="0.25">
      <c r="A96" s="8" t="s">
        <v>105</v>
      </c>
      <c r="B96" s="1" t="s">
        <v>292</v>
      </c>
      <c r="C96" s="8" t="s">
        <v>105</v>
      </c>
      <c r="D96" t="s">
        <v>279</v>
      </c>
    </row>
    <row r="97" spans="1:4" x14ac:dyDescent="0.25">
      <c r="A97" s="8" t="s">
        <v>106</v>
      </c>
      <c r="B97" s="1" t="s">
        <v>293</v>
      </c>
      <c r="C97" s="8" t="s">
        <v>106</v>
      </c>
      <c r="D97" t="s">
        <v>282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5:B68"/>
  <sheetViews>
    <sheetView topLeftCell="A49" workbookViewId="0">
      <selection activeCell="B60" sqref="B60"/>
    </sheetView>
  </sheetViews>
  <sheetFormatPr defaultColWidth="11.42578125" defaultRowHeight="15" x14ac:dyDescent="0.25"/>
  <cols>
    <col min="2" max="2" width="69.28515625" style="4" bestFit="1" customWidth="1"/>
  </cols>
  <sheetData>
    <row r="5" spans="1:2" x14ac:dyDescent="0.25">
      <c r="A5" s="3" t="s">
        <v>107</v>
      </c>
    </row>
    <row r="6" spans="1:2" x14ac:dyDescent="0.25">
      <c r="A6">
        <v>1</v>
      </c>
      <c r="B6" s="5" t="s">
        <v>108</v>
      </c>
    </row>
    <row r="7" spans="1:2" x14ac:dyDescent="0.25">
      <c r="A7">
        <v>2</v>
      </c>
      <c r="B7" s="5" t="s">
        <v>109</v>
      </c>
    </row>
    <row r="8" spans="1:2" x14ac:dyDescent="0.25">
      <c r="A8">
        <v>3</v>
      </c>
      <c r="B8" s="5" t="s">
        <v>110</v>
      </c>
    </row>
    <row r="9" spans="1:2" x14ac:dyDescent="0.25">
      <c r="A9">
        <v>4</v>
      </c>
      <c r="B9" s="5" t="s">
        <v>111</v>
      </c>
    </row>
    <row r="10" spans="1:2" x14ac:dyDescent="0.25">
      <c r="A10">
        <v>5</v>
      </c>
      <c r="B10" s="5" t="s">
        <v>112</v>
      </c>
    </row>
    <row r="11" spans="1:2" x14ac:dyDescent="0.25">
      <c r="A11">
        <v>6</v>
      </c>
      <c r="B11" s="5" t="s">
        <v>13</v>
      </c>
    </row>
    <row r="12" spans="1:2" x14ac:dyDescent="0.25">
      <c r="A12">
        <v>7</v>
      </c>
      <c r="B12" s="5" t="s">
        <v>15</v>
      </c>
    </row>
    <row r="13" spans="1:2" x14ac:dyDescent="0.25">
      <c r="A13">
        <v>8</v>
      </c>
      <c r="B13" s="5" t="s">
        <v>113</v>
      </c>
    </row>
    <row r="14" spans="1:2" x14ac:dyDescent="0.25">
      <c r="A14">
        <v>9</v>
      </c>
      <c r="B14" s="5" t="s">
        <v>114</v>
      </c>
    </row>
    <row r="15" spans="1:2" x14ac:dyDescent="0.25">
      <c r="A15">
        <v>10</v>
      </c>
      <c r="B15" s="5" t="s">
        <v>115</v>
      </c>
    </row>
    <row r="16" spans="1:2" x14ac:dyDescent="0.25">
      <c r="A16">
        <v>11</v>
      </c>
      <c r="B16" s="5" t="s">
        <v>116</v>
      </c>
    </row>
    <row r="17" spans="1:2" x14ac:dyDescent="0.25">
      <c r="A17">
        <v>12</v>
      </c>
      <c r="B17" s="5" t="s">
        <v>117</v>
      </c>
    </row>
    <row r="18" spans="1:2" x14ac:dyDescent="0.25">
      <c r="A18">
        <v>13</v>
      </c>
      <c r="B18" s="5" t="s">
        <v>118</v>
      </c>
    </row>
    <row r="19" spans="1:2" x14ac:dyDescent="0.25">
      <c r="A19">
        <v>14</v>
      </c>
      <c r="B19" s="5" t="s">
        <v>119</v>
      </c>
    </row>
    <row r="20" spans="1:2" x14ac:dyDescent="0.25">
      <c r="A20">
        <v>15</v>
      </c>
      <c r="B20" s="5" t="s">
        <v>120</v>
      </c>
    </row>
    <row r="21" spans="1:2" x14ac:dyDescent="0.25">
      <c r="A21">
        <v>16</v>
      </c>
      <c r="B21" s="5" t="s">
        <v>121</v>
      </c>
    </row>
    <row r="22" spans="1:2" x14ac:dyDescent="0.25">
      <c r="A22">
        <v>17</v>
      </c>
      <c r="B22" s="5" t="s">
        <v>122</v>
      </c>
    </row>
    <row r="23" spans="1:2" x14ac:dyDescent="0.25">
      <c r="A23">
        <v>18</v>
      </c>
      <c r="B23" s="5" t="s">
        <v>123</v>
      </c>
    </row>
    <row r="24" spans="1:2" x14ac:dyDescent="0.25">
      <c r="A24">
        <v>19</v>
      </c>
      <c r="B24" s="5" t="s">
        <v>124</v>
      </c>
    </row>
    <row r="25" spans="1:2" x14ac:dyDescent="0.25">
      <c r="A25">
        <v>20</v>
      </c>
      <c r="B25" s="5" t="s">
        <v>125</v>
      </c>
    </row>
    <row r="26" spans="1:2" x14ac:dyDescent="0.25">
      <c r="A26">
        <v>21</v>
      </c>
      <c r="B26" s="5" t="s">
        <v>126</v>
      </c>
    </row>
    <row r="27" spans="1:2" x14ac:dyDescent="0.25">
      <c r="A27">
        <v>22</v>
      </c>
      <c r="B27" s="5" t="s">
        <v>127</v>
      </c>
    </row>
    <row r="28" spans="1:2" x14ac:dyDescent="0.25">
      <c r="A28">
        <v>23</v>
      </c>
      <c r="B28" s="5" t="s">
        <v>128</v>
      </c>
    </row>
    <row r="29" spans="1:2" x14ac:dyDescent="0.25">
      <c r="A29">
        <v>24</v>
      </c>
      <c r="B29" s="5" t="s">
        <v>129</v>
      </c>
    </row>
    <row r="30" spans="1:2" x14ac:dyDescent="0.25">
      <c r="A30">
        <v>25</v>
      </c>
      <c r="B30" s="5" t="s">
        <v>130</v>
      </c>
    </row>
    <row r="31" spans="1:2" x14ac:dyDescent="0.25">
      <c r="A31">
        <v>26</v>
      </c>
      <c r="B31" s="5" t="s">
        <v>131</v>
      </c>
    </row>
    <row r="32" spans="1:2" x14ac:dyDescent="0.25">
      <c r="A32">
        <v>27</v>
      </c>
      <c r="B32" s="5" t="s">
        <v>40</v>
      </c>
    </row>
    <row r="33" spans="1:2" x14ac:dyDescent="0.25">
      <c r="A33">
        <v>28</v>
      </c>
      <c r="B33" s="5" t="s">
        <v>42</v>
      </c>
    </row>
    <row r="34" spans="1:2" x14ac:dyDescent="0.25">
      <c r="A34">
        <v>29</v>
      </c>
      <c r="B34" s="5" t="s">
        <v>132</v>
      </c>
    </row>
    <row r="35" spans="1:2" x14ac:dyDescent="0.25">
      <c r="A35">
        <v>30</v>
      </c>
      <c r="B35" s="5" t="s">
        <v>133</v>
      </c>
    </row>
    <row r="36" spans="1:2" x14ac:dyDescent="0.25">
      <c r="A36">
        <v>31</v>
      </c>
      <c r="B36" s="5" t="s">
        <v>134</v>
      </c>
    </row>
    <row r="37" spans="1:2" x14ac:dyDescent="0.25">
      <c r="A37">
        <v>32</v>
      </c>
      <c r="B37" s="5" t="s">
        <v>135</v>
      </c>
    </row>
    <row r="38" spans="1:2" x14ac:dyDescent="0.25">
      <c r="A38">
        <v>33</v>
      </c>
      <c r="B38" s="5" t="s">
        <v>136</v>
      </c>
    </row>
    <row r="39" spans="1:2" x14ac:dyDescent="0.25">
      <c r="A39">
        <v>34</v>
      </c>
      <c r="B39" s="5" t="s">
        <v>137</v>
      </c>
    </row>
    <row r="40" spans="1:2" x14ac:dyDescent="0.25">
      <c r="A40">
        <v>35</v>
      </c>
      <c r="B40" s="5" t="s">
        <v>138</v>
      </c>
    </row>
    <row r="41" spans="1:2" x14ac:dyDescent="0.25">
      <c r="A41">
        <v>36</v>
      </c>
      <c r="B41" s="5" t="s">
        <v>139</v>
      </c>
    </row>
    <row r="42" spans="1:2" x14ac:dyDescent="0.25">
      <c r="A42">
        <v>37</v>
      </c>
      <c r="B42" s="5" t="s">
        <v>140</v>
      </c>
    </row>
    <row r="43" spans="1:2" x14ac:dyDescent="0.25">
      <c r="A43">
        <v>38</v>
      </c>
      <c r="B43" s="5" t="s">
        <v>141</v>
      </c>
    </row>
    <row r="44" spans="1:2" x14ac:dyDescent="0.25">
      <c r="A44">
        <v>39</v>
      </c>
      <c r="B44" s="5" t="s">
        <v>142</v>
      </c>
    </row>
    <row r="45" spans="1:2" x14ac:dyDescent="0.25">
      <c r="A45">
        <v>40</v>
      </c>
      <c r="B45" s="5" t="s">
        <v>143</v>
      </c>
    </row>
    <row r="46" spans="1:2" x14ac:dyDescent="0.25">
      <c r="A46">
        <v>41</v>
      </c>
      <c r="B46" s="5" t="s">
        <v>144</v>
      </c>
    </row>
    <row r="47" spans="1:2" x14ac:dyDescent="0.25">
      <c r="A47">
        <v>42</v>
      </c>
      <c r="B47" s="5" t="s">
        <v>145</v>
      </c>
    </row>
    <row r="48" spans="1:2" x14ac:dyDescent="0.25">
      <c r="A48">
        <v>43</v>
      </c>
      <c r="B48" s="5" t="s">
        <v>146</v>
      </c>
    </row>
    <row r="49" spans="1:2" x14ac:dyDescent="0.25">
      <c r="A49">
        <v>44</v>
      </c>
      <c r="B49" s="5" t="s">
        <v>147</v>
      </c>
    </row>
    <row r="50" spans="1:2" x14ac:dyDescent="0.25">
      <c r="A50">
        <v>45</v>
      </c>
      <c r="B50" s="5" t="s">
        <v>148</v>
      </c>
    </row>
    <row r="51" spans="1:2" x14ac:dyDescent="0.25">
      <c r="A51">
        <v>46</v>
      </c>
      <c r="B51" s="5" t="s">
        <v>149</v>
      </c>
    </row>
    <row r="52" spans="1:2" x14ac:dyDescent="0.25">
      <c r="A52">
        <v>47</v>
      </c>
      <c r="B52" s="5" t="s">
        <v>150</v>
      </c>
    </row>
    <row r="53" spans="1:2" x14ac:dyDescent="0.25">
      <c r="A53">
        <v>48</v>
      </c>
      <c r="B53" s="5" t="s">
        <v>151</v>
      </c>
    </row>
    <row r="54" spans="1:2" x14ac:dyDescent="0.25">
      <c r="A54">
        <v>49</v>
      </c>
      <c r="B54" s="5" t="s">
        <v>152</v>
      </c>
    </row>
    <row r="55" spans="1:2" x14ac:dyDescent="0.25">
      <c r="A55">
        <v>50</v>
      </c>
      <c r="B55" s="5" t="s">
        <v>153</v>
      </c>
    </row>
    <row r="56" spans="1:2" x14ac:dyDescent="0.25">
      <c r="A56">
        <v>51</v>
      </c>
      <c r="B56" s="5" t="s">
        <v>154</v>
      </c>
    </row>
    <row r="57" spans="1:2" x14ac:dyDescent="0.25">
      <c r="A57">
        <v>52</v>
      </c>
      <c r="B57" s="5" t="s">
        <v>155</v>
      </c>
    </row>
    <row r="58" spans="1:2" x14ac:dyDescent="0.25">
      <c r="A58">
        <v>53</v>
      </c>
      <c r="B58" s="5" t="s">
        <v>83</v>
      </c>
    </row>
    <row r="59" spans="1:2" x14ac:dyDescent="0.25">
      <c r="A59">
        <v>54</v>
      </c>
      <c r="B59" s="5" t="s">
        <v>156</v>
      </c>
    </row>
    <row r="60" spans="1:2" x14ac:dyDescent="0.25">
      <c r="A60">
        <v>55</v>
      </c>
      <c r="B60" s="5" t="s">
        <v>157</v>
      </c>
    </row>
    <row r="61" spans="1:2" x14ac:dyDescent="0.25">
      <c r="A61">
        <v>56</v>
      </c>
      <c r="B61" s="5" t="s">
        <v>158</v>
      </c>
    </row>
    <row r="62" spans="1:2" x14ac:dyDescent="0.25">
      <c r="A62">
        <v>57</v>
      </c>
      <c r="B62" s="5" t="s">
        <v>159</v>
      </c>
    </row>
    <row r="63" spans="1:2" x14ac:dyDescent="0.25">
      <c r="A63">
        <v>58</v>
      </c>
      <c r="B63" s="5" t="s">
        <v>160</v>
      </c>
    </row>
    <row r="64" spans="1:2" x14ac:dyDescent="0.25">
      <c r="A64">
        <v>59</v>
      </c>
      <c r="B64" s="5" t="s">
        <v>161</v>
      </c>
    </row>
    <row r="65" spans="1:2" x14ac:dyDescent="0.25">
      <c r="A65">
        <v>60</v>
      </c>
      <c r="B65" s="5" t="s">
        <v>162</v>
      </c>
    </row>
    <row r="66" spans="1:2" x14ac:dyDescent="0.25">
      <c r="A66">
        <v>61</v>
      </c>
      <c r="B66" s="5" t="s">
        <v>99</v>
      </c>
    </row>
    <row r="67" spans="1:2" x14ac:dyDescent="0.25">
      <c r="A67">
        <v>62</v>
      </c>
      <c r="B67" s="5" t="s">
        <v>163</v>
      </c>
    </row>
    <row r="68" spans="1:2" x14ac:dyDescent="0.25">
      <c r="A68">
        <v>63</v>
      </c>
      <c r="B68" s="5" t="s">
        <v>164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/>
  <dimension ref="A1:BP283"/>
  <sheetViews>
    <sheetView zoomScale="50" zoomScaleNormal="50" workbookViewId="0">
      <pane xSplit="2" ySplit="3" topLeftCell="C234" activePane="bottomRight" state="frozen"/>
      <selection pane="topRight" activeCell="C1" sqref="C1"/>
      <selection pane="bottomLeft" activeCell="A4" sqref="A4"/>
      <selection pane="bottomRight" activeCell="H253" sqref="H253"/>
    </sheetView>
  </sheetViews>
  <sheetFormatPr defaultColWidth="11.42578125" defaultRowHeight="15" x14ac:dyDescent="0.25"/>
  <cols>
    <col min="1" max="1" width="9.140625" customWidth="1"/>
    <col min="2" max="2" width="42.42578125" customWidth="1"/>
    <col min="3" max="267" width="9.140625" customWidth="1"/>
    <col min="268" max="268" width="44" customWidth="1"/>
    <col min="269" max="523" width="9.140625" customWidth="1"/>
    <col min="524" max="524" width="44" customWidth="1"/>
    <col min="525" max="779" width="9.140625" customWidth="1"/>
    <col min="780" max="780" width="44" customWidth="1"/>
    <col min="781" max="1035" width="9.140625" customWidth="1"/>
    <col min="1036" max="1036" width="44" customWidth="1"/>
    <col min="1037" max="1291" width="9.140625" customWidth="1"/>
    <col min="1292" max="1292" width="44" customWidth="1"/>
    <col min="1293" max="1547" width="9.140625" customWidth="1"/>
    <col min="1548" max="1548" width="44" customWidth="1"/>
    <col min="1549" max="1803" width="9.140625" customWidth="1"/>
    <col min="1804" max="1804" width="44" customWidth="1"/>
    <col min="1805" max="2059" width="9.140625" customWidth="1"/>
    <col min="2060" max="2060" width="44" customWidth="1"/>
    <col min="2061" max="2315" width="9.140625" customWidth="1"/>
    <col min="2316" max="2316" width="44" customWidth="1"/>
    <col min="2317" max="2571" width="9.140625" customWidth="1"/>
    <col min="2572" max="2572" width="44" customWidth="1"/>
    <col min="2573" max="2827" width="9.140625" customWidth="1"/>
    <col min="2828" max="2828" width="44" customWidth="1"/>
    <col min="2829" max="3083" width="9.140625" customWidth="1"/>
    <col min="3084" max="3084" width="44" customWidth="1"/>
    <col min="3085" max="3339" width="9.140625" customWidth="1"/>
    <col min="3340" max="3340" width="44" customWidth="1"/>
    <col min="3341" max="3595" width="9.140625" customWidth="1"/>
    <col min="3596" max="3596" width="44" customWidth="1"/>
    <col min="3597" max="3851" width="9.140625" customWidth="1"/>
    <col min="3852" max="3852" width="44" customWidth="1"/>
    <col min="3853" max="4107" width="9.140625" customWidth="1"/>
    <col min="4108" max="4108" width="44" customWidth="1"/>
    <col min="4109" max="4363" width="9.140625" customWidth="1"/>
    <col min="4364" max="4364" width="44" customWidth="1"/>
    <col min="4365" max="4619" width="9.140625" customWidth="1"/>
    <col min="4620" max="4620" width="44" customWidth="1"/>
    <col min="4621" max="4875" width="9.140625" customWidth="1"/>
    <col min="4876" max="4876" width="44" customWidth="1"/>
    <col min="4877" max="5131" width="9.140625" customWidth="1"/>
    <col min="5132" max="5132" width="44" customWidth="1"/>
    <col min="5133" max="5387" width="9.140625" customWidth="1"/>
    <col min="5388" max="5388" width="44" customWidth="1"/>
    <col min="5389" max="5643" width="9.140625" customWidth="1"/>
    <col min="5644" max="5644" width="44" customWidth="1"/>
    <col min="5645" max="5899" width="9.140625" customWidth="1"/>
    <col min="5900" max="5900" width="44" customWidth="1"/>
    <col min="5901" max="6155" width="9.140625" customWidth="1"/>
    <col min="6156" max="6156" width="44" customWidth="1"/>
    <col min="6157" max="6411" width="9.140625" customWidth="1"/>
    <col min="6412" max="6412" width="44" customWidth="1"/>
    <col min="6413" max="6667" width="9.140625" customWidth="1"/>
    <col min="6668" max="6668" width="44" customWidth="1"/>
    <col min="6669" max="6923" width="9.140625" customWidth="1"/>
    <col min="6924" max="6924" width="44" customWidth="1"/>
    <col min="6925" max="7179" width="9.140625" customWidth="1"/>
    <col min="7180" max="7180" width="44" customWidth="1"/>
    <col min="7181" max="7435" width="9.140625" customWidth="1"/>
    <col min="7436" max="7436" width="44" customWidth="1"/>
    <col min="7437" max="7691" width="9.140625" customWidth="1"/>
    <col min="7692" max="7692" width="44" customWidth="1"/>
    <col min="7693" max="7947" width="9.140625" customWidth="1"/>
    <col min="7948" max="7948" width="44" customWidth="1"/>
    <col min="7949" max="8203" width="9.140625" customWidth="1"/>
    <col min="8204" max="8204" width="44" customWidth="1"/>
    <col min="8205" max="8459" width="9.140625" customWidth="1"/>
    <col min="8460" max="8460" width="44" customWidth="1"/>
    <col min="8461" max="8715" width="9.140625" customWidth="1"/>
    <col min="8716" max="8716" width="44" customWidth="1"/>
    <col min="8717" max="8971" width="9.140625" customWidth="1"/>
    <col min="8972" max="8972" width="44" customWidth="1"/>
    <col min="8973" max="9227" width="9.140625" customWidth="1"/>
    <col min="9228" max="9228" width="44" customWidth="1"/>
    <col min="9229" max="9483" width="9.140625" customWidth="1"/>
    <col min="9484" max="9484" width="44" customWidth="1"/>
    <col min="9485" max="9739" width="9.140625" customWidth="1"/>
    <col min="9740" max="9740" width="44" customWidth="1"/>
    <col min="9741" max="9995" width="9.140625" customWidth="1"/>
    <col min="9996" max="9996" width="44" customWidth="1"/>
    <col min="9997" max="10251" width="9.140625" customWidth="1"/>
    <col min="10252" max="10252" width="44" customWidth="1"/>
    <col min="10253" max="10507" width="9.140625" customWidth="1"/>
    <col min="10508" max="10508" width="44" customWidth="1"/>
    <col min="10509" max="10763" width="9.140625" customWidth="1"/>
    <col min="10764" max="10764" width="44" customWidth="1"/>
    <col min="10765" max="11019" width="9.140625" customWidth="1"/>
    <col min="11020" max="11020" width="44" customWidth="1"/>
    <col min="11021" max="11275" width="9.140625" customWidth="1"/>
    <col min="11276" max="11276" width="44" customWidth="1"/>
    <col min="11277" max="11531" width="9.140625" customWidth="1"/>
    <col min="11532" max="11532" width="44" customWidth="1"/>
    <col min="11533" max="11787" width="9.140625" customWidth="1"/>
    <col min="11788" max="11788" width="44" customWidth="1"/>
    <col min="11789" max="12043" width="9.140625" customWidth="1"/>
    <col min="12044" max="12044" width="44" customWidth="1"/>
    <col min="12045" max="12299" width="9.140625" customWidth="1"/>
    <col min="12300" max="12300" width="44" customWidth="1"/>
    <col min="12301" max="12555" width="9.140625" customWidth="1"/>
    <col min="12556" max="12556" width="44" customWidth="1"/>
    <col min="12557" max="12811" width="9.140625" customWidth="1"/>
    <col min="12812" max="12812" width="44" customWidth="1"/>
    <col min="12813" max="13067" width="9.140625" customWidth="1"/>
    <col min="13068" max="13068" width="44" customWidth="1"/>
    <col min="13069" max="13323" width="9.140625" customWidth="1"/>
    <col min="13324" max="13324" width="44" customWidth="1"/>
    <col min="13325" max="13579" width="9.140625" customWidth="1"/>
    <col min="13580" max="13580" width="44" customWidth="1"/>
    <col min="13581" max="13835" width="9.140625" customWidth="1"/>
    <col min="13836" max="13836" width="44" customWidth="1"/>
    <col min="13837" max="14091" width="9.140625" customWidth="1"/>
    <col min="14092" max="14092" width="44" customWidth="1"/>
    <col min="14093" max="14347" width="9.140625" customWidth="1"/>
    <col min="14348" max="14348" width="44" customWidth="1"/>
    <col min="14349" max="14603" width="9.140625" customWidth="1"/>
    <col min="14604" max="14604" width="44" customWidth="1"/>
    <col min="14605" max="14859" width="9.140625" customWidth="1"/>
    <col min="14860" max="14860" width="44" customWidth="1"/>
    <col min="14861" max="15115" width="9.140625" customWidth="1"/>
    <col min="15116" max="15116" width="44" customWidth="1"/>
    <col min="15117" max="15371" width="9.140625" customWidth="1"/>
    <col min="15372" max="15372" width="44" customWidth="1"/>
    <col min="15373" max="15627" width="9.140625" customWidth="1"/>
    <col min="15628" max="15628" width="44" customWidth="1"/>
    <col min="15629" max="15883" width="9.140625" customWidth="1"/>
    <col min="15884" max="15884" width="44" customWidth="1"/>
    <col min="15885" max="16139" width="9.140625" customWidth="1"/>
    <col min="16140" max="16140" width="44" customWidth="1"/>
    <col min="16141" max="16384" width="9.140625" customWidth="1"/>
  </cols>
  <sheetData>
    <row r="1" spans="1:34" ht="18" x14ac:dyDescent="0.25">
      <c r="A1" s="11" t="s">
        <v>389</v>
      </c>
    </row>
    <row r="2" spans="1:34" s="14" customFormat="1" x14ac:dyDescent="0.25"/>
    <row r="3" spans="1:34" x14ac:dyDescent="0.25">
      <c r="A3" s="7" t="s">
        <v>165</v>
      </c>
      <c r="B3" s="7" t="s">
        <v>384</v>
      </c>
      <c r="C3" s="7">
        <v>1987</v>
      </c>
      <c r="D3" s="7">
        <v>1988</v>
      </c>
      <c r="E3" s="7">
        <v>1989</v>
      </c>
      <c r="F3" s="7">
        <v>1990</v>
      </c>
      <c r="G3" s="7">
        <v>1991</v>
      </c>
      <c r="H3" s="7">
        <v>1992</v>
      </c>
      <c r="I3" s="7">
        <v>1993</v>
      </c>
      <c r="J3" s="7">
        <v>1994</v>
      </c>
      <c r="K3" s="7">
        <v>1995</v>
      </c>
      <c r="L3" s="7">
        <v>1996</v>
      </c>
      <c r="M3" s="7" t="s">
        <v>167</v>
      </c>
      <c r="N3" s="7" t="s">
        <v>168</v>
      </c>
      <c r="O3" s="7" t="s">
        <v>169</v>
      </c>
      <c r="P3" s="7" t="s">
        <v>170</v>
      </c>
      <c r="Q3" s="7" t="s">
        <v>171</v>
      </c>
      <c r="R3" s="7" t="s">
        <v>172</v>
      </c>
      <c r="S3" s="7" t="s">
        <v>173</v>
      </c>
      <c r="T3" s="7" t="s">
        <v>174</v>
      </c>
      <c r="U3" s="7" t="s">
        <v>175</v>
      </c>
      <c r="V3" s="7" t="s">
        <v>176</v>
      </c>
      <c r="W3" s="7" t="s">
        <v>177</v>
      </c>
      <c r="X3" s="7" t="s">
        <v>178</v>
      </c>
      <c r="Y3" s="7" t="s">
        <v>179</v>
      </c>
      <c r="Z3" s="7" t="s">
        <v>180</v>
      </c>
      <c r="AA3" s="7" t="s">
        <v>181</v>
      </c>
      <c r="AB3" s="7" t="s">
        <v>182</v>
      </c>
      <c r="AC3" s="7" t="s">
        <v>183</v>
      </c>
      <c r="AD3" s="7" t="s">
        <v>184</v>
      </c>
      <c r="AE3" s="7" t="s">
        <v>185</v>
      </c>
      <c r="AF3" s="7" t="s">
        <v>186</v>
      </c>
      <c r="AG3" s="7" t="s">
        <v>187</v>
      </c>
      <c r="AH3" s="7" t="s">
        <v>188</v>
      </c>
    </row>
    <row r="4" spans="1:34" x14ac:dyDescent="0.25">
      <c r="A4" t="s">
        <v>0</v>
      </c>
      <c r="B4" s="9" t="s">
        <v>1</v>
      </c>
      <c r="C4" s="8">
        <v>8785.2689006267847</v>
      </c>
      <c r="D4" s="8">
        <v>9515.6224602285074</v>
      </c>
      <c r="E4" s="8">
        <v>10131.634063420772</v>
      </c>
      <c r="F4" s="8">
        <v>10675.248411415638</v>
      </c>
      <c r="G4" s="8">
        <v>10816.434934375477</v>
      </c>
      <c r="H4" s="8">
        <v>11388.845624453608</v>
      </c>
      <c r="I4" s="8">
        <v>12024.346482187178</v>
      </c>
      <c r="J4" s="8">
        <v>12808.96130162975</v>
      </c>
      <c r="K4" s="8">
        <v>13647.125917037041</v>
      </c>
      <c r="L4" s="8">
        <v>14476.684352934251</v>
      </c>
      <c r="M4" s="8">
        <v>15393.3</v>
      </c>
      <c r="N4" s="8">
        <v>16216.8</v>
      </c>
      <c r="O4" s="8">
        <v>17272.3</v>
      </c>
      <c r="P4" s="8">
        <v>18623.900000000001</v>
      </c>
      <c r="Q4" s="8">
        <v>18888.3</v>
      </c>
      <c r="R4" s="8">
        <v>19178.3</v>
      </c>
      <c r="S4" s="8">
        <v>20141.2</v>
      </c>
      <c r="T4" s="8">
        <v>21690.2</v>
      </c>
      <c r="U4" s="8">
        <v>23512.9</v>
      </c>
      <c r="V4" s="8">
        <v>24931.4</v>
      </c>
      <c r="W4" s="8">
        <v>26238.5</v>
      </c>
      <c r="X4" s="8">
        <v>26989.200000000001</v>
      </c>
      <c r="Y4" s="8">
        <v>24919.5</v>
      </c>
      <c r="Z4" s="8">
        <v>26422.400000000001</v>
      </c>
      <c r="AA4" s="8">
        <v>27999.5</v>
      </c>
      <c r="AB4" s="8">
        <v>29186.799999999999</v>
      </c>
      <c r="AC4" s="8">
        <v>30291.3</v>
      </c>
      <c r="AD4" s="8">
        <v>31740</v>
      </c>
      <c r="AE4" s="8">
        <v>32176.7</v>
      </c>
      <c r="AF4" s="8">
        <v>32838.5</v>
      </c>
      <c r="AG4" s="8">
        <v>34495.4</v>
      </c>
      <c r="AH4" s="8">
        <v>36593.300000000003</v>
      </c>
    </row>
    <row r="5" spans="1:34" x14ac:dyDescent="0.25">
      <c r="A5" t="s">
        <v>2</v>
      </c>
      <c r="B5" s="9" t="s">
        <v>190</v>
      </c>
      <c r="C5" s="8">
        <v>7739.1553220723463</v>
      </c>
      <c r="D5" s="8">
        <v>8413.8707156329965</v>
      </c>
      <c r="E5" s="8">
        <v>8957.3782778811146</v>
      </c>
      <c r="F5" s="8">
        <v>9415.7162165712416</v>
      </c>
      <c r="G5" s="8">
        <v>9480.0434736316856</v>
      </c>
      <c r="H5" s="8">
        <v>9996.0914726090996</v>
      </c>
      <c r="I5" s="8">
        <v>10583.034068375917</v>
      </c>
      <c r="J5" s="8">
        <v>11310.03465138402</v>
      </c>
      <c r="K5" s="8">
        <v>12093.565698204178</v>
      </c>
      <c r="L5" s="8">
        <v>12870.689584313928</v>
      </c>
      <c r="M5" s="8">
        <v>13728.2</v>
      </c>
      <c r="N5" s="8">
        <v>14487</v>
      </c>
      <c r="O5" s="8">
        <v>15437.6</v>
      </c>
      <c r="P5" s="8">
        <v>16672.8</v>
      </c>
      <c r="Q5" s="8">
        <v>16809.099999999999</v>
      </c>
      <c r="R5" s="8">
        <v>16963.400000000001</v>
      </c>
      <c r="S5" s="8">
        <v>17798.099999999999</v>
      </c>
      <c r="T5" s="8">
        <v>19210.5</v>
      </c>
      <c r="U5" s="8">
        <v>20889.7</v>
      </c>
      <c r="V5" s="8">
        <v>22154.3</v>
      </c>
      <c r="W5" s="8">
        <v>23305.599999999999</v>
      </c>
      <c r="X5" s="8">
        <v>23869.200000000001</v>
      </c>
      <c r="Y5" s="8">
        <v>21695.7</v>
      </c>
      <c r="Z5" s="8">
        <v>23087.200000000001</v>
      </c>
      <c r="AA5" s="8">
        <v>24635.1</v>
      </c>
      <c r="AB5" s="8">
        <v>25797.1</v>
      </c>
      <c r="AC5" s="8">
        <v>26865</v>
      </c>
      <c r="AD5" s="8">
        <v>28248.5</v>
      </c>
      <c r="AE5" s="8">
        <v>28604.400000000001</v>
      </c>
      <c r="AF5" s="8">
        <v>29178.7</v>
      </c>
      <c r="AG5" s="8">
        <v>30717.5</v>
      </c>
      <c r="AH5" s="8">
        <v>32631.1</v>
      </c>
    </row>
    <row r="6" spans="1:34" x14ac:dyDescent="0.25">
      <c r="A6" t="s">
        <v>3</v>
      </c>
      <c r="B6" s="9" t="s">
        <v>4</v>
      </c>
      <c r="C6" s="8">
        <v>182.81987354450789</v>
      </c>
      <c r="D6" s="8">
        <v>190.56415406594095</v>
      </c>
      <c r="E6" s="8">
        <v>206.57531691061871</v>
      </c>
      <c r="F6" s="8">
        <v>213.77405700097194</v>
      </c>
      <c r="G6" s="8">
        <v>207.14778529749279</v>
      </c>
      <c r="H6" s="8">
        <v>219.20951467615123</v>
      </c>
      <c r="I6" s="8">
        <v>224.6000924246747</v>
      </c>
      <c r="J6" s="8">
        <v>238.64351985751438</v>
      </c>
      <c r="K6" s="8">
        <v>232.8899133761914</v>
      </c>
      <c r="L6" s="8">
        <v>255.76870219262378</v>
      </c>
      <c r="M6" s="8">
        <v>257.89999999999998</v>
      </c>
      <c r="N6" s="8">
        <v>249.8</v>
      </c>
      <c r="O6" s="8">
        <v>245.3</v>
      </c>
      <c r="P6" s="8">
        <v>243.6</v>
      </c>
      <c r="Q6" s="8">
        <v>251.4</v>
      </c>
      <c r="R6" s="8">
        <v>241.4</v>
      </c>
      <c r="S6" s="8">
        <v>268.3</v>
      </c>
      <c r="T6" s="8">
        <v>307.2</v>
      </c>
      <c r="U6" s="8">
        <v>298.5</v>
      </c>
      <c r="V6" s="8">
        <v>302.2</v>
      </c>
      <c r="W6" s="8">
        <v>347</v>
      </c>
      <c r="X6" s="8">
        <v>374.7</v>
      </c>
      <c r="Y6" s="8">
        <v>340.4</v>
      </c>
      <c r="Z6" s="8">
        <v>368.8</v>
      </c>
      <c r="AA6" s="8">
        <v>432.5</v>
      </c>
      <c r="AB6" s="8">
        <v>452.6</v>
      </c>
      <c r="AC6" s="8">
        <v>488.5</v>
      </c>
      <c r="AD6" s="8">
        <v>500.9</v>
      </c>
      <c r="AE6" s="8">
        <v>455.9</v>
      </c>
      <c r="AF6" s="8">
        <v>428</v>
      </c>
      <c r="AG6" s="8">
        <v>447.6</v>
      </c>
      <c r="AH6" s="8">
        <v>446.6</v>
      </c>
    </row>
    <row r="7" spans="1:34" x14ac:dyDescent="0.25">
      <c r="A7" t="s">
        <v>5</v>
      </c>
      <c r="B7" s="1" t="s">
        <v>108</v>
      </c>
      <c r="C7" s="8">
        <v>155.93192168175958</v>
      </c>
      <c r="D7" s="8">
        <v>160.70456889003711</v>
      </c>
      <c r="E7" s="8">
        <v>176.19931405647606</v>
      </c>
      <c r="F7" s="8">
        <v>182.18048992125586</v>
      </c>
      <c r="G7" s="8">
        <v>176.79217717027586</v>
      </c>
      <c r="H7" s="8">
        <v>184.62728952916564</v>
      </c>
      <c r="I7" s="8">
        <v>188.03773954949892</v>
      </c>
      <c r="J7" s="8">
        <v>198.37219623911494</v>
      </c>
      <c r="K7" s="8">
        <v>192.1550648212062</v>
      </c>
      <c r="L7" s="8">
        <v>215.91816846693777</v>
      </c>
      <c r="M7" s="8">
        <v>219.4</v>
      </c>
      <c r="N7" s="8">
        <v>207.8</v>
      </c>
      <c r="O7" s="8">
        <v>199.9</v>
      </c>
      <c r="P7" s="8">
        <v>204.3</v>
      </c>
      <c r="Q7" s="8">
        <v>212.3</v>
      </c>
      <c r="R7" s="8">
        <v>201.9</v>
      </c>
      <c r="S7" s="8">
        <v>226.8</v>
      </c>
      <c r="T7" s="8">
        <v>261.8</v>
      </c>
      <c r="U7" s="8">
        <v>251.9</v>
      </c>
      <c r="V7" s="8">
        <v>254.4</v>
      </c>
      <c r="W7" s="8">
        <v>302.5</v>
      </c>
      <c r="X7" s="8">
        <v>330</v>
      </c>
      <c r="Y7" s="8">
        <v>299.10000000000002</v>
      </c>
      <c r="Z7" s="8">
        <v>323.2</v>
      </c>
      <c r="AA7" s="8">
        <v>383.3</v>
      </c>
      <c r="AB7" s="8">
        <v>405.7</v>
      </c>
      <c r="AC7" s="8">
        <v>439.1</v>
      </c>
      <c r="AD7" s="8">
        <v>445.2</v>
      </c>
      <c r="AE7" s="8">
        <v>402.4</v>
      </c>
      <c r="AF7" s="8">
        <v>375.1</v>
      </c>
      <c r="AG7" s="8">
        <v>391.5</v>
      </c>
      <c r="AH7" s="8">
        <v>389.2</v>
      </c>
    </row>
    <row r="8" spans="1:34" x14ac:dyDescent="0.25">
      <c r="A8" t="s">
        <v>6</v>
      </c>
      <c r="B8" s="1" t="s">
        <v>109</v>
      </c>
      <c r="C8" s="8">
        <v>26.87018960044459</v>
      </c>
      <c r="D8" s="8">
        <v>29.919091421465279</v>
      </c>
      <c r="E8" s="8">
        <v>30.355828796222351</v>
      </c>
      <c r="F8" s="8">
        <v>31.58034541009771</v>
      </c>
      <c r="G8" s="8">
        <v>30.334146799097521</v>
      </c>
      <c r="H8" s="8">
        <v>34.659189036671727</v>
      </c>
      <c r="I8" s="8">
        <v>36.688004505497432</v>
      </c>
      <c r="J8" s="8">
        <v>40.462737000372712</v>
      </c>
      <c r="K8" s="8">
        <v>40.982072461464739</v>
      </c>
      <c r="L8" s="8">
        <v>39.920687066102282</v>
      </c>
      <c r="M8" s="8">
        <v>38.5</v>
      </c>
      <c r="N8" s="8">
        <v>41.9</v>
      </c>
      <c r="O8" s="8">
        <v>45.4</v>
      </c>
      <c r="P8" s="8">
        <v>39.299999999999997</v>
      </c>
      <c r="Q8" s="8">
        <v>39</v>
      </c>
      <c r="R8" s="8">
        <v>39.5</v>
      </c>
      <c r="S8" s="8">
        <v>41.4</v>
      </c>
      <c r="T8" s="8">
        <v>45.4</v>
      </c>
      <c r="U8" s="8">
        <v>46.6</v>
      </c>
      <c r="V8" s="8">
        <v>47.8</v>
      </c>
      <c r="W8" s="8">
        <v>44.6</v>
      </c>
      <c r="X8" s="8">
        <v>44.8</v>
      </c>
      <c r="Y8" s="8">
        <v>41.3</v>
      </c>
      <c r="Z8" s="8">
        <v>45.7</v>
      </c>
      <c r="AA8" s="8">
        <v>49.2</v>
      </c>
      <c r="AB8" s="8">
        <v>46.9</v>
      </c>
      <c r="AC8" s="8">
        <v>49.3</v>
      </c>
      <c r="AD8" s="8">
        <v>55.8</v>
      </c>
      <c r="AE8" s="8">
        <v>53.5</v>
      </c>
      <c r="AF8" s="8">
        <v>52.9</v>
      </c>
      <c r="AG8" s="8">
        <v>56.1</v>
      </c>
      <c r="AH8" s="8">
        <v>57.4</v>
      </c>
    </row>
    <row r="9" spans="1:34" x14ac:dyDescent="0.25">
      <c r="A9" t="s">
        <v>7</v>
      </c>
      <c r="B9" s="9" t="s">
        <v>8</v>
      </c>
      <c r="C9" s="8">
        <v>135.86505957825798</v>
      </c>
      <c r="D9" s="8">
        <v>136.37721356558447</v>
      </c>
      <c r="E9" s="8">
        <v>142.62146654458599</v>
      </c>
      <c r="F9" s="8">
        <v>160.58711274077635</v>
      </c>
      <c r="G9" s="8">
        <v>151.33703024726142</v>
      </c>
      <c r="H9" s="8">
        <v>143.7274060498745</v>
      </c>
      <c r="I9" s="8">
        <v>143.72293308917193</v>
      </c>
      <c r="J9" s="8">
        <v>140.87365719487582</v>
      </c>
      <c r="K9" s="8">
        <v>140.36597616825193</v>
      </c>
      <c r="L9" s="8">
        <v>167.63873510582195</v>
      </c>
      <c r="M9" s="8">
        <v>176.9</v>
      </c>
      <c r="N9" s="8">
        <v>151.5</v>
      </c>
      <c r="O9" s="8">
        <v>155.80000000000001</v>
      </c>
      <c r="P9" s="8">
        <v>218.1</v>
      </c>
      <c r="Q9" s="8">
        <v>226.1</v>
      </c>
      <c r="R9" s="8">
        <v>195.5</v>
      </c>
      <c r="S9" s="8">
        <v>252.4</v>
      </c>
      <c r="T9" s="8">
        <v>299.5</v>
      </c>
      <c r="U9" s="8">
        <v>394</v>
      </c>
      <c r="V9" s="8">
        <v>444.2</v>
      </c>
      <c r="W9" s="8">
        <v>475.6</v>
      </c>
      <c r="X9" s="8">
        <v>614</v>
      </c>
      <c r="Y9" s="8">
        <v>404</v>
      </c>
      <c r="Z9" s="8">
        <v>499.3</v>
      </c>
      <c r="AA9" s="8">
        <v>601.20000000000005</v>
      </c>
      <c r="AB9" s="8">
        <v>613</v>
      </c>
      <c r="AC9" s="8">
        <v>662.9</v>
      </c>
      <c r="AD9" s="8">
        <v>745.4</v>
      </c>
      <c r="AE9" s="8">
        <v>493.5</v>
      </c>
      <c r="AF9" s="8">
        <v>382.2</v>
      </c>
      <c r="AG9" s="8">
        <v>496.6</v>
      </c>
      <c r="AH9" s="8">
        <v>623.79999999999995</v>
      </c>
    </row>
    <row r="10" spans="1:34" x14ac:dyDescent="0.25">
      <c r="A10" t="s">
        <v>9</v>
      </c>
      <c r="B10" s="1" t="s">
        <v>110</v>
      </c>
      <c r="C10" s="8">
        <v>80.888114379704263</v>
      </c>
      <c r="D10" s="8">
        <v>72.850067093236618</v>
      </c>
      <c r="E10" s="8">
        <v>79.140611083937685</v>
      </c>
      <c r="F10" s="8">
        <v>92.843423068263334</v>
      </c>
      <c r="G10" s="8">
        <v>82.635617674363289</v>
      </c>
      <c r="H10" s="8">
        <v>80.719680326659912</v>
      </c>
      <c r="I10" s="8">
        <v>81.55015378028898</v>
      </c>
      <c r="J10" s="8">
        <v>74.548443790060162</v>
      </c>
      <c r="K10" s="8">
        <v>73.117924023775785</v>
      </c>
      <c r="L10" s="8">
        <v>98.158453171046276</v>
      </c>
      <c r="M10" s="8">
        <v>98.5</v>
      </c>
      <c r="N10" s="8">
        <v>72.7</v>
      </c>
      <c r="O10" s="8">
        <v>85.5</v>
      </c>
      <c r="P10" s="8">
        <v>143</v>
      </c>
      <c r="Q10" s="8">
        <v>142.30000000000001</v>
      </c>
      <c r="R10" s="8">
        <v>116.7</v>
      </c>
      <c r="S10" s="8">
        <v>166</v>
      </c>
      <c r="T10" s="8">
        <v>191</v>
      </c>
      <c r="U10" s="8">
        <v>249.3</v>
      </c>
      <c r="V10" s="8">
        <v>257.39999999999998</v>
      </c>
      <c r="W10" s="8">
        <v>276.89999999999998</v>
      </c>
      <c r="X10" s="8">
        <v>388.4</v>
      </c>
      <c r="Y10" s="8">
        <v>227.6</v>
      </c>
      <c r="Z10" s="8">
        <v>304.7</v>
      </c>
      <c r="AA10" s="8">
        <v>372.9</v>
      </c>
      <c r="AB10" s="8">
        <v>362.7</v>
      </c>
      <c r="AC10" s="8">
        <v>426.4</v>
      </c>
      <c r="AD10" s="8">
        <v>476</v>
      </c>
      <c r="AE10" s="8">
        <v>269.7</v>
      </c>
      <c r="AF10" s="8">
        <v>230.2</v>
      </c>
      <c r="AG10" s="8">
        <v>305.10000000000002</v>
      </c>
      <c r="AH10" s="8">
        <v>411.7</v>
      </c>
    </row>
    <row r="11" spans="1:34" x14ac:dyDescent="0.25">
      <c r="A11" t="s">
        <v>10</v>
      </c>
      <c r="B11" s="1" t="s">
        <v>111</v>
      </c>
      <c r="C11" s="8">
        <v>46.779994768318602</v>
      </c>
      <c r="D11" s="8">
        <v>52.288379580294276</v>
      </c>
      <c r="E11" s="8">
        <v>53.255258869032524</v>
      </c>
      <c r="F11" s="8">
        <v>55.389178421239613</v>
      </c>
      <c r="G11" s="8">
        <v>55.255737771064446</v>
      </c>
      <c r="H11" s="8">
        <v>53.146696984108168</v>
      </c>
      <c r="I11" s="8">
        <v>49.483864216910639</v>
      </c>
      <c r="J11" s="8">
        <v>54.111314566334016</v>
      </c>
      <c r="K11" s="8">
        <v>54.963977704399042</v>
      </c>
      <c r="L11" s="8">
        <v>55.122297120889279</v>
      </c>
      <c r="M11" s="8">
        <v>56.2</v>
      </c>
      <c r="N11" s="8">
        <v>55.4</v>
      </c>
      <c r="O11" s="8">
        <v>53</v>
      </c>
      <c r="P11" s="8">
        <v>54.7</v>
      </c>
      <c r="Q11" s="8">
        <v>55.1</v>
      </c>
      <c r="R11" s="8">
        <v>54.4</v>
      </c>
      <c r="S11" s="8">
        <v>57.4</v>
      </c>
      <c r="T11" s="8">
        <v>67.3</v>
      </c>
      <c r="U11" s="8">
        <v>84.3</v>
      </c>
      <c r="V11" s="8">
        <v>100.8</v>
      </c>
      <c r="W11" s="8">
        <v>104.5</v>
      </c>
      <c r="X11" s="8">
        <v>116.2</v>
      </c>
      <c r="Y11" s="8">
        <v>104.9</v>
      </c>
      <c r="Z11" s="8">
        <v>112.7</v>
      </c>
      <c r="AA11" s="8">
        <v>130.9</v>
      </c>
      <c r="AB11" s="8">
        <v>124.7</v>
      </c>
      <c r="AC11" s="8">
        <v>114.6</v>
      </c>
      <c r="AD11" s="8">
        <v>117.3</v>
      </c>
      <c r="AE11" s="8">
        <v>103.2</v>
      </c>
      <c r="AF11" s="8">
        <v>91</v>
      </c>
      <c r="AG11" s="8">
        <v>102.6</v>
      </c>
      <c r="AH11" s="8">
        <v>106.1</v>
      </c>
    </row>
    <row r="12" spans="1:34" x14ac:dyDescent="0.25">
      <c r="A12" t="s">
        <v>11</v>
      </c>
      <c r="B12" s="1" t="s">
        <v>112</v>
      </c>
      <c r="C12" s="8">
        <v>9.9885411952542391</v>
      </c>
      <c r="D12" s="8">
        <v>12.226112735508478</v>
      </c>
      <c r="E12" s="8">
        <v>11.6364639520339</v>
      </c>
      <c r="F12" s="8">
        <v>13.878585251016952</v>
      </c>
      <c r="G12" s="8">
        <v>14.399077695423731</v>
      </c>
      <c r="H12" s="8">
        <v>11.395326718474578</v>
      </c>
      <c r="I12" s="8">
        <v>13.693865030762712</v>
      </c>
      <c r="J12" s="8">
        <v>13.09784658440678</v>
      </c>
      <c r="K12" s="8">
        <v>13.111495861694916</v>
      </c>
      <c r="L12" s="8">
        <v>15.696669000338984</v>
      </c>
      <c r="M12" s="8">
        <v>22.1</v>
      </c>
      <c r="N12" s="8">
        <v>23.4</v>
      </c>
      <c r="O12" s="8">
        <v>17.2</v>
      </c>
      <c r="P12" s="8">
        <v>20.399999999999999</v>
      </c>
      <c r="Q12" s="8">
        <v>28.7</v>
      </c>
      <c r="R12" s="8">
        <v>24.3</v>
      </c>
      <c r="S12" s="8">
        <v>29</v>
      </c>
      <c r="T12" s="8">
        <v>41.1</v>
      </c>
      <c r="U12" s="8">
        <v>60.4</v>
      </c>
      <c r="V12" s="8">
        <v>86</v>
      </c>
      <c r="W12" s="8">
        <v>94.1</v>
      </c>
      <c r="X12" s="8">
        <v>109.5</v>
      </c>
      <c r="Y12" s="8">
        <v>71.5</v>
      </c>
      <c r="Z12" s="8">
        <v>81.900000000000006</v>
      </c>
      <c r="AA12" s="8">
        <v>97.4</v>
      </c>
      <c r="AB12" s="8">
        <v>125.7</v>
      </c>
      <c r="AC12" s="8">
        <v>122</v>
      </c>
      <c r="AD12" s="8">
        <v>152.1</v>
      </c>
      <c r="AE12" s="8">
        <v>120.6</v>
      </c>
      <c r="AF12" s="8">
        <v>61</v>
      </c>
      <c r="AG12" s="8">
        <v>88.8</v>
      </c>
      <c r="AH12" s="8">
        <v>106</v>
      </c>
    </row>
    <row r="13" spans="1:34" x14ac:dyDescent="0.25">
      <c r="A13" t="s">
        <v>12</v>
      </c>
      <c r="B13" s="9" t="s">
        <v>13</v>
      </c>
      <c r="C13" s="8">
        <v>186.82975902752119</v>
      </c>
      <c r="D13" s="8">
        <v>195.89437340608683</v>
      </c>
      <c r="E13" s="8">
        <v>208.84554973877934</v>
      </c>
      <c r="F13" s="8">
        <v>212.92885790036615</v>
      </c>
      <c r="G13" s="8">
        <v>224.25220667183839</v>
      </c>
      <c r="H13" s="8">
        <v>232.24076218273078</v>
      </c>
      <c r="I13" s="8">
        <v>244.03674150843653</v>
      </c>
      <c r="J13" s="8">
        <v>244.92154987276874</v>
      </c>
      <c r="K13" s="8">
        <v>245.76239260297484</v>
      </c>
      <c r="L13" s="8">
        <v>256.24819606671241</v>
      </c>
      <c r="M13" s="8">
        <v>262</v>
      </c>
      <c r="N13" s="8">
        <v>268.10000000000002</v>
      </c>
      <c r="O13" s="8">
        <v>314.8</v>
      </c>
      <c r="P13" s="8">
        <v>373.2</v>
      </c>
      <c r="Q13" s="8">
        <v>446.5</v>
      </c>
      <c r="R13" s="8">
        <v>325.2</v>
      </c>
      <c r="S13" s="8">
        <v>343.2</v>
      </c>
      <c r="T13" s="8">
        <v>351.8</v>
      </c>
      <c r="U13" s="8">
        <v>416.2</v>
      </c>
      <c r="V13" s="8">
        <v>422</v>
      </c>
      <c r="W13" s="8">
        <v>451.6</v>
      </c>
      <c r="X13" s="8">
        <v>524.9</v>
      </c>
      <c r="Y13" s="8">
        <v>436.5</v>
      </c>
      <c r="Z13" s="8">
        <v>494.5</v>
      </c>
      <c r="AA13" s="8">
        <v>484.9</v>
      </c>
      <c r="AB13" s="8">
        <v>461.5</v>
      </c>
      <c r="AC13" s="8">
        <v>491.7</v>
      </c>
      <c r="AD13" s="8">
        <v>537.6</v>
      </c>
      <c r="AE13" s="8">
        <v>514.20000000000005</v>
      </c>
      <c r="AF13" s="8">
        <v>477</v>
      </c>
      <c r="AG13" s="8">
        <v>486.3</v>
      </c>
      <c r="AH13" s="8">
        <v>509.3</v>
      </c>
    </row>
    <row r="14" spans="1:34" x14ac:dyDescent="0.25">
      <c r="A14" t="s">
        <v>14</v>
      </c>
      <c r="B14" s="9" t="s">
        <v>15</v>
      </c>
      <c r="C14" s="8">
        <v>473.89386246157898</v>
      </c>
      <c r="D14" s="8">
        <v>488.40224321018553</v>
      </c>
      <c r="E14" s="8">
        <v>502.47891868747871</v>
      </c>
      <c r="F14" s="8">
        <v>508.50159268314201</v>
      </c>
      <c r="G14" s="8">
        <v>470.47394725917633</v>
      </c>
      <c r="H14" s="8">
        <v>493.50657987531287</v>
      </c>
      <c r="I14" s="8">
        <v>526.86352116244973</v>
      </c>
      <c r="J14" s="8">
        <v>572.64451618130272</v>
      </c>
      <c r="K14" s="8">
        <v>603.2454818483393</v>
      </c>
      <c r="L14" s="8">
        <v>661.04195239634703</v>
      </c>
      <c r="M14" s="8">
        <v>709.1</v>
      </c>
      <c r="N14" s="8">
        <v>779.6</v>
      </c>
      <c r="O14" s="8">
        <v>841.6</v>
      </c>
      <c r="P14" s="8">
        <v>913.9</v>
      </c>
      <c r="Q14" s="8">
        <v>956.9</v>
      </c>
      <c r="R14" s="8">
        <v>969.7</v>
      </c>
      <c r="S14" s="8">
        <v>1039.5</v>
      </c>
      <c r="T14" s="8">
        <v>1158.0999999999999</v>
      </c>
      <c r="U14" s="8">
        <v>1287.0999999999999</v>
      </c>
      <c r="V14" s="8">
        <v>1353.6</v>
      </c>
      <c r="W14" s="8">
        <v>1339.1</v>
      </c>
      <c r="X14" s="8">
        <v>1275.8</v>
      </c>
      <c r="Y14" s="8">
        <v>1099</v>
      </c>
      <c r="Z14" s="8">
        <v>1016.7</v>
      </c>
      <c r="AA14" s="8">
        <v>1020.5</v>
      </c>
      <c r="AB14" s="8">
        <v>1074.5999999999999</v>
      </c>
      <c r="AC14" s="8">
        <v>1155.7</v>
      </c>
      <c r="AD14" s="8">
        <v>1258.8</v>
      </c>
      <c r="AE14" s="8">
        <v>1370.9</v>
      </c>
      <c r="AF14" s="8">
        <v>1473.1</v>
      </c>
      <c r="AG14" s="8">
        <v>1547.3</v>
      </c>
      <c r="AH14" s="8">
        <v>1608.4</v>
      </c>
    </row>
    <row r="15" spans="1:34" x14ac:dyDescent="0.25">
      <c r="A15" t="s">
        <v>16</v>
      </c>
      <c r="B15" s="9" t="s">
        <v>17</v>
      </c>
      <c r="C15" s="8">
        <v>2456.8434536263153</v>
      </c>
      <c r="D15" s="8">
        <v>2677.4453853623759</v>
      </c>
      <c r="E15" s="8">
        <v>2823.7396168741648</v>
      </c>
      <c r="F15" s="8">
        <v>2882.7382573537429</v>
      </c>
      <c r="G15" s="8">
        <v>2831.3894459085595</v>
      </c>
      <c r="H15" s="8">
        <v>2957.2496605214237</v>
      </c>
      <c r="I15" s="8">
        <v>3083.6499490955089</v>
      </c>
      <c r="J15" s="8">
        <v>3309.1459746489813</v>
      </c>
      <c r="K15" s="8">
        <v>3560.7473159990604</v>
      </c>
      <c r="L15" s="8">
        <v>3675.6817403792829</v>
      </c>
      <c r="M15" s="8">
        <v>3898</v>
      </c>
      <c r="N15" s="8">
        <v>3962.5</v>
      </c>
      <c r="O15" s="8">
        <v>4079.8</v>
      </c>
      <c r="P15" s="8">
        <v>4290.5</v>
      </c>
      <c r="Q15" s="8">
        <v>4046.8</v>
      </c>
      <c r="R15" s="8">
        <v>3971.6</v>
      </c>
      <c r="S15" s="8">
        <v>4050.7</v>
      </c>
      <c r="T15" s="8">
        <v>4361.7</v>
      </c>
      <c r="U15" s="8">
        <v>4804.6000000000004</v>
      </c>
      <c r="V15" s="8">
        <v>5093.5</v>
      </c>
      <c r="W15" s="8">
        <v>5404</v>
      </c>
      <c r="X15" s="8">
        <v>5493.7</v>
      </c>
      <c r="Y15" s="8">
        <v>4511.1000000000004</v>
      </c>
      <c r="Z15" s="8">
        <v>5019.1000000000004</v>
      </c>
      <c r="AA15" s="8">
        <v>5592.9</v>
      </c>
      <c r="AB15" s="8">
        <v>5771.3</v>
      </c>
      <c r="AC15" s="8">
        <v>5939.3</v>
      </c>
      <c r="AD15" s="8">
        <v>6025.5</v>
      </c>
      <c r="AE15" s="8">
        <v>5705.5</v>
      </c>
      <c r="AF15" s="8">
        <v>5551</v>
      </c>
      <c r="AG15" s="8">
        <v>5818.9</v>
      </c>
      <c r="AH15" s="8">
        <v>6217</v>
      </c>
    </row>
    <row r="16" spans="1:34" x14ac:dyDescent="0.25">
      <c r="A16" t="s">
        <v>18</v>
      </c>
      <c r="B16" s="1" t="s">
        <v>284</v>
      </c>
      <c r="C16" s="8">
        <v>1321.9751407160243</v>
      </c>
      <c r="D16" s="8">
        <v>1448.5948237493888</v>
      </c>
      <c r="E16" s="8">
        <v>1505.9788147260938</v>
      </c>
      <c r="F16" s="8">
        <v>1507.4160819178242</v>
      </c>
      <c r="G16" s="8">
        <v>1459.136875246581</v>
      </c>
      <c r="H16" s="8">
        <v>1547.8290227363252</v>
      </c>
      <c r="I16" s="8">
        <v>1646.4805741068269</v>
      </c>
      <c r="J16" s="8">
        <v>1811.1187986859172</v>
      </c>
      <c r="K16" s="8">
        <v>1956.6353025473015</v>
      </c>
      <c r="L16" s="8">
        <v>2035.4653284339436</v>
      </c>
      <c r="M16" s="8">
        <v>2189.8000000000002</v>
      </c>
      <c r="N16" s="8">
        <v>2278.8000000000002</v>
      </c>
      <c r="O16" s="8">
        <v>2356.1999999999998</v>
      </c>
      <c r="P16" s="8">
        <v>2435.3000000000002</v>
      </c>
      <c r="Q16" s="8">
        <v>2240.8000000000002</v>
      </c>
      <c r="R16" s="8">
        <v>2165.4</v>
      </c>
      <c r="S16" s="8">
        <v>2175.6999999999998</v>
      </c>
      <c r="T16" s="8">
        <v>2314.9</v>
      </c>
      <c r="U16" s="8">
        <v>2496.1999999999998</v>
      </c>
      <c r="V16" s="8">
        <v>2639.7</v>
      </c>
      <c r="W16" s="8">
        <v>2770.2</v>
      </c>
      <c r="X16" s="8">
        <v>2687.1</v>
      </c>
      <c r="Y16" s="8">
        <v>2152.1</v>
      </c>
      <c r="Z16" s="8">
        <v>2382.5</v>
      </c>
      <c r="AA16" s="8">
        <v>2599.1</v>
      </c>
      <c r="AB16" s="8">
        <v>2699.7</v>
      </c>
      <c r="AC16" s="8">
        <v>2789.6</v>
      </c>
      <c r="AD16" s="8">
        <v>2906.1</v>
      </c>
      <c r="AE16" s="8">
        <v>2901.9</v>
      </c>
      <c r="AF16" s="8">
        <v>2846.5</v>
      </c>
      <c r="AG16" s="8">
        <v>2969.3</v>
      </c>
      <c r="AH16" s="8">
        <v>3168.3</v>
      </c>
    </row>
    <row r="17" spans="1:34" x14ac:dyDescent="0.25">
      <c r="A17" t="s">
        <v>19</v>
      </c>
      <c r="B17" s="1" t="s">
        <v>113</v>
      </c>
      <c r="C17" s="8">
        <v>54.849773290330859</v>
      </c>
      <c r="D17" s="8">
        <v>56.3670112040151</v>
      </c>
      <c r="E17" s="8">
        <v>57.813255365170932</v>
      </c>
      <c r="F17" s="8">
        <v>57.265589273654818</v>
      </c>
      <c r="G17" s="8">
        <v>54.040444510691259</v>
      </c>
      <c r="H17" s="8">
        <v>62.204726063695134</v>
      </c>
      <c r="I17" s="8">
        <v>72.371031442487165</v>
      </c>
      <c r="J17" s="8">
        <v>80.106307890912007</v>
      </c>
      <c r="K17" s="8">
        <v>81.31928686475176</v>
      </c>
      <c r="L17" s="8">
        <v>83.33348104613475</v>
      </c>
      <c r="M17" s="8">
        <v>88.8</v>
      </c>
      <c r="N17" s="8">
        <v>91.8</v>
      </c>
      <c r="O17" s="8">
        <v>98.1</v>
      </c>
      <c r="P17" s="8">
        <v>95</v>
      </c>
      <c r="Q17" s="8">
        <v>88</v>
      </c>
      <c r="R17" s="8">
        <v>90.2</v>
      </c>
      <c r="S17" s="8">
        <v>92.7</v>
      </c>
      <c r="T17" s="8">
        <v>106.1</v>
      </c>
      <c r="U17" s="8">
        <v>114.8</v>
      </c>
      <c r="V17" s="8">
        <v>114.6</v>
      </c>
      <c r="W17" s="8">
        <v>103.3</v>
      </c>
      <c r="X17" s="8">
        <v>89.1</v>
      </c>
      <c r="Y17" s="8">
        <v>65.900000000000006</v>
      </c>
      <c r="Z17" s="8">
        <v>71.900000000000006</v>
      </c>
      <c r="AA17" s="8">
        <v>73</v>
      </c>
      <c r="AB17" s="8">
        <v>80.8</v>
      </c>
      <c r="AC17" s="8">
        <v>90.6</v>
      </c>
      <c r="AD17" s="8">
        <v>97.6</v>
      </c>
      <c r="AE17" s="8">
        <v>101</v>
      </c>
      <c r="AF17" s="8">
        <v>105.5</v>
      </c>
      <c r="AG17" s="8">
        <v>112.6</v>
      </c>
      <c r="AH17" s="8">
        <v>116.1</v>
      </c>
    </row>
    <row r="18" spans="1:34" x14ac:dyDescent="0.25">
      <c r="A18" t="s">
        <v>20</v>
      </c>
      <c r="B18" s="1" t="s">
        <v>114</v>
      </c>
      <c r="C18" s="8">
        <v>61.610067903266028</v>
      </c>
      <c r="D18" s="8">
        <v>63.07447153112706</v>
      </c>
      <c r="E18" s="8">
        <v>63.615507354137826</v>
      </c>
      <c r="F18" s="8">
        <v>63.648484775666638</v>
      </c>
      <c r="G18" s="8">
        <v>59.441802432893269</v>
      </c>
      <c r="H18" s="8">
        <v>61.769802289019722</v>
      </c>
      <c r="I18" s="8">
        <v>64.759411665909042</v>
      </c>
      <c r="J18" s="8">
        <v>70.335687549264989</v>
      </c>
      <c r="K18" s="8">
        <v>75.490470762779808</v>
      </c>
      <c r="L18" s="8">
        <v>81.766486311339477</v>
      </c>
      <c r="M18" s="8">
        <v>85.9</v>
      </c>
      <c r="N18" s="8">
        <v>91.6</v>
      </c>
      <c r="O18" s="8">
        <v>95.7</v>
      </c>
      <c r="P18" s="8">
        <v>97.7</v>
      </c>
      <c r="Q18" s="8">
        <v>94.4</v>
      </c>
      <c r="R18" s="8">
        <v>95.3</v>
      </c>
      <c r="S18" s="8">
        <v>96.5</v>
      </c>
      <c r="T18" s="8">
        <v>102.4</v>
      </c>
      <c r="U18" s="8">
        <v>113.2</v>
      </c>
      <c r="V18" s="8">
        <v>125.8</v>
      </c>
      <c r="W18" s="8">
        <v>128.5</v>
      </c>
      <c r="X18" s="8">
        <v>114.4</v>
      </c>
      <c r="Y18" s="8">
        <v>90</v>
      </c>
      <c r="Z18" s="8">
        <v>92.4</v>
      </c>
      <c r="AA18" s="8">
        <v>94.1</v>
      </c>
      <c r="AB18" s="8">
        <v>99.6</v>
      </c>
      <c r="AC18" s="8">
        <v>106.3</v>
      </c>
      <c r="AD18" s="8">
        <v>113.6</v>
      </c>
      <c r="AE18" s="8">
        <v>119</v>
      </c>
      <c r="AF18" s="8">
        <v>124.5</v>
      </c>
      <c r="AG18" s="8">
        <v>128.80000000000001</v>
      </c>
      <c r="AH18" s="8">
        <v>133.1</v>
      </c>
    </row>
    <row r="19" spans="1:34" x14ac:dyDescent="0.25">
      <c r="A19" t="s">
        <v>21</v>
      </c>
      <c r="B19" s="1" t="s">
        <v>115</v>
      </c>
      <c r="C19" s="8">
        <v>110.79562568361339</v>
      </c>
      <c r="D19" s="8">
        <v>138.536193050908</v>
      </c>
      <c r="E19" s="8">
        <v>143.42815939698656</v>
      </c>
      <c r="F19" s="8">
        <v>136.95256590987088</v>
      </c>
      <c r="G19" s="8">
        <v>124.65261875830205</v>
      </c>
      <c r="H19" s="8">
        <v>125.83752763975481</v>
      </c>
      <c r="I19" s="8">
        <v>130.36246871566644</v>
      </c>
      <c r="J19" s="8">
        <v>145.9779115533963</v>
      </c>
      <c r="K19" s="8">
        <v>163.99179808054905</v>
      </c>
      <c r="L19" s="8">
        <v>161.77431114096927</v>
      </c>
      <c r="M19" s="8">
        <v>168.3</v>
      </c>
      <c r="N19" s="8">
        <v>166.6</v>
      </c>
      <c r="O19" s="8">
        <v>156.6</v>
      </c>
      <c r="P19" s="8">
        <v>155.69999999999999</v>
      </c>
      <c r="Q19" s="8">
        <v>136.9</v>
      </c>
      <c r="R19" s="8">
        <v>139.19999999999999</v>
      </c>
      <c r="S19" s="8">
        <v>137.69999999999999</v>
      </c>
      <c r="T19" s="8">
        <v>181.9</v>
      </c>
      <c r="U19" s="8">
        <v>202.5</v>
      </c>
      <c r="V19" s="8">
        <v>233.1</v>
      </c>
      <c r="W19" s="8">
        <v>256.3</v>
      </c>
      <c r="X19" s="8">
        <v>280.3</v>
      </c>
      <c r="Y19" s="8">
        <v>167.1</v>
      </c>
      <c r="Z19" s="8">
        <v>235.7</v>
      </c>
      <c r="AA19" s="8">
        <v>281.5</v>
      </c>
      <c r="AB19" s="8">
        <v>269.2</v>
      </c>
      <c r="AC19" s="8">
        <v>263.2</v>
      </c>
      <c r="AD19" s="8">
        <v>265.60000000000002</v>
      </c>
      <c r="AE19" s="8">
        <v>227</v>
      </c>
      <c r="AF19" s="8">
        <v>205.4</v>
      </c>
      <c r="AG19" s="8">
        <v>223.7</v>
      </c>
      <c r="AH19" s="8">
        <v>256.39999999999998</v>
      </c>
    </row>
    <row r="20" spans="1:34" x14ac:dyDescent="0.25">
      <c r="A20" t="s">
        <v>22</v>
      </c>
      <c r="B20" s="1" t="s">
        <v>116</v>
      </c>
      <c r="C20" s="8">
        <v>150.49085241446537</v>
      </c>
      <c r="D20" s="8">
        <v>164.83250687746929</v>
      </c>
      <c r="E20" s="8">
        <v>171.05930164613625</v>
      </c>
      <c r="F20" s="8">
        <v>174.03746857445759</v>
      </c>
      <c r="G20" s="8">
        <v>169.02878020892371</v>
      </c>
      <c r="H20" s="8">
        <v>174.69503957380948</v>
      </c>
      <c r="I20" s="8">
        <v>181.8591568972586</v>
      </c>
      <c r="J20" s="8">
        <v>200.18752909761145</v>
      </c>
      <c r="K20" s="8">
        <v>219.26844330602839</v>
      </c>
      <c r="L20" s="8">
        <v>230.17978626174772</v>
      </c>
      <c r="M20" s="8">
        <v>243.9</v>
      </c>
      <c r="N20" s="8">
        <v>254.7</v>
      </c>
      <c r="O20" s="8">
        <v>257.3</v>
      </c>
      <c r="P20" s="8">
        <v>269.2</v>
      </c>
      <c r="Q20" s="8">
        <v>252.6</v>
      </c>
      <c r="R20" s="8">
        <v>246.9</v>
      </c>
      <c r="S20" s="8">
        <v>244.3</v>
      </c>
      <c r="T20" s="8">
        <v>260.3</v>
      </c>
      <c r="U20" s="8">
        <v>287.89999999999998</v>
      </c>
      <c r="V20" s="8">
        <v>316.7</v>
      </c>
      <c r="W20" s="8">
        <v>342.8</v>
      </c>
      <c r="X20" s="8">
        <v>357.8</v>
      </c>
      <c r="Y20" s="8">
        <v>280.2</v>
      </c>
      <c r="Z20" s="8">
        <v>295.60000000000002</v>
      </c>
      <c r="AA20" s="8">
        <v>326.8</v>
      </c>
      <c r="AB20" s="8">
        <v>343.5</v>
      </c>
      <c r="AC20" s="8">
        <v>350.6</v>
      </c>
      <c r="AD20" s="8">
        <v>360.7</v>
      </c>
      <c r="AE20" s="8">
        <v>351.7</v>
      </c>
      <c r="AF20" s="8">
        <v>337.4</v>
      </c>
      <c r="AG20" s="8">
        <v>364.2</v>
      </c>
      <c r="AH20" s="8">
        <v>395.6</v>
      </c>
    </row>
    <row r="21" spans="1:34" x14ac:dyDescent="0.25">
      <c r="A21" t="s">
        <v>23</v>
      </c>
      <c r="B21" s="1" t="s">
        <v>117</v>
      </c>
      <c r="C21" s="8">
        <v>152.67191383318419</v>
      </c>
      <c r="D21" s="8">
        <v>170.48382759012674</v>
      </c>
      <c r="E21" s="8">
        <v>185.41990272741137</v>
      </c>
      <c r="F21" s="8">
        <v>185.5435388534562</v>
      </c>
      <c r="G21" s="8">
        <v>178.30822810869969</v>
      </c>
      <c r="H21" s="8">
        <v>180.9814697146052</v>
      </c>
      <c r="I21" s="8">
        <v>197.47702236966603</v>
      </c>
      <c r="J21" s="8">
        <v>220.03490101379907</v>
      </c>
      <c r="K21" s="8">
        <v>243.71277750187494</v>
      </c>
      <c r="L21" s="8">
        <v>254.58963967586428</v>
      </c>
      <c r="M21" s="8">
        <v>269.8</v>
      </c>
      <c r="N21" s="8">
        <v>278</v>
      </c>
      <c r="O21" s="8">
        <v>275.89999999999998</v>
      </c>
      <c r="P21" s="8">
        <v>294.60000000000002</v>
      </c>
      <c r="Q21" s="8">
        <v>264.89999999999998</v>
      </c>
      <c r="R21" s="8">
        <v>246.9</v>
      </c>
      <c r="S21" s="8">
        <v>250.3</v>
      </c>
      <c r="T21" s="8">
        <v>265.89999999999998</v>
      </c>
      <c r="U21" s="8">
        <v>299.10000000000002</v>
      </c>
      <c r="V21" s="8">
        <v>323.8</v>
      </c>
      <c r="W21" s="8">
        <v>346.9</v>
      </c>
      <c r="X21" s="8">
        <v>354</v>
      </c>
      <c r="Y21" s="8">
        <v>285.3</v>
      </c>
      <c r="Z21" s="8">
        <v>318.7</v>
      </c>
      <c r="AA21" s="8">
        <v>368.7</v>
      </c>
      <c r="AB21" s="8">
        <v>404.5</v>
      </c>
      <c r="AC21" s="8">
        <v>396.8</v>
      </c>
      <c r="AD21" s="8">
        <v>408.8</v>
      </c>
      <c r="AE21" s="8">
        <v>379</v>
      </c>
      <c r="AF21" s="8">
        <v>350.7</v>
      </c>
      <c r="AG21" s="8">
        <v>380.5</v>
      </c>
      <c r="AH21" s="8">
        <v>399.5</v>
      </c>
    </row>
    <row r="22" spans="1:34" x14ac:dyDescent="0.25">
      <c r="A22" t="s">
        <v>24</v>
      </c>
      <c r="B22" s="1" t="s">
        <v>118</v>
      </c>
      <c r="C22" s="8">
        <v>232.2533133760158</v>
      </c>
      <c r="D22" s="8">
        <v>254.49791640320007</v>
      </c>
      <c r="E22" s="8">
        <v>259.03000449790079</v>
      </c>
      <c r="F22" s="8">
        <v>268.59318561979563</v>
      </c>
      <c r="G22" s="8">
        <v>270.61296749117724</v>
      </c>
      <c r="H22" s="8">
        <v>287.99173237156259</v>
      </c>
      <c r="I22" s="8">
        <v>301.67008404679609</v>
      </c>
      <c r="J22" s="8">
        <v>338.70769911879643</v>
      </c>
      <c r="K22" s="8">
        <v>393.76349664761972</v>
      </c>
      <c r="L22" s="8">
        <v>420.75944751327228</v>
      </c>
      <c r="M22" s="8">
        <v>461.1</v>
      </c>
      <c r="N22" s="8">
        <v>464.7</v>
      </c>
      <c r="O22" s="8">
        <v>486.4</v>
      </c>
      <c r="P22" s="8">
        <v>548.70000000000005</v>
      </c>
      <c r="Q22" s="8">
        <v>461.3</v>
      </c>
      <c r="R22" s="8">
        <v>390.2</v>
      </c>
      <c r="S22" s="8">
        <v>387.9</v>
      </c>
      <c r="T22" s="8">
        <v>398.3</v>
      </c>
      <c r="U22" s="8">
        <v>407.8</v>
      </c>
      <c r="V22" s="8">
        <v>426</v>
      </c>
      <c r="W22" s="8">
        <v>444.4</v>
      </c>
      <c r="X22" s="8">
        <v>423.3</v>
      </c>
      <c r="Y22" s="8">
        <v>350.2</v>
      </c>
      <c r="Z22" s="8">
        <v>358.9</v>
      </c>
      <c r="AA22" s="8">
        <v>361.4</v>
      </c>
      <c r="AB22" s="8">
        <v>354.1</v>
      </c>
      <c r="AC22" s="8">
        <v>352.5</v>
      </c>
      <c r="AD22" s="8">
        <v>348</v>
      </c>
      <c r="AE22" s="8">
        <v>348</v>
      </c>
      <c r="AF22" s="8">
        <v>340.5</v>
      </c>
      <c r="AG22" s="8">
        <v>352.8</v>
      </c>
      <c r="AH22" s="8">
        <v>377.4</v>
      </c>
    </row>
    <row r="23" spans="1:34" x14ac:dyDescent="0.25">
      <c r="A23" t="s">
        <v>25</v>
      </c>
      <c r="B23" s="1" t="s">
        <v>119</v>
      </c>
      <c r="C23" s="8">
        <v>72.72798904788327</v>
      </c>
      <c r="D23" s="8">
        <v>78.343879931388301</v>
      </c>
      <c r="E23" s="8">
        <v>82.417270054171652</v>
      </c>
      <c r="F23" s="8">
        <v>81.004847378978141</v>
      </c>
      <c r="G23" s="8">
        <v>76.923263360701682</v>
      </c>
      <c r="H23" s="8">
        <v>82.653868776063803</v>
      </c>
      <c r="I23" s="8">
        <v>89.307311631848904</v>
      </c>
      <c r="J23" s="8">
        <v>97.427461718324622</v>
      </c>
      <c r="K23" s="8">
        <v>102.97677720359751</v>
      </c>
      <c r="L23" s="8">
        <v>106.68041780802446</v>
      </c>
      <c r="M23" s="8">
        <v>111.1</v>
      </c>
      <c r="N23" s="8">
        <v>114.7</v>
      </c>
      <c r="O23" s="8">
        <v>116.9</v>
      </c>
      <c r="P23" s="8">
        <v>125.1</v>
      </c>
      <c r="Q23" s="8">
        <v>110.6</v>
      </c>
      <c r="R23" s="8">
        <v>100.9</v>
      </c>
      <c r="S23" s="8">
        <v>98</v>
      </c>
      <c r="T23" s="8">
        <v>102.5</v>
      </c>
      <c r="U23" s="8">
        <v>108.8</v>
      </c>
      <c r="V23" s="8">
        <v>117.2</v>
      </c>
      <c r="W23" s="8">
        <v>126.3</v>
      </c>
      <c r="X23" s="8">
        <v>126.9</v>
      </c>
      <c r="Y23" s="8">
        <v>102.7</v>
      </c>
      <c r="Z23" s="8">
        <v>108.6</v>
      </c>
      <c r="AA23" s="8">
        <v>117.8</v>
      </c>
      <c r="AB23" s="8">
        <v>122.8</v>
      </c>
      <c r="AC23" s="8">
        <v>123.5</v>
      </c>
      <c r="AD23" s="8">
        <v>126.4</v>
      </c>
      <c r="AE23" s="8">
        <v>126</v>
      </c>
      <c r="AF23" s="8">
        <v>124.3</v>
      </c>
      <c r="AG23" s="8">
        <v>128.9</v>
      </c>
      <c r="AH23" s="8">
        <v>136.1</v>
      </c>
    </row>
    <row r="24" spans="1:34" x14ac:dyDescent="0.25">
      <c r="A24" t="s">
        <v>26</v>
      </c>
      <c r="B24" s="1" t="s">
        <v>120</v>
      </c>
      <c r="C24" s="8">
        <v>249.27373032262722</v>
      </c>
      <c r="D24" s="8">
        <v>269.03164847055183</v>
      </c>
      <c r="E24" s="8">
        <v>279.52713277361858</v>
      </c>
      <c r="F24" s="8">
        <v>258.37501507685153</v>
      </c>
      <c r="G24" s="8">
        <v>247.8265075235999</v>
      </c>
      <c r="H24" s="8">
        <v>285.57802119893432</v>
      </c>
      <c r="I24" s="8">
        <v>321.66606039232664</v>
      </c>
      <c r="J24" s="8">
        <v>376.60022578514935</v>
      </c>
      <c r="K24" s="8">
        <v>392.13811710864007</v>
      </c>
      <c r="L24" s="8">
        <v>396.78752828323724</v>
      </c>
      <c r="M24" s="8">
        <v>431</v>
      </c>
      <c r="N24" s="8">
        <v>447.7</v>
      </c>
      <c r="O24" s="8">
        <v>503.1</v>
      </c>
      <c r="P24" s="8">
        <v>482.4</v>
      </c>
      <c r="Q24" s="8">
        <v>458.6</v>
      </c>
      <c r="R24" s="8">
        <v>477.2</v>
      </c>
      <c r="S24" s="8">
        <v>488.8</v>
      </c>
      <c r="T24" s="8">
        <v>508.1</v>
      </c>
      <c r="U24" s="8">
        <v>523.1</v>
      </c>
      <c r="V24" s="8">
        <v>525.70000000000005</v>
      </c>
      <c r="W24" s="8">
        <v>513.1</v>
      </c>
      <c r="X24" s="8">
        <v>425.2</v>
      </c>
      <c r="Y24" s="8">
        <v>342.6</v>
      </c>
      <c r="Z24" s="8">
        <v>434.7</v>
      </c>
      <c r="AA24" s="8">
        <v>498.1</v>
      </c>
      <c r="AB24" s="8">
        <v>513.20000000000005</v>
      </c>
      <c r="AC24" s="8">
        <v>565.29999999999995</v>
      </c>
      <c r="AD24" s="8">
        <v>628.6</v>
      </c>
      <c r="AE24" s="8">
        <v>676.9</v>
      </c>
      <c r="AF24" s="8">
        <v>700.5</v>
      </c>
      <c r="AG24" s="8">
        <v>711.1</v>
      </c>
      <c r="AH24" s="8">
        <v>754.3</v>
      </c>
    </row>
    <row r="25" spans="1:34" x14ac:dyDescent="0.25">
      <c r="A25" t="s">
        <v>27</v>
      </c>
      <c r="B25" s="1" t="s">
        <v>121</v>
      </c>
      <c r="C25" s="8">
        <v>130.3740639441146</v>
      </c>
      <c r="D25" s="8">
        <v>137.93570554446038</v>
      </c>
      <c r="E25" s="8">
        <v>142.95009261888654</v>
      </c>
      <c r="F25" s="8">
        <v>156.57603135008065</v>
      </c>
      <c r="G25" s="8">
        <v>154.20462895465843</v>
      </c>
      <c r="H25" s="8">
        <v>153.65001838986132</v>
      </c>
      <c r="I25" s="8">
        <v>144.72318155401845</v>
      </c>
      <c r="J25" s="8">
        <v>132.79229087156958</v>
      </c>
      <c r="K25" s="8">
        <v>127.58124076340881</v>
      </c>
      <c r="L25" s="8">
        <v>136.14180570709505</v>
      </c>
      <c r="M25" s="8">
        <v>155.6</v>
      </c>
      <c r="N25" s="8">
        <v>184</v>
      </c>
      <c r="O25" s="8">
        <v>180.4</v>
      </c>
      <c r="P25" s="8">
        <v>161.9</v>
      </c>
      <c r="Q25" s="8">
        <v>181.4</v>
      </c>
      <c r="R25" s="8">
        <v>175.9</v>
      </c>
      <c r="S25" s="8">
        <v>172.3</v>
      </c>
      <c r="T25" s="8">
        <v>177</v>
      </c>
      <c r="U25" s="8">
        <v>206.2</v>
      </c>
      <c r="V25" s="8">
        <v>214.1</v>
      </c>
      <c r="W25" s="8">
        <v>263.7</v>
      </c>
      <c r="X25" s="8">
        <v>269.39999999999998</v>
      </c>
      <c r="Y25" s="8">
        <v>248.1</v>
      </c>
      <c r="Z25" s="8">
        <v>249</v>
      </c>
      <c r="AA25" s="8">
        <v>258.7</v>
      </c>
      <c r="AB25" s="8">
        <v>290.5</v>
      </c>
      <c r="AC25" s="8">
        <v>306</v>
      </c>
      <c r="AD25" s="8">
        <v>325.10000000000002</v>
      </c>
      <c r="AE25" s="8">
        <v>333.2</v>
      </c>
      <c r="AF25" s="8">
        <v>316.39999999999998</v>
      </c>
      <c r="AG25" s="8">
        <v>320.10000000000002</v>
      </c>
      <c r="AH25" s="8">
        <v>344.5</v>
      </c>
    </row>
    <row r="26" spans="1:34" x14ac:dyDescent="0.25">
      <c r="A26" t="s">
        <v>28</v>
      </c>
      <c r="B26" s="1" t="s">
        <v>122</v>
      </c>
      <c r="C26" s="8">
        <v>41.518249424974194</v>
      </c>
      <c r="D26" s="8">
        <v>42.800031713387739</v>
      </c>
      <c r="E26" s="8">
        <v>44.535631491528285</v>
      </c>
      <c r="F26" s="8">
        <v>44.663708871995489</v>
      </c>
      <c r="G26" s="8">
        <v>42.101152778909835</v>
      </c>
      <c r="H26" s="8">
        <v>45.912211210864058</v>
      </c>
      <c r="I26" s="8">
        <v>48.732939031372553</v>
      </c>
      <c r="J26" s="8">
        <v>52.364487433924381</v>
      </c>
      <c r="K26" s="8">
        <v>54.912924760596681</v>
      </c>
      <c r="L26" s="8">
        <v>56.670711171104237</v>
      </c>
      <c r="M26" s="8">
        <v>63.6</v>
      </c>
      <c r="N26" s="8">
        <v>68.400000000000006</v>
      </c>
      <c r="O26" s="8">
        <v>70.8</v>
      </c>
      <c r="P26" s="8">
        <v>75.900000000000006</v>
      </c>
      <c r="Q26" s="8">
        <v>73.099999999999994</v>
      </c>
      <c r="R26" s="8">
        <v>75.7</v>
      </c>
      <c r="S26" s="8">
        <v>75.3</v>
      </c>
      <c r="T26" s="8">
        <v>78.400000000000006</v>
      </c>
      <c r="U26" s="8">
        <v>84.3</v>
      </c>
      <c r="V26" s="8">
        <v>86.4</v>
      </c>
      <c r="W26" s="8">
        <v>85.7</v>
      </c>
      <c r="X26" s="8">
        <v>77</v>
      </c>
      <c r="Y26" s="8">
        <v>59.5</v>
      </c>
      <c r="Z26" s="8">
        <v>57.3</v>
      </c>
      <c r="AA26" s="8">
        <v>57.2</v>
      </c>
      <c r="AB26" s="8">
        <v>65.7</v>
      </c>
      <c r="AC26" s="8">
        <v>67.3</v>
      </c>
      <c r="AD26" s="8">
        <v>68.900000000000006</v>
      </c>
      <c r="AE26" s="8">
        <v>73.7</v>
      </c>
      <c r="AF26" s="8">
        <v>74.099999999999994</v>
      </c>
      <c r="AG26" s="8">
        <v>75.7</v>
      </c>
      <c r="AH26" s="8">
        <v>77.599999999999994</v>
      </c>
    </row>
    <row r="27" spans="1:34" x14ac:dyDescent="0.25">
      <c r="A27" t="s">
        <v>29</v>
      </c>
      <c r="B27" s="1" t="s">
        <v>123</v>
      </c>
      <c r="C27" s="8">
        <v>63.045934661119858</v>
      </c>
      <c r="D27" s="8">
        <v>70.111609936942386</v>
      </c>
      <c r="E27" s="8">
        <v>73.351252150514725</v>
      </c>
      <c r="F27" s="8">
        <v>78.768121221153763</v>
      </c>
      <c r="G27" s="8">
        <v>81.03453299696821</v>
      </c>
      <c r="H27" s="8">
        <v>85.514960407896311</v>
      </c>
      <c r="I27" s="8">
        <v>92.262914406975881</v>
      </c>
      <c r="J27" s="8">
        <v>94.959643421702779</v>
      </c>
      <c r="K27" s="8">
        <v>100.71430037549553</v>
      </c>
      <c r="L27" s="8">
        <v>106.69526406372773</v>
      </c>
      <c r="M27" s="8">
        <v>110.8</v>
      </c>
      <c r="N27" s="8">
        <v>116.4</v>
      </c>
      <c r="O27" s="8">
        <v>115.1</v>
      </c>
      <c r="P27" s="8">
        <v>129</v>
      </c>
      <c r="Q27" s="8">
        <v>119</v>
      </c>
      <c r="R27" s="8">
        <v>127.1</v>
      </c>
      <c r="S27" s="8">
        <v>131.9</v>
      </c>
      <c r="T27" s="8">
        <v>134</v>
      </c>
      <c r="U27" s="8">
        <v>148.5</v>
      </c>
      <c r="V27" s="8">
        <v>156.30000000000001</v>
      </c>
      <c r="W27" s="8">
        <v>159.19999999999999</v>
      </c>
      <c r="X27" s="8">
        <v>169.6</v>
      </c>
      <c r="Y27" s="8">
        <v>160.4</v>
      </c>
      <c r="Z27" s="8">
        <v>159.69999999999999</v>
      </c>
      <c r="AA27" s="8">
        <v>161.9</v>
      </c>
      <c r="AB27" s="8">
        <v>155.6</v>
      </c>
      <c r="AC27" s="8">
        <v>167.5</v>
      </c>
      <c r="AD27" s="8">
        <v>162.80000000000001</v>
      </c>
      <c r="AE27" s="8">
        <v>166.4</v>
      </c>
      <c r="AF27" s="8">
        <v>167.3</v>
      </c>
      <c r="AG27" s="8">
        <v>170.9</v>
      </c>
      <c r="AH27" s="8">
        <v>177.7</v>
      </c>
    </row>
    <row r="28" spans="1:34" x14ac:dyDescent="0.25">
      <c r="A28" t="s">
        <v>30</v>
      </c>
      <c r="B28" s="1" t="s">
        <v>285</v>
      </c>
      <c r="C28" s="8">
        <v>1134.6224240809902</v>
      </c>
      <c r="D28" s="8">
        <v>1228.6074655562222</v>
      </c>
      <c r="E28" s="8">
        <v>1317.4370994033727</v>
      </c>
      <c r="F28" s="8">
        <v>1374.8952853262024</v>
      </c>
      <c r="G28" s="8">
        <v>1371.767003997624</v>
      </c>
      <c r="H28" s="8">
        <v>1408.988338005677</v>
      </c>
      <c r="I28" s="8">
        <v>1436.8206569859992</v>
      </c>
      <c r="J28" s="8">
        <v>1497.79190284113</v>
      </c>
      <c r="K28" s="8">
        <v>1603.8823502985524</v>
      </c>
      <c r="L28" s="8">
        <v>1640.0285982892271</v>
      </c>
      <c r="M28" s="8">
        <v>1708.1</v>
      </c>
      <c r="N28" s="8">
        <v>1683.7</v>
      </c>
      <c r="O28" s="8">
        <v>1723.6</v>
      </c>
      <c r="P28" s="8">
        <v>1855.2</v>
      </c>
      <c r="Q28" s="8">
        <v>1806</v>
      </c>
      <c r="R28" s="8">
        <v>1806.2</v>
      </c>
      <c r="S28" s="8">
        <v>1875</v>
      </c>
      <c r="T28" s="8">
        <v>2046.8</v>
      </c>
      <c r="U28" s="8">
        <v>2308.4</v>
      </c>
      <c r="V28" s="8">
        <v>2453.8000000000002</v>
      </c>
      <c r="W28" s="8">
        <v>2633.9</v>
      </c>
      <c r="X28" s="8">
        <v>2806.7</v>
      </c>
      <c r="Y28" s="8">
        <v>2359</v>
      </c>
      <c r="Z28" s="8">
        <v>2636.6</v>
      </c>
      <c r="AA28" s="8">
        <v>2993.7</v>
      </c>
      <c r="AB28" s="8">
        <v>3071.6</v>
      </c>
      <c r="AC28" s="8">
        <v>3149.8</v>
      </c>
      <c r="AD28" s="8">
        <v>3119.4</v>
      </c>
      <c r="AE28" s="8">
        <v>2803.6</v>
      </c>
      <c r="AF28" s="8">
        <v>2704.5</v>
      </c>
      <c r="AG28" s="8">
        <v>2849.6</v>
      </c>
      <c r="AH28" s="8">
        <v>3048.7</v>
      </c>
    </row>
    <row r="29" spans="1:34" x14ac:dyDescent="0.25">
      <c r="A29" t="s">
        <v>31</v>
      </c>
      <c r="B29" s="1" t="s">
        <v>124</v>
      </c>
      <c r="C29" s="8">
        <v>356.86612488293747</v>
      </c>
      <c r="D29" s="8">
        <v>385.69339554079312</v>
      </c>
      <c r="E29" s="8">
        <v>416.96993800546738</v>
      </c>
      <c r="F29" s="8">
        <v>433.02934378825012</v>
      </c>
      <c r="G29" s="8">
        <v>441.7504933169339</v>
      </c>
      <c r="H29" s="8">
        <v>455.45409473303289</v>
      </c>
      <c r="I29" s="8">
        <v>463.64311712630877</v>
      </c>
      <c r="J29" s="8">
        <v>474.73494084210535</v>
      </c>
      <c r="K29" s="8">
        <v>495.01206490199155</v>
      </c>
      <c r="L29" s="8">
        <v>510.75920446103851</v>
      </c>
      <c r="M29" s="8">
        <v>531.79999999999995</v>
      </c>
      <c r="N29" s="8">
        <v>540.20000000000005</v>
      </c>
      <c r="O29" s="8">
        <v>538.20000000000005</v>
      </c>
      <c r="P29" s="8">
        <v>557.1</v>
      </c>
      <c r="Q29" s="8">
        <v>576.4</v>
      </c>
      <c r="R29" s="8">
        <v>568.70000000000005</v>
      </c>
      <c r="S29" s="8">
        <v>599.79999999999995</v>
      </c>
      <c r="T29" s="8">
        <v>630</v>
      </c>
      <c r="U29" s="8">
        <v>661.1</v>
      </c>
      <c r="V29" s="8">
        <v>667.6</v>
      </c>
      <c r="W29" s="8">
        <v>720.6</v>
      </c>
      <c r="X29" s="8">
        <v>778.6</v>
      </c>
      <c r="Y29" s="8">
        <v>772.6</v>
      </c>
      <c r="Z29" s="8">
        <v>800.3</v>
      </c>
      <c r="AA29" s="8">
        <v>856</v>
      </c>
      <c r="AB29" s="8">
        <v>895.9</v>
      </c>
      <c r="AC29" s="8">
        <v>920</v>
      </c>
      <c r="AD29" s="8">
        <v>948.8</v>
      </c>
      <c r="AE29" s="8">
        <v>946.2</v>
      </c>
      <c r="AF29" s="8">
        <v>936.7</v>
      </c>
      <c r="AG29" s="8">
        <v>961.7</v>
      </c>
      <c r="AH29" s="8">
        <v>973.6</v>
      </c>
    </row>
    <row r="30" spans="1:34" x14ac:dyDescent="0.25">
      <c r="A30" t="s">
        <v>32</v>
      </c>
      <c r="B30" s="1" t="s">
        <v>125</v>
      </c>
      <c r="C30" s="8">
        <v>67.27049499196724</v>
      </c>
      <c r="D30" s="8">
        <v>70.346639161060182</v>
      </c>
      <c r="E30" s="8">
        <v>72.971027869404836</v>
      </c>
      <c r="F30" s="8">
        <v>71.14797922501262</v>
      </c>
      <c r="G30" s="8">
        <v>71.21509145518371</v>
      </c>
      <c r="H30" s="8">
        <v>76.105269192944405</v>
      </c>
      <c r="I30" s="8">
        <v>79.760381558452906</v>
      </c>
      <c r="J30" s="8">
        <v>84.505316410097038</v>
      </c>
      <c r="K30" s="8">
        <v>85.945725174961566</v>
      </c>
      <c r="L30" s="8">
        <v>85.745390158973464</v>
      </c>
      <c r="M30" s="8">
        <v>89.1</v>
      </c>
      <c r="N30" s="8">
        <v>87.7</v>
      </c>
      <c r="O30" s="8">
        <v>86.6</v>
      </c>
      <c r="P30" s="8">
        <v>85.1</v>
      </c>
      <c r="Q30" s="8">
        <v>76.599999999999994</v>
      </c>
      <c r="R30" s="8">
        <v>75.400000000000006</v>
      </c>
      <c r="S30" s="8">
        <v>72.3</v>
      </c>
      <c r="T30" s="8">
        <v>73.7</v>
      </c>
      <c r="U30" s="8">
        <v>77</v>
      </c>
      <c r="V30" s="8">
        <v>71.7</v>
      </c>
      <c r="W30" s="8">
        <v>64.400000000000006</v>
      </c>
      <c r="X30" s="8">
        <v>56.5</v>
      </c>
      <c r="Y30" s="8">
        <v>46.3</v>
      </c>
      <c r="Z30" s="8">
        <v>49.8</v>
      </c>
      <c r="AA30" s="8">
        <v>52.9</v>
      </c>
      <c r="AB30" s="8">
        <v>51.7</v>
      </c>
      <c r="AC30" s="8">
        <v>54</v>
      </c>
      <c r="AD30" s="8">
        <v>55.8</v>
      </c>
      <c r="AE30" s="8">
        <v>53.6</v>
      </c>
      <c r="AF30" s="8">
        <v>52.3</v>
      </c>
      <c r="AG30" s="8">
        <v>54</v>
      </c>
      <c r="AH30" s="8">
        <v>56.9</v>
      </c>
    </row>
    <row r="31" spans="1:34" x14ac:dyDescent="0.25">
      <c r="A31" t="s">
        <v>33</v>
      </c>
      <c r="B31" s="1" t="s">
        <v>126</v>
      </c>
      <c r="C31" s="8">
        <v>74.025449282156231</v>
      </c>
      <c r="D31" s="8">
        <v>76.497283172750016</v>
      </c>
      <c r="E31" s="8">
        <v>75.034064737146679</v>
      </c>
      <c r="F31" s="8">
        <v>75.918697562533765</v>
      </c>
      <c r="G31" s="8">
        <v>77.305962673599723</v>
      </c>
      <c r="H31" s="8">
        <v>82.436162881958026</v>
      </c>
      <c r="I31" s="8">
        <v>84.254574799009092</v>
      </c>
      <c r="J31" s="8">
        <v>86.356694718894147</v>
      </c>
      <c r="K31" s="8">
        <v>86.106495536185491</v>
      </c>
      <c r="L31" s="8">
        <v>85.163780758074665</v>
      </c>
      <c r="M31" s="8">
        <v>87.2</v>
      </c>
      <c r="N31" s="8">
        <v>79</v>
      </c>
      <c r="O31" s="8">
        <v>76</v>
      </c>
      <c r="P31" s="8">
        <v>75.3</v>
      </c>
      <c r="Q31" s="8">
        <v>58.8</v>
      </c>
      <c r="R31" s="8">
        <v>50.9</v>
      </c>
      <c r="S31" s="8">
        <v>44.9</v>
      </c>
      <c r="T31" s="8">
        <v>39.200000000000003</v>
      </c>
      <c r="U31" s="8">
        <v>40.299999999999997</v>
      </c>
      <c r="V31" s="8">
        <v>39.200000000000003</v>
      </c>
      <c r="W31" s="8">
        <v>29.9</v>
      </c>
      <c r="X31" s="8">
        <v>26.7</v>
      </c>
      <c r="Y31" s="8">
        <v>24.4</v>
      </c>
      <c r="Z31" s="8">
        <v>23.3</v>
      </c>
      <c r="AA31" s="8">
        <v>24.8</v>
      </c>
      <c r="AB31" s="8">
        <v>19.2</v>
      </c>
      <c r="AC31" s="8">
        <v>19.5</v>
      </c>
      <c r="AD31" s="8">
        <v>19.100000000000001</v>
      </c>
      <c r="AE31" s="8">
        <v>18.7</v>
      </c>
      <c r="AF31" s="8">
        <v>18.3</v>
      </c>
      <c r="AG31" s="8">
        <v>19</v>
      </c>
      <c r="AH31" s="8">
        <v>20</v>
      </c>
    </row>
    <row r="32" spans="1:34" x14ac:dyDescent="0.25">
      <c r="A32" t="s">
        <v>34</v>
      </c>
      <c r="B32" s="1" t="s">
        <v>127</v>
      </c>
      <c r="C32" s="8">
        <v>104.69106820333492</v>
      </c>
      <c r="D32" s="8">
        <v>118.27763063744385</v>
      </c>
      <c r="E32" s="8">
        <v>126.90587569814801</v>
      </c>
      <c r="F32" s="8">
        <v>127.07671189955903</v>
      </c>
      <c r="G32" s="8">
        <v>124.88431397925784</v>
      </c>
      <c r="H32" s="8">
        <v>126.75741090364289</v>
      </c>
      <c r="I32" s="8">
        <v>126.70961744223865</v>
      </c>
      <c r="J32" s="8">
        <v>136.38220047274675</v>
      </c>
      <c r="K32" s="8">
        <v>166.74630153438977</v>
      </c>
      <c r="L32" s="8">
        <v>152.75298623944099</v>
      </c>
      <c r="M32" s="8">
        <v>149.19999999999999</v>
      </c>
      <c r="N32" s="8">
        <v>153.19999999999999</v>
      </c>
      <c r="O32" s="8">
        <v>155.6</v>
      </c>
      <c r="P32" s="8">
        <v>163.69999999999999</v>
      </c>
      <c r="Q32" s="8">
        <v>155</v>
      </c>
      <c r="R32" s="8">
        <v>152.5</v>
      </c>
      <c r="S32" s="8">
        <v>148.69999999999999</v>
      </c>
      <c r="T32" s="8">
        <v>153</v>
      </c>
      <c r="U32" s="8">
        <v>160.1</v>
      </c>
      <c r="V32" s="8">
        <v>167.5</v>
      </c>
      <c r="W32" s="8">
        <v>174.2</v>
      </c>
      <c r="X32" s="8">
        <v>177.4</v>
      </c>
      <c r="Y32" s="8">
        <v>160.5</v>
      </c>
      <c r="Z32" s="8">
        <v>169.4</v>
      </c>
      <c r="AA32" s="8">
        <v>175.6</v>
      </c>
      <c r="AB32" s="8">
        <v>179</v>
      </c>
      <c r="AC32" s="8">
        <v>183.8</v>
      </c>
      <c r="AD32" s="8">
        <v>184.6</v>
      </c>
      <c r="AE32" s="8">
        <v>182.9</v>
      </c>
      <c r="AF32" s="8">
        <v>178.9</v>
      </c>
      <c r="AG32" s="8">
        <v>181.6</v>
      </c>
      <c r="AH32" s="8">
        <v>189.8</v>
      </c>
    </row>
    <row r="33" spans="1:34" x14ac:dyDescent="0.25">
      <c r="A33" t="s">
        <v>35</v>
      </c>
      <c r="B33" s="1" t="s">
        <v>128</v>
      </c>
      <c r="C33" s="8">
        <v>67.160401204719307</v>
      </c>
      <c r="D33" s="8">
        <v>71.568636462320427</v>
      </c>
      <c r="E33" s="8">
        <v>75.195652579165596</v>
      </c>
      <c r="F33" s="8">
        <v>79.147582523408673</v>
      </c>
      <c r="G33" s="8">
        <v>77.440511753585184</v>
      </c>
      <c r="H33" s="8">
        <v>82.075881129300626</v>
      </c>
      <c r="I33" s="8">
        <v>83.90415799741649</v>
      </c>
      <c r="J33" s="8">
        <v>86.150035711411178</v>
      </c>
      <c r="K33" s="8">
        <v>93.079154115682783</v>
      </c>
      <c r="L33" s="8">
        <v>96.047175728629085</v>
      </c>
      <c r="M33" s="8">
        <v>98.4</v>
      </c>
      <c r="N33" s="8">
        <v>101</v>
      </c>
      <c r="O33" s="8">
        <v>103.8</v>
      </c>
      <c r="P33" s="8">
        <v>107.2</v>
      </c>
      <c r="Q33" s="8">
        <v>104.1</v>
      </c>
      <c r="R33" s="8">
        <v>99.7</v>
      </c>
      <c r="S33" s="8">
        <v>95.4</v>
      </c>
      <c r="T33" s="8">
        <v>96.3</v>
      </c>
      <c r="U33" s="8">
        <v>99</v>
      </c>
      <c r="V33" s="8">
        <v>100.7</v>
      </c>
      <c r="W33" s="8">
        <v>103.5</v>
      </c>
      <c r="X33" s="8">
        <v>99.2</v>
      </c>
      <c r="Y33" s="8">
        <v>84</v>
      </c>
      <c r="Z33" s="8">
        <v>83.8</v>
      </c>
      <c r="AA33" s="8">
        <v>84.2</v>
      </c>
      <c r="AB33" s="8">
        <v>83.1</v>
      </c>
      <c r="AC33" s="8">
        <v>83.3</v>
      </c>
      <c r="AD33" s="8">
        <v>82.4</v>
      </c>
      <c r="AE33" s="8">
        <v>82.2</v>
      </c>
      <c r="AF33" s="8">
        <v>84.4</v>
      </c>
      <c r="AG33" s="8">
        <v>81.7</v>
      </c>
      <c r="AH33" s="8">
        <v>83.1</v>
      </c>
    </row>
    <row r="34" spans="1:34" x14ac:dyDescent="0.25">
      <c r="A34" t="s">
        <v>36</v>
      </c>
      <c r="B34" s="1" t="s">
        <v>129</v>
      </c>
      <c r="C34" s="8">
        <v>129.69172626742838</v>
      </c>
      <c r="D34" s="8">
        <v>129.38087328093204</v>
      </c>
      <c r="E34" s="8">
        <v>143.56735026644094</v>
      </c>
      <c r="F34" s="8">
        <v>170.09245592822333</v>
      </c>
      <c r="G34" s="8">
        <v>156.52158975980345</v>
      </c>
      <c r="H34" s="8">
        <v>147.25390415004463</v>
      </c>
      <c r="I34" s="8">
        <v>142.48545997011325</v>
      </c>
      <c r="J34" s="8">
        <v>141.16281098726327</v>
      </c>
      <c r="K34" s="8">
        <v>149.13222824183347</v>
      </c>
      <c r="L34" s="8">
        <v>171.3125031075507</v>
      </c>
      <c r="M34" s="8">
        <v>175.7</v>
      </c>
      <c r="N34" s="8">
        <v>136.6</v>
      </c>
      <c r="O34" s="8">
        <v>160.5</v>
      </c>
      <c r="P34" s="8">
        <v>233</v>
      </c>
      <c r="Q34" s="8">
        <v>218.1</v>
      </c>
      <c r="R34" s="8">
        <v>214.2</v>
      </c>
      <c r="S34" s="8">
        <v>246</v>
      </c>
      <c r="T34" s="8">
        <v>325</v>
      </c>
      <c r="U34" s="8">
        <v>462.1</v>
      </c>
      <c r="V34" s="8">
        <v>536.9</v>
      </c>
      <c r="W34" s="8">
        <v>606.4</v>
      </c>
      <c r="X34" s="8">
        <v>733.6</v>
      </c>
      <c r="Y34" s="8">
        <v>482.4</v>
      </c>
      <c r="Z34" s="8">
        <v>607.70000000000005</v>
      </c>
      <c r="AA34" s="8">
        <v>816.9</v>
      </c>
      <c r="AB34" s="8">
        <v>833.5</v>
      </c>
      <c r="AC34" s="8">
        <v>833.8</v>
      </c>
      <c r="AD34" s="8">
        <v>767.1</v>
      </c>
      <c r="AE34" s="8">
        <v>501.1</v>
      </c>
      <c r="AF34" s="8">
        <v>423.8</v>
      </c>
      <c r="AG34" s="8">
        <v>522.79999999999995</v>
      </c>
      <c r="AH34" s="8">
        <v>652</v>
      </c>
    </row>
    <row r="35" spans="1:34" x14ac:dyDescent="0.25">
      <c r="A35" t="s">
        <v>37</v>
      </c>
      <c r="B35" s="1" t="s">
        <v>130</v>
      </c>
      <c r="C35" s="8">
        <v>245.86311998936495</v>
      </c>
      <c r="D35" s="8">
        <v>278.85026612626405</v>
      </c>
      <c r="E35" s="8">
        <v>302.36296063915341</v>
      </c>
      <c r="F35" s="8">
        <v>309.82745780998374</v>
      </c>
      <c r="G35" s="8">
        <v>315.02944629162403</v>
      </c>
      <c r="H35" s="8">
        <v>324.74073300792378</v>
      </c>
      <c r="I35" s="8">
        <v>333.18610471949103</v>
      </c>
      <c r="J35" s="8">
        <v>353.64509366459725</v>
      </c>
      <c r="K35" s="8">
        <v>381.30659406032339</v>
      </c>
      <c r="L35" s="8">
        <v>387.35112862100641</v>
      </c>
      <c r="M35" s="8">
        <v>417.6</v>
      </c>
      <c r="N35" s="8">
        <v>422.3</v>
      </c>
      <c r="O35" s="8">
        <v>430.5</v>
      </c>
      <c r="P35" s="8">
        <v>454.8</v>
      </c>
      <c r="Q35" s="8">
        <v>446.7</v>
      </c>
      <c r="R35" s="8">
        <v>471.4</v>
      </c>
      <c r="S35" s="8">
        <v>491.6</v>
      </c>
      <c r="T35" s="8">
        <v>546.70000000000005</v>
      </c>
      <c r="U35" s="8">
        <v>610.79999999999995</v>
      </c>
      <c r="V35" s="8">
        <v>660.3</v>
      </c>
      <c r="W35" s="8">
        <v>728.7</v>
      </c>
      <c r="X35" s="8">
        <v>735.8</v>
      </c>
      <c r="Y35" s="8">
        <v>620.9</v>
      </c>
      <c r="Z35" s="8">
        <v>715.7</v>
      </c>
      <c r="AA35" s="8">
        <v>782.3</v>
      </c>
      <c r="AB35" s="8">
        <v>792.8</v>
      </c>
      <c r="AC35" s="8">
        <v>830.8</v>
      </c>
      <c r="AD35" s="8">
        <v>830.4</v>
      </c>
      <c r="AE35" s="8">
        <v>785.5</v>
      </c>
      <c r="AF35" s="8">
        <v>777.5</v>
      </c>
      <c r="AG35" s="8">
        <v>798.8</v>
      </c>
      <c r="AH35" s="8">
        <v>838.2</v>
      </c>
    </row>
    <row r="36" spans="1:34" x14ac:dyDescent="0.25">
      <c r="A36" t="s">
        <v>38</v>
      </c>
      <c r="B36" s="1" t="s">
        <v>131</v>
      </c>
      <c r="C36" s="8">
        <v>89.435519642368419</v>
      </c>
      <c r="D36" s="8">
        <v>98.475150906922536</v>
      </c>
      <c r="E36" s="8">
        <v>104.588451970414</v>
      </c>
      <c r="F36" s="8">
        <v>108.39993828733613</v>
      </c>
      <c r="G36" s="8">
        <v>108.10250130172778</v>
      </c>
      <c r="H36" s="8">
        <v>115.03043218374681</v>
      </c>
      <c r="I36" s="8">
        <v>123.8114670318413</v>
      </c>
      <c r="J36" s="8">
        <v>135.53620812725049</v>
      </c>
      <c r="K36" s="8">
        <v>146.3022004512251</v>
      </c>
      <c r="L36" s="8">
        <v>150.51946849778298</v>
      </c>
      <c r="M36" s="8">
        <v>159</v>
      </c>
      <c r="N36" s="8">
        <v>163.6</v>
      </c>
      <c r="O36" s="8">
        <v>172.5</v>
      </c>
      <c r="P36" s="8">
        <v>179.1</v>
      </c>
      <c r="Q36" s="8">
        <v>170.4</v>
      </c>
      <c r="R36" s="8">
        <v>173.4</v>
      </c>
      <c r="S36" s="8">
        <v>176.2</v>
      </c>
      <c r="T36" s="8">
        <v>183</v>
      </c>
      <c r="U36" s="8">
        <v>198.1</v>
      </c>
      <c r="V36" s="8">
        <v>209.8</v>
      </c>
      <c r="W36" s="8">
        <v>206.2</v>
      </c>
      <c r="X36" s="8">
        <v>198.9</v>
      </c>
      <c r="Y36" s="8">
        <v>167.8</v>
      </c>
      <c r="Z36" s="8">
        <v>186.6</v>
      </c>
      <c r="AA36" s="8">
        <v>201</v>
      </c>
      <c r="AB36" s="8">
        <v>216.5</v>
      </c>
      <c r="AC36" s="8">
        <v>224.5</v>
      </c>
      <c r="AD36" s="8">
        <v>231.2</v>
      </c>
      <c r="AE36" s="8">
        <v>233.6</v>
      </c>
      <c r="AF36" s="8">
        <v>232.6</v>
      </c>
      <c r="AG36" s="8">
        <v>229.9</v>
      </c>
      <c r="AH36" s="8">
        <v>235.1</v>
      </c>
    </row>
    <row r="37" spans="1:34" x14ac:dyDescent="0.25">
      <c r="A37" t="s">
        <v>39</v>
      </c>
      <c r="B37" s="9" t="s">
        <v>40</v>
      </c>
      <c r="C37" s="8">
        <v>410.63523684423922</v>
      </c>
      <c r="D37" s="8">
        <v>451.75310766966157</v>
      </c>
      <c r="E37" s="8">
        <v>475.48589209572407</v>
      </c>
      <c r="F37" s="8">
        <v>506.79368414923573</v>
      </c>
      <c r="G37" s="8">
        <v>503.3636957421931</v>
      </c>
      <c r="H37" s="8">
        <v>524.74143741119076</v>
      </c>
      <c r="I37" s="8">
        <v>567.90242480114853</v>
      </c>
      <c r="J37" s="8">
        <v>618.19452485060788</v>
      </c>
      <c r="K37" s="8">
        <v>687.57650791467518</v>
      </c>
      <c r="L37" s="8">
        <v>709.89962589175195</v>
      </c>
      <c r="M37" s="8">
        <v>747.2</v>
      </c>
      <c r="N37" s="8">
        <v>772.7</v>
      </c>
      <c r="O37" s="8">
        <v>826.2</v>
      </c>
      <c r="P37" s="8">
        <v>880.5</v>
      </c>
      <c r="Q37" s="8">
        <v>860.3</v>
      </c>
      <c r="R37" s="8">
        <v>891.9</v>
      </c>
      <c r="S37" s="8">
        <v>929.2</v>
      </c>
      <c r="T37" s="8">
        <v>1019.3</v>
      </c>
      <c r="U37" s="8">
        <v>1107.7</v>
      </c>
      <c r="V37" s="8">
        <v>1196.8</v>
      </c>
      <c r="W37" s="8">
        <v>1270.9000000000001</v>
      </c>
      <c r="X37" s="8">
        <v>1327.1</v>
      </c>
      <c r="Y37" s="8">
        <v>1154.8</v>
      </c>
      <c r="Z37" s="8">
        <v>1359.2</v>
      </c>
      <c r="AA37" s="8">
        <v>1530.8</v>
      </c>
      <c r="AB37" s="8">
        <v>1655</v>
      </c>
      <c r="AC37" s="8">
        <v>1734.8</v>
      </c>
      <c r="AD37" s="8">
        <v>1819.1</v>
      </c>
      <c r="AE37" s="8">
        <v>1845.2</v>
      </c>
      <c r="AF37" s="8">
        <v>1831.2</v>
      </c>
      <c r="AG37" s="8">
        <v>1929.7</v>
      </c>
      <c r="AH37" s="8">
        <v>2040.8</v>
      </c>
    </row>
    <row r="38" spans="1:34" x14ac:dyDescent="0.25">
      <c r="A38" t="s">
        <v>41</v>
      </c>
      <c r="B38" s="9" t="s">
        <v>42</v>
      </c>
      <c r="C38" s="8">
        <v>527.40137259092694</v>
      </c>
      <c r="D38" s="8">
        <v>550.21781138181211</v>
      </c>
      <c r="E38" s="8">
        <v>581.13169261109419</v>
      </c>
      <c r="F38" s="8">
        <v>603.92818696191341</v>
      </c>
      <c r="G38" s="8">
        <v>609.83878026959349</v>
      </c>
      <c r="H38" s="8">
        <v>641.51993581793704</v>
      </c>
      <c r="I38" s="8">
        <v>690.78856740188689</v>
      </c>
      <c r="J38" s="8">
        <v>750.47406241683848</v>
      </c>
      <c r="K38" s="8">
        <v>792.77152579220615</v>
      </c>
      <c r="L38" s="8">
        <v>828.42866401631909</v>
      </c>
      <c r="M38" s="8">
        <v>857.3</v>
      </c>
      <c r="N38" s="8">
        <v>892.2</v>
      </c>
      <c r="O38" s="8">
        <v>953.7</v>
      </c>
      <c r="P38" s="8">
        <v>1000</v>
      </c>
      <c r="Q38" s="8">
        <v>992.3</v>
      </c>
      <c r="R38" s="8">
        <v>1045.3</v>
      </c>
      <c r="S38" s="8">
        <v>1108</v>
      </c>
      <c r="T38" s="8">
        <v>1190.5999999999999</v>
      </c>
      <c r="U38" s="8">
        <v>1239.7</v>
      </c>
      <c r="V38" s="8">
        <v>1302.0999999999999</v>
      </c>
      <c r="W38" s="8">
        <v>1334</v>
      </c>
      <c r="X38" s="8">
        <v>1277.2</v>
      </c>
      <c r="Y38" s="8">
        <v>1207.7</v>
      </c>
      <c r="Z38" s="8">
        <v>1299.7</v>
      </c>
      <c r="AA38" s="8">
        <v>1335.9</v>
      </c>
      <c r="AB38" s="8">
        <v>1403.5</v>
      </c>
      <c r="AC38" s="8">
        <v>1480</v>
      </c>
      <c r="AD38" s="8">
        <v>1551</v>
      </c>
      <c r="AE38" s="8">
        <v>1651.5</v>
      </c>
      <c r="AF38" s="8">
        <v>1714</v>
      </c>
      <c r="AG38" s="8">
        <v>1782.2</v>
      </c>
      <c r="AH38" s="8">
        <v>1862.8</v>
      </c>
    </row>
    <row r="39" spans="1:34" x14ac:dyDescent="0.25">
      <c r="A39" t="s">
        <v>43</v>
      </c>
      <c r="B39" s="9" t="s">
        <v>44</v>
      </c>
      <c r="C39" s="8">
        <v>286.03931220237678</v>
      </c>
      <c r="D39" s="8">
        <v>315.55460868010823</v>
      </c>
      <c r="E39" s="8">
        <v>332.31364849204977</v>
      </c>
      <c r="F39" s="8">
        <v>353.64175864135257</v>
      </c>
      <c r="G39" s="8">
        <v>356.84357702411336</v>
      </c>
      <c r="H39" s="8">
        <v>375.29535638294641</v>
      </c>
      <c r="I39" s="8">
        <v>395.51946159531343</v>
      </c>
      <c r="J39" s="8">
        <v>421.22685934728867</v>
      </c>
      <c r="K39" s="8">
        <v>444.60278641614707</v>
      </c>
      <c r="L39" s="8">
        <v>472.2916791642815</v>
      </c>
      <c r="M39" s="8">
        <v>499.4</v>
      </c>
      <c r="N39" s="8">
        <v>527.4</v>
      </c>
      <c r="O39" s="8">
        <v>558.6</v>
      </c>
      <c r="P39" s="8">
        <v>600.29999999999995</v>
      </c>
      <c r="Q39" s="8">
        <v>592</v>
      </c>
      <c r="R39" s="8">
        <v>595.5</v>
      </c>
      <c r="S39" s="8">
        <v>628.20000000000005</v>
      </c>
      <c r="T39" s="8">
        <v>692.3</v>
      </c>
      <c r="U39" s="8">
        <v>752.6</v>
      </c>
      <c r="V39" s="8">
        <v>820.7</v>
      </c>
      <c r="W39" s="8">
        <v>866</v>
      </c>
      <c r="X39" s="8">
        <v>906.8</v>
      </c>
      <c r="Y39" s="8">
        <v>782</v>
      </c>
      <c r="Z39" s="8">
        <v>856.3</v>
      </c>
      <c r="AA39" s="8">
        <v>954.2</v>
      </c>
      <c r="AB39" s="8">
        <v>1002</v>
      </c>
      <c r="AC39" s="8">
        <v>1036.8</v>
      </c>
      <c r="AD39" s="8">
        <v>1110.0999999999999</v>
      </c>
      <c r="AE39" s="8">
        <v>1121.4000000000001</v>
      </c>
      <c r="AF39" s="8">
        <v>1124.9000000000001</v>
      </c>
      <c r="AG39" s="8">
        <v>1180.5</v>
      </c>
      <c r="AH39" s="8">
        <v>1266.0999999999999</v>
      </c>
    </row>
    <row r="40" spans="1:34" x14ac:dyDescent="0.25">
      <c r="A40" t="s">
        <v>45</v>
      </c>
      <c r="B40" s="1" t="s">
        <v>132</v>
      </c>
      <c r="C40" s="8">
        <v>68.674677898441615</v>
      </c>
      <c r="D40" s="8">
        <v>76.669819435829609</v>
      </c>
      <c r="E40" s="8">
        <v>79.209200626028903</v>
      </c>
      <c r="F40" s="8">
        <v>81.762505036211039</v>
      </c>
      <c r="G40" s="8">
        <v>81.171303679247771</v>
      </c>
      <c r="H40" s="8">
        <v>82.985606394558289</v>
      </c>
      <c r="I40" s="8">
        <v>89.300322335627229</v>
      </c>
      <c r="J40" s="8">
        <v>92.19849420412676</v>
      </c>
      <c r="K40" s="8">
        <v>99.289697435772709</v>
      </c>
      <c r="L40" s="8">
        <v>107.85890405822788</v>
      </c>
      <c r="M40" s="8">
        <v>114.3</v>
      </c>
      <c r="N40" s="8">
        <v>115.6</v>
      </c>
      <c r="O40" s="8">
        <v>121.2</v>
      </c>
      <c r="P40" s="8">
        <v>134.6</v>
      </c>
      <c r="Q40" s="8">
        <v>118.7</v>
      </c>
      <c r="R40" s="8">
        <v>111.7</v>
      </c>
      <c r="S40" s="8">
        <v>122.3</v>
      </c>
      <c r="T40" s="8">
        <v>132.69999999999999</v>
      </c>
      <c r="U40" s="8">
        <v>142.4</v>
      </c>
      <c r="V40" s="8">
        <v>152.69999999999999</v>
      </c>
      <c r="W40" s="8">
        <v>161.30000000000001</v>
      </c>
      <c r="X40" s="8">
        <v>171.5</v>
      </c>
      <c r="Y40" s="8">
        <v>147.1</v>
      </c>
      <c r="Z40" s="8">
        <v>163.80000000000001</v>
      </c>
      <c r="AA40" s="8">
        <v>194.8</v>
      </c>
      <c r="AB40" s="8">
        <v>195.9</v>
      </c>
      <c r="AC40" s="8">
        <v>201.5</v>
      </c>
      <c r="AD40" s="8">
        <v>211.4</v>
      </c>
      <c r="AE40" s="8">
        <v>211.2</v>
      </c>
      <c r="AF40" s="8">
        <v>209.7</v>
      </c>
      <c r="AG40" s="8">
        <v>221.4</v>
      </c>
      <c r="AH40" s="8">
        <v>238.2</v>
      </c>
    </row>
    <row r="41" spans="1:34" x14ac:dyDescent="0.25">
      <c r="A41" t="s">
        <v>46</v>
      </c>
      <c r="B41" s="1" t="s">
        <v>133</v>
      </c>
      <c r="C41" s="8">
        <v>29.381738501992032</v>
      </c>
      <c r="D41" s="8">
        <v>31.178694141665186</v>
      </c>
      <c r="E41" s="8">
        <v>31.713862794396938</v>
      </c>
      <c r="F41" s="8">
        <v>32.3852723835207</v>
      </c>
      <c r="G41" s="8">
        <v>31.929354996741701</v>
      </c>
      <c r="H41" s="8">
        <v>32.92133149941381</v>
      </c>
      <c r="I41" s="8">
        <v>33.356768222818282</v>
      </c>
      <c r="J41" s="8">
        <v>35.441343620651153</v>
      </c>
      <c r="K41" s="8">
        <v>37.197337933575255</v>
      </c>
      <c r="L41" s="8">
        <v>37.50900020969371</v>
      </c>
      <c r="M41" s="8">
        <v>38.200000000000003</v>
      </c>
      <c r="N41" s="8">
        <v>38.1</v>
      </c>
      <c r="O41" s="8">
        <v>38.700000000000003</v>
      </c>
      <c r="P41" s="8">
        <v>39.299999999999997</v>
      </c>
      <c r="Q41" s="8">
        <v>39.799999999999997</v>
      </c>
      <c r="R41" s="8">
        <v>40.5</v>
      </c>
      <c r="S41" s="8">
        <v>41.4</v>
      </c>
      <c r="T41" s="8">
        <v>45.7</v>
      </c>
      <c r="U41" s="8">
        <v>51.5</v>
      </c>
      <c r="V41" s="8">
        <v>58.1</v>
      </c>
      <c r="W41" s="8">
        <v>60.7</v>
      </c>
      <c r="X41" s="8">
        <v>68.400000000000006</v>
      </c>
      <c r="Y41" s="8">
        <v>54.7</v>
      </c>
      <c r="Z41" s="8">
        <v>66.400000000000006</v>
      </c>
      <c r="AA41" s="8">
        <v>75.8</v>
      </c>
      <c r="AB41" s="8">
        <v>79.099999999999994</v>
      </c>
      <c r="AC41" s="8">
        <v>82.4</v>
      </c>
      <c r="AD41" s="8">
        <v>88.6</v>
      </c>
      <c r="AE41" s="8">
        <v>81.8</v>
      </c>
      <c r="AF41" s="8">
        <v>74.900000000000006</v>
      </c>
      <c r="AG41" s="8">
        <v>78.599999999999994</v>
      </c>
      <c r="AH41" s="8">
        <v>85.3</v>
      </c>
    </row>
    <row r="42" spans="1:34" x14ac:dyDescent="0.25">
      <c r="A42" t="s">
        <v>47</v>
      </c>
      <c r="B42" s="1" t="s">
        <v>134</v>
      </c>
      <c r="C42" s="8">
        <v>16.194711296928208</v>
      </c>
      <c r="D42" s="8">
        <v>17.860150627779628</v>
      </c>
      <c r="E42" s="8">
        <v>18.080133890784637</v>
      </c>
      <c r="F42" s="8">
        <v>18.984970711552581</v>
      </c>
      <c r="G42" s="8">
        <v>19.523514644741233</v>
      </c>
      <c r="H42" s="8">
        <v>19.456066945909846</v>
      </c>
      <c r="I42" s="8">
        <v>20.429389120901504</v>
      </c>
      <c r="J42" s="8">
        <v>20.750025104974959</v>
      </c>
      <c r="K42" s="8">
        <v>22.542058576894824</v>
      </c>
      <c r="L42" s="8">
        <v>24.205422593856426</v>
      </c>
      <c r="M42" s="8">
        <v>24.8</v>
      </c>
      <c r="N42" s="8">
        <v>24.8</v>
      </c>
      <c r="O42" s="8">
        <v>25.9</v>
      </c>
      <c r="P42" s="8">
        <v>27.4</v>
      </c>
      <c r="Q42" s="8">
        <v>27</v>
      </c>
      <c r="R42" s="8">
        <v>26</v>
      </c>
      <c r="S42" s="8">
        <v>30.1</v>
      </c>
      <c r="T42" s="8">
        <v>35.299999999999997</v>
      </c>
      <c r="U42" s="8">
        <v>38</v>
      </c>
      <c r="V42" s="8">
        <v>42.4</v>
      </c>
      <c r="W42" s="8">
        <v>47.5</v>
      </c>
      <c r="X42" s="8">
        <v>52.8</v>
      </c>
      <c r="Y42" s="8">
        <v>43.6</v>
      </c>
      <c r="Z42" s="8">
        <v>45.2</v>
      </c>
      <c r="AA42" s="8">
        <v>45.3</v>
      </c>
      <c r="AB42" s="8">
        <v>46.6</v>
      </c>
      <c r="AC42" s="8">
        <v>43.9</v>
      </c>
      <c r="AD42" s="8">
        <v>48.6</v>
      </c>
      <c r="AE42" s="8">
        <v>48</v>
      </c>
      <c r="AF42" s="8">
        <v>46.8</v>
      </c>
      <c r="AG42" s="8">
        <v>48.2</v>
      </c>
      <c r="AH42" s="8">
        <v>53.2</v>
      </c>
    </row>
    <row r="43" spans="1:34" x14ac:dyDescent="0.25">
      <c r="A43" t="s">
        <v>48</v>
      </c>
      <c r="B43" s="1" t="s">
        <v>135</v>
      </c>
      <c r="C43" s="8">
        <v>79.374087590781585</v>
      </c>
      <c r="D43" s="8">
        <v>89.46712862546164</v>
      </c>
      <c r="E43" s="8">
        <v>97.227165120871533</v>
      </c>
      <c r="F43" s="8">
        <v>107.50896379993465</v>
      </c>
      <c r="G43" s="8">
        <v>107.75065348234554</v>
      </c>
      <c r="H43" s="8">
        <v>116.58431150096487</v>
      </c>
      <c r="I43" s="8">
        <v>123.18983034085711</v>
      </c>
      <c r="J43" s="8">
        <v>136.48176415494737</v>
      </c>
      <c r="K43" s="8">
        <v>142.53499210883061</v>
      </c>
      <c r="L43" s="8">
        <v>151.21484760291497</v>
      </c>
      <c r="M43" s="8">
        <v>162</v>
      </c>
      <c r="N43" s="8">
        <v>174.1</v>
      </c>
      <c r="O43" s="8">
        <v>185.8</v>
      </c>
      <c r="P43" s="8">
        <v>198.5</v>
      </c>
      <c r="Q43" s="8">
        <v>199.3</v>
      </c>
      <c r="R43" s="8">
        <v>203.1</v>
      </c>
      <c r="S43" s="8">
        <v>208.9</v>
      </c>
      <c r="T43" s="8">
        <v>231</v>
      </c>
      <c r="U43" s="8">
        <v>255.9</v>
      </c>
      <c r="V43" s="8">
        <v>272.8</v>
      </c>
      <c r="W43" s="8">
        <v>279</v>
      </c>
      <c r="X43" s="8">
        <v>283.7</v>
      </c>
      <c r="Y43" s="8">
        <v>231.4</v>
      </c>
      <c r="Z43" s="8">
        <v>251.5</v>
      </c>
      <c r="AA43" s="8">
        <v>278.39999999999998</v>
      </c>
      <c r="AB43" s="8">
        <v>297.8</v>
      </c>
      <c r="AC43" s="8">
        <v>307.39999999999998</v>
      </c>
      <c r="AD43" s="8">
        <v>333.5</v>
      </c>
      <c r="AE43" s="8">
        <v>333.1</v>
      </c>
      <c r="AF43" s="8">
        <v>327.9</v>
      </c>
      <c r="AG43" s="8">
        <v>343.5</v>
      </c>
      <c r="AH43" s="8">
        <v>367.3</v>
      </c>
    </row>
    <row r="44" spans="1:34" x14ac:dyDescent="0.25">
      <c r="A44" t="s">
        <v>49</v>
      </c>
      <c r="B44" s="1" t="s">
        <v>136</v>
      </c>
      <c r="C44" s="8">
        <v>15.707467243461689</v>
      </c>
      <c r="D44" s="8">
        <v>16.557549930308809</v>
      </c>
      <c r="E44" s="8">
        <v>17.434423101067487</v>
      </c>
      <c r="F44" s="8">
        <v>18.743035237514306</v>
      </c>
      <c r="G44" s="8">
        <v>19.559114616393451</v>
      </c>
      <c r="H44" s="8">
        <v>19.959941482805956</v>
      </c>
      <c r="I44" s="8">
        <v>20.401984480213507</v>
      </c>
      <c r="J44" s="8">
        <v>20.847118687342743</v>
      </c>
      <c r="K44" s="8">
        <v>21.988805495730084</v>
      </c>
      <c r="L44" s="8">
        <v>23.088245770568054</v>
      </c>
      <c r="M44" s="8">
        <v>24.3</v>
      </c>
      <c r="N44" s="8">
        <v>26.5</v>
      </c>
      <c r="O44" s="8">
        <v>26.3</v>
      </c>
      <c r="P44" s="8">
        <v>26.1</v>
      </c>
      <c r="Q44" s="8">
        <v>26.9</v>
      </c>
      <c r="R44" s="8">
        <v>27.4</v>
      </c>
      <c r="S44" s="8">
        <v>28.1</v>
      </c>
      <c r="T44" s="8">
        <v>33.4</v>
      </c>
      <c r="U44" s="8">
        <v>37.1</v>
      </c>
      <c r="V44" s="8">
        <v>42.4</v>
      </c>
      <c r="W44" s="8">
        <v>45</v>
      </c>
      <c r="X44" s="8">
        <v>45.1</v>
      </c>
      <c r="Y44" s="8">
        <v>44.9</v>
      </c>
      <c r="Z44" s="8">
        <v>45.1</v>
      </c>
      <c r="AA44" s="8">
        <v>49.2</v>
      </c>
      <c r="AB44" s="8">
        <v>51</v>
      </c>
      <c r="AC44" s="8">
        <v>55.6</v>
      </c>
      <c r="AD44" s="8">
        <v>61.8</v>
      </c>
      <c r="AE44" s="8">
        <v>65.8</v>
      </c>
      <c r="AF44" s="8">
        <v>72.3</v>
      </c>
      <c r="AG44" s="8">
        <v>77.099999999999994</v>
      </c>
      <c r="AH44" s="8">
        <v>78.400000000000006</v>
      </c>
    </row>
    <row r="45" spans="1:34" x14ac:dyDescent="0.25">
      <c r="A45" t="s">
        <v>50</v>
      </c>
      <c r="B45" s="1" t="s">
        <v>137</v>
      </c>
      <c r="C45" s="8">
        <v>18.729717456732502</v>
      </c>
      <c r="D45" s="8">
        <v>18.854364278686845</v>
      </c>
      <c r="E45" s="8">
        <v>19.148612512298026</v>
      </c>
      <c r="F45" s="8">
        <v>19.186415237227497</v>
      </c>
      <c r="G45" s="8">
        <v>18.880928355411644</v>
      </c>
      <c r="H45" s="8">
        <v>19.97720736590151</v>
      </c>
      <c r="I45" s="8">
        <v>21.241044399448572</v>
      </c>
      <c r="J45" s="8">
        <v>21.810128657835342</v>
      </c>
      <c r="K45" s="8">
        <v>21.31256306795332</v>
      </c>
      <c r="L45" s="8">
        <v>23.505121089971791</v>
      </c>
      <c r="M45" s="8">
        <v>24.3</v>
      </c>
      <c r="N45" s="8">
        <v>24.1</v>
      </c>
      <c r="O45" s="8">
        <v>24.1</v>
      </c>
      <c r="P45" s="8">
        <v>23.2</v>
      </c>
      <c r="Q45" s="8">
        <v>22.7</v>
      </c>
      <c r="R45" s="8">
        <v>22.2</v>
      </c>
      <c r="S45" s="8">
        <v>22.4</v>
      </c>
      <c r="T45" s="8">
        <v>23</v>
      </c>
      <c r="U45" s="8">
        <v>22.8</v>
      </c>
      <c r="V45" s="8">
        <v>24.2</v>
      </c>
      <c r="W45" s="8">
        <v>25.7</v>
      </c>
      <c r="X45" s="8">
        <v>31.2</v>
      </c>
      <c r="Y45" s="8">
        <v>27.3</v>
      </c>
      <c r="Z45" s="8">
        <v>31.2</v>
      </c>
      <c r="AA45" s="8">
        <v>35</v>
      </c>
      <c r="AB45" s="8">
        <v>36.4</v>
      </c>
      <c r="AC45" s="8">
        <v>38.799999999999997</v>
      </c>
      <c r="AD45" s="8">
        <v>41.8</v>
      </c>
      <c r="AE45" s="8">
        <v>43.7</v>
      </c>
      <c r="AF45" s="8">
        <v>44.4</v>
      </c>
      <c r="AG45" s="8">
        <v>46.6</v>
      </c>
      <c r="AH45" s="8">
        <v>52.4</v>
      </c>
    </row>
    <row r="46" spans="1:34" x14ac:dyDescent="0.25">
      <c r="A46" t="s">
        <v>51</v>
      </c>
      <c r="B46" s="1" t="s">
        <v>138</v>
      </c>
      <c r="C46" s="8">
        <v>45.170150145454983</v>
      </c>
      <c r="D46" s="8">
        <v>50.871576903463968</v>
      </c>
      <c r="E46" s="8">
        <v>54.600044819997819</v>
      </c>
      <c r="F46" s="8">
        <v>59.110271158792536</v>
      </c>
      <c r="G46" s="8">
        <v>62.011369238545306</v>
      </c>
      <c r="H46" s="8">
        <v>65.785448569599339</v>
      </c>
      <c r="I46" s="8">
        <v>68.843534772590004</v>
      </c>
      <c r="J46" s="8">
        <v>72.854157018082731</v>
      </c>
      <c r="K46" s="8">
        <v>76.847807574716811</v>
      </c>
      <c r="L46" s="8">
        <v>81.190438485125767</v>
      </c>
      <c r="M46" s="8">
        <v>85.2</v>
      </c>
      <c r="N46" s="8">
        <v>95.5</v>
      </c>
      <c r="O46" s="8">
        <v>105.5</v>
      </c>
      <c r="P46" s="8">
        <v>117.5</v>
      </c>
      <c r="Q46" s="8">
        <v>121.2</v>
      </c>
      <c r="R46" s="8">
        <v>125</v>
      </c>
      <c r="S46" s="8">
        <v>129.69999999999999</v>
      </c>
      <c r="T46" s="8">
        <v>141.5</v>
      </c>
      <c r="U46" s="8">
        <v>151.69999999999999</v>
      </c>
      <c r="V46" s="8">
        <v>166.6</v>
      </c>
      <c r="W46" s="8">
        <v>177.8</v>
      </c>
      <c r="X46" s="8">
        <v>177.1</v>
      </c>
      <c r="Y46" s="8">
        <v>154.4</v>
      </c>
      <c r="Z46" s="8">
        <v>164.5</v>
      </c>
      <c r="AA46" s="8">
        <v>178.1</v>
      </c>
      <c r="AB46" s="8">
        <v>186.2</v>
      </c>
      <c r="AC46" s="8">
        <v>194.4</v>
      </c>
      <c r="AD46" s="8">
        <v>208.2</v>
      </c>
      <c r="AE46" s="8">
        <v>217.8</v>
      </c>
      <c r="AF46" s="8">
        <v>222.4</v>
      </c>
      <c r="AG46" s="8">
        <v>232.3</v>
      </c>
      <c r="AH46" s="8">
        <v>251</v>
      </c>
    </row>
    <row r="47" spans="1:34" x14ac:dyDescent="0.25">
      <c r="A47" t="s">
        <v>52</v>
      </c>
      <c r="B47" s="1" t="s">
        <v>139</v>
      </c>
      <c r="C47" s="8">
        <v>12.103718928727496</v>
      </c>
      <c r="D47" s="8">
        <v>13.52839909366441</v>
      </c>
      <c r="E47" s="8">
        <v>14.353905259070627</v>
      </c>
      <c r="F47" s="8">
        <v>15.404733182108787</v>
      </c>
      <c r="G47" s="8">
        <v>15.621971647488078</v>
      </c>
      <c r="H47" s="8">
        <v>17.112328556666412</v>
      </c>
      <c r="I47" s="8">
        <v>18.458196626692569</v>
      </c>
      <c r="J47" s="8">
        <v>20.237531215186955</v>
      </c>
      <c r="K47" s="8">
        <v>22.40284298294738</v>
      </c>
      <c r="L47" s="8">
        <v>23.60220139025235</v>
      </c>
      <c r="M47" s="8">
        <v>26.3</v>
      </c>
      <c r="N47" s="8">
        <v>28.6</v>
      </c>
      <c r="O47" s="8">
        <v>31.1</v>
      </c>
      <c r="P47" s="8">
        <v>33.799999999999997</v>
      </c>
      <c r="Q47" s="8">
        <v>36.299999999999997</v>
      </c>
      <c r="R47" s="8">
        <v>39.700000000000003</v>
      </c>
      <c r="S47" s="8">
        <v>45.3</v>
      </c>
      <c r="T47" s="8">
        <v>49.7</v>
      </c>
      <c r="U47" s="8">
        <v>53.2</v>
      </c>
      <c r="V47" s="8">
        <v>61.5</v>
      </c>
      <c r="W47" s="8">
        <v>69</v>
      </c>
      <c r="X47" s="8">
        <v>76.900000000000006</v>
      </c>
      <c r="Y47" s="8">
        <v>78.599999999999994</v>
      </c>
      <c r="Z47" s="8">
        <v>88.5</v>
      </c>
      <c r="AA47" s="8">
        <v>97.6</v>
      </c>
      <c r="AB47" s="8">
        <v>108.9</v>
      </c>
      <c r="AC47" s="8">
        <v>112.9</v>
      </c>
      <c r="AD47" s="8">
        <v>116.2</v>
      </c>
      <c r="AE47" s="8">
        <v>120.1</v>
      </c>
      <c r="AF47" s="8">
        <v>126.5</v>
      </c>
      <c r="AG47" s="8">
        <v>132.69999999999999</v>
      </c>
      <c r="AH47" s="8">
        <v>140.30000000000001</v>
      </c>
    </row>
    <row r="48" spans="1:34" x14ac:dyDescent="0.25">
      <c r="A48" t="s">
        <v>53</v>
      </c>
      <c r="B48" s="9" t="s">
        <v>286</v>
      </c>
      <c r="C48" s="8">
        <v>355.76421628802717</v>
      </c>
      <c r="D48" s="8">
        <v>380.84831511862933</v>
      </c>
      <c r="E48" s="8">
        <v>401.99352263480989</v>
      </c>
      <c r="F48" s="8">
        <v>425.87739265695552</v>
      </c>
      <c r="G48" s="8">
        <v>441.93586195549267</v>
      </c>
      <c r="H48" s="8">
        <v>465.73432670189516</v>
      </c>
      <c r="I48" s="8">
        <v>502.72733716991974</v>
      </c>
      <c r="J48" s="8">
        <v>543.07506686527779</v>
      </c>
      <c r="K48" s="8">
        <v>595.73140488949934</v>
      </c>
      <c r="L48" s="8">
        <v>659.27179124327381</v>
      </c>
      <c r="M48" s="8">
        <v>730.6</v>
      </c>
      <c r="N48" s="8">
        <v>808.4</v>
      </c>
      <c r="O48" s="8">
        <v>913.5</v>
      </c>
      <c r="P48" s="8">
        <v>1008.7</v>
      </c>
      <c r="Q48" s="8">
        <v>1039.3</v>
      </c>
      <c r="R48" s="8">
        <v>1045.3</v>
      </c>
      <c r="S48" s="8">
        <v>1049.2</v>
      </c>
      <c r="T48" s="8">
        <v>1084.5999999999999</v>
      </c>
      <c r="U48" s="8">
        <v>1131.5999999999999</v>
      </c>
      <c r="V48" s="8">
        <v>1183.9000000000001</v>
      </c>
      <c r="W48" s="8">
        <v>1220.8</v>
      </c>
      <c r="X48" s="8">
        <v>1254.9000000000001</v>
      </c>
      <c r="Y48" s="8">
        <v>1219.7</v>
      </c>
      <c r="Z48" s="8">
        <v>1268.9000000000001</v>
      </c>
      <c r="AA48" s="8">
        <v>1324.8</v>
      </c>
      <c r="AB48" s="8">
        <v>1382.5</v>
      </c>
      <c r="AC48" s="8">
        <v>1437.3</v>
      </c>
      <c r="AD48" s="8">
        <v>1512.2</v>
      </c>
      <c r="AE48" s="8">
        <v>1571.2</v>
      </c>
      <c r="AF48" s="8">
        <v>1661.8</v>
      </c>
      <c r="AG48" s="8">
        <v>1710</v>
      </c>
      <c r="AH48" s="8">
        <v>1833.5</v>
      </c>
    </row>
    <row r="49" spans="1:34" x14ac:dyDescent="0.25">
      <c r="A49" t="s">
        <v>55</v>
      </c>
      <c r="B49" s="1" t="s">
        <v>140</v>
      </c>
      <c r="C49" s="8">
        <v>87.493733742370082</v>
      </c>
      <c r="D49" s="8">
        <v>95.570445029335673</v>
      </c>
      <c r="E49" s="8">
        <v>101.47229846056442</v>
      </c>
      <c r="F49" s="8">
        <v>107.24981509173617</v>
      </c>
      <c r="G49" s="8">
        <v>111.13844850538943</v>
      </c>
      <c r="H49" s="8">
        <v>115.81247603794297</v>
      </c>
      <c r="I49" s="8">
        <v>126.85876456007851</v>
      </c>
      <c r="J49" s="8">
        <v>137.02226180412478</v>
      </c>
      <c r="K49" s="8">
        <v>151.14692226261258</v>
      </c>
      <c r="L49" s="8">
        <v>169.15089087422086</v>
      </c>
      <c r="M49" s="8">
        <v>190.8</v>
      </c>
      <c r="N49" s="8">
        <v>214.1</v>
      </c>
      <c r="O49" s="8">
        <v>238.7</v>
      </c>
      <c r="P49" s="8">
        <v>259.60000000000002</v>
      </c>
      <c r="Q49" s="8">
        <v>262.10000000000002</v>
      </c>
      <c r="R49" s="8">
        <v>264.8</v>
      </c>
      <c r="S49" s="8">
        <v>261.89999999999998</v>
      </c>
      <c r="T49" s="8">
        <v>279.7</v>
      </c>
      <c r="U49" s="8">
        <v>291.89999999999998</v>
      </c>
      <c r="V49" s="8">
        <v>304.5</v>
      </c>
      <c r="W49" s="8">
        <v>311.10000000000002</v>
      </c>
      <c r="X49" s="8">
        <v>312.89999999999998</v>
      </c>
      <c r="Y49" s="8">
        <v>288.3</v>
      </c>
      <c r="Z49" s="8">
        <v>289.3</v>
      </c>
      <c r="AA49" s="8">
        <v>298.2</v>
      </c>
      <c r="AB49" s="8">
        <v>296.2</v>
      </c>
      <c r="AC49" s="8">
        <v>308.7</v>
      </c>
      <c r="AD49" s="8">
        <v>321.10000000000002</v>
      </c>
      <c r="AE49" s="8">
        <v>321.2</v>
      </c>
      <c r="AF49" s="8">
        <v>333.3</v>
      </c>
      <c r="AG49" s="8">
        <v>342.4</v>
      </c>
      <c r="AH49" s="8">
        <v>366.7</v>
      </c>
    </row>
    <row r="50" spans="1:34" x14ac:dyDescent="0.25">
      <c r="A50" t="s">
        <v>56</v>
      </c>
      <c r="B50" s="1" t="s">
        <v>141</v>
      </c>
      <c r="C50" s="8">
        <v>40.705504028207883</v>
      </c>
      <c r="D50" s="8">
        <v>44.868153814614566</v>
      </c>
      <c r="E50" s="8">
        <v>49.826069664052653</v>
      </c>
      <c r="F50" s="8">
        <v>53.588814230952025</v>
      </c>
      <c r="G50" s="8">
        <v>56.609310472918317</v>
      </c>
      <c r="H50" s="8">
        <v>59.135984360764873</v>
      </c>
      <c r="I50" s="8">
        <v>65.545071423878824</v>
      </c>
      <c r="J50" s="8">
        <v>71.319460428843513</v>
      </c>
      <c r="K50" s="8">
        <v>78.00575451875612</v>
      </c>
      <c r="L50" s="8">
        <v>86.221989032087649</v>
      </c>
      <c r="M50" s="8">
        <v>89.5</v>
      </c>
      <c r="N50" s="8">
        <v>96.9</v>
      </c>
      <c r="O50" s="8">
        <v>104.7</v>
      </c>
      <c r="P50" s="8">
        <v>115.3</v>
      </c>
      <c r="Q50" s="8">
        <v>122</v>
      </c>
      <c r="R50" s="8">
        <v>122.6</v>
      </c>
      <c r="S50" s="8">
        <v>130.6</v>
      </c>
      <c r="T50" s="8">
        <v>129.4</v>
      </c>
      <c r="U50" s="8">
        <v>133.4</v>
      </c>
      <c r="V50" s="8">
        <v>135.9</v>
      </c>
      <c r="W50" s="8">
        <v>137.1</v>
      </c>
      <c r="X50" s="8">
        <v>131.1</v>
      </c>
      <c r="Y50" s="8">
        <v>123.1</v>
      </c>
      <c r="Z50" s="8">
        <v>129.80000000000001</v>
      </c>
      <c r="AA50" s="8">
        <v>128.30000000000001</v>
      </c>
      <c r="AB50" s="8">
        <v>131.69999999999999</v>
      </c>
      <c r="AC50" s="8">
        <v>135.19999999999999</v>
      </c>
      <c r="AD50" s="8">
        <v>136.80000000000001</v>
      </c>
      <c r="AE50" s="8">
        <v>143</v>
      </c>
      <c r="AF50" s="8">
        <v>149.5</v>
      </c>
      <c r="AG50" s="8">
        <v>152.30000000000001</v>
      </c>
      <c r="AH50" s="8">
        <v>165.4</v>
      </c>
    </row>
    <row r="51" spans="1:34" x14ac:dyDescent="0.25">
      <c r="A51" t="s">
        <v>57</v>
      </c>
      <c r="B51" s="1" t="s">
        <v>142</v>
      </c>
      <c r="C51" s="8">
        <v>211.16724049691587</v>
      </c>
      <c r="D51" s="8">
        <v>220.77394684213905</v>
      </c>
      <c r="E51" s="8">
        <v>228.77067460973365</v>
      </c>
      <c r="F51" s="8">
        <v>240.73282700208603</v>
      </c>
      <c r="G51" s="8">
        <v>248.831261958494</v>
      </c>
      <c r="H51" s="8">
        <v>263.34880748478247</v>
      </c>
      <c r="I51" s="8">
        <v>280.28652181267239</v>
      </c>
      <c r="J51" s="8">
        <v>299.66405292347673</v>
      </c>
      <c r="K51" s="8">
        <v>326.03742059673482</v>
      </c>
      <c r="L51" s="8">
        <v>359.53144729232162</v>
      </c>
      <c r="M51" s="8">
        <v>404.1</v>
      </c>
      <c r="N51" s="8">
        <v>446.9</v>
      </c>
      <c r="O51" s="8">
        <v>506.1</v>
      </c>
      <c r="P51" s="8">
        <v>563.1</v>
      </c>
      <c r="Q51" s="8">
        <v>581.20000000000005</v>
      </c>
      <c r="R51" s="8">
        <v>576.70000000000005</v>
      </c>
      <c r="S51" s="8">
        <v>574.1</v>
      </c>
      <c r="T51" s="8">
        <v>585.9</v>
      </c>
      <c r="U51" s="8">
        <v>609.6</v>
      </c>
      <c r="V51" s="8">
        <v>634.6</v>
      </c>
      <c r="W51" s="8">
        <v>654.20000000000005</v>
      </c>
      <c r="X51" s="8">
        <v>672.8</v>
      </c>
      <c r="Y51" s="8">
        <v>664.9</v>
      </c>
      <c r="Z51" s="8">
        <v>687.3</v>
      </c>
      <c r="AA51" s="8">
        <v>709.7</v>
      </c>
      <c r="AB51" s="8">
        <v>733.1</v>
      </c>
      <c r="AC51" s="8">
        <v>752.3</v>
      </c>
      <c r="AD51" s="8">
        <v>793</v>
      </c>
      <c r="AE51" s="8">
        <v>816</v>
      </c>
      <c r="AF51" s="8">
        <v>853.6</v>
      </c>
      <c r="AG51" s="8">
        <v>847.1</v>
      </c>
      <c r="AH51" s="8">
        <v>872.4</v>
      </c>
    </row>
    <row r="52" spans="1:34" x14ac:dyDescent="0.25">
      <c r="A52" t="s">
        <v>58</v>
      </c>
      <c r="B52" s="1" t="s">
        <v>143</v>
      </c>
      <c r="C52" s="8">
        <v>17.446379310359603</v>
      </c>
      <c r="D52" s="8">
        <v>20.455258620719203</v>
      </c>
      <c r="E52" s="8">
        <v>22.996637930936</v>
      </c>
      <c r="F52" s="8">
        <v>25.428965516837597</v>
      </c>
      <c r="G52" s="8">
        <v>26.708189654822799</v>
      </c>
      <c r="H52" s="8">
        <v>28.755517241724007</v>
      </c>
      <c r="I52" s="8">
        <v>31.542500000285603</v>
      </c>
      <c r="J52" s="8">
        <v>36.325603448487605</v>
      </c>
      <c r="K52" s="8">
        <v>41.423534482591201</v>
      </c>
      <c r="L52" s="8">
        <v>45.233706896832402</v>
      </c>
      <c r="M52" s="8">
        <v>46.2</v>
      </c>
      <c r="N52" s="8">
        <v>50.6</v>
      </c>
      <c r="O52" s="8">
        <v>64</v>
      </c>
      <c r="P52" s="8">
        <v>70.8</v>
      </c>
      <c r="Q52" s="8">
        <v>74</v>
      </c>
      <c r="R52" s="8">
        <v>81.2</v>
      </c>
      <c r="S52" s="8">
        <v>82.6</v>
      </c>
      <c r="T52" s="8">
        <v>89.6</v>
      </c>
      <c r="U52" s="8">
        <v>96.7</v>
      </c>
      <c r="V52" s="8">
        <v>108.9</v>
      </c>
      <c r="W52" s="8">
        <v>118.5</v>
      </c>
      <c r="X52" s="8">
        <v>138.19999999999999</v>
      </c>
      <c r="Y52" s="8">
        <v>143.4</v>
      </c>
      <c r="Z52" s="8">
        <v>162.5</v>
      </c>
      <c r="AA52" s="8">
        <v>188.7</v>
      </c>
      <c r="AB52" s="8">
        <v>221.5</v>
      </c>
      <c r="AC52" s="8">
        <v>241.1</v>
      </c>
      <c r="AD52" s="8">
        <v>261.2</v>
      </c>
      <c r="AE52" s="8">
        <v>290.89999999999998</v>
      </c>
      <c r="AF52" s="8">
        <v>325.3</v>
      </c>
      <c r="AG52" s="8">
        <v>368.3</v>
      </c>
      <c r="AH52" s="8">
        <v>429</v>
      </c>
    </row>
    <row r="53" spans="1:34" x14ac:dyDescent="0.25">
      <c r="A53" t="s">
        <v>59</v>
      </c>
      <c r="B53" s="9" t="s">
        <v>287</v>
      </c>
      <c r="C53" s="8">
        <v>1228.4931721137814</v>
      </c>
      <c r="D53" s="8">
        <v>1342.9717107414765</v>
      </c>
      <c r="E53" s="8">
        <v>1435.2839691098559</v>
      </c>
      <c r="F53" s="8">
        <v>1531.5761634664668</v>
      </c>
      <c r="G53" s="8">
        <v>1592.7628237892459</v>
      </c>
      <c r="H53" s="8">
        <v>1685.5086652659813</v>
      </c>
      <c r="I53" s="8">
        <v>1817.8837928665166</v>
      </c>
      <c r="J53" s="8">
        <v>1931.7796713854329</v>
      </c>
      <c r="K53" s="8">
        <v>2062.0414750221657</v>
      </c>
      <c r="L53" s="8">
        <v>2241.8682319416466</v>
      </c>
      <c r="M53" s="8">
        <v>2411.9</v>
      </c>
      <c r="N53" s="8">
        <v>2610.6</v>
      </c>
      <c r="O53" s="8">
        <v>2834.7</v>
      </c>
      <c r="P53" s="8">
        <v>3128</v>
      </c>
      <c r="Q53" s="8">
        <v>3221.6</v>
      </c>
      <c r="R53" s="8">
        <v>3344.3</v>
      </c>
      <c r="S53" s="8">
        <v>3562.5</v>
      </c>
      <c r="T53" s="8">
        <v>3867.7</v>
      </c>
      <c r="U53" s="8">
        <v>4244.5</v>
      </c>
      <c r="V53" s="8">
        <v>4486.2</v>
      </c>
      <c r="W53" s="8">
        <v>4682.1000000000004</v>
      </c>
      <c r="X53" s="8">
        <v>4653.3</v>
      </c>
      <c r="Y53" s="8">
        <v>4472.7</v>
      </c>
      <c r="Z53" s="8">
        <v>4587.5</v>
      </c>
      <c r="AA53" s="8">
        <v>4736.3999999999996</v>
      </c>
      <c r="AB53" s="8">
        <v>5036.8</v>
      </c>
      <c r="AC53" s="8">
        <v>5305.3</v>
      </c>
      <c r="AD53" s="8">
        <v>5656.9</v>
      </c>
      <c r="AE53" s="8">
        <v>5944.9</v>
      </c>
      <c r="AF53" s="8">
        <v>6234</v>
      </c>
      <c r="AG53" s="8">
        <v>6590.8</v>
      </c>
      <c r="AH53" s="8">
        <v>6972.4</v>
      </c>
    </row>
    <row r="54" spans="1:34" x14ac:dyDescent="0.25">
      <c r="A54" t="s">
        <v>60</v>
      </c>
      <c r="B54" s="9" t="s">
        <v>61</v>
      </c>
      <c r="C54" s="8">
        <v>506.81292598974983</v>
      </c>
      <c r="D54" s="8">
        <v>534.51336560725917</v>
      </c>
      <c r="E54" s="8">
        <v>568.25814824426675</v>
      </c>
      <c r="F54" s="8">
        <v>587.9729022413087</v>
      </c>
      <c r="G54" s="8">
        <v>621.97850647979556</v>
      </c>
      <c r="H54" s="8">
        <v>656.57688708393994</v>
      </c>
      <c r="I54" s="8">
        <v>723.6406413344065</v>
      </c>
      <c r="J54" s="8">
        <v>759.84445793329689</v>
      </c>
      <c r="K54" s="8">
        <v>827.19274483947572</v>
      </c>
      <c r="L54" s="8">
        <v>912.76791706155382</v>
      </c>
      <c r="M54" s="8">
        <v>1005.9</v>
      </c>
      <c r="N54" s="8">
        <v>1113.0999999999999</v>
      </c>
      <c r="O54" s="8">
        <v>1235.5999999999999</v>
      </c>
      <c r="P54" s="8">
        <v>1393.7</v>
      </c>
      <c r="Q54" s="8">
        <v>1388.9</v>
      </c>
      <c r="R54" s="8">
        <v>1405.8</v>
      </c>
      <c r="S54" s="8">
        <v>1499</v>
      </c>
      <c r="T54" s="8">
        <v>1612.5</v>
      </c>
      <c r="U54" s="8">
        <v>1746.4</v>
      </c>
      <c r="V54" s="8">
        <v>1877.7</v>
      </c>
      <c r="W54" s="8">
        <v>2023.1</v>
      </c>
      <c r="X54" s="8">
        <v>1992.7</v>
      </c>
      <c r="Y54" s="8">
        <v>1870.5</v>
      </c>
      <c r="Z54" s="8">
        <v>1908.2</v>
      </c>
      <c r="AA54" s="8">
        <v>1968.8</v>
      </c>
      <c r="AB54" s="8">
        <v>2140.6</v>
      </c>
      <c r="AC54" s="8">
        <v>2270.6</v>
      </c>
      <c r="AD54" s="8">
        <v>2453.9</v>
      </c>
      <c r="AE54" s="8">
        <v>2568.4</v>
      </c>
      <c r="AF54" s="8">
        <v>2664.8</v>
      </c>
      <c r="AG54" s="8">
        <v>2840.5</v>
      </c>
      <c r="AH54" s="8">
        <v>3029.1</v>
      </c>
    </row>
    <row r="55" spans="1:34" x14ac:dyDescent="0.25">
      <c r="A55" t="s">
        <v>62</v>
      </c>
      <c r="B55" s="1" t="s">
        <v>144</v>
      </c>
      <c r="C55" s="8">
        <v>213.3104750419044</v>
      </c>
      <c r="D55" s="8">
        <v>223.58880896483763</v>
      </c>
      <c r="E55" s="8">
        <v>225.50186129623555</v>
      </c>
      <c r="F55" s="8">
        <v>232.72136752908551</v>
      </c>
      <c r="G55" s="8">
        <v>244.71275710568509</v>
      </c>
      <c r="H55" s="8">
        <v>258.40598756909776</v>
      </c>
      <c r="I55" s="8">
        <v>278.02528780915037</v>
      </c>
      <c r="J55" s="8">
        <v>294.6698711114542</v>
      </c>
      <c r="K55" s="8">
        <v>318.65265026465335</v>
      </c>
      <c r="L55" s="8">
        <v>354.12308904466124</v>
      </c>
      <c r="M55" s="8">
        <v>393.8</v>
      </c>
      <c r="N55" s="8">
        <v>429.9</v>
      </c>
      <c r="O55" s="8">
        <v>478.4</v>
      </c>
      <c r="P55" s="8">
        <v>526.29999999999995</v>
      </c>
      <c r="Q55" s="8">
        <v>555.6</v>
      </c>
      <c r="R55" s="8">
        <v>586</v>
      </c>
      <c r="S55" s="8">
        <v>613.9</v>
      </c>
      <c r="T55" s="8">
        <v>631</v>
      </c>
      <c r="U55" s="8">
        <v>670.5</v>
      </c>
      <c r="V55" s="8">
        <v>696.8</v>
      </c>
      <c r="W55" s="8">
        <v>715.4</v>
      </c>
      <c r="X55" s="8">
        <v>701.2</v>
      </c>
      <c r="Y55" s="8">
        <v>689</v>
      </c>
      <c r="Z55" s="8">
        <v>684.7</v>
      </c>
      <c r="AA55" s="8">
        <v>677.3</v>
      </c>
      <c r="AB55" s="8">
        <v>748.5</v>
      </c>
      <c r="AC55" s="8">
        <v>762.9</v>
      </c>
      <c r="AD55" s="8">
        <v>808.3</v>
      </c>
      <c r="AE55" s="8">
        <v>816.9</v>
      </c>
      <c r="AF55" s="8">
        <v>863.3</v>
      </c>
      <c r="AG55" s="8">
        <v>923.6</v>
      </c>
      <c r="AH55" s="8">
        <v>987</v>
      </c>
    </row>
    <row r="56" spans="1:34" x14ac:dyDescent="0.25">
      <c r="A56" t="s">
        <v>63</v>
      </c>
      <c r="B56" s="1" t="s">
        <v>145</v>
      </c>
      <c r="C56" s="8">
        <v>66.473586663831895</v>
      </c>
      <c r="D56" s="8">
        <v>64.135854483782126</v>
      </c>
      <c r="E56" s="8">
        <v>74.2305596634328</v>
      </c>
      <c r="F56" s="8">
        <v>69.643764305929906</v>
      </c>
      <c r="G56" s="8">
        <v>83.471956086127477</v>
      </c>
      <c r="H56" s="8">
        <v>91.714000688527008</v>
      </c>
      <c r="I56" s="8">
        <v>112.46672000627726</v>
      </c>
      <c r="J56" s="8">
        <v>109.01071522607475</v>
      </c>
      <c r="K56" s="8">
        <v>137.63306933470966</v>
      </c>
      <c r="L56" s="8">
        <v>174.31908687595774</v>
      </c>
      <c r="M56" s="8">
        <v>206</v>
      </c>
      <c r="N56" s="8">
        <v>243.9</v>
      </c>
      <c r="O56" s="8">
        <v>292.39999999999998</v>
      </c>
      <c r="P56" s="8">
        <v>357.2</v>
      </c>
      <c r="Q56" s="8">
        <v>312.8</v>
      </c>
      <c r="R56" s="8">
        <v>286.39999999999998</v>
      </c>
      <c r="S56" s="8">
        <v>308</v>
      </c>
      <c r="T56" s="8">
        <v>344.5</v>
      </c>
      <c r="U56" s="8">
        <v>382</v>
      </c>
      <c r="V56" s="8">
        <v>446.9</v>
      </c>
      <c r="W56" s="8">
        <v>501.5</v>
      </c>
      <c r="X56" s="8">
        <v>457.3</v>
      </c>
      <c r="Y56" s="8">
        <v>436.3</v>
      </c>
      <c r="Z56" s="8">
        <v>454.4</v>
      </c>
      <c r="AA56" s="8">
        <v>452.2</v>
      </c>
      <c r="AB56" s="8">
        <v>478.5</v>
      </c>
      <c r="AC56" s="8">
        <v>518.6</v>
      </c>
      <c r="AD56" s="8">
        <v>558.4</v>
      </c>
      <c r="AE56" s="8">
        <v>568.29999999999995</v>
      </c>
      <c r="AF56" s="8">
        <v>576.4</v>
      </c>
      <c r="AG56" s="8">
        <v>618.79999999999995</v>
      </c>
      <c r="AH56" s="8">
        <v>672</v>
      </c>
    </row>
    <row r="57" spans="1:34" x14ac:dyDescent="0.25">
      <c r="A57" t="s">
        <v>64</v>
      </c>
      <c r="B57" s="1" t="s">
        <v>146</v>
      </c>
      <c r="C57" s="8">
        <v>192.31946315824607</v>
      </c>
      <c r="D57" s="8">
        <v>215.67831965814449</v>
      </c>
      <c r="E57" s="8">
        <v>236.26849741620478</v>
      </c>
      <c r="F57" s="8">
        <v>254.03530393366032</v>
      </c>
      <c r="G57" s="8">
        <v>264.82210933166959</v>
      </c>
      <c r="H57" s="8">
        <v>277.11037860225201</v>
      </c>
      <c r="I57" s="8">
        <v>298.50340095896576</v>
      </c>
      <c r="J57" s="8">
        <v>320.76324782088864</v>
      </c>
      <c r="K57" s="8">
        <v>329.59969808598623</v>
      </c>
      <c r="L57" s="8">
        <v>336.22780973461215</v>
      </c>
      <c r="M57" s="8">
        <v>350</v>
      </c>
      <c r="N57" s="8">
        <v>373.8</v>
      </c>
      <c r="O57" s="8">
        <v>390.2</v>
      </c>
      <c r="P57" s="8">
        <v>420.3</v>
      </c>
      <c r="Q57" s="8">
        <v>439.6</v>
      </c>
      <c r="R57" s="8">
        <v>462</v>
      </c>
      <c r="S57" s="8">
        <v>506.9</v>
      </c>
      <c r="T57" s="8">
        <v>556.4</v>
      </c>
      <c r="U57" s="8">
        <v>605.70000000000005</v>
      </c>
      <c r="V57" s="8">
        <v>636</v>
      </c>
      <c r="W57" s="8">
        <v>691.8</v>
      </c>
      <c r="X57" s="8">
        <v>715.9</v>
      </c>
      <c r="Y57" s="8">
        <v>645.4</v>
      </c>
      <c r="Z57" s="8">
        <v>660.1</v>
      </c>
      <c r="AA57" s="8">
        <v>725.4</v>
      </c>
      <c r="AB57" s="8">
        <v>796.3</v>
      </c>
      <c r="AC57" s="8">
        <v>850.4</v>
      </c>
      <c r="AD57" s="8">
        <v>942.1</v>
      </c>
      <c r="AE57" s="8">
        <v>1019.6</v>
      </c>
      <c r="AF57" s="8">
        <v>1069.2</v>
      </c>
      <c r="AG57" s="8">
        <v>1142.5</v>
      </c>
      <c r="AH57" s="8">
        <v>1203.5</v>
      </c>
    </row>
    <row r="58" spans="1:34" x14ac:dyDescent="0.25">
      <c r="A58" t="s">
        <v>65</v>
      </c>
      <c r="B58" s="1" t="s">
        <v>147</v>
      </c>
      <c r="C58" s="8">
        <v>32.32473436573715</v>
      </c>
      <c r="D58" s="8">
        <v>29.195992617009676</v>
      </c>
      <c r="E58" s="8">
        <v>31.505701791216865</v>
      </c>
      <c r="F58" s="8">
        <v>30.956259664909556</v>
      </c>
      <c r="G58" s="8">
        <v>28.981439664625753</v>
      </c>
      <c r="H58" s="8">
        <v>29.501030944571191</v>
      </c>
      <c r="I58" s="8">
        <v>35.343401120752162</v>
      </c>
      <c r="J58" s="8">
        <v>35.883514857378792</v>
      </c>
      <c r="K58" s="8">
        <v>41.95069921377069</v>
      </c>
      <c r="L58" s="8">
        <v>48.549601756282037</v>
      </c>
      <c r="M58" s="8">
        <v>56.1</v>
      </c>
      <c r="N58" s="8">
        <v>65.400000000000006</v>
      </c>
      <c r="O58" s="8">
        <v>74.599999999999994</v>
      </c>
      <c r="P58" s="8">
        <v>89.9</v>
      </c>
      <c r="Q58" s="8">
        <v>80.900000000000006</v>
      </c>
      <c r="R58" s="8">
        <v>71.400000000000006</v>
      </c>
      <c r="S58" s="8">
        <v>70.3</v>
      </c>
      <c r="T58" s="8">
        <v>80.599999999999994</v>
      </c>
      <c r="U58" s="8">
        <v>88.2</v>
      </c>
      <c r="V58" s="8">
        <v>97.9</v>
      </c>
      <c r="W58" s="8">
        <v>114.3</v>
      </c>
      <c r="X58" s="8">
        <v>118.3</v>
      </c>
      <c r="Y58" s="8">
        <v>99.9</v>
      </c>
      <c r="Z58" s="8">
        <v>109</v>
      </c>
      <c r="AA58" s="8">
        <v>113.8</v>
      </c>
      <c r="AB58" s="8">
        <v>117.3</v>
      </c>
      <c r="AC58" s="8">
        <v>138.69999999999999</v>
      </c>
      <c r="AD58" s="8">
        <v>145</v>
      </c>
      <c r="AE58" s="8">
        <v>163.69999999999999</v>
      </c>
      <c r="AF58" s="8">
        <v>155.9</v>
      </c>
      <c r="AG58" s="8">
        <v>155.6</v>
      </c>
      <c r="AH58" s="8">
        <v>166.5</v>
      </c>
    </row>
    <row r="59" spans="1:34" x14ac:dyDescent="0.25">
      <c r="A59" t="s">
        <v>66</v>
      </c>
      <c r="B59" s="9" t="s">
        <v>67</v>
      </c>
      <c r="C59" s="8">
        <v>722.30435788639977</v>
      </c>
      <c r="D59" s="8">
        <v>811.33587181131406</v>
      </c>
      <c r="E59" s="8">
        <v>870.44035539748631</v>
      </c>
      <c r="F59" s="8">
        <v>949.31630869507262</v>
      </c>
      <c r="G59" s="8">
        <v>975.53941703077783</v>
      </c>
      <c r="H59" s="8">
        <v>1034.1471134513497</v>
      </c>
      <c r="I59" s="8">
        <v>1098.1260463216436</v>
      </c>
      <c r="J59" s="8">
        <v>1177.087728376732</v>
      </c>
      <c r="K59" s="8">
        <v>1238.5376628696497</v>
      </c>
      <c r="L59" s="8">
        <v>1331.5995275329542</v>
      </c>
      <c r="M59" s="8">
        <v>1406</v>
      </c>
      <c r="N59" s="8">
        <v>1497.5</v>
      </c>
      <c r="O59" s="8">
        <v>1599.1</v>
      </c>
      <c r="P59" s="8">
        <v>1734.2</v>
      </c>
      <c r="Q59" s="8">
        <v>1832.6</v>
      </c>
      <c r="R59" s="8">
        <v>1938.5</v>
      </c>
      <c r="S59" s="8">
        <v>2063.5</v>
      </c>
      <c r="T59" s="8">
        <v>2255.1999999999998</v>
      </c>
      <c r="U59" s="8">
        <v>2498.1</v>
      </c>
      <c r="V59" s="8">
        <v>2608.5</v>
      </c>
      <c r="W59" s="8">
        <v>2659.1</v>
      </c>
      <c r="X59" s="8">
        <v>2660.6</v>
      </c>
      <c r="Y59" s="8">
        <v>2602.1999999999998</v>
      </c>
      <c r="Z59" s="8">
        <v>2679.3</v>
      </c>
      <c r="AA59" s="8">
        <v>2767.5</v>
      </c>
      <c r="AB59" s="8">
        <v>2896.2</v>
      </c>
      <c r="AC59" s="8">
        <v>3034.6</v>
      </c>
      <c r="AD59" s="8">
        <v>3203</v>
      </c>
      <c r="AE59" s="8">
        <v>3376.5</v>
      </c>
      <c r="AF59" s="8">
        <v>3569.2</v>
      </c>
      <c r="AG59" s="8">
        <v>3750.4</v>
      </c>
      <c r="AH59" s="8">
        <v>3943.3</v>
      </c>
    </row>
    <row r="60" spans="1:34" x14ac:dyDescent="0.25">
      <c r="A60" t="s">
        <v>68</v>
      </c>
      <c r="B60" s="1" t="s">
        <v>148</v>
      </c>
      <c r="C60" s="8">
        <v>654.83083022850974</v>
      </c>
      <c r="D60" s="8">
        <v>730.34357510807433</v>
      </c>
      <c r="E60" s="8">
        <v>782.37581605979722</v>
      </c>
      <c r="F60" s="8">
        <v>853.10733312771481</v>
      </c>
      <c r="G60" s="8">
        <v>881.93032984806086</v>
      </c>
      <c r="H60" s="8">
        <v>935.42031599455788</v>
      </c>
      <c r="I60" s="8">
        <v>990.97231690456169</v>
      </c>
      <c r="J60" s="8">
        <v>1059.992471987656</v>
      </c>
      <c r="K60" s="8">
        <v>1113.0788766362214</v>
      </c>
      <c r="L60" s="8">
        <v>1191.5567325822788</v>
      </c>
      <c r="M60" s="8">
        <v>1256.0999999999999</v>
      </c>
      <c r="N60" s="8">
        <v>1327.1</v>
      </c>
      <c r="O60" s="8">
        <v>1410.8</v>
      </c>
      <c r="P60" s="8">
        <v>1524.1</v>
      </c>
      <c r="Q60" s="8">
        <v>1622.8</v>
      </c>
      <c r="R60" s="8">
        <v>1736.6</v>
      </c>
      <c r="S60" s="8">
        <v>1844.5</v>
      </c>
      <c r="T60" s="8">
        <v>2024.2</v>
      </c>
      <c r="U60" s="8">
        <v>2247.6</v>
      </c>
      <c r="V60" s="8">
        <v>2346</v>
      </c>
      <c r="W60" s="8">
        <v>2389</v>
      </c>
      <c r="X60" s="8">
        <v>2371</v>
      </c>
      <c r="Y60" s="8">
        <v>2351.3000000000002</v>
      </c>
      <c r="Z60" s="8">
        <v>2410.8000000000002</v>
      </c>
      <c r="AA60" s="8">
        <v>2482.8000000000002</v>
      </c>
      <c r="AB60" s="8">
        <v>2597.6</v>
      </c>
      <c r="AC60" s="8">
        <v>2717.1</v>
      </c>
      <c r="AD60" s="8">
        <v>2864.9</v>
      </c>
      <c r="AE60" s="8">
        <v>3044</v>
      </c>
      <c r="AF60" s="8">
        <v>3241</v>
      </c>
      <c r="AG60" s="8">
        <v>3419</v>
      </c>
      <c r="AH60" s="8">
        <v>3602.2</v>
      </c>
    </row>
    <row r="61" spans="1:34" x14ac:dyDescent="0.25">
      <c r="A61" t="s">
        <v>69</v>
      </c>
      <c r="B61" s="1" t="s">
        <v>149</v>
      </c>
      <c r="C61" s="8">
        <v>67.757341983039311</v>
      </c>
      <c r="D61" s="8">
        <v>81.158388289382117</v>
      </c>
      <c r="E61" s="8">
        <v>88.20554556405132</v>
      </c>
      <c r="F61" s="8">
        <v>96.357866563408166</v>
      </c>
      <c r="G61" s="8">
        <v>93.918589413977585</v>
      </c>
      <c r="H61" s="8">
        <v>99.069957605698235</v>
      </c>
      <c r="I61" s="8">
        <v>107.44801872784947</v>
      </c>
      <c r="J61" s="8">
        <v>117.34527877668019</v>
      </c>
      <c r="K61" s="8">
        <v>125.65486896190774</v>
      </c>
      <c r="L61" s="8">
        <v>140.10009706537164</v>
      </c>
      <c r="M61" s="8">
        <v>149.9</v>
      </c>
      <c r="N61" s="8">
        <v>170.4</v>
      </c>
      <c r="O61" s="8">
        <v>188.2</v>
      </c>
      <c r="P61" s="8">
        <v>210.1</v>
      </c>
      <c r="Q61" s="8">
        <v>209.9</v>
      </c>
      <c r="R61" s="8">
        <v>201.9</v>
      </c>
      <c r="S61" s="8">
        <v>218.9</v>
      </c>
      <c r="T61" s="8">
        <v>231</v>
      </c>
      <c r="U61" s="8">
        <v>250.5</v>
      </c>
      <c r="V61" s="8">
        <v>262.5</v>
      </c>
      <c r="W61" s="8">
        <v>270.10000000000002</v>
      </c>
      <c r="X61" s="8">
        <v>289.5</v>
      </c>
      <c r="Y61" s="8">
        <v>250.9</v>
      </c>
      <c r="Z61" s="8">
        <v>268.5</v>
      </c>
      <c r="AA61" s="8">
        <v>284.7</v>
      </c>
      <c r="AB61" s="8">
        <v>298.7</v>
      </c>
      <c r="AC61" s="8">
        <v>317.60000000000002</v>
      </c>
      <c r="AD61" s="8">
        <v>338</v>
      </c>
      <c r="AE61" s="8">
        <v>332.5</v>
      </c>
      <c r="AF61" s="8">
        <v>328.1</v>
      </c>
      <c r="AG61" s="8">
        <v>331.4</v>
      </c>
      <c r="AH61" s="8">
        <v>341</v>
      </c>
    </row>
    <row r="62" spans="1:34" x14ac:dyDescent="0.25">
      <c r="A62" t="s">
        <v>70</v>
      </c>
      <c r="B62" s="9" t="s">
        <v>288</v>
      </c>
      <c r="C62" s="8">
        <v>573.02116000217234</v>
      </c>
      <c r="D62" s="8">
        <v>651.71550654852581</v>
      </c>
      <c r="E62" s="8">
        <v>725.95922393446483</v>
      </c>
      <c r="F62" s="8">
        <v>793.53443299717912</v>
      </c>
      <c r="G62" s="8">
        <v>812.12085520792948</v>
      </c>
      <c r="H62" s="8">
        <v>870.5834276177884</v>
      </c>
      <c r="I62" s="8">
        <v>922.26277381724833</v>
      </c>
      <c r="J62" s="8">
        <v>993.07663880209475</v>
      </c>
      <c r="K62" s="8">
        <v>1086.802215243481</v>
      </c>
      <c r="L62" s="8">
        <v>1205.5575352538578</v>
      </c>
      <c r="M62" s="8">
        <v>1345.9</v>
      </c>
      <c r="N62" s="8">
        <v>1510.3</v>
      </c>
      <c r="O62" s="8">
        <v>1653.9</v>
      </c>
      <c r="P62" s="8">
        <v>1809.9</v>
      </c>
      <c r="Q62" s="8">
        <v>1835.3</v>
      </c>
      <c r="R62" s="8">
        <v>1852.2</v>
      </c>
      <c r="S62" s="8">
        <v>1944.2</v>
      </c>
      <c r="T62" s="8">
        <v>2100.3000000000002</v>
      </c>
      <c r="U62" s="8">
        <v>2281.1999999999998</v>
      </c>
      <c r="V62" s="8">
        <v>2438.5</v>
      </c>
      <c r="W62" s="8">
        <v>2643.4</v>
      </c>
      <c r="X62" s="8">
        <v>2739.2</v>
      </c>
      <c r="Y62" s="8">
        <v>2593.6</v>
      </c>
      <c r="Z62" s="8">
        <v>2712.2</v>
      </c>
      <c r="AA62" s="8">
        <v>2868.6</v>
      </c>
      <c r="AB62" s="8">
        <v>3009</v>
      </c>
      <c r="AC62" s="8">
        <v>3095.1</v>
      </c>
      <c r="AD62" s="8">
        <v>3298.8</v>
      </c>
      <c r="AE62" s="8">
        <v>3459.5</v>
      </c>
      <c r="AF62" s="8">
        <v>3616.7</v>
      </c>
      <c r="AG62" s="8">
        <v>3842.5</v>
      </c>
      <c r="AH62" s="8">
        <v>4109.1000000000004</v>
      </c>
    </row>
    <row r="63" spans="1:34" x14ac:dyDescent="0.25">
      <c r="A63" t="s">
        <v>71</v>
      </c>
      <c r="B63" s="9" t="s">
        <v>72</v>
      </c>
      <c r="C63" s="8">
        <v>338.14550468336438</v>
      </c>
      <c r="D63" s="8">
        <v>387.12217404449819</v>
      </c>
      <c r="E63" s="8">
        <v>434.56382536416783</v>
      </c>
      <c r="F63" s="8">
        <v>474.76538094012329</v>
      </c>
      <c r="G63" s="8">
        <v>485.91606596840717</v>
      </c>
      <c r="H63" s="8">
        <v>521.29343487573146</v>
      </c>
      <c r="I63" s="8">
        <v>549.44379057810829</v>
      </c>
      <c r="J63" s="8">
        <v>583.86613405573121</v>
      </c>
      <c r="K63" s="8">
        <v>636.63783026374131</v>
      </c>
      <c r="L63" s="8">
        <v>711.74905393700089</v>
      </c>
      <c r="M63" s="8">
        <v>799.8</v>
      </c>
      <c r="N63" s="8">
        <v>889.6</v>
      </c>
      <c r="O63" s="8">
        <v>977.6</v>
      </c>
      <c r="P63" s="8">
        <v>1073.9000000000001</v>
      </c>
      <c r="Q63" s="8">
        <v>1103.5</v>
      </c>
      <c r="R63" s="8">
        <v>1122.5999999999999</v>
      </c>
      <c r="S63" s="8">
        <v>1171.5999999999999</v>
      </c>
      <c r="T63" s="8">
        <v>1247.5999999999999</v>
      </c>
      <c r="U63" s="8">
        <v>1346.2</v>
      </c>
      <c r="V63" s="8">
        <v>1432</v>
      </c>
      <c r="W63" s="8">
        <v>1544.5</v>
      </c>
      <c r="X63" s="8">
        <v>1624.3</v>
      </c>
      <c r="Y63" s="8">
        <v>1559.6</v>
      </c>
      <c r="Z63" s="8">
        <v>1618</v>
      </c>
      <c r="AA63" s="8">
        <v>1710.8</v>
      </c>
      <c r="AB63" s="8">
        <v>1785</v>
      </c>
      <c r="AC63" s="8">
        <v>1820.7</v>
      </c>
      <c r="AD63" s="8">
        <v>1919.7</v>
      </c>
      <c r="AE63" s="8">
        <v>1999.3</v>
      </c>
      <c r="AF63" s="8">
        <v>2094.1999999999998</v>
      </c>
      <c r="AG63" s="8">
        <v>2221.8000000000002</v>
      </c>
      <c r="AH63" s="8">
        <v>2375.9</v>
      </c>
    </row>
    <row r="64" spans="1:34" x14ac:dyDescent="0.25">
      <c r="A64" t="s">
        <v>73</v>
      </c>
      <c r="B64" s="1" t="s">
        <v>150</v>
      </c>
      <c r="C64" s="8">
        <v>82.581740797464519</v>
      </c>
      <c r="D64" s="8">
        <v>94.125630409669014</v>
      </c>
      <c r="E64" s="8">
        <v>103.05657010700283</v>
      </c>
      <c r="F64" s="8">
        <v>113.35978610111734</v>
      </c>
      <c r="G64" s="8">
        <v>116.27096466139429</v>
      </c>
      <c r="H64" s="8">
        <v>126.48290783103675</v>
      </c>
      <c r="I64" s="8">
        <v>130.85339026410844</v>
      </c>
      <c r="J64" s="8">
        <v>133.77942719194428</v>
      </c>
      <c r="K64" s="8">
        <v>135.46054525221004</v>
      </c>
      <c r="L64" s="8">
        <v>145.79241666677265</v>
      </c>
      <c r="M64" s="8">
        <v>155.6</v>
      </c>
      <c r="N64" s="8">
        <v>170.2</v>
      </c>
      <c r="O64" s="8">
        <v>180.9</v>
      </c>
      <c r="P64" s="8">
        <v>187.7</v>
      </c>
      <c r="Q64" s="8">
        <v>200.7</v>
      </c>
      <c r="R64" s="8">
        <v>212</v>
      </c>
      <c r="S64" s="8">
        <v>239</v>
      </c>
      <c r="T64" s="8">
        <v>252</v>
      </c>
      <c r="U64" s="8">
        <v>270.2</v>
      </c>
      <c r="V64" s="8">
        <v>281</v>
      </c>
      <c r="W64" s="8">
        <v>290.39999999999998</v>
      </c>
      <c r="X64" s="8">
        <v>292.10000000000002</v>
      </c>
      <c r="Y64" s="8">
        <v>279.89999999999998</v>
      </c>
      <c r="Z64" s="8">
        <v>286</v>
      </c>
      <c r="AA64" s="8">
        <v>297.7</v>
      </c>
      <c r="AB64" s="8">
        <v>307</v>
      </c>
      <c r="AC64" s="8">
        <v>309.2</v>
      </c>
      <c r="AD64" s="8">
        <v>317.8</v>
      </c>
      <c r="AE64" s="8">
        <v>331.4</v>
      </c>
      <c r="AF64" s="8">
        <v>340.1</v>
      </c>
      <c r="AG64" s="8">
        <v>362.6</v>
      </c>
      <c r="AH64" s="8">
        <v>364.6</v>
      </c>
    </row>
    <row r="65" spans="1:34" x14ac:dyDescent="0.25">
      <c r="A65" t="s">
        <v>74</v>
      </c>
      <c r="B65" s="1" t="s">
        <v>151</v>
      </c>
      <c r="C65" s="8">
        <v>29.934533836067818</v>
      </c>
      <c r="D65" s="8">
        <v>34.901528358716583</v>
      </c>
      <c r="E65" s="8">
        <v>40.077710701161443</v>
      </c>
      <c r="F65" s="8">
        <v>44.837949820739752</v>
      </c>
      <c r="G65" s="8">
        <v>48.599681960250983</v>
      </c>
      <c r="H65" s="8">
        <v>53.119111843633817</v>
      </c>
      <c r="I65" s="8">
        <v>60.557441545529493</v>
      </c>
      <c r="J65" s="8">
        <v>70.206837858739107</v>
      </c>
      <c r="K65" s="8">
        <v>80.129881029805091</v>
      </c>
      <c r="L65" s="8">
        <v>96.632610872017992</v>
      </c>
      <c r="M65" s="8">
        <v>123.9</v>
      </c>
      <c r="N65" s="8">
        <v>153.6</v>
      </c>
      <c r="O65" s="8">
        <v>186.2</v>
      </c>
      <c r="P65" s="8">
        <v>210.7</v>
      </c>
      <c r="Q65" s="8">
        <v>205.2</v>
      </c>
      <c r="R65" s="8">
        <v>199.7</v>
      </c>
      <c r="S65" s="8">
        <v>197.7</v>
      </c>
      <c r="T65" s="8">
        <v>201.6</v>
      </c>
      <c r="U65" s="8">
        <v>217.8</v>
      </c>
      <c r="V65" s="8">
        <v>230.5</v>
      </c>
      <c r="W65" s="8">
        <v>256.89999999999998</v>
      </c>
      <c r="X65" s="8">
        <v>281.89999999999998</v>
      </c>
      <c r="Y65" s="8">
        <v>279.7</v>
      </c>
      <c r="Z65" s="8">
        <v>305</v>
      </c>
      <c r="AA65" s="8">
        <v>330.9</v>
      </c>
      <c r="AB65" s="8">
        <v>354.2</v>
      </c>
      <c r="AC65" s="8">
        <v>358.8</v>
      </c>
      <c r="AD65" s="8">
        <v>377.8</v>
      </c>
      <c r="AE65" s="8">
        <v>381.9</v>
      </c>
      <c r="AF65" s="8">
        <v>406.5</v>
      </c>
      <c r="AG65" s="8">
        <v>434.3</v>
      </c>
      <c r="AH65" s="8">
        <v>472.3</v>
      </c>
    </row>
    <row r="66" spans="1:34" x14ac:dyDescent="0.25">
      <c r="A66" t="s">
        <v>75</v>
      </c>
      <c r="B66" s="1" t="s">
        <v>152</v>
      </c>
      <c r="C66" s="8">
        <v>222.80063363974551</v>
      </c>
      <c r="D66" s="8">
        <v>254.93342231237065</v>
      </c>
      <c r="E66" s="8">
        <v>288.01536214741037</v>
      </c>
      <c r="F66" s="8">
        <v>312.95283426887943</v>
      </c>
      <c r="G66" s="8">
        <v>317.66427049041687</v>
      </c>
      <c r="H66" s="8">
        <v>338.15950067400081</v>
      </c>
      <c r="I66" s="8">
        <v>354.87743097785193</v>
      </c>
      <c r="J66" s="8">
        <v>377.27418094825168</v>
      </c>
      <c r="K66" s="8">
        <v>418.73868065296244</v>
      </c>
      <c r="L66" s="8">
        <v>467.6365890659265</v>
      </c>
      <c r="M66" s="8">
        <v>520.29999999999995</v>
      </c>
      <c r="N66" s="8">
        <v>565.79999999999995</v>
      </c>
      <c r="O66" s="8">
        <v>610.5</v>
      </c>
      <c r="P66" s="8">
        <v>675.4</v>
      </c>
      <c r="Q66" s="8">
        <v>697.5</v>
      </c>
      <c r="R66" s="8">
        <v>710.8</v>
      </c>
      <c r="S66" s="8">
        <v>734.9</v>
      </c>
      <c r="T66" s="8">
        <v>793.9</v>
      </c>
      <c r="U66" s="8">
        <v>858.2</v>
      </c>
      <c r="V66" s="8">
        <v>920.6</v>
      </c>
      <c r="W66" s="8">
        <v>997.1</v>
      </c>
      <c r="X66" s="8">
        <v>1050.2</v>
      </c>
      <c r="Y66" s="8">
        <v>1000.1</v>
      </c>
      <c r="Z66" s="8">
        <v>1026.9000000000001</v>
      </c>
      <c r="AA66" s="8">
        <v>1082.0999999999999</v>
      </c>
      <c r="AB66" s="8">
        <v>1123.9000000000001</v>
      </c>
      <c r="AC66" s="8">
        <v>1152.8</v>
      </c>
      <c r="AD66" s="8">
        <v>1224.0999999999999</v>
      </c>
      <c r="AE66" s="8">
        <v>1286.0999999999999</v>
      </c>
      <c r="AF66" s="8">
        <v>1347.6</v>
      </c>
      <c r="AG66" s="8">
        <v>1424.9</v>
      </c>
      <c r="AH66" s="8">
        <v>1539.1</v>
      </c>
    </row>
    <row r="67" spans="1:34" x14ac:dyDescent="0.25">
      <c r="A67" t="s">
        <v>76</v>
      </c>
      <c r="B67" s="9" t="s">
        <v>153</v>
      </c>
      <c r="C67" s="8">
        <v>104.70109968404302</v>
      </c>
      <c r="D67" s="8">
        <v>110.91085649663596</v>
      </c>
      <c r="E67" s="8">
        <v>118.08044238708514</v>
      </c>
      <c r="F67" s="8">
        <v>125.1457656943427</v>
      </c>
      <c r="G67" s="8">
        <v>129.63518987917323</v>
      </c>
      <c r="H67" s="8">
        <v>136.79046521890825</v>
      </c>
      <c r="I67" s="8">
        <v>146.66270082309543</v>
      </c>
      <c r="J67" s="8">
        <v>157.72373431656533</v>
      </c>
      <c r="K67" s="8">
        <v>168.21132360044106</v>
      </c>
      <c r="L67" s="8">
        <v>179.81309147286419</v>
      </c>
      <c r="M67" s="8">
        <v>195.2</v>
      </c>
      <c r="N67" s="8">
        <v>221.7</v>
      </c>
      <c r="O67" s="8">
        <v>240.1</v>
      </c>
      <c r="P67" s="8">
        <v>260.2</v>
      </c>
      <c r="Q67" s="8">
        <v>259.60000000000002</v>
      </c>
      <c r="R67" s="8">
        <v>261.8</v>
      </c>
      <c r="S67" s="8">
        <v>280.60000000000002</v>
      </c>
      <c r="T67" s="8">
        <v>320.8</v>
      </c>
      <c r="U67" s="8">
        <v>354.8</v>
      </c>
      <c r="V67" s="8">
        <v>383.7</v>
      </c>
      <c r="W67" s="8">
        <v>433.4</v>
      </c>
      <c r="X67" s="8">
        <v>432.6</v>
      </c>
      <c r="Y67" s="8">
        <v>400.2</v>
      </c>
      <c r="Z67" s="8">
        <v>422.2</v>
      </c>
      <c r="AA67" s="8">
        <v>446.5</v>
      </c>
      <c r="AB67" s="8">
        <v>478.8</v>
      </c>
      <c r="AC67" s="8">
        <v>499</v>
      </c>
      <c r="AD67" s="8">
        <v>531.29999999999995</v>
      </c>
      <c r="AE67" s="8">
        <v>561.79999999999995</v>
      </c>
      <c r="AF67" s="8">
        <v>566.5</v>
      </c>
      <c r="AG67" s="8">
        <v>602.4</v>
      </c>
      <c r="AH67" s="8">
        <v>635.70000000000005</v>
      </c>
    </row>
    <row r="68" spans="1:34" x14ac:dyDescent="0.25">
      <c r="A68" t="s">
        <v>77</v>
      </c>
      <c r="B68" s="9" t="s">
        <v>78</v>
      </c>
      <c r="C68" s="8">
        <v>129.98322574227544</v>
      </c>
      <c r="D68" s="8">
        <v>153.6353534738883</v>
      </c>
      <c r="E68" s="8">
        <v>173.47728181847566</v>
      </c>
      <c r="F68" s="8">
        <v>193.79356410608426</v>
      </c>
      <c r="G68" s="8">
        <v>196.74111550053203</v>
      </c>
      <c r="H68" s="8">
        <v>212.71444667306199</v>
      </c>
      <c r="I68" s="8">
        <v>226.21048230563972</v>
      </c>
      <c r="J68" s="8">
        <v>251.07871831021245</v>
      </c>
      <c r="K68" s="8">
        <v>281.37589934074833</v>
      </c>
      <c r="L68" s="8">
        <v>313.70470859903259</v>
      </c>
      <c r="M68" s="8">
        <v>350.9</v>
      </c>
      <c r="N68" s="8">
        <v>399</v>
      </c>
      <c r="O68" s="8">
        <v>436.1</v>
      </c>
      <c r="P68" s="8">
        <v>475.9</v>
      </c>
      <c r="Q68" s="8">
        <v>472.3</v>
      </c>
      <c r="R68" s="8">
        <v>467.8</v>
      </c>
      <c r="S68" s="8">
        <v>492</v>
      </c>
      <c r="T68" s="8">
        <v>531.9</v>
      </c>
      <c r="U68" s="8">
        <v>580.29999999999995</v>
      </c>
      <c r="V68" s="8">
        <v>622.79999999999995</v>
      </c>
      <c r="W68" s="8">
        <v>665.4</v>
      </c>
      <c r="X68" s="8">
        <v>682.2</v>
      </c>
      <c r="Y68" s="8">
        <v>633.9</v>
      </c>
      <c r="Z68" s="8">
        <v>672.1</v>
      </c>
      <c r="AA68" s="8">
        <v>711.3</v>
      </c>
      <c r="AB68" s="8">
        <v>745.2</v>
      </c>
      <c r="AC68" s="8">
        <v>775.4</v>
      </c>
      <c r="AD68" s="8">
        <v>847.8</v>
      </c>
      <c r="AE68" s="8">
        <v>898.4</v>
      </c>
      <c r="AF68" s="8">
        <v>955.9</v>
      </c>
      <c r="AG68" s="8">
        <v>1018.3</v>
      </c>
      <c r="AH68" s="8">
        <v>1097.4000000000001</v>
      </c>
    </row>
    <row r="69" spans="1:34" x14ac:dyDescent="0.25">
      <c r="A69" t="s">
        <v>79</v>
      </c>
      <c r="B69" s="1" t="s">
        <v>154</v>
      </c>
      <c r="C69" s="8">
        <v>109.95480687465006</v>
      </c>
      <c r="D69" s="8">
        <v>130.13178340505715</v>
      </c>
      <c r="E69" s="8">
        <v>147.59974772975403</v>
      </c>
      <c r="F69" s="8">
        <v>165.36530456165946</v>
      </c>
      <c r="G69" s="8">
        <v>168.42815528176396</v>
      </c>
      <c r="H69" s="8">
        <v>181.77788927254983</v>
      </c>
      <c r="I69" s="8">
        <v>192.94936882770469</v>
      </c>
      <c r="J69" s="8">
        <v>214.96610109976498</v>
      </c>
      <c r="K69" s="8">
        <v>243.20057373251703</v>
      </c>
      <c r="L69" s="8">
        <v>273.46808383892795</v>
      </c>
      <c r="M69" s="8">
        <v>308.89999999999998</v>
      </c>
      <c r="N69" s="8">
        <v>352.6</v>
      </c>
      <c r="O69" s="8">
        <v>385.4</v>
      </c>
      <c r="P69" s="8">
        <v>423.2</v>
      </c>
      <c r="Q69" s="8">
        <v>418.9</v>
      </c>
      <c r="R69" s="8">
        <v>414.4</v>
      </c>
      <c r="S69" s="8">
        <v>434.7</v>
      </c>
      <c r="T69" s="8">
        <v>469.9</v>
      </c>
      <c r="U69" s="8">
        <v>513.5</v>
      </c>
      <c r="V69" s="8">
        <v>549.4</v>
      </c>
      <c r="W69" s="8">
        <v>588.9</v>
      </c>
      <c r="X69" s="8">
        <v>602.70000000000005</v>
      </c>
      <c r="Y69" s="8">
        <v>559</v>
      </c>
      <c r="Z69" s="8">
        <v>589.70000000000005</v>
      </c>
      <c r="AA69" s="8">
        <v>628.1</v>
      </c>
      <c r="AB69" s="8">
        <v>661.7</v>
      </c>
      <c r="AC69" s="8">
        <v>690.3</v>
      </c>
      <c r="AD69" s="8">
        <v>757.9</v>
      </c>
      <c r="AE69" s="8">
        <v>808.4</v>
      </c>
      <c r="AF69" s="8">
        <v>860.9</v>
      </c>
      <c r="AG69" s="8">
        <v>917.7</v>
      </c>
      <c r="AH69" s="8">
        <v>991.3</v>
      </c>
    </row>
    <row r="70" spans="1:34" x14ac:dyDescent="0.25">
      <c r="A70" t="s">
        <v>80</v>
      </c>
      <c r="B70" s="1" t="s">
        <v>155</v>
      </c>
      <c r="C70" s="8">
        <v>20.098063941488174</v>
      </c>
      <c r="D70" s="8">
        <v>23.582226838271513</v>
      </c>
      <c r="E70" s="8">
        <v>25.957273199641765</v>
      </c>
      <c r="F70" s="8">
        <v>28.509902825882531</v>
      </c>
      <c r="G70" s="8">
        <v>28.387359987909548</v>
      </c>
      <c r="H70" s="8">
        <v>31.022031006940821</v>
      </c>
      <c r="I70" s="8">
        <v>33.35553742279275</v>
      </c>
      <c r="J70" s="8">
        <v>36.206216156429591</v>
      </c>
      <c r="K70" s="8">
        <v>38.244788962758413</v>
      </c>
      <c r="L70" s="8">
        <v>40.279207774012981</v>
      </c>
      <c r="M70" s="8">
        <v>42</v>
      </c>
      <c r="N70" s="8">
        <v>46.5</v>
      </c>
      <c r="O70" s="8">
        <v>50.7</v>
      </c>
      <c r="P70" s="8">
        <v>52.7</v>
      </c>
      <c r="Q70" s="8">
        <v>53.4</v>
      </c>
      <c r="R70" s="8">
        <v>53.5</v>
      </c>
      <c r="S70" s="8">
        <v>57.3</v>
      </c>
      <c r="T70" s="8">
        <v>62</v>
      </c>
      <c r="U70" s="8">
        <v>66.8</v>
      </c>
      <c r="V70" s="8">
        <v>73.5</v>
      </c>
      <c r="W70" s="8">
        <v>76.5</v>
      </c>
      <c r="X70" s="8">
        <v>79.5</v>
      </c>
      <c r="Y70" s="8">
        <v>74.8</v>
      </c>
      <c r="Z70" s="8">
        <v>82.4</v>
      </c>
      <c r="AA70" s="8">
        <v>83.2</v>
      </c>
      <c r="AB70" s="8">
        <v>83.6</v>
      </c>
      <c r="AC70" s="8">
        <v>85.1</v>
      </c>
      <c r="AD70" s="8">
        <v>89.8</v>
      </c>
      <c r="AE70" s="8">
        <v>90</v>
      </c>
      <c r="AF70" s="8">
        <v>94.9</v>
      </c>
      <c r="AG70" s="8">
        <v>100.6</v>
      </c>
      <c r="AH70" s="8">
        <v>106.1</v>
      </c>
    </row>
    <row r="71" spans="1:34" x14ac:dyDescent="0.25">
      <c r="A71" t="s">
        <v>81</v>
      </c>
      <c r="B71" s="9" t="s">
        <v>289</v>
      </c>
      <c r="C71" s="8">
        <v>436.20382697404477</v>
      </c>
      <c r="D71" s="8">
        <v>492.2211825952603</v>
      </c>
      <c r="E71" s="8">
        <v>541.41563220791579</v>
      </c>
      <c r="F71" s="8">
        <v>602.6363151393748</v>
      </c>
      <c r="G71" s="8">
        <v>654.14155288318875</v>
      </c>
      <c r="H71" s="8">
        <v>713.48421370637925</v>
      </c>
      <c r="I71" s="8">
        <v>752.46761488576783</v>
      </c>
      <c r="J71" s="8">
        <v>789.29732098728471</v>
      </c>
      <c r="K71" s="8">
        <v>837.47624002597195</v>
      </c>
      <c r="L71" s="8">
        <v>882.36633999132675</v>
      </c>
      <c r="M71" s="8">
        <v>929.4</v>
      </c>
      <c r="N71" s="8">
        <v>987.9</v>
      </c>
      <c r="O71" s="8">
        <v>1038.5999999999999</v>
      </c>
      <c r="P71" s="8">
        <v>1110</v>
      </c>
      <c r="Q71" s="8">
        <v>1208.3</v>
      </c>
      <c r="R71" s="8">
        <v>1306.8</v>
      </c>
      <c r="S71" s="8">
        <v>1395.9</v>
      </c>
      <c r="T71" s="8">
        <v>1482.5</v>
      </c>
      <c r="U71" s="8">
        <v>1579.3</v>
      </c>
      <c r="V71" s="8">
        <v>1674.6</v>
      </c>
      <c r="W71" s="8">
        <v>1780.9</v>
      </c>
      <c r="X71" s="8">
        <v>1898.6</v>
      </c>
      <c r="Y71" s="8">
        <v>1997.6</v>
      </c>
      <c r="Z71" s="8">
        <v>2090.9</v>
      </c>
      <c r="AA71" s="8">
        <v>2173.6</v>
      </c>
      <c r="AB71" s="8">
        <v>2265.5</v>
      </c>
      <c r="AC71" s="8">
        <v>2313.6999999999998</v>
      </c>
      <c r="AD71" s="8">
        <v>2398.8000000000002</v>
      </c>
      <c r="AE71" s="8">
        <v>2529.8000000000002</v>
      </c>
      <c r="AF71" s="8">
        <v>2655.2</v>
      </c>
      <c r="AG71" s="8">
        <v>2768.3</v>
      </c>
      <c r="AH71" s="8">
        <v>2893.4</v>
      </c>
    </row>
    <row r="72" spans="1:34" x14ac:dyDescent="0.25">
      <c r="A72" t="s">
        <v>82</v>
      </c>
      <c r="B72" s="9" t="s">
        <v>83</v>
      </c>
      <c r="C72" s="8">
        <v>57.07004497992385</v>
      </c>
      <c r="D72" s="8">
        <v>63.456815202324144</v>
      </c>
      <c r="E72" s="8">
        <v>69.438877153221327</v>
      </c>
      <c r="F72" s="8">
        <v>75.14289525487726</v>
      </c>
      <c r="G72" s="8">
        <v>79.881998215414498</v>
      </c>
      <c r="H72" s="8">
        <v>85.081418217102367</v>
      </c>
      <c r="I72" s="8">
        <v>89.668111957124196</v>
      </c>
      <c r="J72" s="8">
        <v>94.554475179529831</v>
      </c>
      <c r="K72" s="8">
        <v>100.88048767162823</v>
      </c>
      <c r="L72" s="8">
        <v>108.65953673031787</v>
      </c>
      <c r="M72" s="8">
        <v>113.1</v>
      </c>
      <c r="N72" s="8">
        <v>121.7</v>
      </c>
      <c r="O72" s="8">
        <v>130</v>
      </c>
      <c r="P72" s="8">
        <v>141.69999999999999</v>
      </c>
      <c r="Q72" s="8">
        <v>155.6</v>
      </c>
      <c r="R72" s="8">
        <v>166.3</v>
      </c>
      <c r="S72" s="8">
        <v>176.7</v>
      </c>
      <c r="T72" s="8">
        <v>185.4</v>
      </c>
      <c r="U72" s="8">
        <v>195.1</v>
      </c>
      <c r="V72" s="8">
        <v>213.5</v>
      </c>
      <c r="W72" s="8">
        <v>236.6</v>
      </c>
      <c r="X72" s="8">
        <v>257.3</v>
      </c>
      <c r="Y72" s="8">
        <v>273.5</v>
      </c>
      <c r="Z72" s="8">
        <v>292.89999999999998</v>
      </c>
      <c r="AA72" s="8">
        <v>306.39999999999998</v>
      </c>
      <c r="AB72" s="8">
        <v>309.39999999999998</v>
      </c>
      <c r="AC72" s="8">
        <v>319.8</v>
      </c>
      <c r="AD72" s="8">
        <v>330.2</v>
      </c>
      <c r="AE72" s="8">
        <v>342.2</v>
      </c>
      <c r="AF72" s="8">
        <v>353.6</v>
      </c>
      <c r="AG72" s="8">
        <v>365.6</v>
      </c>
      <c r="AH72" s="8">
        <v>369.6</v>
      </c>
    </row>
    <row r="73" spans="1:34" x14ac:dyDescent="0.25">
      <c r="A73" t="s">
        <v>84</v>
      </c>
      <c r="B73" s="9" t="s">
        <v>85</v>
      </c>
      <c r="C73" s="8">
        <v>379.20543998997994</v>
      </c>
      <c r="D73" s="8">
        <v>428.82728617475107</v>
      </c>
      <c r="E73" s="8">
        <v>472.04060461639511</v>
      </c>
      <c r="F73" s="8">
        <v>527.52690596600098</v>
      </c>
      <c r="G73" s="8">
        <v>574.26456071608527</v>
      </c>
      <c r="H73" s="8">
        <v>628.3714661618809</v>
      </c>
      <c r="I73" s="8">
        <v>662.76433660541102</v>
      </c>
      <c r="J73" s="8">
        <v>694.71595945930915</v>
      </c>
      <c r="K73" s="8">
        <v>736.57718675586693</v>
      </c>
      <c r="L73" s="8">
        <v>773.72986029295168</v>
      </c>
      <c r="M73" s="8">
        <v>816.3</v>
      </c>
      <c r="N73" s="8">
        <v>866.2</v>
      </c>
      <c r="O73" s="8">
        <v>908.7</v>
      </c>
      <c r="P73" s="8">
        <v>968.3</v>
      </c>
      <c r="Q73" s="8">
        <v>1052.8</v>
      </c>
      <c r="R73" s="8">
        <v>1140.5</v>
      </c>
      <c r="S73" s="8">
        <v>1219.3</v>
      </c>
      <c r="T73" s="8">
        <v>1297.2</v>
      </c>
      <c r="U73" s="8">
        <v>1384.2</v>
      </c>
      <c r="V73" s="8">
        <v>1461.2</v>
      </c>
      <c r="W73" s="8">
        <v>1544.3</v>
      </c>
      <c r="X73" s="8">
        <v>1641.3</v>
      </c>
      <c r="Y73" s="8">
        <v>1724.1</v>
      </c>
      <c r="Z73" s="8">
        <v>1798</v>
      </c>
      <c r="AA73" s="8">
        <v>1867.2</v>
      </c>
      <c r="AB73" s="8">
        <v>1956</v>
      </c>
      <c r="AC73" s="8">
        <v>1993.9</v>
      </c>
      <c r="AD73" s="8">
        <v>2068.5</v>
      </c>
      <c r="AE73" s="8">
        <v>2187.6999999999998</v>
      </c>
      <c r="AF73" s="8">
        <v>2301.6999999999998</v>
      </c>
      <c r="AG73" s="8">
        <v>2402.6</v>
      </c>
      <c r="AH73" s="8">
        <v>2523.8000000000002</v>
      </c>
    </row>
    <row r="74" spans="1:34" x14ac:dyDescent="0.25">
      <c r="A74" t="s">
        <v>86</v>
      </c>
      <c r="B74" s="1" t="s">
        <v>156</v>
      </c>
      <c r="C74" s="8">
        <v>172.43969533844023</v>
      </c>
      <c r="D74" s="8">
        <v>197.10163053802464</v>
      </c>
      <c r="E74" s="8">
        <v>216.05618258702853</v>
      </c>
      <c r="F74" s="8">
        <v>242.61479731291487</v>
      </c>
      <c r="G74" s="8">
        <v>264.94235770903538</v>
      </c>
      <c r="H74" s="8">
        <v>294.87602132006043</v>
      </c>
      <c r="I74" s="8">
        <v>310.9819831373166</v>
      </c>
      <c r="J74" s="8">
        <v>329.65392075446579</v>
      </c>
      <c r="K74" s="8">
        <v>353.24559407962693</v>
      </c>
      <c r="L74" s="8">
        <v>369.45664357325495</v>
      </c>
      <c r="M74" s="8">
        <v>388.2</v>
      </c>
      <c r="N74" s="8">
        <v>408</v>
      </c>
      <c r="O74" s="8">
        <v>425.8</v>
      </c>
      <c r="P74" s="8">
        <v>452.6</v>
      </c>
      <c r="Q74" s="8">
        <v>492.5</v>
      </c>
      <c r="R74" s="8">
        <v>529.6</v>
      </c>
      <c r="S74" s="8">
        <v>566.79999999999995</v>
      </c>
      <c r="T74" s="8">
        <v>607.4</v>
      </c>
      <c r="U74" s="8">
        <v>642.9</v>
      </c>
      <c r="V74" s="8">
        <v>671.8</v>
      </c>
      <c r="W74" s="8">
        <v>707.9</v>
      </c>
      <c r="X74" s="8">
        <v>745.5</v>
      </c>
      <c r="Y74" s="8">
        <v>773.4</v>
      </c>
      <c r="Z74" s="8">
        <v>803.2</v>
      </c>
      <c r="AA74" s="8">
        <v>833.8</v>
      </c>
      <c r="AB74" s="8">
        <v>868.8</v>
      </c>
      <c r="AC74" s="8">
        <v>874.8</v>
      </c>
      <c r="AD74" s="8">
        <v>909</v>
      </c>
      <c r="AE74" s="8">
        <v>957.5</v>
      </c>
      <c r="AF74" s="8">
        <v>1004.7</v>
      </c>
      <c r="AG74" s="8">
        <v>1045.5</v>
      </c>
      <c r="AH74" s="8">
        <v>1099.8</v>
      </c>
    </row>
    <row r="75" spans="1:34" x14ac:dyDescent="0.25">
      <c r="A75" t="s">
        <v>87</v>
      </c>
      <c r="B75" s="1" t="s">
        <v>157</v>
      </c>
      <c r="C75" s="8">
        <v>180.66136371748155</v>
      </c>
      <c r="D75" s="8">
        <v>200.14931372230259</v>
      </c>
      <c r="E75" s="8">
        <v>221.68926217981172</v>
      </c>
      <c r="F75" s="8">
        <v>246.97008428557837</v>
      </c>
      <c r="G75" s="8">
        <v>270.56001943104769</v>
      </c>
      <c r="H75" s="8">
        <v>292.29209127351174</v>
      </c>
      <c r="I75" s="8">
        <v>307.06748601002113</v>
      </c>
      <c r="J75" s="8">
        <v>317.30333711204656</v>
      </c>
      <c r="K75" s="8">
        <v>332.29901991723239</v>
      </c>
      <c r="L75" s="8">
        <v>350.58494141785383</v>
      </c>
      <c r="M75" s="8">
        <v>366.5</v>
      </c>
      <c r="N75" s="8">
        <v>391.8</v>
      </c>
      <c r="O75" s="8">
        <v>409.1</v>
      </c>
      <c r="P75" s="8">
        <v>432.6</v>
      </c>
      <c r="Q75" s="8">
        <v>466.7</v>
      </c>
      <c r="R75" s="8">
        <v>510.4</v>
      </c>
      <c r="S75" s="8">
        <v>546.1</v>
      </c>
      <c r="T75" s="8">
        <v>579.70000000000005</v>
      </c>
      <c r="U75" s="8">
        <v>624.5</v>
      </c>
      <c r="V75" s="8">
        <v>665</v>
      </c>
      <c r="W75" s="8">
        <v>702.4</v>
      </c>
      <c r="X75" s="8">
        <v>750.5</v>
      </c>
      <c r="Y75" s="8">
        <v>797.2</v>
      </c>
      <c r="Z75" s="8">
        <v>832.2</v>
      </c>
      <c r="AA75" s="8">
        <v>869.1</v>
      </c>
      <c r="AB75" s="8">
        <v>917.69999999999993</v>
      </c>
      <c r="AC75" s="8">
        <v>946.4</v>
      </c>
      <c r="AD75" s="8">
        <v>979.6</v>
      </c>
      <c r="AE75" s="8">
        <v>1043</v>
      </c>
      <c r="AF75" s="8">
        <v>1100</v>
      </c>
      <c r="AG75" s="8">
        <v>1147.0999999999999</v>
      </c>
      <c r="AH75" s="8">
        <v>1202.4000000000001</v>
      </c>
    </row>
    <row r="76" spans="1:34" x14ac:dyDescent="0.25">
      <c r="A76" t="s">
        <v>88</v>
      </c>
      <c r="B76" s="1" t="s">
        <v>158</v>
      </c>
      <c r="C76" s="8">
        <v>26.04147311696747</v>
      </c>
      <c r="D76" s="8">
        <v>31.497574746310324</v>
      </c>
      <c r="E76" s="8">
        <v>34.202900038598131</v>
      </c>
      <c r="F76" s="8">
        <v>37.85973309360952</v>
      </c>
      <c r="G76" s="8">
        <v>38.730219428098685</v>
      </c>
      <c r="H76" s="8">
        <v>41.259668933917169</v>
      </c>
      <c r="I76" s="8">
        <v>44.749518799321365</v>
      </c>
      <c r="J76" s="8">
        <v>47.831297318295654</v>
      </c>
      <c r="K76" s="8">
        <v>51.15416399309732</v>
      </c>
      <c r="L76" s="8">
        <v>53.792300783169864</v>
      </c>
      <c r="M76" s="8">
        <v>61.6</v>
      </c>
      <c r="N76" s="8">
        <v>66.3</v>
      </c>
      <c r="O76" s="8">
        <v>73.8</v>
      </c>
      <c r="P76" s="8">
        <v>83.1</v>
      </c>
      <c r="Q76" s="8">
        <v>93.6</v>
      </c>
      <c r="R76" s="8">
        <v>100.5</v>
      </c>
      <c r="S76" s="8">
        <v>106.4</v>
      </c>
      <c r="T76" s="8">
        <v>110.1</v>
      </c>
      <c r="U76" s="8">
        <v>116.9</v>
      </c>
      <c r="V76" s="8">
        <v>124.4</v>
      </c>
      <c r="W76" s="8">
        <v>134</v>
      </c>
      <c r="X76" s="8">
        <v>145.30000000000001</v>
      </c>
      <c r="Y76" s="8">
        <v>153.4</v>
      </c>
      <c r="Z76" s="8">
        <v>162.6</v>
      </c>
      <c r="AA76" s="8">
        <v>164.4</v>
      </c>
      <c r="AB76" s="8">
        <v>169.4</v>
      </c>
      <c r="AC76" s="8">
        <v>172.7</v>
      </c>
      <c r="AD76" s="8">
        <v>179.9</v>
      </c>
      <c r="AE76" s="8">
        <v>187.2</v>
      </c>
      <c r="AF76" s="8">
        <v>196.8</v>
      </c>
      <c r="AG76" s="8">
        <v>210.1</v>
      </c>
      <c r="AH76" s="8">
        <v>221.7</v>
      </c>
    </row>
    <row r="77" spans="1:34" x14ac:dyDescent="0.25">
      <c r="A77" t="s">
        <v>89</v>
      </c>
      <c r="B77" s="9" t="s">
        <v>290</v>
      </c>
      <c r="C77" s="8">
        <v>291.79822292595594</v>
      </c>
      <c r="D77" s="8">
        <v>324.39689577424645</v>
      </c>
      <c r="E77" s="8">
        <v>345.35100012476431</v>
      </c>
      <c r="F77" s="8">
        <v>373.87401936531563</v>
      </c>
      <c r="G77" s="8">
        <v>383.27206137071607</v>
      </c>
      <c r="H77" s="8">
        <v>405.89685589962886</v>
      </c>
      <c r="I77" s="8">
        <v>433.80361009133463</v>
      </c>
      <c r="J77" s="8">
        <v>459.8429937692427</v>
      </c>
      <c r="K77" s="8">
        <v>486.99580667667453</v>
      </c>
      <c r="L77" s="8">
        <v>516.52298829362837</v>
      </c>
      <c r="M77" s="8">
        <v>550.79999999999995</v>
      </c>
      <c r="N77" s="8">
        <v>582.6</v>
      </c>
      <c r="O77" s="8">
        <v>618.5</v>
      </c>
      <c r="P77" s="8">
        <v>670.2</v>
      </c>
      <c r="Q77" s="8">
        <v>689.6</v>
      </c>
      <c r="R77" s="8">
        <v>720.4</v>
      </c>
      <c r="S77" s="8">
        <v>758</v>
      </c>
      <c r="T77" s="8">
        <v>807.2</v>
      </c>
      <c r="U77" s="8">
        <v>855</v>
      </c>
      <c r="V77" s="8">
        <v>912.5</v>
      </c>
      <c r="W77" s="8">
        <v>955.9</v>
      </c>
      <c r="X77" s="8">
        <v>978.4</v>
      </c>
      <c r="Y77" s="8">
        <v>955.2</v>
      </c>
      <c r="Z77" s="8">
        <v>979.2</v>
      </c>
      <c r="AA77" s="8">
        <v>1030</v>
      </c>
      <c r="AB77" s="8">
        <v>1093.4000000000001</v>
      </c>
      <c r="AC77" s="8">
        <v>1139.4000000000001</v>
      </c>
      <c r="AD77" s="8">
        <v>1212.5999999999999</v>
      </c>
      <c r="AE77" s="8">
        <v>1298.0999999999999</v>
      </c>
      <c r="AF77" s="8">
        <v>1355.9</v>
      </c>
      <c r="AG77" s="8">
        <v>1423.4</v>
      </c>
      <c r="AH77" s="8">
        <v>1508.2</v>
      </c>
    </row>
    <row r="78" spans="1:34" x14ac:dyDescent="0.25">
      <c r="A78" t="s">
        <v>90</v>
      </c>
      <c r="B78" s="9" t="s">
        <v>91</v>
      </c>
      <c r="C78" s="8">
        <v>49.148169916137149</v>
      </c>
      <c r="D78" s="8">
        <v>55.664724572104369</v>
      </c>
      <c r="E78" s="8">
        <v>61.327236177661042</v>
      </c>
      <c r="F78" s="8">
        <v>69.72225146760843</v>
      </c>
      <c r="G78" s="8">
        <v>72.894256339907187</v>
      </c>
      <c r="H78" s="8">
        <v>81.658235589427932</v>
      </c>
      <c r="I78" s="8">
        <v>90.122702919138376</v>
      </c>
      <c r="J78" s="8">
        <v>97.206810961093254</v>
      </c>
      <c r="K78" s="8">
        <v>108.9322685886152</v>
      </c>
      <c r="L78" s="8">
        <v>119.09505532413702</v>
      </c>
      <c r="M78" s="8">
        <v>127.4</v>
      </c>
      <c r="N78" s="8">
        <v>133.5</v>
      </c>
      <c r="O78" s="8">
        <v>142.6</v>
      </c>
      <c r="P78" s="8">
        <v>151.5</v>
      </c>
      <c r="Q78" s="8">
        <v>160</v>
      </c>
      <c r="R78" s="8">
        <v>167.3</v>
      </c>
      <c r="S78" s="8">
        <v>180.5</v>
      </c>
      <c r="T78" s="8">
        <v>191.9</v>
      </c>
      <c r="U78" s="8">
        <v>202</v>
      </c>
      <c r="V78" s="8">
        <v>222.7</v>
      </c>
      <c r="W78" s="8">
        <v>241.5</v>
      </c>
      <c r="X78" s="8">
        <v>247.5</v>
      </c>
      <c r="Y78" s="8">
        <v>244.1</v>
      </c>
      <c r="Z78" s="8">
        <v>245.9</v>
      </c>
      <c r="AA78" s="8">
        <v>252.1</v>
      </c>
      <c r="AB78" s="8">
        <v>264.5</v>
      </c>
      <c r="AC78" s="8">
        <v>274.10000000000002</v>
      </c>
      <c r="AD78" s="8">
        <v>288.39999999999998</v>
      </c>
      <c r="AE78" s="8">
        <v>305.3</v>
      </c>
      <c r="AF78" s="8">
        <v>319.3</v>
      </c>
      <c r="AG78" s="8">
        <v>341.5</v>
      </c>
      <c r="AH78" s="8">
        <v>362.5</v>
      </c>
    </row>
    <row r="79" spans="1:34" x14ac:dyDescent="0.25">
      <c r="A79" t="s">
        <v>92</v>
      </c>
      <c r="B79" s="1" t="s">
        <v>159</v>
      </c>
      <c r="C79" s="8">
        <v>23.064467371531432</v>
      </c>
      <c r="D79" s="8">
        <v>25.752282956933577</v>
      </c>
      <c r="E79" s="8">
        <v>27.296651046029851</v>
      </c>
      <c r="F79" s="8">
        <v>32.288936225360025</v>
      </c>
      <c r="G79" s="8">
        <v>34.250701094669317</v>
      </c>
      <c r="H79" s="8">
        <v>37.421818215220611</v>
      </c>
      <c r="I79" s="8">
        <v>42.464630373859727</v>
      </c>
      <c r="J79" s="8">
        <v>45.966369681936229</v>
      </c>
      <c r="K79" s="8">
        <v>51.08936595829411</v>
      </c>
      <c r="L79" s="8">
        <v>56.463898716253844</v>
      </c>
      <c r="M79" s="8">
        <v>59.3</v>
      </c>
      <c r="N79" s="8">
        <v>64.599999999999994</v>
      </c>
      <c r="O79" s="8">
        <v>69.2</v>
      </c>
      <c r="P79" s="8">
        <v>75.900000000000006</v>
      </c>
      <c r="Q79" s="8">
        <v>83</v>
      </c>
      <c r="R79" s="8">
        <v>91</v>
      </c>
      <c r="S79" s="8">
        <v>97.4</v>
      </c>
      <c r="T79" s="8">
        <v>101.1</v>
      </c>
      <c r="U79" s="8">
        <v>106.4</v>
      </c>
      <c r="V79" s="8">
        <v>116.4</v>
      </c>
      <c r="W79" s="8">
        <v>126.6</v>
      </c>
      <c r="X79" s="8">
        <v>131.80000000000001</v>
      </c>
      <c r="Y79" s="8">
        <v>133.30000000000001</v>
      </c>
      <c r="Z79" s="8">
        <v>134</v>
      </c>
      <c r="AA79" s="8">
        <v>136.6</v>
      </c>
      <c r="AB79" s="8">
        <v>144.69999999999999</v>
      </c>
      <c r="AC79" s="8">
        <v>149.5</v>
      </c>
      <c r="AD79" s="8">
        <v>159</v>
      </c>
      <c r="AE79" s="8">
        <v>169.1</v>
      </c>
      <c r="AF79" s="8">
        <v>176.8</v>
      </c>
      <c r="AG79" s="8">
        <v>189</v>
      </c>
      <c r="AH79" s="8">
        <v>202.3</v>
      </c>
    </row>
    <row r="80" spans="1:34" x14ac:dyDescent="0.25">
      <c r="A80" t="s">
        <v>93</v>
      </c>
      <c r="B80" s="1" t="s">
        <v>160</v>
      </c>
      <c r="C80" s="8">
        <v>26.086814798050291</v>
      </c>
      <c r="D80" s="8">
        <v>29.91000283908005</v>
      </c>
      <c r="E80" s="8">
        <v>34.003821043159313</v>
      </c>
      <c r="F80" s="8">
        <v>37.430729199019574</v>
      </c>
      <c r="G80" s="8">
        <v>38.6507127989384</v>
      </c>
      <c r="H80" s="8">
        <v>44.222257616500073</v>
      </c>
      <c r="I80" s="8">
        <v>47.669570428061427</v>
      </c>
      <c r="J80" s="8">
        <v>51.256494039449301</v>
      </c>
      <c r="K80" s="8">
        <v>57.852567337606239</v>
      </c>
      <c r="L80" s="8">
        <v>62.654104901306695</v>
      </c>
      <c r="M80" s="8">
        <v>68.099999999999994</v>
      </c>
      <c r="N80" s="8">
        <v>68.900000000000006</v>
      </c>
      <c r="O80" s="8">
        <v>73.3</v>
      </c>
      <c r="P80" s="8">
        <v>75.599999999999994</v>
      </c>
      <c r="Q80" s="8">
        <v>77</v>
      </c>
      <c r="R80" s="8">
        <v>76.3</v>
      </c>
      <c r="S80" s="8">
        <v>83</v>
      </c>
      <c r="T80" s="8">
        <v>90.8</v>
      </c>
      <c r="U80" s="8">
        <v>95.6</v>
      </c>
      <c r="V80" s="8">
        <v>106.3</v>
      </c>
      <c r="W80" s="8">
        <v>114.9</v>
      </c>
      <c r="X80" s="8">
        <v>115.8</v>
      </c>
      <c r="Y80" s="8">
        <v>110.8</v>
      </c>
      <c r="Z80" s="8">
        <v>111.9</v>
      </c>
      <c r="AA80" s="8">
        <v>115.5</v>
      </c>
      <c r="AB80" s="8">
        <v>119.8</v>
      </c>
      <c r="AC80" s="8">
        <v>124.6</v>
      </c>
      <c r="AD80" s="8">
        <v>129.4</v>
      </c>
      <c r="AE80" s="8">
        <v>136.1</v>
      </c>
      <c r="AF80" s="8">
        <v>142.5</v>
      </c>
      <c r="AG80" s="8">
        <v>152.5</v>
      </c>
      <c r="AH80" s="8">
        <v>160.19999999999999</v>
      </c>
    </row>
    <row r="81" spans="1:68" x14ac:dyDescent="0.25">
      <c r="A81" t="s">
        <v>94</v>
      </c>
      <c r="B81" s="9" t="s">
        <v>95</v>
      </c>
      <c r="C81" s="8">
        <v>242.81552625254005</v>
      </c>
      <c r="D81" s="8">
        <v>268.9058142627112</v>
      </c>
      <c r="E81" s="8">
        <v>284.18902057716815</v>
      </c>
      <c r="F81" s="8">
        <v>304.30311285398653</v>
      </c>
      <c r="G81" s="8">
        <v>310.52019592030626</v>
      </c>
      <c r="H81" s="8">
        <v>324.35041364173156</v>
      </c>
      <c r="I81" s="8">
        <v>343.77359725076792</v>
      </c>
      <c r="J81" s="8">
        <v>362.71938596334462</v>
      </c>
      <c r="K81" s="8">
        <v>378.0967573252791</v>
      </c>
      <c r="L81" s="8">
        <v>397.4312505978707</v>
      </c>
      <c r="M81" s="8">
        <v>423.4</v>
      </c>
      <c r="N81" s="8">
        <v>449.1</v>
      </c>
      <c r="O81" s="8">
        <v>475.9</v>
      </c>
      <c r="P81" s="8">
        <v>518.70000000000005</v>
      </c>
      <c r="Q81" s="8">
        <v>529.6</v>
      </c>
      <c r="R81" s="8">
        <v>553.20000000000005</v>
      </c>
      <c r="S81" s="8">
        <v>577.5</v>
      </c>
      <c r="T81" s="8">
        <v>615.29999999999995</v>
      </c>
      <c r="U81" s="8">
        <v>653</v>
      </c>
      <c r="V81" s="8">
        <v>689.8</v>
      </c>
      <c r="W81" s="8">
        <v>714.4</v>
      </c>
      <c r="X81" s="8">
        <v>730.9</v>
      </c>
      <c r="Y81" s="8">
        <v>711.1</v>
      </c>
      <c r="Z81" s="8">
        <v>733.3</v>
      </c>
      <c r="AA81" s="8">
        <v>777.9</v>
      </c>
      <c r="AB81" s="8">
        <v>828.9</v>
      </c>
      <c r="AC81" s="8">
        <v>865.3</v>
      </c>
      <c r="AD81" s="8">
        <v>924.2</v>
      </c>
      <c r="AE81" s="8">
        <v>992.8</v>
      </c>
      <c r="AF81" s="8">
        <v>1036.5999999999999</v>
      </c>
      <c r="AG81" s="8">
        <v>1081.9000000000001</v>
      </c>
      <c r="AH81" s="8">
        <v>1145.5999999999999</v>
      </c>
    </row>
    <row r="82" spans="1:68" x14ac:dyDescent="0.25">
      <c r="A82" t="s">
        <v>96</v>
      </c>
      <c r="B82" s="1" t="s">
        <v>161</v>
      </c>
      <c r="C82" s="8">
        <v>63.609061136109922</v>
      </c>
      <c r="D82" s="8">
        <v>69.8596952408367</v>
      </c>
      <c r="E82" s="8">
        <v>73.278806814184989</v>
      </c>
      <c r="F82" s="8">
        <v>76.977560956299882</v>
      </c>
      <c r="G82" s="8">
        <v>78.168589226463808</v>
      </c>
      <c r="H82" s="8">
        <v>84.701130213049098</v>
      </c>
      <c r="I82" s="8">
        <v>89.047477672935244</v>
      </c>
      <c r="J82" s="8">
        <v>95.696630742027466</v>
      </c>
      <c r="K82" s="8">
        <v>101.98236168721512</v>
      </c>
      <c r="L82" s="8">
        <v>109.27910807516234</v>
      </c>
      <c r="M82" s="8">
        <v>116.5</v>
      </c>
      <c r="N82" s="8">
        <v>123.8</v>
      </c>
      <c r="O82" s="8">
        <v>133.80000000000001</v>
      </c>
      <c r="P82" s="8">
        <v>150.30000000000001</v>
      </c>
      <c r="Q82" s="8">
        <v>144.69999999999999</v>
      </c>
      <c r="R82" s="8">
        <v>147.6</v>
      </c>
      <c r="S82" s="8">
        <v>151.19999999999999</v>
      </c>
      <c r="T82" s="8">
        <v>163.1</v>
      </c>
      <c r="U82" s="8">
        <v>177.4</v>
      </c>
      <c r="V82" s="8">
        <v>187.5</v>
      </c>
      <c r="W82" s="8">
        <v>192.8</v>
      </c>
      <c r="X82" s="8">
        <v>198</v>
      </c>
      <c r="Y82" s="8">
        <v>181.9</v>
      </c>
      <c r="Z82" s="8">
        <v>185.7</v>
      </c>
      <c r="AA82" s="8">
        <v>198.7</v>
      </c>
      <c r="AB82" s="8">
        <v>214.9</v>
      </c>
      <c r="AC82" s="8">
        <v>226</v>
      </c>
      <c r="AD82" s="8">
        <v>244.2</v>
      </c>
      <c r="AE82" s="8">
        <v>258.5</v>
      </c>
      <c r="AF82" s="8">
        <v>267.10000000000002</v>
      </c>
      <c r="AG82" s="8">
        <v>273.60000000000002</v>
      </c>
      <c r="AH82" s="8">
        <v>286.7</v>
      </c>
    </row>
    <row r="83" spans="1:68" x14ac:dyDescent="0.25">
      <c r="A83" t="s">
        <v>97</v>
      </c>
      <c r="B83" s="1" t="s">
        <v>162</v>
      </c>
      <c r="C83" s="8">
        <v>179.1218272864412</v>
      </c>
      <c r="D83" s="8">
        <v>198.92520799070599</v>
      </c>
      <c r="E83" s="8">
        <v>210.75790645806612</v>
      </c>
      <c r="F83" s="8">
        <v>227.09520873018116</v>
      </c>
      <c r="G83" s="8">
        <v>232.10068466830535</v>
      </c>
      <c r="H83" s="8">
        <v>239.52181389553974</v>
      </c>
      <c r="I83" s="8">
        <v>254.55987765517486</v>
      </c>
      <c r="J83" s="8">
        <v>266.92482037599518</v>
      </c>
      <c r="K83" s="8">
        <v>276.11144273665855</v>
      </c>
      <c r="L83" s="8">
        <v>288.24163545191931</v>
      </c>
      <c r="M83" s="8">
        <v>307</v>
      </c>
      <c r="N83" s="8">
        <v>325.3</v>
      </c>
      <c r="O83" s="8">
        <v>342.1</v>
      </c>
      <c r="P83" s="8">
        <v>368.4</v>
      </c>
      <c r="Q83" s="8">
        <v>385</v>
      </c>
      <c r="R83" s="8">
        <v>405.5</v>
      </c>
      <c r="S83" s="8">
        <v>426.3</v>
      </c>
      <c r="T83" s="8">
        <v>452.2</v>
      </c>
      <c r="U83" s="8">
        <v>475.6</v>
      </c>
      <c r="V83" s="8">
        <v>502.3</v>
      </c>
      <c r="W83" s="8">
        <v>521.6</v>
      </c>
      <c r="X83" s="8">
        <v>532.9</v>
      </c>
      <c r="Y83" s="8">
        <v>529.1</v>
      </c>
      <c r="Z83" s="8">
        <v>547.70000000000005</v>
      </c>
      <c r="AA83" s="8">
        <v>579.20000000000005</v>
      </c>
      <c r="AB83" s="8">
        <v>614</v>
      </c>
      <c r="AC83" s="8">
        <v>639.4</v>
      </c>
      <c r="AD83" s="8">
        <v>680</v>
      </c>
      <c r="AE83" s="8">
        <v>734.3</v>
      </c>
      <c r="AF83" s="8">
        <v>769.6</v>
      </c>
      <c r="AG83" s="8">
        <v>808.3</v>
      </c>
      <c r="AH83" s="8">
        <v>858.9</v>
      </c>
    </row>
    <row r="84" spans="1:68" x14ac:dyDescent="0.25">
      <c r="A84" t="s">
        <v>98</v>
      </c>
      <c r="B84" s="9" t="s">
        <v>99</v>
      </c>
      <c r="C84" s="8">
        <v>187.23648997273088</v>
      </c>
      <c r="D84" s="8">
        <v>207.85892011502858</v>
      </c>
      <c r="E84" s="8">
        <v>225.63691192853196</v>
      </c>
      <c r="F84" s="8">
        <v>238.85007969022683</v>
      </c>
      <c r="G84" s="8">
        <v>238.09734787286885</v>
      </c>
      <c r="H84" s="8">
        <v>261.39570935563302</v>
      </c>
      <c r="I84" s="8">
        <v>274.04079666982034</v>
      </c>
      <c r="J84" s="8">
        <v>295.11224244074162</v>
      </c>
      <c r="K84" s="8">
        <v>319.07252359170622</v>
      </c>
      <c r="L84" s="8">
        <v>338.62337036920309</v>
      </c>
      <c r="M84" s="8">
        <v>352</v>
      </c>
      <c r="N84" s="8">
        <v>383.5</v>
      </c>
      <c r="O84" s="8">
        <v>402.5</v>
      </c>
      <c r="P84" s="8">
        <v>425.9</v>
      </c>
      <c r="Q84" s="8">
        <v>442.6</v>
      </c>
      <c r="R84" s="8">
        <v>458.4</v>
      </c>
      <c r="S84" s="8">
        <v>468.9</v>
      </c>
      <c r="T84" s="8">
        <v>487.8</v>
      </c>
      <c r="U84" s="8">
        <v>497.6</v>
      </c>
      <c r="V84" s="8">
        <v>523.4</v>
      </c>
      <c r="W84" s="8">
        <v>534.29999999999995</v>
      </c>
      <c r="X84" s="8">
        <v>550.5</v>
      </c>
      <c r="Y84" s="8">
        <v>521.6</v>
      </c>
      <c r="Z84" s="8">
        <v>535</v>
      </c>
      <c r="AA84" s="8">
        <v>548.9</v>
      </c>
      <c r="AB84" s="8">
        <v>576.29999999999995</v>
      </c>
      <c r="AC84" s="8">
        <v>584.5</v>
      </c>
      <c r="AD84" s="8">
        <v>620.79999999999995</v>
      </c>
      <c r="AE84" s="8">
        <v>642.79999999999995</v>
      </c>
      <c r="AF84" s="8">
        <v>673.6</v>
      </c>
      <c r="AG84" s="8">
        <v>693.6</v>
      </c>
      <c r="AH84" s="8">
        <v>739.7</v>
      </c>
    </row>
    <row r="85" spans="1:68" x14ac:dyDescent="0.25">
      <c r="A85" t="s">
        <v>100</v>
      </c>
      <c r="B85" s="9" t="s">
        <v>291</v>
      </c>
      <c r="C85" s="8">
        <v>1042.0001284408386</v>
      </c>
      <c r="D85" s="8">
        <v>1098.6601042270438</v>
      </c>
      <c r="E85" s="8">
        <v>1170.9116180107205</v>
      </c>
      <c r="F85" s="8">
        <v>1255.0401763570685</v>
      </c>
      <c r="G85" s="8">
        <v>1329.2194523702983</v>
      </c>
      <c r="H85" s="8">
        <v>1385.8286975717501</v>
      </c>
      <c r="I85" s="8">
        <v>1435.2676818874304</v>
      </c>
      <c r="J85" s="8">
        <v>1494.074576031227</v>
      </c>
      <c r="K85" s="8">
        <v>1550.2810203881108</v>
      </c>
      <c r="L85" s="8">
        <v>1604.3456194454823</v>
      </c>
      <c r="M85" s="8">
        <v>1665.2</v>
      </c>
      <c r="N85" s="8">
        <v>1729.8</v>
      </c>
      <c r="O85" s="8">
        <v>1834.8</v>
      </c>
      <c r="P85" s="8">
        <v>1951.1</v>
      </c>
      <c r="Q85" s="8">
        <v>2079.1999999999998</v>
      </c>
      <c r="R85" s="8">
        <v>2214.8000000000002</v>
      </c>
      <c r="S85" s="8">
        <v>2343.1999999999998</v>
      </c>
      <c r="T85" s="8">
        <v>2479.6999999999998</v>
      </c>
      <c r="U85" s="8">
        <v>2623.3</v>
      </c>
      <c r="V85" s="8">
        <v>2777.1</v>
      </c>
      <c r="W85" s="8">
        <v>2932.9</v>
      </c>
      <c r="X85" s="8">
        <v>3120</v>
      </c>
      <c r="Y85" s="8">
        <v>3223.8</v>
      </c>
      <c r="Z85" s="8">
        <v>3335.1</v>
      </c>
      <c r="AA85" s="8">
        <v>3364.4</v>
      </c>
      <c r="AB85" s="8">
        <v>3389.8</v>
      </c>
      <c r="AC85" s="8">
        <v>3426.4</v>
      </c>
      <c r="AD85" s="8">
        <v>3491.6</v>
      </c>
      <c r="AE85" s="8">
        <v>3572.3</v>
      </c>
      <c r="AF85" s="8">
        <v>3659.9</v>
      </c>
      <c r="AG85" s="8">
        <v>3777.9</v>
      </c>
      <c r="AH85" s="8">
        <v>3962.2</v>
      </c>
    </row>
    <row r="86" spans="1:68" x14ac:dyDescent="0.25">
      <c r="A86" t="s">
        <v>101</v>
      </c>
      <c r="B86" s="9" t="s">
        <v>163</v>
      </c>
      <c r="C86" s="8">
        <v>427.16195736680692</v>
      </c>
      <c r="D86" s="8">
        <v>440.05467136692772</v>
      </c>
      <c r="E86" s="8">
        <v>460.58662151624361</v>
      </c>
      <c r="F86" s="8">
        <v>485.17365937569213</v>
      </c>
      <c r="G86" s="8">
        <v>509.655487398415</v>
      </c>
      <c r="H86" s="8">
        <v>517.59732707851003</v>
      </c>
      <c r="I86" s="8">
        <v>515.61537415393275</v>
      </c>
      <c r="J86" s="8">
        <v>519.65843788125881</v>
      </c>
      <c r="K86" s="8">
        <v>521.3117353173883</v>
      </c>
      <c r="L86" s="8">
        <v>530.49905906498088</v>
      </c>
      <c r="M86" s="8">
        <v>541.5</v>
      </c>
      <c r="N86" s="8">
        <v>542.1</v>
      </c>
      <c r="O86" s="8">
        <v>563.1</v>
      </c>
      <c r="P86" s="8">
        <v>588.20000000000005</v>
      </c>
      <c r="Q86" s="8">
        <v>619.4</v>
      </c>
      <c r="R86" s="8">
        <v>679.5</v>
      </c>
      <c r="S86" s="8">
        <v>751.5</v>
      </c>
      <c r="T86" s="8">
        <v>805.6</v>
      </c>
      <c r="U86" s="8">
        <v>852.7</v>
      </c>
      <c r="V86" s="8">
        <v>900.5</v>
      </c>
      <c r="W86" s="8">
        <v>940</v>
      </c>
      <c r="X86" s="8">
        <v>1022.1</v>
      </c>
      <c r="Y86" s="8">
        <v>1076.3</v>
      </c>
      <c r="Z86" s="8">
        <v>1143.7</v>
      </c>
      <c r="AA86" s="8">
        <v>1147.9000000000001</v>
      </c>
      <c r="AB86" s="8">
        <v>1143.4000000000001</v>
      </c>
      <c r="AC86" s="8">
        <v>1097.0999999999999</v>
      </c>
      <c r="AD86" s="8">
        <v>1094.8</v>
      </c>
      <c r="AE86" s="8">
        <v>1099.8</v>
      </c>
      <c r="AF86" s="8">
        <v>1114.2</v>
      </c>
      <c r="AG86" s="8">
        <v>1137</v>
      </c>
      <c r="AH86" s="8">
        <v>1201.0999999999999</v>
      </c>
    </row>
    <row r="87" spans="1:68" x14ac:dyDescent="0.25">
      <c r="A87" t="s">
        <v>102</v>
      </c>
      <c r="B87" s="1" t="s">
        <v>292</v>
      </c>
      <c r="C87" s="8">
        <v>380.3161769812429</v>
      </c>
      <c r="D87" s="8">
        <v>389.24388503856841</v>
      </c>
      <c r="E87" s="8">
        <v>406.57502132334918</v>
      </c>
      <c r="F87" s="8">
        <v>427.91799471046698</v>
      </c>
      <c r="G87" s="8">
        <v>448.17453270931128</v>
      </c>
      <c r="H87" s="8">
        <v>453.94360429975717</v>
      </c>
      <c r="I87" s="8">
        <v>450.74011499529672</v>
      </c>
      <c r="J87" s="8">
        <v>452.24418013588638</v>
      </c>
      <c r="K87" s="8">
        <v>449.31678496295353</v>
      </c>
      <c r="L87" s="8">
        <v>456.21216113107886</v>
      </c>
      <c r="M87" s="8">
        <v>465.1</v>
      </c>
      <c r="N87" s="8">
        <v>464.5</v>
      </c>
      <c r="O87" s="8">
        <v>482</v>
      </c>
      <c r="P87" s="8">
        <v>504.6</v>
      </c>
      <c r="Q87" s="8">
        <v>535.79999999999995</v>
      </c>
      <c r="R87" s="8">
        <v>592.29999999999995</v>
      </c>
      <c r="S87" s="8">
        <v>664.6</v>
      </c>
      <c r="T87" s="8">
        <v>718</v>
      </c>
      <c r="U87" s="8">
        <v>764.6</v>
      </c>
      <c r="V87" s="8">
        <v>805.1</v>
      </c>
      <c r="W87" s="8">
        <v>840.6</v>
      </c>
      <c r="X87" s="8">
        <v>921.3</v>
      </c>
      <c r="Y87" s="8">
        <v>979.2</v>
      </c>
      <c r="Z87" s="8">
        <v>1047.0999999999999</v>
      </c>
      <c r="AA87" s="8">
        <v>1054.0999999999999</v>
      </c>
      <c r="AB87" s="8">
        <v>1046.2</v>
      </c>
      <c r="AC87" s="8">
        <v>1003.9</v>
      </c>
      <c r="AD87" s="8">
        <v>1000.2</v>
      </c>
      <c r="AE87" s="8">
        <v>1005.7</v>
      </c>
      <c r="AF87" s="8">
        <v>1020.3</v>
      </c>
      <c r="AG87" s="8">
        <v>1045.4000000000001</v>
      </c>
      <c r="AH87" s="8">
        <v>1109</v>
      </c>
    </row>
    <row r="88" spans="1:68" x14ac:dyDescent="0.25">
      <c r="A88" t="s">
        <v>103</v>
      </c>
      <c r="B88" s="1" t="s">
        <v>293</v>
      </c>
      <c r="C88" s="8">
        <v>46.326183700869422</v>
      </c>
      <c r="D88" s="8">
        <v>50.374263490156928</v>
      </c>
      <c r="E88" s="8">
        <v>53.586844458561991</v>
      </c>
      <c r="F88" s="8">
        <v>56.822202347042463</v>
      </c>
      <c r="G88" s="8">
        <v>61.077345041773022</v>
      </c>
      <c r="H88" s="8">
        <v>63.290847494057807</v>
      </c>
      <c r="I88" s="8">
        <v>64.570496246048265</v>
      </c>
      <c r="J88" s="8">
        <v>67.185700734726765</v>
      </c>
      <c r="K88" s="8">
        <v>71.934688457498609</v>
      </c>
      <c r="L88" s="8">
        <v>74.26518145145198</v>
      </c>
      <c r="M88" s="8">
        <v>76.400000000000006</v>
      </c>
      <c r="N88" s="8">
        <v>77.599999999999994</v>
      </c>
      <c r="O88" s="8">
        <v>81.099999999999994</v>
      </c>
      <c r="P88" s="8">
        <v>83.6</v>
      </c>
      <c r="Q88" s="8">
        <v>83.6</v>
      </c>
      <c r="R88" s="8">
        <v>87.2</v>
      </c>
      <c r="S88" s="8">
        <v>86.9</v>
      </c>
      <c r="T88" s="8">
        <v>87.6</v>
      </c>
      <c r="U88" s="8">
        <v>88.1</v>
      </c>
      <c r="V88" s="8">
        <v>95.4</v>
      </c>
      <c r="W88" s="8">
        <v>99.4</v>
      </c>
      <c r="X88" s="8">
        <v>100.8</v>
      </c>
      <c r="Y88" s="8">
        <v>97.1</v>
      </c>
      <c r="Z88" s="8">
        <v>96.6</v>
      </c>
      <c r="AA88" s="8">
        <v>93.8</v>
      </c>
      <c r="AB88" s="8">
        <v>97.1</v>
      </c>
      <c r="AC88" s="8">
        <v>93.2</v>
      </c>
      <c r="AD88" s="8">
        <v>94.5</v>
      </c>
      <c r="AE88" s="8">
        <v>94.1</v>
      </c>
      <c r="AF88" s="8">
        <v>93.8</v>
      </c>
      <c r="AG88" s="8">
        <v>91.5</v>
      </c>
      <c r="AH88" s="8">
        <v>92.1</v>
      </c>
    </row>
    <row r="89" spans="1:68" x14ac:dyDescent="0.25">
      <c r="A89" t="s">
        <v>104</v>
      </c>
      <c r="B89" s="9" t="s">
        <v>164</v>
      </c>
      <c r="C89" s="8">
        <v>613.12604971523228</v>
      </c>
      <c r="D89" s="8">
        <v>656.99323818406128</v>
      </c>
      <c r="E89" s="8">
        <v>708.7638084701058</v>
      </c>
      <c r="F89" s="8">
        <v>768.35202066870409</v>
      </c>
      <c r="G89" s="8">
        <v>818.03829472979305</v>
      </c>
      <c r="H89" s="8">
        <v>866.89779115024533</v>
      </c>
      <c r="I89" s="8">
        <v>918.65407145135953</v>
      </c>
      <c r="J89" s="8">
        <v>973.69500662694691</v>
      </c>
      <c r="K89" s="8">
        <v>1028.5562962900672</v>
      </c>
      <c r="L89" s="8">
        <v>1073.5870977354091</v>
      </c>
      <c r="M89" s="8">
        <v>1123.5999999999999</v>
      </c>
      <c r="N89" s="8">
        <v>1187.5999999999999</v>
      </c>
      <c r="O89" s="8">
        <v>1271.5999999999999</v>
      </c>
      <c r="P89" s="8">
        <v>1362.9</v>
      </c>
      <c r="Q89" s="8">
        <v>1459.7</v>
      </c>
      <c r="R89" s="8">
        <v>1535.3</v>
      </c>
      <c r="S89" s="8">
        <v>1591.6</v>
      </c>
      <c r="T89" s="8">
        <v>1674</v>
      </c>
      <c r="U89" s="8">
        <v>1770.5</v>
      </c>
      <c r="V89" s="8">
        <v>1876.6</v>
      </c>
      <c r="W89" s="8">
        <v>1992.9</v>
      </c>
      <c r="X89" s="8">
        <v>2097.9</v>
      </c>
      <c r="Y89" s="8">
        <v>2147.5</v>
      </c>
      <c r="Z89" s="8">
        <v>2191.4</v>
      </c>
      <c r="AA89" s="8">
        <v>2216.5</v>
      </c>
      <c r="AB89" s="8">
        <v>2246.4</v>
      </c>
      <c r="AC89" s="8">
        <v>2329.3000000000002</v>
      </c>
      <c r="AD89" s="8">
        <v>2396.8000000000002</v>
      </c>
      <c r="AE89" s="8">
        <v>2472.5</v>
      </c>
      <c r="AF89" s="8">
        <v>2545.6999999999998</v>
      </c>
      <c r="AG89" s="8">
        <v>2641</v>
      </c>
      <c r="AH89" s="8">
        <v>2761.1</v>
      </c>
    </row>
    <row r="90" spans="1:68" x14ac:dyDescent="0.25">
      <c r="A90" t="s">
        <v>105</v>
      </c>
      <c r="B90" s="1" t="s">
        <v>292</v>
      </c>
      <c r="C90" s="8">
        <v>542.79749392348049</v>
      </c>
      <c r="D90" s="8">
        <v>581.47219313930259</v>
      </c>
      <c r="E90" s="8">
        <v>627.22212568532245</v>
      </c>
      <c r="F90" s="8">
        <v>682.08726887118155</v>
      </c>
      <c r="G90" s="8">
        <v>726.76391046174876</v>
      </c>
      <c r="H90" s="8">
        <v>770.91373903975921</v>
      </c>
      <c r="I90" s="8">
        <v>814.10516122906631</v>
      </c>
      <c r="J90" s="8">
        <v>860.68930062977574</v>
      </c>
      <c r="K90" s="8">
        <v>907.63258367704771</v>
      </c>
      <c r="L90" s="8">
        <v>946.30624789705973</v>
      </c>
      <c r="M90" s="8">
        <v>993.5</v>
      </c>
      <c r="N90" s="8">
        <v>1052.9000000000001</v>
      </c>
      <c r="O90" s="8">
        <v>1130.5</v>
      </c>
      <c r="P90" s="8">
        <v>1216.0999999999999</v>
      </c>
      <c r="Q90" s="8">
        <v>1307.5</v>
      </c>
      <c r="R90" s="8">
        <v>1374.8</v>
      </c>
      <c r="S90" s="8">
        <v>1421.2</v>
      </c>
      <c r="T90" s="8">
        <v>1491.6</v>
      </c>
      <c r="U90" s="8">
        <v>1574.8</v>
      </c>
      <c r="V90" s="8">
        <v>1664.6</v>
      </c>
      <c r="W90" s="8">
        <v>1769.5</v>
      </c>
      <c r="X90" s="8">
        <v>1857.5</v>
      </c>
      <c r="Y90" s="8">
        <v>1891</v>
      </c>
      <c r="Z90" s="8">
        <v>1918.2</v>
      </c>
      <c r="AA90" s="8">
        <v>1930</v>
      </c>
      <c r="AB90" s="8">
        <v>1948.1</v>
      </c>
      <c r="AC90" s="8">
        <v>2019.8</v>
      </c>
      <c r="AD90" s="8">
        <v>2077.3000000000002</v>
      </c>
      <c r="AE90" s="8">
        <v>2144.6</v>
      </c>
      <c r="AF90" s="8">
        <v>2209.5</v>
      </c>
      <c r="AG90" s="8">
        <v>2295.1999999999998</v>
      </c>
      <c r="AH90" s="8">
        <v>2405.6999999999998</v>
      </c>
    </row>
    <row r="91" spans="1:68" x14ac:dyDescent="0.25">
      <c r="A91" t="s">
        <v>106</v>
      </c>
      <c r="B91" s="1" t="s">
        <v>293</v>
      </c>
      <c r="C91" s="8">
        <v>70.400193056100406</v>
      </c>
      <c r="D91" s="8">
        <v>75.580480084216362</v>
      </c>
      <c r="E91" s="8">
        <v>81.59829301833274</v>
      </c>
      <c r="F91" s="8">
        <v>86.556963490186007</v>
      </c>
      <c r="G91" s="8">
        <v>91.645833688388677</v>
      </c>
      <c r="H91" s="8">
        <v>96.457683190353151</v>
      </c>
      <c r="I91" s="8">
        <v>104.74521903305124</v>
      </c>
      <c r="J91" s="8">
        <v>112.97735073668368</v>
      </c>
      <c r="K91" s="8">
        <v>120.72654302615567</v>
      </c>
      <c r="L91" s="8">
        <v>126.96043210444785</v>
      </c>
      <c r="M91" s="8">
        <v>130.1</v>
      </c>
      <c r="N91" s="8">
        <v>134.80000000000001</v>
      </c>
      <c r="O91" s="8">
        <v>141.19999999999999</v>
      </c>
      <c r="P91" s="8">
        <v>146.9</v>
      </c>
      <c r="Q91" s="8">
        <v>152.19999999999999</v>
      </c>
      <c r="R91" s="8">
        <v>160.5</v>
      </c>
      <c r="S91" s="8">
        <v>170.5</v>
      </c>
      <c r="T91" s="8">
        <v>182.4</v>
      </c>
      <c r="U91" s="8">
        <v>195.8</v>
      </c>
      <c r="V91" s="8">
        <v>212</v>
      </c>
      <c r="W91" s="8">
        <v>223.4</v>
      </c>
      <c r="X91" s="8">
        <v>240.5</v>
      </c>
      <c r="Y91" s="8">
        <v>256.5</v>
      </c>
      <c r="Z91" s="8">
        <v>273.2</v>
      </c>
      <c r="AA91" s="8">
        <v>286.5</v>
      </c>
      <c r="AB91" s="8">
        <v>298.3</v>
      </c>
      <c r="AC91" s="8">
        <v>309.5</v>
      </c>
      <c r="AD91" s="8">
        <v>319.5</v>
      </c>
      <c r="AE91" s="8">
        <v>327.9</v>
      </c>
      <c r="AF91" s="8">
        <v>336.2</v>
      </c>
      <c r="AG91" s="8">
        <v>345.8</v>
      </c>
      <c r="AH91" s="8">
        <v>355.4</v>
      </c>
    </row>
    <row r="92" spans="1:68" x14ac:dyDescent="0.25">
      <c r="C92" s="8"/>
      <c r="D92" s="8"/>
      <c r="E92" s="8"/>
      <c r="M92" s="8"/>
    </row>
    <row r="93" spans="1:68" ht="18" x14ac:dyDescent="0.25">
      <c r="A93" s="11" t="s">
        <v>389</v>
      </c>
      <c r="C93" s="8"/>
      <c r="D93" s="8"/>
      <c r="E93" s="8"/>
      <c r="M93" s="8"/>
    </row>
    <row r="94" spans="1:68" s="14" customFormat="1" x14ac:dyDescent="0.25"/>
    <row r="95" spans="1:68" s="7" customFormat="1" ht="12.75" x14ac:dyDescent="0.2">
      <c r="A95" s="7" t="s">
        <v>165</v>
      </c>
      <c r="B95" s="7" t="s">
        <v>385</v>
      </c>
      <c r="C95" s="7">
        <v>1987</v>
      </c>
      <c r="D95" s="7">
        <v>1988</v>
      </c>
      <c r="E95" s="7">
        <v>1989</v>
      </c>
      <c r="F95" s="7">
        <v>1990</v>
      </c>
      <c r="G95" s="7">
        <v>1991</v>
      </c>
      <c r="H95" s="7">
        <v>1992</v>
      </c>
      <c r="I95" s="7">
        <v>1993</v>
      </c>
      <c r="J95" s="7">
        <v>1994</v>
      </c>
      <c r="K95" s="7">
        <v>1995</v>
      </c>
      <c r="L95" s="7">
        <v>1996</v>
      </c>
      <c r="M95" s="7">
        <v>1997</v>
      </c>
      <c r="N95" s="7">
        <v>1998</v>
      </c>
      <c r="O95" s="7">
        <v>1999</v>
      </c>
      <c r="P95" s="7">
        <v>2000</v>
      </c>
      <c r="Q95" s="7">
        <v>2001</v>
      </c>
      <c r="R95" s="7">
        <v>2002</v>
      </c>
      <c r="S95" s="7">
        <v>2003</v>
      </c>
      <c r="T95" s="7">
        <v>2004</v>
      </c>
      <c r="U95" s="7">
        <v>2005</v>
      </c>
      <c r="V95" s="7">
        <v>2006</v>
      </c>
      <c r="W95" s="7">
        <v>2007</v>
      </c>
      <c r="X95" s="7">
        <v>2008</v>
      </c>
      <c r="Y95" s="7">
        <v>2009</v>
      </c>
      <c r="Z95" s="7">
        <v>2010</v>
      </c>
      <c r="AA95" s="7">
        <v>2011</v>
      </c>
      <c r="AB95" s="7">
        <v>2012</v>
      </c>
      <c r="AC95" s="7">
        <v>2013</v>
      </c>
      <c r="AD95" s="7">
        <v>2014</v>
      </c>
      <c r="AE95" s="7">
        <v>2015</v>
      </c>
      <c r="AF95" s="7">
        <v>2016</v>
      </c>
      <c r="AG95" s="7">
        <v>2017</v>
      </c>
      <c r="AH95" s="7">
        <v>2018</v>
      </c>
    </row>
    <row r="96" spans="1:68" x14ac:dyDescent="0.25">
      <c r="A96" t="s">
        <v>0</v>
      </c>
      <c r="B96" s="9" t="s">
        <v>1</v>
      </c>
      <c r="C96" s="8">
        <v>15769.97646319621</v>
      </c>
      <c r="D96" s="8">
        <v>16513.759365057947</v>
      </c>
      <c r="E96" s="8">
        <v>16932.036043222426</v>
      </c>
      <c r="F96" s="8">
        <v>17230.487028924686</v>
      </c>
      <c r="G96" s="8">
        <v>17104.58908853327</v>
      </c>
      <c r="H96" s="8">
        <v>17671.961943157832</v>
      </c>
      <c r="I96" s="8">
        <v>18227.999934982585</v>
      </c>
      <c r="J96" s="8">
        <v>19071.457662104498</v>
      </c>
      <c r="K96" s="8">
        <v>19736.278851083785</v>
      </c>
      <c r="L96" s="8">
        <v>20575.047453416741</v>
      </c>
      <c r="M96" s="8">
        <v>21628.878140000001</v>
      </c>
      <c r="N96" s="8">
        <v>22792.555855999999</v>
      </c>
      <c r="O96" s="8">
        <v>23954.774232</v>
      </c>
      <c r="P96" s="8">
        <v>25025.346055999998</v>
      </c>
      <c r="Q96" s="8">
        <v>25018.341224000003</v>
      </c>
      <c r="R96" s="8">
        <v>25181.787304000001</v>
      </c>
      <c r="S96" s="8">
        <v>25753.848583999999</v>
      </c>
      <c r="T96" s="8">
        <v>26690.161127999996</v>
      </c>
      <c r="U96" s="8">
        <v>27742.929003999998</v>
      </c>
      <c r="V96" s="8">
        <v>28362.2729</v>
      </c>
      <c r="W96" s="8">
        <v>28917.405836000002</v>
      </c>
      <c r="X96" s="8">
        <v>28533.599416000001</v>
      </c>
      <c r="Y96" s="8">
        <v>26951.966724000002</v>
      </c>
      <c r="Z96" s="8">
        <v>27831.948744000001</v>
      </c>
      <c r="AA96" s="8">
        <v>28439.034184</v>
      </c>
      <c r="AB96" s="8">
        <v>29186.799999999999</v>
      </c>
      <c r="AC96" s="8">
        <v>29797.679723999998</v>
      </c>
      <c r="AD96" s="8">
        <v>30700.719315999999</v>
      </c>
      <c r="AE96" s="8">
        <v>31448.776999999998</v>
      </c>
      <c r="AF96" s="8">
        <v>32021.422015999997</v>
      </c>
      <c r="AG96" s="8">
        <v>32831.939451999999</v>
      </c>
      <c r="AH96" s="8">
        <v>33790.725831999996</v>
      </c>
      <c r="AJ96">
        <f>LN(C96)</f>
        <v>9.6658631874509737</v>
      </c>
      <c r="AK96">
        <f t="shared" ref="AK96:BO96" si="0">LN(D96)</f>
        <v>9.7119492132990839</v>
      </c>
      <c r="AL96">
        <f t="shared" si="0"/>
        <v>9.7369627303429205</v>
      </c>
      <c r="AM96">
        <f t="shared" si="0"/>
        <v>9.7544355954559023</v>
      </c>
      <c r="AN96">
        <f t="shared" si="0"/>
        <v>9.747102074237052</v>
      </c>
      <c r="AO96">
        <f t="shared" si="0"/>
        <v>9.7797345915868732</v>
      </c>
      <c r="AP96">
        <f t="shared" si="0"/>
        <v>9.8107141488168761</v>
      </c>
      <c r="AQ96">
        <f t="shared" si="0"/>
        <v>9.8559481331197585</v>
      </c>
      <c r="AR96">
        <f t="shared" si="0"/>
        <v>9.8902137871671307</v>
      </c>
      <c r="AS96">
        <f t="shared" si="0"/>
        <v>9.9318343319055149</v>
      </c>
      <c r="AT96">
        <f t="shared" si="0"/>
        <v>9.981784651675067</v>
      </c>
      <c r="AU96">
        <f t="shared" si="0"/>
        <v>10.034189264086745</v>
      </c>
      <c r="AV96">
        <f t="shared" si="0"/>
        <v>10.083922924601552</v>
      </c>
      <c r="AW96">
        <f t="shared" si="0"/>
        <v>10.127644432499398</v>
      </c>
      <c r="AX96">
        <f t="shared" si="0"/>
        <v>10.127364483821493</v>
      </c>
      <c r="AY96">
        <f t="shared" si="0"/>
        <v>10.133876286175408</v>
      </c>
      <c r="AZ96">
        <f t="shared" si="0"/>
        <v>10.156339354496728</v>
      </c>
      <c r="BA96">
        <f t="shared" si="0"/>
        <v>10.192050279397957</v>
      </c>
      <c r="BB96">
        <f t="shared" si="0"/>
        <v>10.23073627603816</v>
      </c>
      <c r="BC96">
        <f t="shared" si="0"/>
        <v>10.252815122004476</v>
      </c>
      <c r="BD96">
        <f t="shared" si="0"/>
        <v>10.272198970866166</v>
      </c>
      <c r="BE96">
        <f t="shared" si="0"/>
        <v>10.258837598745346</v>
      </c>
      <c r="BF96">
        <f t="shared" si="0"/>
        <v>10.201811550446267</v>
      </c>
      <c r="BG96">
        <f t="shared" si="0"/>
        <v>10.233939875208927</v>
      </c>
      <c r="BH96">
        <f t="shared" si="0"/>
        <v>10.255517923565566</v>
      </c>
      <c r="BI96">
        <f t="shared" si="0"/>
        <v>10.281471831254281</v>
      </c>
      <c r="BJ96">
        <f t="shared" si="0"/>
        <v>10.302185807851385</v>
      </c>
      <c r="BK96">
        <f t="shared" si="0"/>
        <v>10.332041363789399</v>
      </c>
      <c r="BL96">
        <f t="shared" si="0"/>
        <v>10.356115374250047</v>
      </c>
      <c r="BM96">
        <f t="shared" si="0"/>
        <v>10.374160395808198</v>
      </c>
      <c r="BN96">
        <f t="shared" si="0"/>
        <v>10.399157084352328</v>
      </c>
      <c r="BO96">
        <f t="shared" si="0"/>
        <v>10.427941660152385</v>
      </c>
      <c r="BP96" s="16">
        <f>LINEST(AJ96:BM96,C$95:AF$95,1,1)</f>
        <v>2.4702384907864198E-2</v>
      </c>
    </row>
    <row r="97" spans="1:34" x14ac:dyDescent="0.25">
      <c r="A97" t="s">
        <v>2</v>
      </c>
      <c r="B97" s="9" t="s">
        <v>190</v>
      </c>
      <c r="C97" s="8">
        <v>13485.549872823281</v>
      </c>
      <c r="D97" s="8">
        <v>14175.554061005738</v>
      </c>
      <c r="E97" s="8">
        <v>14534.438318782584</v>
      </c>
      <c r="F97" s="8">
        <v>14777.356343529573</v>
      </c>
      <c r="G97" s="8">
        <v>14633.365031992333</v>
      </c>
      <c r="H97" s="8">
        <v>15171.578048599229</v>
      </c>
      <c r="I97" s="8">
        <v>15702.966187673588</v>
      </c>
      <c r="J97" s="8">
        <v>16500.66059460229</v>
      </c>
      <c r="K97" s="8">
        <v>17138.775306923577</v>
      </c>
      <c r="L97" s="8">
        <v>17940.607720994085</v>
      </c>
      <c r="M97" s="8">
        <v>18932.491689999999</v>
      </c>
      <c r="N97" s="8">
        <v>20026.546700999999</v>
      </c>
      <c r="O97" s="8">
        <v>21108.477074999999</v>
      </c>
      <c r="P97" s="8">
        <v>22114.306003999998</v>
      </c>
      <c r="Q97" s="8">
        <v>22026.079922000001</v>
      </c>
      <c r="R97" s="8">
        <v>22090.05673</v>
      </c>
      <c r="S97" s="8">
        <v>22612.705976000001</v>
      </c>
      <c r="T97" s="8">
        <v>23499.868244999998</v>
      </c>
      <c r="U97" s="8">
        <v>24520.659492000003</v>
      </c>
      <c r="V97" s="8">
        <v>25092.323227999997</v>
      </c>
      <c r="W97" s="8">
        <v>25603.879720999998</v>
      </c>
      <c r="X97" s="8">
        <v>25163.265252999998</v>
      </c>
      <c r="Y97" s="8">
        <v>23466.847956999998</v>
      </c>
      <c r="Z97" s="8">
        <v>24337.242110999996</v>
      </c>
      <c r="AA97" s="8">
        <v>25020.349319000001</v>
      </c>
      <c r="AB97" s="8">
        <v>25797.1</v>
      </c>
      <c r="AC97" s="8">
        <v>26458.021701999995</v>
      </c>
      <c r="AD97" s="8">
        <v>27376.914403999996</v>
      </c>
      <c r="AE97" s="8">
        <v>28056.152047</v>
      </c>
      <c r="AF97" s="8">
        <v>28558.163613000001</v>
      </c>
      <c r="AG97" s="8">
        <v>29346.265017999998</v>
      </c>
      <c r="AH97" s="8">
        <v>30258.966416000003</v>
      </c>
    </row>
    <row r="98" spans="1:34" x14ac:dyDescent="0.25">
      <c r="A98" t="s">
        <v>3</v>
      </c>
      <c r="B98" s="9" t="s">
        <v>4</v>
      </c>
      <c r="C98" s="8">
        <v>342.24636340450849</v>
      </c>
      <c r="D98" s="8">
        <v>331.06536357718943</v>
      </c>
      <c r="E98" s="8">
        <v>347.39231754314415</v>
      </c>
      <c r="F98" s="8">
        <v>360.75563299906258</v>
      </c>
      <c r="G98" s="8">
        <v>363.77315584542458</v>
      </c>
      <c r="H98" s="8">
        <v>382.37672302888541</v>
      </c>
      <c r="I98" s="8">
        <v>369.47142443240898</v>
      </c>
      <c r="J98" s="8">
        <v>402.75847331648237</v>
      </c>
      <c r="K98" s="8">
        <v>389.1526783450779</v>
      </c>
      <c r="L98" s="8">
        <v>394.67582283934047</v>
      </c>
      <c r="M98" s="8">
        <v>414.54086600000005</v>
      </c>
      <c r="N98" s="8">
        <v>423.36656600000003</v>
      </c>
      <c r="O98" s="8">
        <v>437.91313000000002</v>
      </c>
      <c r="P98" s="8">
        <v>431.68987999999996</v>
      </c>
      <c r="Q98" s="8">
        <v>432.02027800000002</v>
      </c>
      <c r="R98" s="8">
        <v>432.15605800000003</v>
      </c>
      <c r="S98" s="8">
        <v>444.49845999999997</v>
      </c>
      <c r="T98" s="8">
        <v>457.91804999999999</v>
      </c>
      <c r="U98" s="8">
        <v>459.918542</v>
      </c>
      <c r="V98" s="8">
        <v>461.74252000000001</v>
      </c>
      <c r="W98" s="8">
        <v>454.695538</v>
      </c>
      <c r="X98" s="8">
        <v>445.240724</v>
      </c>
      <c r="Y98" s="8">
        <v>461.85567000000003</v>
      </c>
      <c r="Z98" s="8">
        <v>463.70227799999998</v>
      </c>
      <c r="AA98" s="8">
        <v>452.05688000000004</v>
      </c>
      <c r="AB98" s="8">
        <v>452.6</v>
      </c>
      <c r="AC98" s="8">
        <v>479.03183999999999</v>
      </c>
      <c r="AD98" s="8">
        <v>495.09008800000004</v>
      </c>
      <c r="AE98" s="8">
        <v>499.86049200000002</v>
      </c>
      <c r="AF98" s="8">
        <v>519.95593200000008</v>
      </c>
      <c r="AG98" s="8">
        <v>529.60536400000001</v>
      </c>
      <c r="AH98" s="8">
        <v>526.98028399999998</v>
      </c>
    </row>
    <row r="99" spans="1:34" x14ac:dyDescent="0.25">
      <c r="A99" t="s">
        <v>5</v>
      </c>
      <c r="B99" s="1" t="s">
        <v>108</v>
      </c>
      <c r="C99" s="8">
        <v>290.42887278203523</v>
      </c>
      <c r="D99" s="8">
        <v>278.56150391057008</v>
      </c>
      <c r="E99" s="8">
        <v>295.46600282105021</v>
      </c>
      <c r="F99" s="8">
        <v>308.33258498833544</v>
      </c>
      <c r="G99" s="8">
        <v>312.60319523999476</v>
      </c>
      <c r="H99" s="8">
        <v>328.90542860140943</v>
      </c>
      <c r="I99" s="8">
        <v>321.22654286177425</v>
      </c>
      <c r="J99" s="8">
        <v>350.92918467210262</v>
      </c>
      <c r="K99" s="8">
        <v>336.39268439523227</v>
      </c>
      <c r="L99" s="8">
        <v>343.18185966503046</v>
      </c>
      <c r="M99" s="8">
        <v>367.14632899999998</v>
      </c>
      <c r="N99" s="8">
        <v>369.32899500000002</v>
      </c>
      <c r="O99" s="8">
        <v>377.75538399999999</v>
      </c>
      <c r="P99" s="8">
        <v>382.71303800000004</v>
      </c>
      <c r="Q99" s="8">
        <v>377.63773099999997</v>
      </c>
      <c r="R99" s="8">
        <v>376.10824200000002</v>
      </c>
      <c r="S99" s="8">
        <v>387.11082600000003</v>
      </c>
      <c r="T99" s="8">
        <v>398.05255499999998</v>
      </c>
      <c r="U99" s="8">
        <v>400.76668799999999</v>
      </c>
      <c r="V99" s="8">
        <v>403.35099700000001</v>
      </c>
      <c r="W99" s="8">
        <v>404.75877600000001</v>
      </c>
      <c r="X99" s="8">
        <v>396.10925199999997</v>
      </c>
      <c r="Y99" s="8">
        <v>415.25829199999998</v>
      </c>
      <c r="Z99" s="8">
        <v>416.10214799999994</v>
      </c>
      <c r="AA99" s="8">
        <v>402.16229599999997</v>
      </c>
      <c r="AB99" s="8">
        <v>405.7</v>
      </c>
      <c r="AC99" s="8">
        <v>431.33212600000002</v>
      </c>
      <c r="AD99" s="8">
        <v>442.55784499999993</v>
      </c>
      <c r="AE99" s="8">
        <v>449.34926300000001</v>
      </c>
      <c r="AF99" s="8">
        <v>470.66474099999999</v>
      </c>
      <c r="AG99" s="8">
        <v>477.41153200000002</v>
      </c>
      <c r="AH99" s="8">
        <v>474.60408799999999</v>
      </c>
    </row>
    <row r="100" spans="1:34" x14ac:dyDescent="0.25">
      <c r="A100" t="s">
        <v>6</v>
      </c>
      <c r="B100" s="1" t="s">
        <v>109</v>
      </c>
      <c r="C100" s="8">
        <v>49.245748116460092</v>
      </c>
      <c r="D100" s="8">
        <v>49.873610673697463</v>
      </c>
      <c r="E100" s="8">
        <v>49.352366286512449</v>
      </c>
      <c r="F100" s="8">
        <v>49.826224820209653</v>
      </c>
      <c r="G100" s="8">
        <v>48.677117875787282</v>
      </c>
      <c r="H100" s="8">
        <v>50.892406521913991</v>
      </c>
      <c r="I100" s="8">
        <v>46.544754474740266</v>
      </c>
      <c r="J100" s="8">
        <v>50.193465183854507</v>
      </c>
      <c r="K100" s="8">
        <v>50.39485506088247</v>
      </c>
      <c r="L100" s="8">
        <v>49.601142017028216</v>
      </c>
      <c r="M100" s="8">
        <v>47.001772999999993</v>
      </c>
      <c r="N100" s="8">
        <v>52.022886999999997</v>
      </c>
      <c r="O100" s="8">
        <v>56.706320999999996</v>
      </c>
      <c r="P100" s="8">
        <v>49.037701999999996</v>
      </c>
      <c r="Q100" s="8">
        <v>52.893350999999996</v>
      </c>
      <c r="R100" s="8">
        <v>54.144642999999995</v>
      </c>
      <c r="S100" s="8">
        <v>55.496300999999995</v>
      </c>
      <c r="T100" s="8">
        <v>57.775640999999993</v>
      </c>
      <c r="U100" s="8">
        <v>57.245201999999999</v>
      </c>
      <c r="V100" s="8">
        <v>56.716170000000005</v>
      </c>
      <c r="W100" s="8">
        <v>49.874397999999999</v>
      </c>
      <c r="X100" s="8">
        <v>49.044268000000002</v>
      </c>
      <c r="Y100" s="8">
        <v>47.103545999999994</v>
      </c>
      <c r="Z100" s="8">
        <v>47.961815999999999</v>
      </c>
      <c r="AA100" s="8">
        <v>49.843443999999998</v>
      </c>
      <c r="AB100" s="8">
        <v>46.9</v>
      </c>
      <c r="AC100" s="8">
        <v>47.712776999999996</v>
      </c>
      <c r="AD100" s="8">
        <v>52.437483</v>
      </c>
      <c r="AE100" s="8">
        <v>50.681077999999999</v>
      </c>
      <c r="AF100" s="8">
        <v>50.127189000000001</v>
      </c>
      <c r="AG100" s="8">
        <v>52.572555000000001</v>
      </c>
      <c r="AH100" s="8">
        <v>52.644780999999995</v>
      </c>
    </row>
    <row r="101" spans="1:34" x14ac:dyDescent="0.25">
      <c r="A101" t="s">
        <v>7</v>
      </c>
      <c r="B101" s="9" t="s">
        <v>8</v>
      </c>
      <c r="C101" s="8">
        <v>376.08461444244767</v>
      </c>
      <c r="D101" s="8">
        <v>397.68406864979545</v>
      </c>
      <c r="E101" s="8">
        <v>386.78469008515668</v>
      </c>
      <c r="F101" s="8">
        <v>395.96508094411018</v>
      </c>
      <c r="G101" s="8">
        <v>403.68806918443147</v>
      </c>
      <c r="H101" s="8">
        <v>394.00942101941018</v>
      </c>
      <c r="I101" s="8">
        <v>392.9630806774137</v>
      </c>
      <c r="J101" s="8">
        <v>399.47779495089355</v>
      </c>
      <c r="K101" s="8">
        <v>391.41848302934943</v>
      </c>
      <c r="L101" s="8">
        <v>398.456367473206</v>
      </c>
      <c r="M101" s="8">
        <v>416.11052999999998</v>
      </c>
      <c r="N101" s="8">
        <v>413.51754</v>
      </c>
      <c r="O101" s="8">
        <v>394.27546999999998</v>
      </c>
      <c r="P101" s="8">
        <v>414.25926999999996</v>
      </c>
      <c r="Q101" s="8">
        <v>440.77764999999999</v>
      </c>
      <c r="R101" s="8">
        <v>409.5453</v>
      </c>
      <c r="S101" s="8">
        <v>417.96791999999999</v>
      </c>
      <c r="T101" s="8">
        <v>427.75139999999999</v>
      </c>
      <c r="U101" s="8">
        <v>450.40787999999998</v>
      </c>
      <c r="V101" s="8">
        <v>481.74443999999994</v>
      </c>
      <c r="W101" s="8">
        <v>486.53810000000004</v>
      </c>
      <c r="X101" s="8">
        <v>511.57915000000003</v>
      </c>
      <c r="Y101" s="8">
        <v>491.73634000000004</v>
      </c>
      <c r="Z101" s="8">
        <v>509.81371000000001</v>
      </c>
      <c r="AA101" s="8">
        <v>558.87823000000003</v>
      </c>
      <c r="AB101" s="8">
        <v>613</v>
      </c>
      <c r="AC101" s="8">
        <v>640.90376000000003</v>
      </c>
      <c r="AD101" s="8">
        <v>725.56519000000003</v>
      </c>
      <c r="AE101" s="8">
        <v>674.09770999999989</v>
      </c>
      <c r="AF101" s="8">
        <v>562.07808999999997</v>
      </c>
      <c r="AG101" s="8">
        <v>629.77168000000006</v>
      </c>
      <c r="AH101" s="8">
        <v>709.72527000000002</v>
      </c>
    </row>
    <row r="102" spans="1:34" x14ac:dyDescent="0.25">
      <c r="A102" t="s">
        <v>9</v>
      </c>
      <c r="B102" s="1" t="s">
        <v>110</v>
      </c>
      <c r="C102" s="8">
        <v>276.28571291405615</v>
      </c>
      <c r="D102" s="8">
        <v>281.19799725475474</v>
      </c>
      <c r="E102" s="8">
        <v>270.75434616512422</v>
      </c>
      <c r="F102" s="8">
        <v>267.83389218759345</v>
      </c>
      <c r="G102" s="8">
        <v>274.3342574921603</v>
      </c>
      <c r="H102" s="8">
        <v>273.3787172498354</v>
      </c>
      <c r="I102" s="8">
        <v>269.0316820668142</v>
      </c>
      <c r="J102" s="8">
        <v>267.91464206611141</v>
      </c>
      <c r="K102" s="8">
        <v>262.14102567759977</v>
      </c>
      <c r="L102" s="8">
        <v>259.16673844817103</v>
      </c>
      <c r="M102" s="8">
        <v>262.81241999999997</v>
      </c>
      <c r="N102" s="8">
        <v>255.95013599999999</v>
      </c>
      <c r="O102" s="8">
        <v>250.58580299999997</v>
      </c>
      <c r="P102" s="8">
        <v>260.63259299999999</v>
      </c>
      <c r="Q102" s="8">
        <v>270.53067599999997</v>
      </c>
      <c r="R102" s="8">
        <v>253.65787200000003</v>
      </c>
      <c r="S102" s="8">
        <v>254.05321499999999</v>
      </c>
      <c r="T102" s="8">
        <v>244.98934200000002</v>
      </c>
      <c r="U102" s="8">
        <v>243.32817599999998</v>
      </c>
      <c r="V102" s="8">
        <v>245.17069200000003</v>
      </c>
      <c r="W102" s="8">
        <v>248.35882499999997</v>
      </c>
      <c r="X102" s="8">
        <v>263.171493</v>
      </c>
      <c r="Y102" s="8">
        <v>286.10501399999998</v>
      </c>
      <c r="Z102" s="8">
        <v>297.15285599999999</v>
      </c>
      <c r="AA102" s="8">
        <v>326.89425599999998</v>
      </c>
      <c r="AB102" s="8">
        <v>362.7</v>
      </c>
      <c r="AC102" s="8">
        <v>399.811464</v>
      </c>
      <c r="AD102" s="8">
        <v>451.13351399999999</v>
      </c>
      <c r="AE102" s="8">
        <v>442.26187199999998</v>
      </c>
      <c r="AF102" s="8">
        <v>424.05433199999999</v>
      </c>
      <c r="AG102" s="8">
        <v>457.01288099999999</v>
      </c>
      <c r="AH102" s="8">
        <v>528.34871699999997</v>
      </c>
    </row>
    <row r="103" spans="1:34" x14ac:dyDescent="0.25">
      <c r="A103" t="s">
        <v>10</v>
      </c>
      <c r="B103" s="1" t="s">
        <v>111</v>
      </c>
      <c r="C103" s="8">
        <v>102.4293877532305</v>
      </c>
      <c r="D103" s="8">
        <v>113.2309423979505</v>
      </c>
      <c r="E103" s="8">
        <v>113.88595658068316</v>
      </c>
      <c r="F103" s="8">
        <v>119.34852769440286</v>
      </c>
      <c r="G103" s="8">
        <v>122.1416070413876</v>
      </c>
      <c r="H103" s="8">
        <v>119.90467181170089</v>
      </c>
      <c r="I103" s="8">
        <v>117.07451619064123</v>
      </c>
      <c r="J103" s="8">
        <v>125.78744070320906</v>
      </c>
      <c r="K103" s="8">
        <v>125.10770900442644</v>
      </c>
      <c r="L103" s="8">
        <v>129.03779410329201</v>
      </c>
      <c r="M103" s="8">
        <v>132.93643499999999</v>
      </c>
      <c r="N103" s="8">
        <v>135.42918799999998</v>
      </c>
      <c r="O103" s="8">
        <v>132.189482</v>
      </c>
      <c r="P103" s="8">
        <v>134.051253</v>
      </c>
      <c r="Q103" s="8">
        <v>132.75936099999998</v>
      </c>
      <c r="R103" s="8">
        <v>126.53184299999999</v>
      </c>
      <c r="S103" s="8">
        <v>127.21395200000001</v>
      </c>
      <c r="T103" s="8">
        <v>131.54603</v>
      </c>
      <c r="U103" s="8">
        <v>139.198869</v>
      </c>
      <c r="V103" s="8">
        <v>147.429069</v>
      </c>
      <c r="W103" s="8">
        <v>142.20413900000003</v>
      </c>
      <c r="X103" s="8">
        <v>140.201457</v>
      </c>
      <c r="Y103" s="8">
        <v>125.25117399999999</v>
      </c>
      <c r="Z103" s="8">
        <v>123.32206500000001</v>
      </c>
      <c r="AA103" s="8">
        <v>130.51102</v>
      </c>
      <c r="AB103" s="8">
        <v>124.7</v>
      </c>
      <c r="AC103" s="8">
        <v>120.56370100000002</v>
      </c>
      <c r="AD103" s="8">
        <v>125.80608900000001</v>
      </c>
      <c r="AE103" s="8">
        <v>118.52236200000002</v>
      </c>
      <c r="AF103" s="8">
        <v>106.076055</v>
      </c>
      <c r="AG103" s="8">
        <v>110.39441600000001</v>
      </c>
      <c r="AH103" s="8">
        <v>110.231059</v>
      </c>
    </row>
    <row r="104" spans="1:34" x14ac:dyDescent="0.25">
      <c r="A104" t="s">
        <v>11</v>
      </c>
      <c r="B104" s="1" t="s">
        <v>112</v>
      </c>
      <c r="C104" s="8">
        <v>20.812978483981809</v>
      </c>
      <c r="D104" s="8">
        <v>23.295864304033756</v>
      </c>
      <c r="E104" s="8">
        <v>21.142148952535067</v>
      </c>
      <c r="F104" s="8">
        <v>24.179922133701421</v>
      </c>
      <c r="G104" s="8">
        <v>23.775512700961116</v>
      </c>
      <c r="H104" s="8">
        <v>20.342734957342927</v>
      </c>
      <c r="I104" s="8">
        <v>23.455747103635968</v>
      </c>
      <c r="J104" s="8">
        <v>22.101445746389786</v>
      </c>
      <c r="K104" s="8">
        <v>20.70952490798971</v>
      </c>
      <c r="L104" s="8">
        <v>23.361698397932336</v>
      </c>
      <c r="M104" s="8">
        <v>28.719935999999997</v>
      </c>
      <c r="N104" s="8">
        <v>28.956252000000003</v>
      </c>
      <c r="O104" s="8">
        <v>23.394027000000001</v>
      </c>
      <c r="P104" s="8">
        <v>29.012816999999998</v>
      </c>
      <c r="Q104" s="8">
        <v>41.946089999999998</v>
      </c>
      <c r="R104" s="8">
        <v>35.343069</v>
      </c>
      <c r="S104" s="8">
        <v>41.144124000000005</v>
      </c>
      <c r="T104" s="8">
        <v>56.067228000000007</v>
      </c>
      <c r="U104" s="8">
        <v>75.609807000000004</v>
      </c>
      <c r="V104" s="8">
        <v>100.944642</v>
      </c>
      <c r="W104" s="8">
        <v>106.49304000000001</v>
      </c>
      <c r="X104" s="8">
        <v>117.15114299999999</v>
      </c>
      <c r="Y104" s="8">
        <v>80.559872999999996</v>
      </c>
      <c r="Z104" s="8">
        <v>89.446863000000008</v>
      </c>
      <c r="AA104" s="8">
        <v>101.54046</v>
      </c>
      <c r="AB104" s="8">
        <v>125.7</v>
      </c>
      <c r="AC104" s="8">
        <v>119.80089900000002</v>
      </c>
      <c r="AD104" s="8">
        <v>146.94581400000001</v>
      </c>
      <c r="AE104" s="8">
        <v>116.12794500000001</v>
      </c>
      <c r="AF104" s="8">
        <v>59.799261000000008</v>
      </c>
      <c r="AG104" s="8">
        <v>84.850013999999987</v>
      </c>
      <c r="AH104" s="8">
        <v>99.248948999999996</v>
      </c>
    </row>
    <row r="105" spans="1:34" x14ac:dyDescent="0.25">
      <c r="A105" t="s">
        <v>12</v>
      </c>
      <c r="B105" s="9" t="s">
        <v>13</v>
      </c>
      <c r="C105" s="8">
        <v>320.7819962915612</v>
      </c>
      <c r="D105" s="8">
        <v>337.98009865712163</v>
      </c>
      <c r="E105" s="8">
        <v>354.5390008637234</v>
      </c>
      <c r="F105" s="8">
        <v>357.02343921450284</v>
      </c>
      <c r="G105" s="8">
        <v>370.8687558444758</v>
      </c>
      <c r="H105" s="8">
        <v>377.67081035641513</v>
      </c>
      <c r="I105" s="8">
        <v>385.78744632581146</v>
      </c>
      <c r="J105" s="8">
        <v>388.41660923953032</v>
      </c>
      <c r="K105" s="8">
        <v>390.62365884228529</v>
      </c>
      <c r="L105" s="8">
        <v>395.72519972653856</v>
      </c>
      <c r="M105" s="8">
        <v>398.67600500000003</v>
      </c>
      <c r="N105" s="8">
        <v>419.12968500000005</v>
      </c>
      <c r="O105" s="8">
        <v>500.57982000000004</v>
      </c>
      <c r="P105" s="8">
        <v>550.91100999999992</v>
      </c>
      <c r="Q105" s="8">
        <v>600.50841500000001</v>
      </c>
      <c r="R105" s="8">
        <v>458.15412500000008</v>
      </c>
      <c r="S105" s="8">
        <v>435.11604499999999</v>
      </c>
      <c r="T105" s="8">
        <v>423.34779500000002</v>
      </c>
      <c r="U105" s="8">
        <v>449.32562999999993</v>
      </c>
      <c r="V105" s="8">
        <v>433.27465999999998</v>
      </c>
      <c r="W105" s="8">
        <v>455.52357499999999</v>
      </c>
      <c r="X105" s="8">
        <v>491.08676500000001</v>
      </c>
      <c r="Y105" s="8">
        <v>436.28363999999999</v>
      </c>
      <c r="Z105" s="8">
        <v>483.59200500000009</v>
      </c>
      <c r="AA105" s="8">
        <v>465.25661000000002</v>
      </c>
      <c r="AB105" s="8">
        <v>461.5</v>
      </c>
      <c r="AC105" s="8">
        <v>472.940585</v>
      </c>
      <c r="AD105" s="8">
        <v>486.13948499999998</v>
      </c>
      <c r="AE105" s="8">
        <v>488.87618000000003</v>
      </c>
      <c r="AF105" s="8">
        <v>467.12568499999992</v>
      </c>
      <c r="AG105" s="8">
        <v>456.012765</v>
      </c>
      <c r="AH105" s="8">
        <v>458.10797500000001</v>
      </c>
    </row>
    <row r="106" spans="1:34" x14ac:dyDescent="0.25">
      <c r="A106" t="s">
        <v>14</v>
      </c>
      <c r="B106" s="9" t="s">
        <v>15</v>
      </c>
      <c r="C106" s="8">
        <v>1088.3147963397473</v>
      </c>
      <c r="D106" s="8">
        <v>1084.802627169975</v>
      </c>
      <c r="E106" s="8">
        <v>1081.3543156214714</v>
      </c>
      <c r="F106" s="8">
        <v>1064.2298301849667</v>
      </c>
      <c r="G106" s="8">
        <v>971.75335165152944</v>
      </c>
      <c r="H106" s="8">
        <v>1010.9832169845525</v>
      </c>
      <c r="I106" s="8">
        <v>1043.0078140507489</v>
      </c>
      <c r="J106" s="8">
        <v>1096.052211450834</v>
      </c>
      <c r="K106" s="8">
        <v>1110.8033219638776</v>
      </c>
      <c r="L106" s="8">
        <v>1188.7841204693455</v>
      </c>
      <c r="M106" s="8">
        <v>1236.413268</v>
      </c>
      <c r="N106" s="8">
        <v>1317.8679480000001</v>
      </c>
      <c r="O106" s="8">
        <v>1371.2970599999999</v>
      </c>
      <c r="P106" s="8">
        <v>1427.7887819999999</v>
      </c>
      <c r="Q106" s="8">
        <v>1437.2989919999998</v>
      </c>
      <c r="R106" s="8">
        <v>1418.9125859999997</v>
      </c>
      <c r="S106" s="8">
        <v>1467.1728719999999</v>
      </c>
      <c r="T106" s="8">
        <v>1526.89914</v>
      </c>
      <c r="U106" s="8">
        <v>1566.7882919999997</v>
      </c>
      <c r="V106" s="8">
        <v>1531.4661899999999</v>
      </c>
      <c r="W106" s="8">
        <v>1449.4634639999997</v>
      </c>
      <c r="X106" s="8">
        <v>1341.025578</v>
      </c>
      <c r="Y106" s="8">
        <v>1163.8347839999999</v>
      </c>
      <c r="Z106" s="8">
        <v>1075.8895199999999</v>
      </c>
      <c r="AA106" s="8">
        <v>1047.391128</v>
      </c>
      <c r="AB106" s="8">
        <v>1074.5999999999999</v>
      </c>
      <c r="AC106" s="8">
        <v>1124.9127719999999</v>
      </c>
      <c r="AD106" s="8">
        <v>1183.0056479999998</v>
      </c>
      <c r="AE106" s="8">
        <v>1265.7605939999999</v>
      </c>
      <c r="AF106" s="8">
        <v>1335.5988479999996</v>
      </c>
      <c r="AG106" s="8">
        <v>1357.2197999999999</v>
      </c>
      <c r="AH106" s="8">
        <v>1351.889784</v>
      </c>
    </row>
    <row r="107" spans="1:34" x14ac:dyDescent="0.25">
      <c r="A107" t="s">
        <v>16</v>
      </c>
      <c r="B107" s="9" t="s">
        <v>17</v>
      </c>
      <c r="C107" s="8">
        <v>3854.332120250891</v>
      </c>
      <c r="D107" s="8">
        <v>4044.0932939081295</v>
      </c>
      <c r="E107" s="8">
        <v>4095.6275395271268</v>
      </c>
      <c r="F107" s="8">
        <v>4081.2692114781175</v>
      </c>
      <c r="G107" s="8">
        <v>4003.0003961308353</v>
      </c>
      <c r="H107" s="8">
        <v>4165.5550747334373</v>
      </c>
      <c r="I107" s="8">
        <v>4310.2001872084147</v>
      </c>
      <c r="J107" s="8">
        <v>4574.9856895951498</v>
      </c>
      <c r="K107" s="8">
        <v>4796.8849779658703</v>
      </c>
      <c r="L107" s="8">
        <v>4960.9380194796986</v>
      </c>
      <c r="M107" s="8">
        <v>5308.3840270000001</v>
      </c>
      <c r="N107" s="8">
        <v>5555.1648150000001</v>
      </c>
      <c r="O107" s="8">
        <v>5751.7352930000006</v>
      </c>
      <c r="P107" s="8">
        <v>5916.4481949999999</v>
      </c>
      <c r="Q107" s="8">
        <v>5647.2170499999993</v>
      </c>
      <c r="R107" s="8">
        <v>5602.5471880000005</v>
      </c>
      <c r="S107" s="8">
        <v>5602.4894750000003</v>
      </c>
      <c r="T107" s="8">
        <v>5768.9914799999997</v>
      </c>
      <c r="U107" s="8">
        <v>6003.6525379999994</v>
      </c>
      <c r="V107" s="8">
        <v>6105.5159829999993</v>
      </c>
      <c r="W107" s="8">
        <v>6278.3087049999995</v>
      </c>
      <c r="X107" s="8">
        <v>5934.6277899999995</v>
      </c>
      <c r="Y107" s="8">
        <v>5222.1608050000004</v>
      </c>
      <c r="Z107" s="8">
        <v>5502.7614110000004</v>
      </c>
      <c r="AA107" s="8">
        <v>5661.7607260000004</v>
      </c>
      <c r="AB107" s="8">
        <v>5771.3</v>
      </c>
      <c r="AC107" s="8">
        <v>5936.1283279999998</v>
      </c>
      <c r="AD107" s="8">
        <v>5983.2221360000003</v>
      </c>
      <c r="AE107" s="8">
        <v>6015.8299809999999</v>
      </c>
      <c r="AF107" s="8">
        <v>6018.4270660000002</v>
      </c>
      <c r="AG107" s="8">
        <v>6077.9868820000002</v>
      </c>
      <c r="AH107" s="8">
        <v>6218.6911760000003</v>
      </c>
    </row>
    <row r="108" spans="1:34" x14ac:dyDescent="0.25">
      <c r="A108" t="s">
        <v>18</v>
      </c>
      <c r="B108" s="1" t="s">
        <v>284</v>
      </c>
      <c r="C108" s="8">
        <v>1433.5657365793581</v>
      </c>
      <c r="D108" s="8">
        <v>1524.5655139897392</v>
      </c>
      <c r="E108" s="8">
        <v>1540.0566194143771</v>
      </c>
      <c r="F108" s="8">
        <v>1528.4487573091949</v>
      </c>
      <c r="G108" s="8">
        <v>1467.7194372565293</v>
      </c>
      <c r="H108" s="8">
        <v>1548.0847801320231</v>
      </c>
      <c r="I108" s="8">
        <v>1632.2496306206031</v>
      </c>
      <c r="J108" s="8">
        <v>1772.7895445019276</v>
      </c>
      <c r="K108" s="8">
        <v>1910.5138453021846</v>
      </c>
      <c r="L108" s="8">
        <v>2033.7623361002347</v>
      </c>
      <c r="M108" s="8">
        <v>2224.309827</v>
      </c>
      <c r="N108" s="8">
        <v>2397.4145909999997</v>
      </c>
      <c r="O108" s="8">
        <v>2540.5796819999996</v>
      </c>
      <c r="P108" s="8">
        <v>2665.818765</v>
      </c>
      <c r="Q108" s="8">
        <v>2515.6614509999999</v>
      </c>
      <c r="R108" s="8">
        <v>2456.7269999999999</v>
      </c>
      <c r="S108" s="8">
        <v>2486.6936699999997</v>
      </c>
      <c r="T108" s="8">
        <v>2575.3248210000002</v>
      </c>
      <c r="U108" s="8">
        <v>2713.0635149999998</v>
      </c>
      <c r="V108" s="8">
        <v>2804.2593809999998</v>
      </c>
      <c r="W108" s="8">
        <v>2909.7366599999996</v>
      </c>
      <c r="X108" s="8">
        <v>2758.1755020000001</v>
      </c>
      <c r="Y108" s="8">
        <v>2252.6566769999999</v>
      </c>
      <c r="Z108" s="8">
        <v>2461.4244779999999</v>
      </c>
      <c r="AA108" s="8">
        <v>2619.9238649999998</v>
      </c>
      <c r="AB108" s="8">
        <v>2699.7</v>
      </c>
      <c r="AC108" s="8">
        <v>2781.2849339999998</v>
      </c>
      <c r="AD108" s="8">
        <v>2867.6483370000001</v>
      </c>
      <c r="AE108" s="8">
        <v>2872.3188179999997</v>
      </c>
      <c r="AF108" s="8">
        <v>2835.8188740000001</v>
      </c>
      <c r="AG108" s="8">
        <v>2907.009963</v>
      </c>
      <c r="AH108" s="8">
        <v>3023.771988</v>
      </c>
    </row>
    <row r="109" spans="1:34" x14ac:dyDescent="0.25">
      <c r="A109" t="s">
        <v>19</v>
      </c>
      <c r="B109" s="1" t="s">
        <v>113</v>
      </c>
      <c r="C109" s="8">
        <v>91.556806341238357</v>
      </c>
      <c r="D109" s="8">
        <v>91.309325109856374</v>
      </c>
      <c r="E109" s="8">
        <v>89.08199403079287</v>
      </c>
      <c r="F109" s="8">
        <v>88.05832166615572</v>
      </c>
      <c r="G109" s="8">
        <v>81.635058805592109</v>
      </c>
      <c r="H109" s="8">
        <v>85.583509355710206</v>
      </c>
      <c r="I109" s="8">
        <v>85.920983761424409</v>
      </c>
      <c r="J109" s="8">
        <v>91.331823403720591</v>
      </c>
      <c r="K109" s="8">
        <v>93.896628888498313</v>
      </c>
      <c r="L109" s="8">
        <v>96.438936080536564</v>
      </c>
      <c r="M109" s="8">
        <v>99.132711999999998</v>
      </c>
      <c r="N109" s="8">
        <v>104.46551199999998</v>
      </c>
      <c r="O109" s="8">
        <v>107.69427999999999</v>
      </c>
      <c r="P109" s="8">
        <v>107.13756799999999</v>
      </c>
      <c r="Q109" s="8">
        <v>100.71235200000001</v>
      </c>
      <c r="R109" s="8">
        <v>103.74316</v>
      </c>
      <c r="S109" s="8">
        <v>103.354512</v>
      </c>
      <c r="T109" s="8">
        <v>106.30532799999999</v>
      </c>
      <c r="U109" s="8">
        <v>114.152624</v>
      </c>
      <c r="V109" s="8">
        <v>115.405832</v>
      </c>
      <c r="W109" s="8">
        <v>107.07616</v>
      </c>
      <c r="X109" s="8">
        <v>92.258248000000009</v>
      </c>
      <c r="Y109" s="8">
        <v>71.996840000000006</v>
      </c>
      <c r="Z109" s="8">
        <v>74.222879999999989</v>
      </c>
      <c r="AA109" s="8">
        <v>75.355695999999995</v>
      </c>
      <c r="AB109" s="8">
        <v>80.8</v>
      </c>
      <c r="AC109" s="8">
        <v>84.394791999999995</v>
      </c>
      <c r="AD109" s="8">
        <v>85.479935999999995</v>
      </c>
      <c r="AE109" s="8">
        <v>91.112504000000001</v>
      </c>
      <c r="AF109" s="8">
        <v>94.798600000000008</v>
      </c>
      <c r="AG109" s="8">
        <v>98.184120000000007</v>
      </c>
      <c r="AH109" s="8">
        <v>95.431263999999999</v>
      </c>
    </row>
    <row r="110" spans="1:34" x14ac:dyDescent="0.25">
      <c r="A110" t="s">
        <v>20</v>
      </c>
      <c r="B110" s="1" t="s">
        <v>114</v>
      </c>
      <c r="C110" s="8">
        <v>104.47624597771205</v>
      </c>
      <c r="D110" s="8">
        <v>105.86530395215576</v>
      </c>
      <c r="E110" s="8">
        <v>104.7943508570319</v>
      </c>
      <c r="F110" s="8">
        <v>103.41589637821208</v>
      </c>
      <c r="G110" s="8">
        <v>95.102755522797608</v>
      </c>
      <c r="H110" s="8">
        <v>98.474667247829117</v>
      </c>
      <c r="I110" s="8">
        <v>101.01950628450845</v>
      </c>
      <c r="J110" s="8">
        <v>105.88651094340352</v>
      </c>
      <c r="K110" s="8">
        <v>109.20540518819497</v>
      </c>
      <c r="L110" s="8">
        <v>116.56423140458961</v>
      </c>
      <c r="M110" s="8">
        <v>120.78691199999999</v>
      </c>
      <c r="N110" s="8">
        <v>127.19318399999999</v>
      </c>
      <c r="O110" s="8">
        <v>129.45509999999999</v>
      </c>
      <c r="P110" s="8">
        <v>130.33257599999999</v>
      </c>
      <c r="Q110" s="8">
        <v>125.22708</v>
      </c>
      <c r="R110" s="8">
        <v>125.156364</v>
      </c>
      <c r="S110" s="8">
        <v>126.17726399999999</v>
      </c>
      <c r="T110" s="8">
        <v>129.42820799999998</v>
      </c>
      <c r="U110" s="8">
        <v>133.71698399999997</v>
      </c>
      <c r="V110" s="8">
        <v>137.61233999999999</v>
      </c>
      <c r="W110" s="8">
        <v>137.69201999999999</v>
      </c>
      <c r="X110" s="8">
        <v>120.15146399999999</v>
      </c>
      <c r="Y110" s="8">
        <v>92.722619999999992</v>
      </c>
      <c r="Z110" s="8">
        <v>95.728547999999989</v>
      </c>
      <c r="AA110" s="8">
        <v>96.308219999999977</v>
      </c>
      <c r="AB110" s="8">
        <v>99.6</v>
      </c>
      <c r="AC110" s="8">
        <v>103.32603599999999</v>
      </c>
      <c r="AD110" s="8">
        <v>107.017212</v>
      </c>
      <c r="AE110" s="8">
        <v>108.92455199999999</v>
      </c>
      <c r="AF110" s="8">
        <v>110.91754799999998</v>
      </c>
      <c r="AG110" s="8">
        <v>111.973308</v>
      </c>
      <c r="AH110" s="8">
        <v>111.9255</v>
      </c>
    </row>
    <row r="111" spans="1:34" x14ac:dyDescent="0.25">
      <c r="A111" t="s">
        <v>21</v>
      </c>
      <c r="B111" s="1" t="s">
        <v>115</v>
      </c>
      <c r="C111" s="8">
        <v>221.7567251597581</v>
      </c>
      <c r="D111" s="8">
        <v>243.987880991086</v>
      </c>
      <c r="E111" s="8">
        <v>242.09640431710014</v>
      </c>
      <c r="F111" s="8">
        <v>238.27562143733647</v>
      </c>
      <c r="G111" s="8">
        <v>228.01120802477723</v>
      </c>
      <c r="H111" s="8">
        <v>234.16481213541229</v>
      </c>
      <c r="I111" s="8">
        <v>245.16059652827713</v>
      </c>
      <c r="J111" s="8">
        <v>258.09829697294964</v>
      </c>
      <c r="K111" s="8">
        <v>260.9985612046313</v>
      </c>
      <c r="L111" s="8">
        <v>269.04364198799266</v>
      </c>
      <c r="M111" s="8">
        <v>277.63134400000001</v>
      </c>
      <c r="N111" s="8">
        <v>287.93631999999997</v>
      </c>
      <c r="O111" s="8">
        <v>285.29546800000003</v>
      </c>
      <c r="P111" s="8">
        <v>271.69009999999997</v>
      </c>
      <c r="Q111" s="8">
        <v>248.78925600000002</v>
      </c>
      <c r="R111" s="8">
        <v>253.75330399999999</v>
      </c>
      <c r="S111" s="8">
        <v>244.68126399999997</v>
      </c>
      <c r="T111" s="8">
        <v>268.497388</v>
      </c>
      <c r="U111" s="8">
        <v>268.995408</v>
      </c>
      <c r="V111" s="8">
        <v>265.30467599999997</v>
      </c>
      <c r="W111" s="8">
        <v>273.92445999999995</v>
      </c>
      <c r="X111" s="8">
        <v>276.49801199999996</v>
      </c>
      <c r="Y111" s="8">
        <v>204.26088399999998</v>
      </c>
      <c r="Z111" s="8">
        <v>251.51086800000002</v>
      </c>
      <c r="AA111" s="8">
        <v>270.13412399999999</v>
      </c>
      <c r="AB111" s="8">
        <v>269.2</v>
      </c>
      <c r="AC111" s="8">
        <v>278.59777200000002</v>
      </c>
      <c r="AD111" s="8">
        <v>278.46586399999995</v>
      </c>
      <c r="AE111" s="8">
        <v>262.14157599999999</v>
      </c>
      <c r="AF111" s="8">
        <v>250.98592799999997</v>
      </c>
      <c r="AG111" s="8">
        <v>248.05972399999999</v>
      </c>
      <c r="AH111" s="8">
        <v>261.66239999999999</v>
      </c>
    </row>
    <row r="112" spans="1:34" x14ac:dyDescent="0.25">
      <c r="A112" t="s">
        <v>22</v>
      </c>
      <c r="B112" s="1" t="s">
        <v>116</v>
      </c>
      <c r="C112" s="8">
        <v>272.8175044694529</v>
      </c>
      <c r="D112" s="8">
        <v>285.0787223709591</v>
      </c>
      <c r="E112" s="8">
        <v>281.92151282342792</v>
      </c>
      <c r="F112" s="8">
        <v>279.75904053056871</v>
      </c>
      <c r="G112" s="8">
        <v>267.70325749712197</v>
      </c>
      <c r="H112" s="8">
        <v>275.80171623454993</v>
      </c>
      <c r="I112" s="8">
        <v>285.10034709362839</v>
      </c>
      <c r="J112" s="8">
        <v>308.66048272435108</v>
      </c>
      <c r="K112" s="8">
        <v>325.33314410225245</v>
      </c>
      <c r="L112" s="8">
        <v>337.07536865321305</v>
      </c>
      <c r="M112" s="8">
        <v>352.76763</v>
      </c>
      <c r="N112" s="8">
        <v>364.66990499999997</v>
      </c>
      <c r="O112" s="8">
        <v>366.83739000000003</v>
      </c>
      <c r="P112" s="8">
        <v>380.00718000000001</v>
      </c>
      <c r="Q112" s="8">
        <v>354.61222499999997</v>
      </c>
      <c r="R112" s="8">
        <v>345.52321499999999</v>
      </c>
      <c r="S112" s="8">
        <v>339.80394000000001</v>
      </c>
      <c r="T112" s="8">
        <v>338.57420999999999</v>
      </c>
      <c r="U112" s="8">
        <v>354.32368499999995</v>
      </c>
      <c r="V112" s="8">
        <v>374.19859500000001</v>
      </c>
      <c r="W112" s="8">
        <v>389.78319000000005</v>
      </c>
      <c r="X112" s="8">
        <v>377.86030499999998</v>
      </c>
      <c r="Y112" s="8">
        <v>295.88403</v>
      </c>
      <c r="Z112" s="8">
        <v>310.39346999999998</v>
      </c>
      <c r="AA112" s="8">
        <v>331.35383999999999</v>
      </c>
      <c r="AB112" s="8">
        <v>343.5</v>
      </c>
      <c r="AC112" s="8">
        <v>348.66280499999999</v>
      </c>
      <c r="AD112" s="8">
        <v>355.77325500000001</v>
      </c>
      <c r="AE112" s="8">
        <v>346.766685</v>
      </c>
      <c r="AF112" s="8">
        <v>334.72014000000001</v>
      </c>
      <c r="AG112" s="8">
        <v>355.90034999999995</v>
      </c>
      <c r="AH112" s="8">
        <v>370.56779999999998</v>
      </c>
    </row>
    <row r="113" spans="1:68" x14ac:dyDescent="0.25">
      <c r="A113" t="s">
        <v>23</v>
      </c>
      <c r="B113" s="1" t="s">
        <v>117</v>
      </c>
      <c r="C113" s="8">
        <v>258.30534589430675</v>
      </c>
      <c r="D113" s="8">
        <v>280.17762995983929</v>
      </c>
      <c r="E113" s="8">
        <v>292.53509501210692</v>
      </c>
      <c r="F113" s="8">
        <v>282.82719060906214</v>
      </c>
      <c r="G113" s="8">
        <v>264.30171999574497</v>
      </c>
      <c r="H113" s="8">
        <v>263.36847393726407</v>
      </c>
      <c r="I113" s="8">
        <v>282.23720746872959</v>
      </c>
      <c r="J113" s="8">
        <v>309.23698137309651</v>
      </c>
      <c r="K113" s="8">
        <v>334.5418946190386</v>
      </c>
      <c r="L113" s="8">
        <v>342.54421139803713</v>
      </c>
      <c r="M113" s="8">
        <v>358.36677499999996</v>
      </c>
      <c r="N113" s="8">
        <v>366.29093</v>
      </c>
      <c r="O113" s="8">
        <v>359.70162499999998</v>
      </c>
      <c r="P113" s="8">
        <v>381.22911500000004</v>
      </c>
      <c r="Q113" s="8">
        <v>339.87707999999998</v>
      </c>
      <c r="R113" s="8">
        <v>315.49786499999999</v>
      </c>
      <c r="S113" s="8">
        <v>317.83183000000002</v>
      </c>
      <c r="T113" s="8">
        <v>330.15694499999995</v>
      </c>
      <c r="U113" s="8">
        <v>357.007655</v>
      </c>
      <c r="V113" s="8">
        <v>374.70048499999996</v>
      </c>
      <c r="W113" s="8">
        <v>389.2099</v>
      </c>
      <c r="X113" s="8">
        <v>381.00663999999995</v>
      </c>
      <c r="Y113" s="8">
        <v>299.65359999999998</v>
      </c>
      <c r="Z113" s="8">
        <v>333.94306499999999</v>
      </c>
      <c r="AA113" s="8">
        <v>376.97377499999993</v>
      </c>
      <c r="AB113" s="8">
        <v>404.5</v>
      </c>
      <c r="AC113" s="8">
        <v>390.64587499999999</v>
      </c>
      <c r="AD113" s="8">
        <v>395.81943000000001</v>
      </c>
      <c r="AE113" s="8">
        <v>362.49671999999998</v>
      </c>
      <c r="AF113" s="8">
        <v>333.46979999999996</v>
      </c>
      <c r="AG113" s="8">
        <v>357.94204999999994</v>
      </c>
      <c r="AH113" s="8">
        <v>368.341745</v>
      </c>
    </row>
    <row r="114" spans="1:68" x14ac:dyDescent="0.25">
      <c r="A114" t="s">
        <v>24</v>
      </c>
      <c r="B114" s="1" t="s">
        <v>118</v>
      </c>
      <c r="C114" s="8">
        <v>43.974101315182104</v>
      </c>
      <c r="D114" s="8">
        <v>48.630380391189483</v>
      </c>
      <c r="E114" s="8">
        <v>50.218894372363827</v>
      </c>
      <c r="F114" s="8">
        <v>54.127143055481689</v>
      </c>
      <c r="G114" s="8">
        <v>56.026635964549428</v>
      </c>
      <c r="H114" s="8">
        <v>62.649646636417117</v>
      </c>
      <c r="I114" s="8">
        <v>68.970083216873789</v>
      </c>
      <c r="J114" s="8">
        <v>81.190714584066967</v>
      </c>
      <c r="K114" s="8">
        <v>105.79166919895233</v>
      </c>
      <c r="L114" s="8">
        <v>130.1572884100637</v>
      </c>
      <c r="M114" s="8">
        <v>159.42998400000002</v>
      </c>
      <c r="N114" s="8">
        <v>187.63759000000002</v>
      </c>
      <c r="O114" s="8">
        <v>223.73808500000004</v>
      </c>
      <c r="P114" s="8">
        <v>281.19789200000002</v>
      </c>
      <c r="Q114" s="8">
        <v>266.25487199999998</v>
      </c>
      <c r="R114" s="8">
        <v>236.64503000000002</v>
      </c>
      <c r="S114" s="8">
        <v>254.89534399999999</v>
      </c>
      <c r="T114" s="8">
        <v>277.91892600000006</v>
      </c>
      <c r="U114" s="8">
        <v>296.84911199999999</v>
      </c>
      <c r="V114" s="8">
        <v>328.76414499999998</v>
      </c>
      <c r="W114" s="8">
        <v>366.34123699999998</v>
      </c>
      <c r="X114" s="8">
        <v>375.10521200000005</v>
      </c>
      <c r="Y114" s="8">
        <v>325.283342</v>
      </c>
      <c r="Z114" s="8">
        <v>345.76094499999999</v>
      </c>
      <c r="AA114" s="8">
        <v>355.20125100000007</v>
      </c>
      <c r="AB114" s="8">
        <v>354.1</v>
      </c>
      <c r="AC114" s="8">
        <v>357.04611199999999</v>
      </c>
      <c r="AD114" s="8">
        <v>358.540414</v>
      </c>
      <c r="AE114" s="8">
        <v>363.78817600000002</v>
      </c>
      <c r="AF114" s="8">
        <v>366.50766400000009</v>
      </c>
      <c r="AG114" s="8">
        <v>381.16032200000001</v>
      </c>
      <c r="AH114" s="8">
        <v>409.94511100000005</v>
      </c>
      <c r="BP114" s="16"/>
    </row>
    <row r="115" spans="1:68" x14ac:dyDescent="0.25">
      <c r="A115" t="s">
        <v>25</v>
      </c>
      <c r="B115" s="1" t="s">
        <v>119</v>
      </c>
      <c r="C115" s="8">
        <v>119.97954567691188</v>
      </c>
      <c r="D115" s="8">
        <v>123.36383446220687</v>
      </c>
      <c r="E115" s="8">
        <v>123.4180698587556</v>
      </c>
      <c r="F115" s="8">
        <v>118.93822605100173</v>
      </c>
      <c r="G115" s="8">
        <v>112.05033060670016</v>
      </c>
      <c r="H115" s="8">
        <v>119.84938072367312</v>
      </c>
      <c r="I115" s="8">
        <v>128.47280887818727</v>
      </c>
      <c r="J115" s="8">
        <v>137.79045011591683</v>
      </c>
      <c r="K115" s="8">
        <v>141.51099836329237</v>
      </c>
      <c r="L115" s="8">
        <v>145.65458271005267</v>
      </c>
      <c r="M115" s="8">
        <v>151.32521199999999</v>
      </c>
      <c r="N115" s="8">
        <v>156.97401199999999</v>
      </c>
      <c r="O115" s="8">
        <v>160.88396399999999</v>
      </c>
      <c r="P115" s="8">
        <v>170.295356</v>
      </c>
      <c r="Q115" s="8">
        <v>150.705072</v>
      </c>
      <c r="R115" s="8">
        <v>138.65348</v>
      </c>
      <c r="S115" s="8">
        <v>135.16104799999999</v>
      </c>
      <c r="T115" s="8">
        <v>136.49956800000001</v>
      </c>
      <c r="U115" s="8">
        <v>138.55892399999999</v>
      </c>
      <c r="V115" s="8">
        <v>138.79101600000001</v>
      </c>
      <c r="W115" s="8">
        <v>142.924464</v>
      </c>
      <c r="X115" s="8">
        <v>137.251104</v>
      </c>
      <c r="Y115" s="8">
        <v>110.08528800000001</v>
      </c>
      <c r="Z115" s="8">
        <v>113.944892</v>
      </c>
      <c r="AA115" s="8">
        <v>120.038228</v>
      </c>
      <c r="AB115" s="8">
        <v>122.8</v>
      </c>
      <c r="AC115" s="8">
        <v>123.67679199999999</v>
      </c>
      <c r="AD115" s="8">
        <v>126.51347200000001</v>
      </c>
      <c r="AE115" s="8">
        <v>126.767668</v>
      </c>
      <c r="AF115" s="8">
        <v>126.552768</v>
      </c>
      <c r="AG115" s="8">
        <v>129.195424</v>
      </c>
      <c r="AH115" s="8">
        <v>131.061984</v>
      </c>
    </row>
    <row r="116" spans="1:68" x14ac:dyDescent="0.25">
      <c r="A116" t="s">
        <v>26</v>
      </c>
      <c r="B116" s="1" t="s">
        <v>120</v>
      </c>
      <c r="C116" s="8">
        <v>318.21062536826457</v>
      </c>
      <c r="D116" s="8">
        <v>337.56575898348984</v>
      </c>
      <c r="E116" s="8">
        <v>341.28708913968256</v>
      </c>
      <c r="F116" s="8">
        <v>310.26194849149954</v>
      </c>
      <c r="G116" s="8">
        <v>289.76827760510076</v>
      </c>
      <c r="H116" s="8">
        <v>326.1803862685893</v>
      </c>
      <c r="I116" s="8">
        <v>359.44043341305508</v>
      </c>
      <c r="J116" s="8">
        <v>411.29658932459347</v>
      </c>
      <c r="K116" s="8">
        <v>423.27231469811278</v>
      </c>
      <c r="L116" s="8">
        <v>424.64277622949942</v>
      </c>
      <c r="M116" s="8">
        <v>463.75831199999999</v>
      </c>
      <c r="N116" s="8">
        <v>486.30832000000009</v>
      </c>
      <c r="O116" s="8">
        <v>544.88496800000007</v>
      </c>
      <c r="P116" s="8">
        <v>520.18978400000003</v>
      </c>
      <c r="Q116" s="8">
        <v>496.85458000000006</v>
      </c>
      <c r="R116" s="8">
        <v>524.15168800000004</v>
      </c>
      <c r="S116" s="8">
        <v>537.80280800000003</v>
      </c>
      <c r="T116" s="8">
        <v>553.2039400000001</v>
      </c>
      <c r="U116" s="8">
        <v>567.84040400000004</v>
      </c>
      <c r="V116" s="8">
        <v>572.14615200000003</v>
      </c>
      <c r="W116" s="8">
        <v>552.07490000000007</v>
      </c>
      <c r="X116" s="8">
        <v>448.28533200000004</v>
      </c>
      <c r="Y116" s="8">
        <v>357.59262800000005</v>
      </c>
      <c r="Z116" s="8">
        <v>450.17904000000004</v>
      </c>
      <c r="AA116" s="8">
        <v>508.08339600000005</v>
      </c>
      <c r="AB116" s="8">
        <v>513.20000000000005</v>
      </c>
      <c r="AC116" s="8">
        <v>561.09182400000009</v>
      </c>
      <c r="AD116" s="8">
        <v>616.24029600000006</v>
      </c>
      <c r="AE116" s="8">
        <v>654.078532</v>
      </c>
      <c r="AF116" s="8">
        <v>678.003916</v>
      </c>
      <c r="AG116" s="8">
        <v>680.80598800000007</v>
      </c>
      <c r="AH116" s="8">
        <v>711.69036399999993</v>
      </c>
    </row>
    <row r="117" spans="1:68" x14ac:dyDescent="0.25">
      <c r="A117" t="s">
        <v>27</v>
      </c>
      <c r="B117" s="1" t="s">
        <v>121</v>
      </c>
      <c r="C117" s="8">
        <v>227.46143019205766</v>
      </c>
      <c r="D117" s="8">
        <v>239.03029874869787</v>
      </c>
      <c r="E117" s="8">
        <v>239.76716935803938</v>
      </c>
      <c r="F117" s="8">
        <v>252.76767224094812</v>
      </c>
      <c r="G117" s="8">
        <v>240.04086415504136</v>
      </c>
      <c r="H117" s="8">
        <v>231.08262289750635</v>
      </c>
      <c r="I117" s="8">
        <v>213.22930072053055</v>
      </c>
      <c r="J117" s="8">
        <v>191.70215222232437</v>
      </c>
      <c r="K117" s="8">
        <v>179.51220700916389</v>
      </c>
      <c r="L117" s="8">
        <v>188.42834137533927</v>
      </c>
      <c r="M117" s="8">
        <v>213.227</v>
      </c>
      <c r="N117" s="8">
        <v>250.34418500000004</v>
      </c>
      <c r="O117" s="8">
        <v>242.80571</v>
      </c>
      <c r="P117" s="8">
        <v>212.07661999999999</v>
      </c>
      <c r="Q117" s="8">
        <v>231.88291000000001</v>
      </c>
      <c r="R117" s="8">
        <v>222.822215</v>
      </c>
      <c r="S117" s="8">
        <v>212.718625</v>
      </c>
      <c r="T117" s="8">
        <v>211.31550999999999</v>
      </c>
      <c r="U117" s="8">
        <v>238.18094999999997</v>
      </c>
      <c r="V117" s="8">
        <v>239.46205499999999</v>
      </c>
      <c r="W117" s="8">
        <v>288.93420500000002</v>
      </c>
      <c r="X117" s="8">
        <v>287.127295</v>
      </c>
      <c r="Y117" s="8">
        <v>260.49425500000001</v>
      </c>
      <c r="Z117" s="8">
        <v>258.75706499999995</v>
      </c>
      <c r="AA117" s="8">
        <v>263.068085</v>
      </c>
      <c r="AB117" s="8">
        <v>290.5</v>
      </c>
      <c r="AC117" s="8">
        <v>301.60581499999995</v>
      </c>
      <c r="AD117" s="8">
        <v>315.92455999999999</v>
      </c>
      <c r="AE117" s="8">
        <v>320.55222500000002</v>
      </c>
      <c r="AF117" s="8">
        <v>302.84625</v>
      </c>
      <c r="AG117" s="8">
        <v>303.47372999999999</v>
      </c>
      <c r="AH117" s="8">
        <v>321.82751999999999</v>
      </c>
    </row>
    <row r="118" spans="1:68" x14ac:dyDescent="0.25">
      <c r="A118" t="s">
        <v>28</v>
      </c>
      <c r="B118" s="1" t="s">
        <v>122</v>
      </c>
      <c r="C118" s="8">
        <v>71.480993730973807</v>
      </c>
      <c r="D118" s="8">
        <v>70.424572840665917</v>
      </c>
      <c r="E118" s="8">
        <v>70.591926645350981</v>
      </c>
      <c r="F118" s="8">
        <v>68.866090536302863</v>
      </c>
      <c r="G118" s="8">
        <v>63.521228406567126</v>
      </c>
      <c r="H118" s="8">
        <v>68.301271446145066</v>
      </c>
      <c r="I118" s="8">
        <v>70.926634253674251</v>
      </c>
      <c r="J118" s="8">
        <v>73.939002733817944</v>
      </c>
      <c r="K118" s="8">
        <v>75.351050459212445</v>
      </c>
      <c r="L118" s="8">
        <v>76.083223354055292</v>
      </c>
      <c r="M118" s="8">
        <v>84.304926000000009</v>
      </c>
      <c r="N118" s="8">
        <v>89.680500000000009</v>
      </c>
      <c r="O118" s="8">
        <v>91.604196000000016</v>
      </c>
      <c r="P118" s="8">
        <v>96.731424000000004</v>
      </c>
      <c r="Q118" s="8">
        <v>91.948464000000001</v>
      </c>
      <c r="R118" s="8">
        <v>94.25979000000001</v>
      </c>
      <c r="S118" s="8">
        <v>93.004919999999998</v>
      </c>
      <c r="T118" s="8">
        <v>95.014683000000005</v>
      </c>
      <c r="U118" s="8">
        <v>98.628183000000007</v>
      </c>
      <c r="V118" s="8">
        <v>98.077617000000004</v>
      </c>
      <c r="W118" s="8">
        <v>95.162508000000003</v>
      </c>
      <c r="X118" s="8">
        <v>82.623006000000004</v>
      </c>
      <c r="Y118" s="8">
        <v>62.245494000000008</v>
      </c>
      <c r="Z118" s="8">
        <v>59.852043000000002</v>
      </c>
      <c r="AA118" s="8">
        <v>58.644476999999995</v>
      </c>
      <c r="AB118" s="8">
        <v>65.7</v>
      </c>
      <c r="AC118" s="8">
        <v>66.314952000000005</v>
      </c>
      <c r="AD118" s="8">
        <v>66.713751000000016</v>
      </c>
      <c r="AE118" s="8">
        <v>70.467192000000011</v>
      </c>
      <c r="AF118" s="8">
        <v>70.471134000000006</v>
      </c>
      <c r="AG118" s="8">
        <v>70.778610000000015</v>
      </c>
      <c r="AH118" s="8">
        <v>70.846281000000005</v>
      </c>
    </row>
    <row r="119" spans="1:68" x14ac:dyDescent="0.25">
      <c r="A119" t="s">
        <v>29</v>
      </c>
      <c r="B119" s="1" t="s">
        <v>123</v>
      </c>
      <c r="C119" s="8">
        <v>97.986535560496804</v>
      </c>
      <c r="D119" s="8">
        <v>105.88413297795971</v>
      </c>
      <c r="E119" s="8">
        <v>106.98721493438677</v>
      </c>
      <c r="F119" s="8">
        <v>111.37607293403364</v>
      </c>
      <c r="G119" s="8">
        <v>111.76332511102575</v>
      </c>
      <c r="H119" s="8">
        <v>115.24859469925696</v>
      </c>
      <c r="I119" s="8">
        <v>121.60891832530548</v>
      </c>
      <c r="J119" s="8">
        <v>123.0875175445195</v>
      </c>
      <c r="K119" s="8">
        <v>128.34475921296649</v>
      </c>
      <c r="L119" s="8">
        <v>133.96578322882078</v>
      </c>
      <c r="M119" s="8">
        <v>138.11989600000001</v>
      </c>
      <c r="N119" s="8">
        <v>144.10427199999998</v>
      </c>
      <c r="O119" s="8">
        <v>141.16809999999998</v>
      </c>
      <c r="P119" s="8">
        <v>157.0393</v>
      </c>
      <c r="Q119" s="8">
        <v>143.47564800000001</v>
      </c>
      <c r="R119" s="8">
        <v>152.05076399999999</v>
      </c>
      <c r="S119" s="8">
        <v>155.99211199999999</v>
      </c>
      <c r="T119" s="8">
        <v>155.99522400000001</v>
      </c>
      <c r="U119" s="8">
        <v>169.21966799999998</v>
      </c>
      <c r="V119" s="8">
        <v>173.91412</v>
      </c>
      <c r="W119" s="8">
        <v>173.528232</v>
      </c>
      <c r="X119" s="8">
        <v>179.862708</v>
      </c>
      <c r="Y119" s="8">
        <v>168.42921999999999</v>
      </c>
      <c r="Z119" s="8">
        <v>165.65176</v>
      </c>
      <c r="AA119" s="8">
        <v>164.007068</v>
      </c>
      <c r="AB119" s="8">
        <v>155.6</v>
      </c>
      <c r="AC119" s="8">
        <v>165.71711199999999</v>
      </c>
      <c r="AD119" s="8">
        <v>160.20576</v>
      </c>
      <c r="AE119" s="8">
        <v>162.233228</v>
      </c>
      <c r="AF119" s="8">
        <v>162.53042399999998</v>
      </c>
      <c r="AG119" s="8">
        <v>164.567228</v>
      </c>
      <c r="AH119" s="8">
        <v>168.636168</v>
      </c>
    </row>
    <row r="120" spans="1:68" x14ac:dyDescent="0.25">
      <c r="A120" t="s">
        <v>30</v>
      </c>
      <c r="B120" s="1" t="s">
        <v>285</v>
      </c>
      <c r="C120" s="8">
        <v>2699.1849190847088</v>
      </c>
      <c r="D120" s="8">
        <v>2788.1145686359341</v>
      </c>
      <c r="E120" s="8">
        <v>2831.9729949708508</v>
      </c>
      <c r="F120" s="8">
        <v>2834.7677008265373</v>
      </c>
      <c r="G120" s="8">
        <v>2843.9295903072239</v>
      </c>
      <c r="H120" s="8">
        <v>2917.0533326817663</v>
      </c>
      <c r="I120" s="8">
        <v>2956.1264843672975</v>
      </c>
      <c r="J120" s="8">
        <v>3055.1144384844224</v>
      </c>
      <c r="K120" s="8">
        <v>3099.0255951187023</v>
      </c>
      <c r="L120" s="8">
        <v>3094.0557644228661</v>
      </c>
      <c r="M120" s="8">
        <v>3221.5555119999999</v>
      </c>
      <c r="N120" s="8">
        <v>3242.4423919999999</v>
      </c>
      <c r="O120" s="8">
        <v>3252.4250919999995</v>
      </c>
      <c r="P120" s="8">
        <v>3257.0939240000002</v>
      </c>
      <c r="Q120" s="8">
        <v>3154.4103359999995</v>
      </c>
      <c r="R120" s="8">
        <v>3190.1944760000001</v>
      </c>
      <c r="S120" s="8">
        <v>3144.70408</v>
      </c>
      <c r="T120" s="8">
        <v>3216.8866800000001</v>
      </c>
      <c r="U120" s="8">
        <v>3302.6764679999997</v>
      </c>
      <c r="V120" s="8">
        <v>3300.3420520000004</v>
      </c>
      <c r="W120" s="8">
        <v>3361.4361760000002</v>
      </c>
      <c r="X120" s="8">
        <v>3168.4475480000001</v>
      </c>
      <c r="Y120" s="8">
        <v>2987.6531719999998</v>
      </c>
      <c r="Z120" s="8">
        <v>3046.627892</v>
      </c>
      <c r="AA120" s="8">
        <v>3041.9283439999999</v>
      </c>
      <c r="AB120" s="8">
        <v>3071.6</v>
      </c>
      <c r="AC120" s="8">
        <v>3154.8403599999997</v>
      </c>
      <c r="AD120" s="8">
        <v>3115.032424</v>
      </c>
      <c r="AE120" s="8">
        <v>3143.4754400000002</v>
      </c>
      <c r="AF120" s="8">
        <v>3188.3207999999995</v>
      </c>
      <c r="AG120" s="8">
        <v>3169.952632</v>
      </c>
      <c r="AH120" s="8">
        <v>3188.1672200000003</v>
      </c>
    </row>
    <row r="121" spans="1:68" x14ac:dyDescent="0.25">
      <c r="A121" t="s">
        <v>31</v>
      </c>
      <c r="B121" s="1" t="s">
        <v>124</v>
      </c>
      <c r="C121" s="8">
        <v>733.13001721044827</v>
      </c>
      <c r="D121" s="8">
        <v>755.05535352414302</v>
      </c>
      <c r="E121" s="8">
        <v>771.89857431217354</v>
      </c>
      <c r="F121" s="8">
        <v>771.34093570026278</v>
      </c>
      <c r="G121" s="8">
        <v>784.3060334173714</v>
      </c>
      <c r="H121" s="8">
        <v>801.17460141405559</v>
      </c>
      <c r="I121" s="8">
        <v>807.54942463044915</v>
      </c>
      <c r="J121" s="8">
        <v>825.58396426952868</v>
      </c>
      <c r="K121" s="8">
        <v>850.90582667199499</v>
      </c>
      <c r="L121" s="8">
        <v>837.53517360249668</v>
      </c>
      <c r="M121" s="8">
        <v>863.67447700000002</v>
      </c>
      <c r="N121" s="8">
        <v>883.617211</v>
      </c>
      <c r="O121" s="8">
        <v>860.44923700000004</v>
      </c>
      <c r="P121" s="8">
        <v>872.53492799999992</v>
      </c>
      <c r="Q121" s="8">
        <v>867.04306099999997</v>
      </c>
      <c r="R121" s="8">
        <v>856.175794</v>
      </c>
      <c r="S121" s="8">
        <v>867.16848700000003</v>
      </c>
      <c r="T121" s="8">
        <v>867.77769899999998</v>
      </c>
      <c r="U121" s="8">
        <v>899.40296899999998</v>
      </c>
      <c r="V121" s="8">
        <v>906.10430099999996</v>
      </c>
      <c r="W121" s="8">
        <v>910.92424299999993</v>
      </c>
      <c r="X121" s="8">
        <v>900.28990999999996</v>
      </c>
      <c r="Y121" s="8">
        <v>907.75275699999997</v>
      </c>
      <c r="Z121" s="8">
        <v>902.87906099999998</v>
      </c>
      <c r="AA121" s="8">
        <v>888.19525999999996</v>
      </c>
      <c r="AB121" s="8">
        <v>895.9</v>
      </c>
      <c r="AC121" s="8">
        <v>911.20197199999996</v>
      </c>
      <c r="AD121" s="8">
        <v>905.90720299999998</v>
      </c>
      <c r="AE121" s="8">
        <v>938.30294700000002</v>
      </c>
      <c r="AF121" s="8">
        <v>950.96201400000007</v>
      </c>
      <c r="AG121" s="8">
        <v>963.08354099999997</v>
      </c>
      <c r="AH121" s="8">
        <v>971.87232000000006</v>
      </c>
    </row>
    <row r="122" spans="1:68" x14ac:dyDescent="0.25">
      <c r="A122" t="s">
        <v>32</v>
      </c>
      <c r="B122" s="1" t="s">
        <v>125</v>
      </c>
      <c r="C122" s="8">
        <v>96.707442596054804</v>
      </c>
      <c r="D122" s="8">
        <v>97.271663381908581</v>
      </c>
      <c r="E122" s="8">
        <v>98.874050411928167</v>
      </c>
      <c r="F122" s="8">
        <v>94.394137377438938</v>
      </c>
      <c r="G122" s="8">
        <v>93.717072434414419</v>
      </c>
      <c r="H122" s="8">
        <v>99.393133534011071</v>
      </c>
      <c r="I122" s="8">
        <v>104.41469852359684</v>
      </c>
      <c r="J122" s="8">
        <v>110.65498040904728</v>
      </c>
      <c r="K122" s="8">
        <v>109.53782325328247</v>
      </c>
      <c r="L122" s="8">
        <v>107.61947258363604</v>
      </c>
      <c r="M122" s="8">
        <v>111.26925700000001</v>
      </c>
      <c r="N122" s="8">
        <v>109.66293800000001</v>
      </c>
      <c r="O122" s="8">
        <v>110.91821400000001</v>
      </c>
      <c r="P122" s="8">
        <v>108.670298</v>
      </c>
      <c r="Q122" s="8">
        <v>97.771938000000006</v>
      </c>
      <c r="R122" s="8">
        <v>97.205822999999995</v>
      </c>
      <c r="S122" s="8">
        <v>93.081714000000005</v>
      </c>
      <c r="T122" s="8">
        <v>93.237330999999998</v>
      </c>
      <c r="U122" s="8">
        <v>94.123469</v>
      </c>
      <c r="V122" s="8">
        <v>84.769904999999994</v>
      </c>
      <c r="W122" s="8">
        <v>75.084427000000005</v>
      </c>
      <c r="X122" s="8">
        <v>63.725420000000007</v>
      </c>
      <c r="Y122" s="8">
        <v>51.634858000000001</v>
      </c>
      <c r="Z122" s="8">
        <v>54.233817000000002</v>
      </c>
      <c r="AA122" s="8">
        <v>52.997153000000004</v>
      </c>
      <c r="AB122" s="8">
        <v>51.7</v>
      </c>
      <c r="AC122" s="8">
        <v>53.603594000000001</v>
      </c>
      <c r="AD122" s="8">
        <v>54.531092000000001</v>
      </c>
      <c r="AE122" s="8">
        <v>52.644041999999999</v>
      </c>
      <c r="AF122" s="8">
        <v>51.613144000000005</v>
      </c>
      <c r="AG122" s="8">
        <v>52.865318000000009</v>
      </c>
      <c r="AH122" s="8">
        <v>54.070444999999999</v>
      </c>
    </row>
    <row r="123" spans="1:68" x14ac:dyDescent="0.25">
      <c r="A123" t="s">
        <v>33</v>
      </c>
      <c r="B123" s="1" t="s">
        <v>126</v>
      </c>
      <c r="C123" s="8">
        <v>102.42665153250843</v>
      </c>
      <c r="D123" s="8">
        <v>102.21224523733407</v>
      </c>
      <c r="E123" s="8">
        <v>97.662067207236277</v>
      </c>
      <c r="F123" s="8">
        <v>95.958728310265158</v>
      </c>
      <c r="G123" s="8">
        <v>95.922993927736101</v>
      </c>
      <c r="H123" s="8">
        <v>100.5327292632426</v>
      </c>
      <c r="I123" s="8">
        <v>101.60476073553362</v>
      </c>
      <c r="J123" s="8">
        <v>103.32001109334776</v>
      </c>
      <c r="K123" s="8">
        <v>101.77152118733592</v>
      </c>
      <c r="L123" s="8">
        <v>99.496432172287015</v>
      </c>
      <c r="M123" s="8">
        <v>100.86777599999999</v>
      </c>
      <c r="N123" s="8">
        <v>90.760128000000009</v>
      </c>
      <c r="O123" s="8">
        <v>87.083135999999996</v>
      </c>
      <c r="P123" s="8">
        <v>85.889855999999995</v>
      </c>
      <c r="Q123" s="8">
        <v>66.897024000000002</v>
      </c>
      <c r="R123" s="8">
        <v>58.171007999999993</v>
      </c>
      <c r="S123" s="8">
        <v>51.005567999999997</v>
      </c>
      <c r="T123" s="8">
        <v>44.26464</v>
      </c>
      <c r="U123" s="8">
        <v>45.222720000000002</v>
      </c>
      <c r="V123" s="8">
        <v>43.548479999999998</v>
      </c>
      <c r="W123" s="8">
        <v>32.690303999999998</v>
      </c>
      <c r="X123" s="8">
        <v>28.732800000000001</v>
      </c>
      <c r="Y123" s="8">
        <v>25.837439999999997</v>
      </c>
      <c r="Z123" s="8">
        <v>24.477504</v>
      </c>
      <c r="AA123" s="8">
        <v>25.539071999999997</v>
      </c>
      <c r="AB123" s="8">
        <v>19.2</v>
      </c>
      <c r="AC123" s="8">
        <v>19.057728000000001</v>
      </c>
      <c r="AD123" s="8">
        <v>18.254975999999999</v>
      </c>
      <c r="AE123" s="8">
        <v>17.636351999999999</v>
      </c>
      <c r="AF123" s="8">
        <v>17.342400000000001</v>
      </c>
      <c r="AG123" s="8">
        <v>17.817792000000001</v>
      </c>
      <c r="AH123" s="8">
        <v>18.528383999999999</v>
      </c>
    </row>
    <row r="124" spans="1:68" x14ac:dyDescent="0.25">
      <c r="A124" t="s">
        <v>34</v>
      </c>
      <c r="B124" s="1" t="s">
        <v>127</v>
      </c>
      <c r="C124" s="8">
        <v>193.18055727656619</v>
      </c>
      <c r="D124" s="8">
        <v>199.81929027569782</v>
      </c>
      <c r="E124" s="8">
        <v>202.67854656798332</v>
      </c>
      <c r="F124" s="8">
        <v>203.09483675554876</v>
      </c>
      <c r="G124" s="8">
        <v>204.25606727991072</v>
      </c>
      <c r="H124" s="8">
        <v>210.56615013090675</v>
      </c>
      <c r="I124" s="8">
        <v>212.04507579970803</v>
      </c>
      <c r="J124" s="8">
        <v>222.375645466256</v>
      </c>
      <c r="K124" s="8">
        <v>221.79503020352729</v>
      </c>
      <c r="L124" s="8">
        <v>216.5694928433507</v>
      </c>
      <c r="M124" s="8">
        <v>220.45461</v>
      </c>
      <c r="N124" s="8">
        <v>220.86273</v>
      </c>
      <c r="O124" s="8">
        <v>223.60858999999999</v>
      </c>
      <c r="P124" s="8">
        <v>217.17533</v>
      </c>
      <c r="Q124" s="8">
        <v>206.26707000000002</v>
      </c>
      <c r="R124" s="8">
        <v>207.52544</v>
      </c>
      <c r="S124" s="8">
        <v>201.31593000000001</v>
      </c>
      <c r="T124" s="8">
        <v>201.63276000000002</v>
      </c>
      <c r="U124" s="8">
        <v>201.18704999999997</v>
      </c>
      <c r="V124" s="8">
        <v>198.83320000000001</v>
      </c>
      <c r="W124" s="8">
        <v>200.88990999999999</v>
      </c>
      <c r="X124" s="8">
        <v>191.64097999999998</v>
      </c>
      <c r="Y124" s="8">
        <v>173.08941999999999</v>
      </c>
      <c r="Z124" s="8">
        <v>175.7243</v>
      </c>
      <c r="AA124" s="8">
        <v>176.03039000000001</v>
      </c>
      <c r="AB124" s="8">
        <v>179</v>
      </c>
      <c r="AC124" s="8">
        <v>178.86575000000002</v>
      </c>
      <c r="AD124" s="8">
        <v>177.26907</v>
      </c>
      <c r="AE124" s="8">
        <v>175.92478</v>
      </c>
      <c r="AF124" s="8">
        <v>174.20817</v>
      </c>
      <c r="AG124" s="8">
        <v>170.39189000000002</v>
      </c>
      <c r="AH124" s="8">
        <v>170.98975000000002</v>
      </c>
    </row>
    <row r="125" spans="1:68" x14ac:dyDescent="0.25">
      <c r="A125" t="s">
        <v>35</v>
      </c>
      <c r="B125" s="1" t="s">
        <v>128</v>
      </c>
      <c r="C125" s="8">
        <v>101.13129015851266</v>
      </c>
      <c r="D125" s="8">
        <v>103.9778720209557</v>
      </c>
      <c r="E125" s="8">
        <v>104.74386132212595</v>
      </c>
      <c r="F125" s="8">
        <v>107.93203300793802</v>
      </c>
      <c r="G125" s="8">
        <v>104.1331401221109</v>
      </c>
      <c r="H125" s="8">
        <v>109.47436281695323</v>
      </c>
      <c r="I125" s="8">
        <v>108.94645127137039</v>
      </c>
      <c r="J125" s="8">
        <v>110.28175694482236</v>
      </c>
      <c r="K125" s="8">
        <v>111.6584674449732</v>
      </c>
      <c r="L125" s="8">
        <v>112.5693736416584</v>
      </c>
      <c r="M125" s="8">
        <v>115.17909299999999</v>
      </c>
      <c r="N125" s="8">
        <v>116.47379100000001</v>
      </c>
      <c r="O125" s="8">
        <v>117.81419399999999</v>
      </c>
      <c r="P125" s="8">
        <v>119.43630599999999</v>
      </c>
      <c r="Q125" s="8">
        <v>116.673231</v>
      </c>
      <c r="R125" s="8">
        <v>115.07023199999999</v>
      </c>
      <c r="S125" s="8">
        <v>109.400319</v>
      </c>
      <c r="T125" s="8">
        <v>109.17594899999999</v>
      </c>
      <c r="U125" s="8">
        <v>108.11891699999998</v>
      </c>
      <c r="V125" s="8">
        <v>105.73976399999999</v>
      </c>
      <c r="W125" s="8">
        <v>107.135013</v>
      </c>
      <c r="X125" s="8">
        <v>100.94738699999999</v>
      </c>
      <c r="Y125" s="8">
        <v>85.724298000000005</v>
      </c>
      <c r="Z125" s="8">
        <v>85.282206000000002</v>
      </c>
      <c r="AA125" s="8">
        <v>84.390542999999994</v>
      </c>
      <c r="AB125" s="8">
        <v>83.1</v>
      </c>
      <c r="AC125" s="8">
        <v>82.903884000000005</v>
      </c>
      <c r="AD125" s="8">
        <v>81.570959999999999</v>
      </c>
      <c r="AE125" s="8">
        <v>81.016683</v>
      </c>
      <c r="AF125" s="8">
        <v>83.100830999999999</v>
      </c>
      <c r="AG125" s="8">
        <v>79.910622000000004</v>
      </c>
      <c r="AH125" s="8">
        <v>80.495645999999994</v>
      </c>
    </row>
    <row r="126" spans="1:68" x14ac:dyDescent="0.25">
      <c r="A126" t="s">
        <v>36</v>
      </c>
      <c r="B126" s="1" t="s">
        <v>129</v>
      </c>
      <c r="C126" s="8">
        <v>659.7182556731068</v>
      </c>
      <c r="D126" s="8">
        <v>684.66637769861666</v>
      </c>
      <c r="E126" s="8">
        <v>679.22720666608143</v>
      </c>
      <c r="F126" s="8">
        <v>666.23839760565863</v>
      </c>
      <c r="G126" s="8">
        <v>680.59986812538534</v>
      </c>
      <c r="H126" s="8">
        <v>664.11077234322272</v>
      </c>
      <c r="I126" s="8">
        <v>666.10113146041419</v>
      </c>
      <c r="J126" s="8">
        <v>682.5559107049794</v>
      </c>
      <c r="K126" s="8">
        <v>695.57903630128442</v>
      </c>
      <c r="L126" s="8">
        <v>705.41072400393568</v>
      </c>
      <c r="M126" s="8">
        <v>737.189075</v>
      </c>
      <c r="N126" s="8">
        <v>727.83720499999993</v>
      </c>
      <c r="O126" s="8">
        <v>747.51614000000006</v>
      </c>
      <c r="P126" s="8">
        <v>744.15713499999993</v>
      </c>
      <c r="Q126" s="8">
        <v>750.36671000000001</v>
      </c>
      <c r="R126" s="8">
        <v>776.22187999999994</v>
      </c>
      <c r="S126" s="8">
        <v>735.00530500000013</v>
      </c>
      <c r="T126" s="8">
        <v>799.36817500000006</v>
      </c>
      <c r="U126" s="8">
        <v>845.10232000000008</v>
      </c>
      <c r="V126" s="8">
        <v>837.24241500000005</v>
      </c>
      <c r="W126" s="8">
        <v>860.3386999999999</v>
      </c>
      <c r="X126" s="8">
        <v>824.64823000000001</v>
      </c>
      <c r="Y126" s="8">
        <v>823.21461000000011</v>
      </c>
      <c r="Z126" s="8">
        <v>804.60255499999994</v>
      </c>
      <c r="AA126" s="8">
        <v>826.86533999999995</v>
      </c>
      <c r="AB126" s="8">
        <v>833.5</v>
      </c>
      <c r="AC126" s="8">
        <v>865.46472499999993</v>
      </c>
      <c r="AD126" s="8">
        <v>839.62622499999998</v>
      </c>
      <c r="AE126" s="8">
        <v>837.60915499999999</v>
      </c>
      <c r="AF126" s="8">
        <v>871.38257500000009</v>
      </c>
      <c r="AG126" s="8">
        <v>882.15139500000009</v>
      </c>
      <c r="AH126" s="8">
        <v>895.83746499999995</v>
      </c>
    </row>
    <row r="127" spans="1:68" x14ac:dyDescent="0.25">
      <c r="A127" t="s">
        <v>37</v>
      </c>
      <c r="B127" s="1" t="s">
        <v>130</v>
      </c>
      <c r="C127" s="8">
        <v>605.92523270804622</v>
      </c>
      <c r="D127" s="8">
        <v>635.32229722846739</v>
      </c>
      <c r="E127" s="8">
        <v>652.7055488915239</v>
      </c>
      <c r="F127" s="8">
        <v>660.3674193361079</v>
      </c>
      <c r="G127" s="8">
        <v>654.80183664565845</v>
      </c>
      <c r="H127" s="8">
        <v>667.63700201364838</v>
      </c>
      <c r="I127" s="8">
        <v>671.40051277586383</v>
      </c>
      <c r="J127" s="8">
        <v>692.80471404802643</v>
      </c>
      <c r="K127" s="8">
        <v>698.70128954215068</v>
      </c>
      <c r="L127" s="8">
        <v>706.85351969492115</v>
      </c>
      <c r="M127" s="8">
        <v>753.75459999999987</v>
      </c>
      <c r="N127" s="8">
        <v>760.5488959999999</v>
      </c>
      <c r="O127" s="8">
        <v>771.82251199999996</v>
      </c>
      <c r="P127" s="8">
        <v>770.73637600000006</v>
      </c>
      <c r="Q127" s="8">
        <v>752.66053599999998</v>
      </c>
      <c r="R127" s="8">
        <v>795.59858399999996</v>
      </c>
      <c r="S127" s="8">
        <v>793.12504799999999</v>
      </c>
      <c r="T127" s="8">
        <v>830.85439999999983</v>
      </c>
      <c r="U127" s="8">
        <v>845.74318399999993</v>
      </c>
      <c r="V127" s="8">
        <v>862.79631199999994</v>
      </c>
      <c r="W127" s="8">
        <v>922.78748800000005</v>
      </c>
      <c r="X127" s="8">
        <v>833.43099999999993</v>
      </c>
      <c r="Y127" s="8">
        <v>738.28707199999985</v>
      </c>
      <c r="Z127" s="8">
        <v>794.20325600000001</v>
      </c>
      <c r="AA127" s="8">
        <v>781.82764799999995</v>
      </c>
      <c r="AB127" s="8">
        <v>792.8</v>
      </c>
      <c r="AC127" s="8">
        <v>824.29001599999992</v>
      </c>
      <c r="AD127" s="8">
        <v>812.70720799999992</v>
      </c>
      <c r="AE127" s="8">
        <v>807.25274399999989</v>
      </c>
      <c r="AF127" s="8">
        <v>814.77641600000004</v>
      </c>
      <c r="AG127" s="8">
        <v>793.05369599999995</v>
      </c>
      <c r="AH127" s="8">
        <v>790.86556799999994</v>
      </c>
    </row>
    <row r="128" spans="1:68" x14ac:dyDescent="0.25">
      <c r="A128" t="s">
        <v>38</v>
      </c>
      <c r="B128" s="1" t="s">
        <v>131</v>
      </c>
      <c r="C128" s="8">
        <v>153.1356393149515</v>
      </c>
      <c r="D128" s="8">
        <v>159.93963136716908</v>
      </c>
      <c r="E128" s="8">
        <v>166.34271479799816</v>
      </c>
      <c r="F128" s="8">
        <v>171.43998157087148</v>
      </c>
      <c r="G128" s="8">
        <v>169.71034722751332</v>
      </c>
      <c r="H128" s="8">
        <v>181.53142432970117</v>
      </c>
      <c r="I128" s="8">
        <v>193.6045011371873</v>
      </c>
      <c r="J128" s="8">
        <v>209.15975569540356</v>
      </c>
      <c r="K128" s="8">
        <v>213.60411414044458</v>
      </c>
      <c r="L128" s="8">
        <v>220.95792373243205</v>
      </c>
      <c r="M128" s="8">
        <v>234.250835</v>
      </c>
      <c r="N128" s="8">
        <v>242.60773499999999</v>
      </c>
      <c r="O128" s="8">
        <v>255.17556000000002</v>
      </c>
      <c r="P128" s="8">
        <v>258.75647000000004</v>
      </c>
      <c r="Q128" s="8">
        <v>243.85044500000001</v>
      </c>
      <c r="R128" s="8">
        <v>248.69354999999999</v>
      </c>
      <c r="S128" s="8">
        <v>247.54393499999998</v>
      </c>
      <c r="T128" s="8">
        <v>250.24585500000001</v>
      </c>
      <c r="U128" s="8">
        <v>252.67282</v>
      </c>
      <c r="V128" s="8">
        <v>251.12701000000001</v>
      </c>
      <c r="W128" s="8">
        <v>246.01977500000001</v>
      </c>
      <c r="X128" s="8">
        <v>221.66352500000002</v>
      </c>
      <c r="Y128" s="8">
        <v>188.22077000000002</v>
      </c>
      <c r="Z128" s="8">
        <v>203.62690999999998</v>
      </c>
      <c r="AA128" s="8">
        <v>206.21625</v>
      </c>
      <c r="AB128" s="8">
        <v>216.5</v>
      </c>
      <c r="AC128" s="8">
        <v>219.83193500000002</v>
      </c>
      <c r="AD128" s="8">
        <v>224.28967</v>
      </c>
      <c r="AE128" s="8">
        <v>229.11762000000002</v>
      </c>
      <c r="AF128" s="8">
        <v>230.968695</v>
      </c>
      <c r="AG128" s="8">
        <v>223.99523000000002</v>
      </c>
      <c r="AH128" s="8">
        <v>222.12899999999999</v>
      </c>
    </row>
    <row r="129" spans="1:34" x14ac:dyDescent="0.25">
      <c r="A129" t="s">
        <v>39</v>
      </c>
      <c r="B129" s="9" t="s">
        <v>40</v>
      </c>
      <c r="C129" s="8">
        <v>614.38068723529943</v>
      </c>
      <c r="D129" s="8">
        <v>650.96284629522506</v>
      </c>
      <c r="E129" s="8">
        <v>669.06444641087182</v>
      </c>
      <c r="F129" s="8">
        <v>680.0921483659688</v>
      </c>
      <c r="G129" s="8">
        <v>681.82272702235946</v>
      </c>
      <c r="H129" s="8">
        <v>726.62829269566009</v>
      </c>
      <c r="I129" s="8">
        <v>764.46101589461512</v>
      </c>
      <c r="J129" s="8">
        <v>812.09614083213546</v>
      </c>
      <c r="K129" s="8">
        <v>853.16264604896492</v>
      </c>
      <c r="L129" s="8">
        <v>891.65223122024167</v>
      </c>
      <c r="M129" s="8">
        <v>959.63520000000005</v>
      </c>
      <c r="N129" s="8">
        <v>1012.84345</v>
      </c>
      <c r="O129" s="8">
        <v>1077.8187499999999</v>
      </c>
      <c r="P129" s="8">
        <v>1128.0976499999999</v>
      </c>
      <c r="Q129" s="8">
        <v>1126.31025</v>
      </c>
      <c r="R129" s="8">
        <v>1174.8844999999999</v>
      </c>
      <c r="S129" s="8">
        <v>1224.2862499999999</v>
      </c>
      <c r="T129" s="8">
        <v>1292.3729499999999</v>
      </c>
      <c r="U129" s="8">
        <v>1357.9605999999999</v>
      </c>
      <c r="V129" s="8">
        <v>1407.2795999999998</v>
      </c>
      <c r="W129" s="8">
        <v>1461.3153500000001</v>
      </c>
      <c r="X129" s="8">
        <v>1478.1135999999999</v>
      </c>
      <c r="Y129" s="8">
        <v>1227.6459</v>
      </c>
      <c r="Z129" s="8">
        <v>1432.4521500000001</v>
      </c>
      <c r="AA129" s="8">
        <v>1568.3276500000002</v>
      </c>
      <c r="AB129" s="8">
        <v>1655</v>
      </c>
      <c r="AC129" s="8">
        <v>1704.7658500000002</v>
      </c>
      <c r="AD129" s="8">
        <v>1767.7716999999998</v>
      </c>
      <c r="AE129" s="8">
        <v>1780.7634499999999</v>
      </c>
      <c r="AF129" s="8">
        <v>1759.1326000000001</v>
      </c>
      <c r="AG129" s="8">
        <v>1830.5127499999999</v>
      </c>
      <c r="AH129" s="8">
        <v>1890.6388999999999</v>
      </c>
    </row>
    <row r="130" spans="1:34" x14ac:dyDescent="0.25">
      <c r="A130" t="s">
        <v>41</v>
      </c>
      <c r="B130" s="9" t="s">
        <v>42</v>
      </c>
      <c r="C130" s="8">
        <v>700.85598307124371</v>
      </c>
      <c r="D130" s="8">
        <v>740.36742584533124</v>
      </c>
      <c r="E130" s="8">
        <v>762.58801377405405</v>
      </c>
      <c r="F130" s="8">
        <v>778.8733011744813</v>
      </c>
      <c r="G130" s="8">
        <v>770.485397122785</v>
      </c>
      <c r="H130" s="8">
        <v>806.23209348749708</v>
      </c>
      <c r="I130" s="8">
        <v>844.95870313463536</v>
      </c>
      <c r="J130" s="8">
        <v>907.27935868418899</v>
      </c>
      <c r="K130" s="8">
        <v>949.46413929966525</v>
      </c>
      <c r="L130" s="8">
        <v>1007.4682126467108</v>
      </c>
      <c r="M130" s="8">
        <v>1057.2425149999999</v>
      </c>
      <c r="N130" s="8">
        <v>1108.00711</v>
      </c>
      <c r="O130" s="8">
        <v>1175.31897</v>
      </c>
      <c r="P130" s="8">
        <v>1208.315255</v>
      </c>
      <c r="Q130" s="8">
        <v>1194.8837599999999</v>
      </c>
      <c r="R130" s="8">
        <v>1265.409635</v>
      </c>
      <c r="S130" s="8">
        <v>1334.6302550000003</v>
      </c>
      <c r="T130" s="8">
        <v>1405.3526200000001</v>
      </c>
      <c r="U130" s="8">
        <v>1426.0823149999999</v>
      </c>
      <c r="V130" s="8">
        <v>1454.72775</v>
      </c>
      <c r="W130" s="8">
        <v>1448.5944549999999</v>
      </c>
      <c r="X130" s="8">
        <v>1358.7704550000001</v>
      </c>
      <c r="Y130" s="8">
        <v>1273.6060750000001</v>
      </c>
      <c r="Z130" s="8">
        <v>1358.7283499999999</v>
      </c>
      <c r="AA130" s="8">
        <v>1368.6651300000001</v>
      </c>
      <c r="AB130" s="8">
        <v>1403.5</v>
      </c>
      <c r="AC130" s="8">
        <v>1460.103155</v>
      </c>
      <c r="AD130" s="8">
        <v>1512.678265</v>
      </c>
      <c r="AE130" s="8">
        <v>1587.9620050000001</v>
      </c>
      <c r="AF130" s="8">
        <v>1648.256365</v>
      </c>
      <c r="AG130" s="8">
        <v>1708.5507250000001</v>
      </c>
      <c r="AH130" s="8">
        <v>1765.364405</v>
      </c>
    </row>
    <row r="131" spans="1:34" x14ac:dyDescent="0.25">
      <c r="A131" t="s">
        <v>43</v>
      </c>
      <c r="B131" s="9" t="s">
        <v>44</v>
      </c>
      <c r="C131" s="8">
        <v>526.93381924319169</v>
      </c>
      <c r="D131" s="8">
        <v>569.78802423531533</v>
      </c>
      <c r="E131" s="8">
        <v>589.48030310544584</v>
      </c>
      <c r="F131" s="8">
        <v>612.23608322785935</v>
      </c>
      <c r="G131" s="8">
        <v>616.71529338889081</v>
      </c>
      <c r="H131" s="8">
        <v>647.76805606421215</v>
      </c>
      <c r="I131" s="8">
        <v>668.74839796062054</v>
      </c>
      <c r="J131" s="8">
        <v>710.11726901298073</v>
      </c>
      <c r="K131" s="8">
        <v>736.2150504978348</v>
      </c>
      <c r="L131" s="8">
        <v>771.03916887923413</v>
      </c>
      <c r="M131" s="8">
        <v>802.85249999999996</v>
      </c>
      <c r="N131" s="8">
        <v>841.97057999999993</v>
      </c>
      <c r="O131" s="8">
        <v>865.75806000000011</v>
      </c>
      <c r="P131" s="8">
        <v>868.88430000000005</v>
      </c>
      <c r="Q131" s="8">
        <v>825.14699999999993</v>
      </c>
      <c r="R131" s="8">
        <v>817.59192000000007</v>
      </c>
      <c r="S131" s="8">
        <v>839.41548</v>
      </c>
      <c r="T131" s="8">
        <v>897.93227999999999</v>
      </c>
      <c r="U131" s="8">
        <v>930.12653999999998</v>
      </c>
      <c r="V131" s="8">
        <v>973.05222000000003</v>
      </c>
      <c r="W131" s="8">
        <v>998.68338000000006</v>
      </c>
      <c r="X131" s="8">
        <v>977.75160000000005</v>
      </c>
      <c r="Y131" s="8">
        <v>877.88225999999997</v>
      </c>
      <c r="Z131" s="8">
        <v>925.82796000000008</v>
      </c>
      <c r="AA131" s="8">
        <v>980.53715999999997</v>
      </c>
      <c r="AB131" s="8">
        <v>1002</v>
      </c>
      <c r="AC131" s="8">
        <v>1020.8977199999999</v>
      </c>
      <c r="AD131" s="8">
        <v>1074.7452000000001</v>
      </c>
      <c r="AE131" s="8">
        <v>1098.6328800000001</v>
      </c>
      <c r="AF131" s="8">
        <v>1106.1278400000001</v>
      </c>
      <c r="AG131" s="8">
        <v>1134.4944599999999</v>
      </c>
      <c r="AH131" s="8">
        <v>1166.58852</v>
      </c>
    </row>
    <row r="132" spans="1:34" x14ac:dyDescent="0.25">
      <c r="A132" t="s">
        <v>45</v>
      </c>
      <c r="B132" s="1" t="s">
        <v>132</v>
      </c>
      <c r="C132" s="8">
        <v>147.12949854577266</v>
      </c>
      <c r="D132" s="8">
        <v>155.77546084025298</v>
      </c>
      <c r="E132" s="8">
        <v>160.40818829990155</v>
      </c>
      <c r="F132" s="8">
        <v>165.646941155203</v>
      </c>
      <c r="G132" s="8">
        <v>160.71793461365309</v>
      </c>
      <c r="H132" s="8">
        <v>166.73778686522914</v>
      </c>
      <c r="I132" s="8">
        <v>171.86880187110123</v>
      </c>
      <c r="J132" s="8">
        <v>183.10047251562133</v>
      </c>
      <c r="K132" s="8">
        <v>193.38943699106602</v>
      </c>
      <c r="L132" s="8">
        <v>207.62430014477749</v>
      </c>
      <c r="M132" s="8">
        <v>218.80071000000001</v>
      </c>
      <c r="N132" s="8">
        <v>221.98212599999999</v>
      </c>
      <c r="O132" s="8">
        <v>221.12996100000001</v>
      </c>
      <c r="P132" s="8">
        <v>209.00766900000002</v>
      </c>
      <c r="Q132" s="8">
        <v>170.38010699999998</v>
      </c>
      <c r="R132" s="8">
        <v>157.64464799999999</v>
      </c>
      <c r="S132" s="8">
        <v>169.00880700000002</v>
      </c>
      <c r="T132" s="8">
        <v>181.83829800000001</v>
      </c>
      <c r="U132" s="8">
        <v>184.7337</v>
      </c>
      <c r="V132" s="8">
        <v>188.33042399999999</v>
      </c>
      <c r="W132" s="8">
        <v>194.63448600000001</v>
      </c>
      <c r="X132" s="8">
        <v>189.87607499999999</v>
      </c>
      <c r="Y132" s="8">
        <v>175.37947500000001</v>
      </c>
      <c r="Z132" s="8">
        <v>183.80513400000001</v>
      </c>
      <c r="AA132" s="8">
        <v>204.37463400000001</v>
      </c>
      <c r="AB132" s="8">
        <v>195.9</v>
      </c>
      <c r="AC132" s="8">
        <v>200.00802299999998</v>
      </c>
      <c r="AD132" s="8">
        <v>205.28556900000001</v>
      </c>
      <c r="AE132" s="8">
        <v>213.30767400000002</v>
      </c>
      <c r="AF132" s="8">
        <v>216.60663</v>
      </c>
      <c r="AG132" s="8">
        <v>225.353565</v>
      </c>
      <c r="AH132" s="8">
        <v>235.54624200000001</v>
      </c>
    </row>
    <row r="133" spans="1:34" x14ac:dyDescent="0.25">
      <c r="A133" t="s">
        <v>46</v>
      </c>
      <c r="B133" s="1" t="s">
        <v>133</v>
      </c>
      <c r="C133" s="8">
        <v>49.781615228230976</v>
      </c>
      <c r="D133" s="8">
        <v>52.756884651700666</v>
      </c>
      <c r="E133" s="8">
        <v>54.466809608071273</v>
      </c>
      <c r="F133" s="8">
        <v>55.800551073607444</v>
      </c>
      <c r="G133" s="8">
        <v>56.427523557951758</v>
      </c>
      <c r="H133" s="8">
        <v>58.468034005819007</v>
      </c>
      <c r="I133" s="8">
        <v>58.855616996203096</v>
      </c>
      <c r="J133" s="8">
        <v>62.036077414984085</v>
      </c>
      <c r="K133" s="8">
        <v>64.999947338904121</v>
      </c>
      <c r="L133" s="8">
        <v>65.968904814294731</v>
      </c>
      <c r="M133" s="8">
        <v>66.421060999999995</v>
      </c>
      <c r="N133" s="8">
        <v>65.562034999999995</v>
      </c>
      <c r="O133" s="8">
        <v>66.501742999999991</v>
      </c>
      <c r="P133" s="8">
        <v>66.496205999999987</v>
      </c>
      <c r="Q133" s="8">
        <v>66.129182</v>
      </c>
      <c r="R133" s="8">
        <v>65.806453999999988</v>
      </c>
      <c r="S133" s="8">
        <v>66.418688000000003</v>
      </c>
      <c r="T133" s="8">
        <v>70.598331999999985</v>
      </c>
      <c r="U133" s="8">
        <v>72.498313999999993</v>
      </c>
      <c r="V133" s="8">
        <v>75.351450999999983</v>
      </c>
      <c r="W133" s="8">
        <v>75.821304999999995</v>
      </c>
      <c r="X133" s="8">
        <v>76.75864</v>
      </c>
      <c r="Y133" s="8">
        <v>64.623908999999998</v>
      </c>
      <c r="Z133" s="8">
        <v>74.936966999999981</v>
      </c>
      <c r="AA133" s="8">
        <v>79.141922999999991</v>
      </c>
      <c r="AB133" s="8">
        <v>79.099999999999994</v>
      </c>
      <c r="AC133" s="8">
        <v>79.881507999999997</v>
      </c>
      <c r="AD133" s="8">
        <v>84.447159999999997</v>
      </c>
      <c r="AE133" s="8">
        <v>80.568095999999983</v>
      </c>
      <c r="AF133" s="8">
        <v>75.228054999999998</v>
      </c>
      <c r="AG133" s="8">
        <v>76.292740999999992</v>
      </c>
      <c r="AH133" s="8">
        <v>78.509122999999988</v>
      </c>
    </row>
    <row r="134" spans="1:34" x14ac:dyDescent="0.25">
      <c r="A134" t="s">
        <v>47</v>
      </c>
      <c r="B134" s="1" t="s">
        <v>134</v>
      </c>
      <c r="C134" s="8">
        <v>26.456583178272769</v>
      </c>
      <c r="D134" s="8">
        <v>28.351816673942189</v>
      </c>
      <c r="E134" s="8">
        <v>28.559963704455217</v>
      </c>
      <c r="F134" s="8">
        <v>29.896486747669357</v>
      </c>
      <c r="G134" s="8">
        <v>29.808845891910245</v>
      </c>
      <c r="H134" s="8">
        <v>30.159409312758289</v>
      </c>
      <c r="I134" s="8">
        <v>31.353515965637413</v>
      </c>
      <c r="J134" s="8">
        <v>31.945091738181702</v>
      </c>
      <c r="K134" s="8">
        <v>33.599312881060662</v>
      </c>
      <c r="L134" s="8">
        <v>36.020391508002142</v>
      </c>
      <c r="M134" s="8">
        <v>36.904404000000007</v>
      </c>
      <c r="N134" s="8">
        <v>35.718434000000002</v>
      </c>
      <c r="O134" s="8">
        <v>33.949497999999998</v>
      </c>
      <c r="P134" s="8">
        <v>33.326921999999996</v>
      </c>
      <c r="Q134" s="8">
        <v>31.774676000000003</v>
      </c>
      <c r="R134" s="8">
        <v>29.486150000000002</v>
      </c>
      <c r="S134" s="8">
        <v>31.54121</v>
      </c>
      <c r="T134" s="8">
        <v>36.46217</v>
      </c>
      <c r="U134" s="8">
        <v>38.402128000000005</v>
      </c>
      <c r="V134" s="8">
        <v>42.653446000000002</v>
      </c>
      <c r="W134" s="8">
        <v>48.376391999999996</v>
      </c>
      <c r="X134" s="8">
        <v>49.656959999999998</v>
      </c>
      <c r="Y134" s="8">
        <v>47.231430000000003</v>
      </c>
      <c r="Z134" s="8">
        <v>45.329684</v>
      </c>
      <c r="AA134" s="8">
        <v>44.409799999999997</v>
      </c>
      <c r="AB134" s="8">
        <v>46.6</v>
      </c>
      <c r="AC134" s="8">
        <v>43.908850000000001</v>
      </c>
      <c r="AD134" s="8">
        <v>47.292009999999998</v>
      </c>
      <c r="AE134" s="8">
        <v>46.92759800000001</v>
      </c>
      <c r="AF134" s="8">
        <v>46.10371</v>
      </c>
      <c r="AG134" s="8">
        <v>45.557558000000007</v>
      </c>
      <c r="AH134" s="8">
        <v>47.577668000000003</v>
      </c>
    </row>
    <row r="135" spans="1:34" x14ac:dyDescent="0.25">
      <c r="A135" t="s">
        <v>48</v>
      </c>
      <c r="B135" s="1" t="s">
        <v>135</v>
      </c>
      <c r="C135" s="8">
        <v>140.24769245776881</v>
      </c>
      <c r="D135" s="8">
        <v>157.6468839893036</v>
      </c>
      <c r="E135" s="8">
        <v>165.25903028428081</v>
      </c>
      <c r="F135" s="8">
        <v>174.75756851868937</v>
      </c>
      <c r="G135" s="8">
        <v>178.24184539429424</v>
      </c>
      <c r="H135" s="8">
        <v>193.00008821239905</v>
      </c>
      <c r="I135" s="8">
        <v>200.80087370087591</v>
      </c>
      <c r="J135" s="8">
        <v>219.60931097619329</v>
      </c>
      <c r="K135" s="8">
        <v>225.57918664201748</v>
      </c>
      <c r="L135" s="8">
        <v>237.82963782230465</v>
      </c>
      <c r="M135" s="8">
        <v>248.79403200000002</v>
      </c>
      <c r="N135" s="8">
        <v>261.650058</v>
      </c>
      <c r="O135" s="8">
        <v>271.89139999999998</v>
      </c>
      <c r="P135" s="8">
        <v>278.94926000000004</v>
      </c>
      <c r="Q135" s="8">
        <v>272.45126400000004</v>
      </c>
      <c r="R135" s="8">
        <v>273.86879199999998</v>
      </c>
      <c r="S135" s="8">
        <v>274.06236200000001</v>
      </c>
      <c r="T135" s="8">
        <v>291.852934</v>
      </c>
      <c r="U135" s="8">
        <v>306.48980400000005</v>
      </c>
      <c r="V135" s="8">
        <v>314.88180800000004</v>
      </c>
      <c r="W135" s="8">
        <v>315.96877800000004</v>
      </c>
      <c r="X135" s="8">
        <v>301.99600200000003</v>
      </c>
      <c r="Y135" s="8">
        <v>257.20688200000001</v>
      </c>
      <c r="Z135" s="8">
        <v>274.80388400000004</v>
      </c>
      <c r="AA135" s="8">
        <v>287.51398800000004</v>
      </c>
      <c r="AB135" s="8">
        <v>297.8</v>
      </c>
      <c r="AC135" s="8">
        <v>303.26463000000001</v>
      </c>
      <c r="AD135" s="8">
        <v>323.80687400000005</v>
      </c>
      <c r="AE135" s="8">
        <v>329.10175799999996</v>
      </c>
      <c r="AF135" s="8">
        <v>326.15353800000003</v>
      </c>
      <c r="AG135" s="8">
        <v>334.28347800000006</v>
      </c>
      <c r="AH135" s="8">
        <v>336.19833199999999</v>
      </c>
    </row>
    <row r="136" spans="1:34" x14ac:dyDescent="0.25">
      <c r="A136" t="s">
        <v>49</v>
      </c>
      <c r="B136" s="1" t="s">
        <v>136</v>
      </c>
      <c r="C136" s="8">
        <v>34.748293910433446</v>
      </c>
      <c r="D136" s="8">
        <v>34.235231852124635</v>
      </c>
      <c r="E136" s="8">
        <v>36.007628051966165</v>
      </c>
      <c r="F136" s="8">
        <v>37.301943696944853</v>
      </c>
      <c r="G136" s="8">
        <v>36.532350610646837</v>
      </c>
      <c r="H136" s="8">
        <v>36.100912061932213</v>
      </c>
      <c r="I136" s="8">
        <v>36.905486652841397</v>
      </c>
      <c r="J136" s="8">
        <v>37.815005755253672</v>
      </c>
      <c r="K136" s="8">
        <v>38.666222351145869</v>
      </c>
      <c r="L136" s="8">
        <v>38.666222351145869</v>
      </c>
      <c r="M136" s="8">
        <v>40.43994</v>
      </c>
      <c r="N136" s="8">
        <v>43.707509999999992</v>
      </c>
      <c r="O136" s="8">
        <v>43.420380000000002</v>
      </c>
      <c r="P136" s="8">
        <v>41.817959999999992</v>
      </c>
      <c r="Q136" s="8">
        <v>41.838870000000007</v>
      </c>
      <c r="R136" s="8">
        <v>41.713409999999996</v>
      </c>
      <c r="S136" s="8">
        <v>40.318049999999999</v>
      </c>
      <c r="T136" s="8">
        <v>45.643470000000001</v>
      </c>
      <c r="U136" s="8">
        <v>48.648900000000005</v>
      </c>
      <c r="V136" s="8">
        <v>53.04816000000001</v>
      </c>
      <c r="W136" s="8">
        <v>55.3962</v>
      </c>
      <c r="X136" s="8">
        <v>52.909950000000002</v>
      </c>
      <c r="Y136" s="8">
        <v>50.116170000000004</v>
      </c>
      <c r="Z136" s="8">
        <v>48.158789999999996</v>
      </c>
      <c r="AA136" s="8">
        <v>50.065169999999995</v>
      </c>
      <c r="AB136" s="8">
        <v>51</v>
      </c>
      <c r="AC136" s="8">
        <v>53.893230000000003</v>
      </c>
      <c r="AD136" s="8">
        <v>59.701110000000007</v>
      </c>
      <c r="AE136" s="8">
        <v>62.586180000000006</v>
      </c>
      <c r="AF136" s="8">
        <v>67.273589999999999</v>
      </c>
      <c r="AG136" s="8">
        <v>70.630920000000003</v>
      </c>
      <c r="AH136" s="8">
        <v>70.93947</v>
      </c>
    </row>
    <row r="137" spans="1:34" x14ac:dyDescent="0.25">
      <c r="A137" t="s">
        <v>50</v>
      </c>
      <c r="B137" s="1" t="s">
        <v>137</v>
      </c>
      <c r="C137" s="8">
        <v>33.258920666015236</v>
      </c>
      <c r="D137" s="8">
        <v>34.141221907254128</v>
      </c>
      <c r="E137" s="8">
        <v>34.307452575362731</v>
      </c>
      <c r="F137" s="8">
        <v>34.013352161195606</v>
      </c>
      <c r="G137" s="8">
        <v>34.230730728737605</v>
      </c>
      <c r="H137" s="8">
        <v>35.458280279789562</v>
      </c>
      <c r="I137" s="8">
        <v>36.084842030173888</v>
      </c>
      <c r="J137" s="8">
        <v>36.135989928344799</v>
      </c>
      <c r="K137" s="8">
        <v>36.315007571311746</v>
      </c>
      <c r="L137" s="8">
        <v>37.363539479396749</v>
      </c>
      <c r="M137" s="8">
        <v>37.512748000000002</v>
      </c>
      <c r="N137" s="8">
        <v>38.796939999999992</v>
      </c>
      <c r="O137" s="8">
        <v>39.194792</v>
      </c>
      <c r="P137" s="8">
        <v>36.397087999999997</v>
      </c>
      <c r="Q137" s="8">
        <v>34.558523999999998</v>
      </c>
      <c r="R137" s="8">
        <v>33.266323999999997</v>
      </c>
      <c r="S137" s="8">
        <v>32.917975999999996</v>
      </c>
      <c r="T137" s="8">
        <v>32.515391999999999</v>
      </c>
      <c r="U137" s="8">
        <v>31.008795999999997</v>
      </c>
      <c r="V137" s="8">
        <v>30.604755999999998</v>
      </c>
      <c r="W137" s="8">
        <v>30.938180000000003</v>
      </c>
      <c r="X137" s="8">
        <v>35.521667999999998</v>
      </c>
      <c r="Y137" s="8">
        <v>31.377163999999997</v>
      </c>
      <c r="Z137" s="8">
        <v>33.194616000000003</v>
      </c>
      <c r="AA137" s="8">
        <v>35.619219999999999</v>
      </c>
      <c r="AB137" s="8">
        <v>36.4</v>
      </c>
      <c r="AC137" s="8">
        <v>36.536864000000001</v>
      </c>
      <c r="AD137" s="8">
        <v>38.762360000000001</v>
      </c>
      <c r="AE137" s="8">
        <v>40.658071999999997</v>
      </c>
      <c r="AF137" s="8">
        <v>39.571168</v>
      </c>
      <c r="AG137" s="8">
        <v>40.603107999999999</v>
      </c>
      <c r="AH137" s="8">
        <v>44.454227999999993</v>
      </c>
    </row>
    <row r="138" spans="1:34" x14ac:dyDescent="0.25">
      <c r="A138" t="s">
        <v>51</v>
      </c>
      <c r="B138" s="1" t="s">
        <v>138</v>
      </c>
      <c r="C138" s="8">
        <v>92.692137195660308</v>
      </c>
      <c r="D138" s="8">
        <v>102.61662951917722</v>
      </c>
      <c r="E138" s="8">
        <v>106.34576048895914</v>
      </c>
      <c r="F138" s="8">
        <v>110.56337187341957</v>
      </c>
      <c r="G138" s="8">
        <v>115.05500885490717</v>
      </c>
      <c r="H138" s="8">
        <v>119.89215637462212</v>
      </c>
      <c r="I138" s="8">
        <v>123.77617137792022</v>
      </c>
      <c r="J138" s="8">
        <v>128.48226317705917</v>
      </c>
      <c r="K138" s="8">
        <v>130.91275109219691</v>
      </c>
      <c r="L138" s="8">
        <v>134.82059440843517</v>
      </c>
      <c r="M138" s="8">
        <v>138.810238</v>
      </c>
      <c r="N138" s="8">
        <v>156.54206399999998</v>
      </c>
      <c r="O138" s="8">
        <v>168.79961</v>
      </c>
      <c r="P138" s="8">
        <v>177.292192</v>
      </c>
      <c r="Q138" s="8">
        <v>178.27719000000002</v>
      </c>
      <c r="R138" s="8">
        <v>182.17435599999996</v>
      </c>
      <c r="S138" s="8">
        <v>184.66571199999998</v>
      </c>
      <c r="T138" s="8">
        <v>193.504626</v>
      </c>
      <c r="U138" s="8">
        <v>198.55809399999998</v>
      </c>
      <c r="V138" s="8">
        <v>209.11190999999999</v>
      </c>
      <c r="W138" s="8">
        <v>213.178518</v>
      </c>
      <c r="X138" s="8">
        <v>200.48712599999999</v>
      </c>
      <c r="Y138" s="8">
        <v>178.48201</v>
      </c>
      <c r="Z138" s="8">
        <v>180.95660799999999</v>
      </c>
      <c r="AA138" s="8">
        <v>184.20766</v>
      </c>
      <c r="AB138" s="8">
        <v>186.2</v>
      </c>
      <c r="AC138" s="8">
        <v>189.00417200000001</v>
      </c>
      <c r="AD138" s="8">
        <v>197.71274600000001</v>
      </c>
      <c r="AE138" s="8">
        <v>205.39163399999998</v>
      </c>
      <c r="AF138" s="8">
        <v>209.29997200000003</v>
      </c>
      <c r="AG138" s="8">
        <v>213.34237399999998</v>
      </c>
      <c r="AH138" s="8">
        <v>222.44755399999997</v>
      </c>
    </row>
    <row r="139" spans="1:34" x14ac:dyDescent="0.25">
      <c r="A139" t="s">
        <v>52</v>
      </c>
      <c r="B139" s="1" t="s">
        <v>139</v>
      </c>
      <c r="C139" s="8">
        <v>15.998106100977569</v>
      </c>
      <c r="D139" s="8">
        <v>17.835209193688723</v>
      </c>
      <c r="E139" s="8">
        <v>18.256211985668809</v>
      </c>
      <c r="F139" s="8">
        <v>18.753760739566442</v>
      </c>
      <c r="G139" s="8">
        <v>19.346991947533517</v>
      </c>
      <c r="H139" s="8">
        <v>21.222368020725586</v>
      </c>
      <c r="I139" s="8">
        <v>22.533217623700562</v>
      </c>
      <c r="J139" s="8">
        <v>24.552117377041075</v>
      </c>
      <c r="K139" s="8">
        <v>26.724109054216676</v>
      </c>
      <c r="L139" s="8">
        <v>27.987117431112651</v>
      </c>
      <c r="M139" s="8">
        <v>30.894930000000002</v>
      </c>
      <c r="N139" s="8">
        <v>33.181829999999998</v>
      </c>
      <c r="O139" s="8">
        <v>35.228060999999997</v>
      </c>
      <c r="P139" s="8">
        <v>37.646730000000005</v>
      </c>
      <c r="Q139" s="8">
        <v>39.614553000000008</v>
      </c>
      <c r="R139" s="8">
        <v>42.751962000000006</v>
      </c>
      <c r="S139" s="8">
        <v>48.126176999999998</v>
      </c>
      <c r="T139" s="8">
        <v>52.428815999999998</v>
      </c>
      <c r="U139" s="8">
        <v>55.838474999999995</v>
      </c>
      <c r="V139" s="8">
        <v>63.983105999999999</v>
      </c>
      <c r="W139" s="8">
        <v>68.348906999999997</v>
      </c>
      <c r="X139" s="8">
        <v>73.217826000000002</v>
      </c>
      <c r="Y139" s="8">
        <v>74.434239000000005</v>
      </c>
      <c r="Z139" s="8">
        <v>85.054166999999993</v>
      </c>
      <c r="AA139" s="8">
        <v>95.547771000000012</v>
      </c>
      <c r="AB139" s="8">
        <v>108.9</v>
      </c>
      <c r="AC139" s="8">
        <v>114.32648700000001</v>
      </c>
      <c r="AD139" s="8">
        <v>117.530325</v>
      </c>
      <c r="AE139" s="8">
        <v>119.762775</v>
      </c>
      <c r="AF139" s="8">
        <v>125.383104</v>
      </c>
      <c r="AG139" s="8">
        <v>128.03699699999999</v>
      </c>
      <c r="AH139" s="8">
        <v>130.37725800000001</v>
      </c>
    </row>
    <row r="140" spans="1:34" x14ac:dyDescent="0.25">
      <c r="A140" t="s">
        <v>53</v>
      </c>
      <c r="B140" s="9" t="s">
        <v>286</v>
      </c>
      <c r="C140" s="8">
        <v>417.38623730976008</v>
      </c>
      <c r="D140" s="8">
        <v>439.16709616890648</v>
      </c>
      <c r="E140" s="8">
        <v>454.3695740842694</v>
      </c>
      <c r="F140" s="8">
        <v>469.39154764376514</v>
      </c>
      <c r="G140" s="8">
        <v>475.79945225240209</v>
      </c>
      <c r="H140" s="8">
        <v>496.29672458607939</v>
      </c>
      <c r="I140" s="8">
        <v>526.48106398107393</v>
      </c>
      <c r="J140" s="8">
        <v>558.54064306569967</v>
      </c>
      <c r="K140" s="8">
        <v>602.70404196887489</v>
      </c>
      <c r="L140" s="8">
        <v>656.33389149864229</v>
      </c>
      <c r="M140" s="8">
        <v>719.53594999999996</v>
      </c>
      <c r="N140" s="8">
        <v>795.64257500000008</v>
      </c>
      <c r="O140" s="8">
        <v>898.63882500000011</v>
      </c>
      <c r="P140" s="8">
        <v>990.54742500000009</v>
      </c>
      <c r="Q140" s="8">
        <v>1016.3587000000001</v>
      </c>
      <c r="R140" s="8">
        <v>1026.132975</v>
      </c>
      <c r="S140" s="8">
        <v>1028.2896750000002</v>
      </c>
      <c r="T140" s="8">
        <v>1065.4512749999999</v>
      </c>
      <c r="U140" s="8">
        <v>1123.5300999999999</v>
      </c>
      <c r="V140" s="8">
        <v>1176.9222499999998</v>
      </c>
      <c r="W140" s="8">
        <v>1216.116125</v>
      </c>
      <c r="X140" s="8">
        <v>1249.0057999999999</v>
      </c>
      <c r="Y140" s="8">
        <v>1224.3696499999999</v>
      </c>
      <c r="Z140" s="8">
        <v>1279.1028249999999</v>
      </c>
      <c r="AA140" s="8">
        <v>1334.1263250000002</v>
      </c>
      <c r="AB140" s="8">
        <v>1382.5</v>
      </c>
      <c r="AC140" s="8">
        <v>1432.2976500000002</v>
      </c>
      <c r="AD140" s="8">
        <v>1507.1600250000001</v>
      </c>
      <c r="AE140" s="8">
        <v>1583.7781750000001</v>
      </c>
      <c r="AF140" s="8">
        <v>1683.5670250000001</v>
      </c>
      <c r="AG140" s="8">
        <v>1742.6274250000001</v>
      </c>
      <c r="AH140" s="8">
        <v>1868.1031250000001</v>
      </c>
    </row>
    <row r="141" spans="1:34" x14ac:dyDescent="0.25">
      <c r="A141" t="s">
        <v>55</v>
      </c>
      <c r="B141" s="1" t="s">
        <v>140</v>
      </c>
      <c r="C141" s="8">
        <v>120.88886570100826</v>
      </c>
      <c r="D141" s="8">
        <v>127.35674192366302</v>
      </c>
      <c r="E141" s="8">
        <v>132.31907881166438</v>
      </c>
      <c r="F141" s="8">
        <v>136.32064388741327</v>
      </c>
      <c r="G141" s="8">
        <v>135.89473473283189</v>
      </c>
      <c r="H141" s="8">
        <v>142.20413313172722</v>
      </c>
      <c r="I141" s="8">
        <v>153.26786627220835</v>
      </c>
      <c r="J141" s="8">
        <v>164.9457009852199</v>
      </c>
      <c r="K141" s="8">
        <v>178.56488905020967</v>
      </c>
      <c r="L141" s="8">
        <v>196.75021944181583</v>
      </c>
      <c r="M141" s="8">
        <v>223.27259799999999</v>
      </c>
      <c r="N141" s="8">
        <v>246.82049799999996</v>
      </c>
      <c r="O141" s="8">
        <v>270.70902799999999</v>
      </c>
      <c r="P141" s="8">
        <v>287.93898200000001</v>
      </c>
      <c r="Q141" s="8">
        <v>284.61561799999998</v>
      </c>
      <c r="R141" s="8">
        <v>285.85965799999997</v>
      </c>
      <c r="S141" s="8">
        <v>281.74544000000003</v>
      </c>
      <c r="T141" s="8">
        <v>301.925546</v>
      </c>
      <c r="U141" s="8">
        <v>310.411676</v>
      </c>
      <c r="V141" s="8">
        <v>317.25093399999997</v>
      </c>
      <c r="W141" s="8">
        <v>321.76205999999996</v>
      </c>
      <c r="X141" s="8">
        <v>317.766322</v>
      </c>
      <c r="Y141" s="8">
        <v>291.71849399999996</v>
      </c>
      <c r="Z141" s="8">
        <v>293.81558999999999</v>
      </c>
      <c r="AA141" s="8">
        <v>300.06244800000002</v>
      </c>
      <c r="AB141" s="8">
        <v>296.2</v>
      </c>
      <c r="AC141" s="8">
        <v>304.92309</v>
      </c>
      <c r="AD141" s="8">
        <v>314.67991799999999</v>
      </c>
      <c r="AE141" s="8">
        <v>313.83574799999997</v>
      </c>
      <c r="AF141" s="8">
        <v>323.65773999999999</v>
      </c>
      <c r="AG141" s="8">
        <v>330.70433800000001</v>
      </c>
      <c r="AH141" s="8">
        <v>351.68714599999998</v>
      </c>
    </row>
    <row r="142" spans="1:34" x14ac:dyDescent="0.25">
      <c r="A142" t="s">
        <v>56</v>
      </c>
      <c r="B142" s="1" t="s">
        <v>141</v>
      </c>
      <c r="C142" s="8">
        <v>60.844466718543806</v>
      </c>
      <c r="D142" s="8">
        <v>64.276631553850294</v>
      </c>
      <c r="E142" s="8">
        <v>67.148096193578482</v>
      </c>
      <c r="F142" s="8">
        <v>68.320469330895037</v>
      </c>
      <c r="G142" s="8">
        <v>68.855683154698497</v>
      </c>
      <c r="H142" s="8">
        <v>70.82662929749597</v>
      </c>
      <c r="I142" s="8">
        <v>77.062295113304231</v>
      </c>
      <c r="J142" s="8">
        <v>81.22506929573531</v>
      </c>
      <c r="K142" s="8">
        <v>85.83810272532665</v>
      </c>
      <c r="L142" s="8">
        <v>90.782458999302094</v>
      </c>
      <c r="M142" s="8">
        <v>91.219370999999995</v>
      </c>
      <c r="N142" s="8">
        <v>98.220542999999978</v>
      </c>
      <c r="O142" s="8">
        <v>104.185236</v>
      </c>
      <c r="P142" s="8">
        <v>112.38751199999999</v>
      </c>
      <c r="Q142" s="8">
        <v>116.53342799999999</v>
      </c>
      <c r="R142" s="8">
        <v>117.45137699999999</v>
      </c>
      <c r="S142" s="8">
        <v>126.03294899999999</v>
      </c>
      <c r="T142" s="8">
        <v>123.176376</v>
      </c>
      <c r="U142" s="8">
        <v>128.50890899999999</v>
      </c>
      <c r="V142" s="8">
        <v>132.52707599999999</v>
      </c>
      <c r="W142" s="8">
        <v>133.60964999999999</v>
      </c>
      <c r="X142" s="8">
        <v>127.72924499999999</v>
      </c>
      <c r="Y142" s="8">
        <v>126.85212299999999</v>
      </c>
      <c r="Z142" s="8">
        <v>132.33479399999999</v>
      </c>
      <c r="AA142" s="8">
        <v>131.27856</v>
      </c>
      <c r="AB142" s="8">
        <v>131.69999999999999</v>
      </c>
      <c r="AC142" s="8">
        <v>136.45173600000001</v>
      </c>
      <c r="AD142" s="8">
        <v>138.120375</v>
      </c>
      <c r="AE142" s="8">
        <v>145.05569700000001</v>
      </c>
      <c r="AF142" s="8">
        <v>147.13260600000001</v>
      </c>
      <c r="AG142" s="8">
        <v>149.46237899999997</v>
      </c>
      <c r="AH142" s="8">
        <v>159.80477999999999</v>
      </c>
    </row>
    <row r="143" spans="1:34" x14ac:dyDescent="0.25">
      <c r="A143" t="s">
        <v>57</v>
      </c>
      <c r="B143" s="1" t="s">
        <v>142</v>
      </c>
      <c r="C143" s="8">
        <v>209.22053823093952</v>
      </c>
      <c r="D143" s="8">
        <v>218.23632601354637</v>
      </c>
      <c r="E143" s="8">
        <v>223.92336807466813</v>
      </c>
      <c r="F143" s="8">
        <v>231.64522335162144</v>
      </c>
      <c r="G143" s="8">
        <v>236.78964855546636</v>
      </c>
      <c r="H143" s="8">
        <v>248.51852062445752</v>
      </c>
      <c r="I143" s="8">
        <v>260.59174569782448</v>
      </c>
      <c r="J143" s="8">
        <v>273.14497799197295</v>
      </c>
      <c r="K143" s="8">
        <v>295.29835468297318</v>
      </c>
      <c r="L143" s="8">
        <v>324.2553119694615</v>
      </c>
      <c r="M143" s="8">
        <v>359.68085300000007</v>
      </c>
      <c r="N143" s="8">
        <v>401.51887000000005</v>
      </c>
      <c r="O143" s="8">
        <v>460.61406099999999</v>
      </c>
      <c r="P143" s="8">
        <v>519.25473</v>
      </c>
      <c r="Q143" s="8">
        <v>540.17740400000002</v>
      </c>
      <c r="R143" s="8">
        <v>540.94715900000006</v>
      </c>
      <c r="S143" s="8">
        <v>536.91510900000003</v>
      </c>
      <c r="T143" s="8">
        <v>550.24286700000005</v>
      </c>
      <c r="U143" s="8">
        <v>587.54299500000002</v>
      </c>
      <c r="V143" s="8">
        <v>618.82437200000004</v>
      </c>
      <c r="W143" s="8">
        <v>641.30854899999997</v>
      </c>
      <c r="X143" s="8">
        <v>665.229602</v>
      </c>
      <c r="Y143" s="8">
        <v>662.5757799999999</v>
      </c>
      <c r="Z143" s="8">
        <v>690.00838199999998</v>
      </c>
      <c r="AA143" s="8">
        <v>713.82680099999993</v>
      </c>
      <c r="AB143" s="8">
        <v>733.1</v>
      </c>
      <c r="AC143" s="8">
        <v>749.59475000000009</v>
      </c>
      <c r="AD143" s="8">
        <v>792.69369900000004</v>
      </c>
      <c r="AE143" s="8">
        <v>833.49071400000003</v>
      </c>
      <c r="AF143" s="8">
        <v>884.11126899999999</v>
      </c>
      <c r="AG143" s="8">
        <v>888.61983399999997</v>
      </c>
      <c r="AH143" s="8">
        <v>917.19607199999996</v>
      </c>
    </row>
    <row r="144" spans="1:34" x14ac:dyDescent="0.25">
      <c r="A144" t="s">
        <v>58</v>
      </c>
      <c r="B144" s="1" t="s">
        <v>143</v>
      </c>
      <c r="C144" s="8">
        <v>30.136157884462872</v>
      </c>
      <c r="D144" s="8">
        <v>34.451265941406625</v>
      </c>
      <c r="E144" s="8">
        <v>37.404231593555615</v>
      </c>
      <c r="F144" s="8">
        <v>39.402703298087893</v>
      </c>
      <c r="G144" s="8">
        <v>39.929663498344993</v>
      </c>
      <c r="H144" s="8">
        <v>39.472301815215609</v>
      </c>
      <c r="I144" s="8">
        <v>41.828708748985022</v>
      </c>
      <c r="J144" s="8">
        <v>46.760260814489925</v>
      </c>
      <c r="K144" s="8">
        <v>50.359498410969827</v>
      </c>
      <c r="L144" s="8">
        <v>51.065426226840266</v>
      </c>
      <c r="M144" s="8">
        <v>50.014699999999991</v>
      </c>
      <c r="N144" s="8">
        <v>53.609645</v>
      </c>
      <c r="O144" s="8">
        <v>66.775604999999999</v>
      </c>
      <c r="P144" s="8">
        <v>72.784899999999993</v>
      </c>
      <c r="Q144" s="8">
        <v>75.325504999999993</v>
      </c>
      <c r="R144" s="8">
        <v>82.484385000000003</v>
      </c>
      <c r="S144" s="8">
        <v>83.915275000000008</v>
      </c>
      <c r="T144" s="8">
        <v>91.982304999999997</v>
      </c>
      <c r="U144" s="8">
        <v>98.19538</v>
      </c>
      <c r="V144" s="8">
        <v>109.12640500000002</v>
      </c>
      <c r="W144" s="8">
        <v>120.12609499999999</v>
      </c>
      <c r="X144" s="8">
        <v>138.97574500000002</v>
      </c>
      <c r="Y144" s="8">
        <v>143.58073000000002</v>
      </c>
      <c r="Z144" s="8">
        <v>163.19676999999999</v>
      </c>
      <c r="AA144" s="8">
        <v>189.039175</v>
      </c>
      <c r="AB144" s="8">
        <v>221.5</v>
      </c>
      <c r="AC144" s="8">
        <v>241.35968999999997</v>
      </c>
      <c r="AD144" s="8">
        <v>261.75984</v>
      </c>
      <c r="AE144" s="8">
        <v>291.91706499999998</v>
      </c>
      <c r="AF144" s="8">
        <v>329.58092499999998</v>
      </c>
      <c r="AG144" s="8">
        <v>374.42138499999993</v>
      </c>
      <c r="AH144" s="8">
        <v>439.23006999999996</v>
      </c>
    </row>
    <row r="145" spans="1:34" x14ac:dyDescent="0.25">
      <c r="A145" t="s">
        <v>59</v>
      </c>
      <c r="B145" s="9" t="s">
        <v>287</v>
      </c>
      <c r="C145" s="8">
        <v>2314.4918375483112</v>
      </c>
      <c r="D145" s="8">
        <v>2433.1700651307297</v>
      </c>
      <c r="E145" s="8">
        <v>2493.319714147814</v>
      </c>
      <c r="F145" s="8">
        <v>2547.4838722704121</v>
      </c>
      <c r="G145" s="8">
        <v>2552.8912191569793</v>
      </c>
      <c r="H145" s="8">
        <v>2592.431734756542</v>
      </c>
      <c r="I145" s="8">
        <v>2709.8176404417131</v>
      </c>
      <c r="J145" s="8">
        <v>2815.4366151657073</v>
      </c>
      <c r="K145" s="8">
        <v>2890.2665874906938</v>
      </c>
      <c r="L145" s="8">
        <v>3033.7483265787687</v>
      </c>
      <c r="M145" s="8">
        <v>3158.8291200000003</v>
      </c>
      <c r="N145" s="8">
        <v>3377.4766079999999</v>
      </c>
      <c r="O145" s="8">
        <v>3629.0647680000002</v>
      </c>
      <c r="P145" s="8">
        <v>3918.3785600000001</v>
      </c>
      <c r="Q145" s="8">
        <v>3961.6950400000001</v>
      </c>
      <c r="R145" s="8">
        <v>4005.1122559999999</v>
      </c>
      <c r="S145" s="8">
        <v>4164.1240320000006</v>
      </c>
      <c r="T145" s="8">
        <v>4394.9102080000002</v>
      </c>
      <c r="U145" s="8">
        <v>4701.5002240000003</v>
      </c>
      <c r="V145" s="8">
        <v>4833.4643839999999</v>
      </c>
      <c r="W145" s="8">
        <v>4934.3514879999993</v>
      </c>
      <c r="X145" s="8">
        <v>4842.2787840000001</v>
      </c>
      <c r="Y145" s="8">
        <v>4728.6989439999998</v>
      </c>
      <c r="Z145" s="8">
        <v>4773.8790400000007</v>
      </c>
      <c r="AA145" s="8">
        <v>4849.2295679999997</v>
      </c>
      <c r="AB145" s="8">
        <v>5036.8</v>
      </c>
      <c r="AC145" s="8">
        <v>5167.5049600000002</v>
      </c>
      <c r="AD145" s="8">
        <v>5331.4024319999999</v>
      </c>
      <c r="AE145" s="8">
        <v>5470.8714239999999</v>
      </c>
      <c r="AF145" s="8">
        <v>5578.9107839999997</v>
      </c>
      <c r="AG145" s="8">
        <v>5737.9729280000001</v>
      </c>
      <c r="AH145" s="8">
        <v>5845.5589760000003</v>
      </c>
    </row>
    <row r="146" spans="1:34" x14ac:dyDescent="0.25">
      <c r="A146" t="s">
        <v>60</v>
      </c>
      <c r="B146" s="9" t="s">
        <v>61</v>
      </c>
      <c r="C146" s="8">
        <v>958.67485937088577</v>
      </c>
      <c r="D146" s="8">
        <v>975.94208222406678</v>
      </c>
      <c r="E146" s="8">
        <v>988.91223655465797</v>
      </c>
      <c r="F146" s="8">
        <v>980.56622420228973</v>
      </c>
      <c r="G146" s="8">
        <v>982.47227296956635</v>
      </c>
      <c r="H146" s="8">
        <v>969.00586925560549</v>
      </c>
      <c r="I146" s="8">
        <v>1037.6574600477818</v>
      </c>
      <c r="J146" s="8">
        <v>1067.6015989596656</v>
      </c>
      <c r="K146" s="8">
        <v>1107.3128280020301</v>
      </c>
      <c r="L146" s="8">
        <v>1170.2349940992979</v>
      </c>
      <c r="M146" s="8">
        <v>1241.4623759999999</v>
      </c>
      <c r="N146" s="8">
        <v>1370.5833680000003</v>
      </c>
      <c r="O146" s="8">
        <v>1539.069994</v>
      </c>
      <c r="P146" s="8">
        <v>1721.663174</v>
      </c>
      <c r="Q146" s="8">
        <v>1705.9297639999998</v>
      </c>
      <c r="R146" s="8">
        <v>1691.3308719999998</v>
      </c>
      <c r="S146" s="8">
        <v>1753.3440540000001</v>
      </c>
      <c r="T146" s="8">
        <v>1826.46695</v>
      </c>
      <c r="U146" s="8">
        <v>1931.763064</v>
      </c>
      <c r="V146" s="8">
        <v>2029.417236</v>
      </c>
      <c r="W146" s="8">
        <v>2133.0008699999998</v>
      </c>
      <c r="X146" s="8">
        <v>2093.6566419999999</v>
      </c>
      <c r="Y146" s="8">
        <v>2057.5661259999997</v>
      </c>
      <c r="Z146" s="8">
        <v>2017.72956</v>
      </c>
      <c r="AA146" s="8">
        <v>2034.42624</v>
      </c>
      <c r="AB146" s="8">
        <v>2140.6</v>
      </c>
      <c r="AC146" s="8">
        <v>2191.9315879999999</v>
      </c>
      <c r="AD146" s="8">
        <v>2265.4397919999997</v>
      </c>
      <c r="AE146" s="8">
        <v>2317.4991839999998</v>
      </c>
      <c r="AF146" s="8">
        <v>2325.633464</v>
      </c>
      <c r="AG146" s="8">
        <v>2409.5235779999998</v>
      </c>
      <c r="AH146" s="8">
        <v>2439.2565119999999</v>
      </c>
    </row>
    <row r="147" spans="1:34" x14ac:dyDescent="0.25">
      <c r="A147" t="s">
        <v>62</v>
      </c>
      <c r="B147" s="1" t="s">
        <v>144</v>
      </c>
      <c r="C147" s="8">
        <v>406.08205064920833</v>
      </c>
      <c r="D147" s="8">
        <v>412.37857905807613</v>
      </c>
      <c r="E147" s="8">
        <v>408.92209318339718</v>
      </c>
      <c r="F147" s="8">
        <v>410.01187694661843</v>
      </c>
      <c r="G147" s="8">
        <v>398.73977014547484</v>
      </c>
      <c r="H147" s="8">
        <v>390.71499880091631</v>
      </c>
      <c r="I147" s="8">
        <v>416.15429451953935</v>
      </c>
      <c r="J147" s="8">
        <v>428.35106633086838</v>
      </c>
      <c r="K147" s="8">
        <v>439.32595937720708</v>
      </c>
      <c r="L147" s="8">
        <v>464.36897009052279</v>
      </c>
      <c r="M147" s="8">
        <v>485.17769999999996</v>
      </c>
      <c r="N147" s="8">
        <v>530.27482499999996</v>
      </c>
      <c r="O147" s="8">
        <v>596.89880999999991</v>
      </c>
      <c r="P147" s="8">
        <v>628.93460999999991</v>
      </c>
      <c r="Q147" s="8">
        <v>657.59467499999994</v>
      </c>
      <c r="R147" s="8">
        <v>679.99728000000005</v>
      </c>
      <c r="S147" s="8">
        <v>694.60051499999997</v>
      </c>
      <c r="T147" s="8">
        <v>695.60350500000004</v>
      </c>
      <c r="U147" s="8">
        <v>725.73811499999999</v>
      </c>
      <c r="V147" s="8">
        <v>733.82191499999999</v>
      </c>
      <c r="W147" s="8">
        <v>738.25303499999995</v>
      </c>
      <c r="X147" s="8">
        <v>716.91330000000005</v>
      </c>
      <c r="Y147" s="8">
        <v>769.30830000000003</v>
      </c>
      <c r="Z147" s="8">
        <v>725.28901500000006</v>
      </c>
      <c r="AA147" s="8">
        <v>710.23668000000009</v>
      </c>
      <c r="AB147" s="8">
        <v>748.5</v>
      </c>
      <c r="AC147" s="8">
        <v>727.33990500000004</v>
      </c>
      <c r="AD147" s="8">
        <v>727.82642999999996</v>
      </c>
      <c r="AE147" s="8">
        <v>711.68876999999998</v>
      </c>
      <c r="AF147" s="8">
        <v>700.01217000000008</v>
      </c>
      <c r="AG147" s="8">
        <v>707.13789000000008</v>
      </c>
      <c r="AH147" s="8">
        <v>697.87894499999993</v>
      </c>
    </row>
    <row r="148" spans="1:34" x14ac:dyDescent="0.25">
      <c r="A148" t="s">
        <v>63</v>
      </c>
      <c r="B148" s="1" t="s">
        <v>145</v>
      </c>
      <c r="C148" s="8">
        <v>77.414943037438007</v>
      </c>
      <c r="D148" s="8">
        <v>75.586344283950652</v>
      </c>
      <c r="E148" s="8">
        <v>85.49658228370923</v>
      </c>
      <c r="F148" s="8">
        <v>79.39699063738972</v>
      </c>
      <c r="G148" s="8">
        <v>93.910694031079217</v>
      </c>
      <c r="H148" s="8">
        <v>96.864584324879246</v>
      </c>
      <c r="I148" s="8">
        <v>118.75661975294327</v>
      </c>
      <c r="J148" s="8">
        <v>122.88695120339609</v>
      </c>
      <c r="K148" s="8">
        <v>153.71738193737036</v>
      </c>
      <c r="L148" s="8">
        <v>194.81609797909402</v>
      </c>
      <c r="M148" s="8">
        <v>237.46997999999999</v>
      </c>
      <c r="N148" s="8">
        <v>286.11428999999998</v>
      </c>
      <c r="O148" s="8">
        <v>360.13345500000003</v>
      </c>
      <c r="P148" s="8">
        <v>466.08771000000002</v>
      </c>
      <c r="Q148" s="8">
        <v>415.38585</v>
      </c>
      <c r="R148" s="8">
        <v>376.77089999999998</v>
      </c>
      <c r="S148" s="8">
        <v>397.49952000000008</v>
      </c>
      <c r="T148" s="8">
        <v>422.17576500000001</v>
      </c>
      <c r="U148" s="8">
        <v>448.84257000000002</v>
      </c>
      <c r="V148" s="8">
        <v>507.32005499999997</v>
      </c>
      <c r="W148" s="8">
        <v>537.11625000000004</v>
      </c>
      <c r="X148" s="8">
        <v>490.85008500000004</v>
      </c>
      <c r="Y148" s="8">
        <v>504.35335500000002</v>
      </c>
      <c r="Z148" s="8">
        <v>497.91753000000006</v>
      </c>
      <c r="AA148" s="8">
        <v>467.97299999999996</v>
      </c>
      <c r="AB148" s="8">
        <v>478.5</v>
      </c>
      <c r="AC148" s="8">
        <v>490.56298499999997</v>
      </c>
      <c r="AD148" s="8">
        <v>491.28073500000005</v>
      </c>
      <c r="AE148" s="8">
        <v>490.955355</v>
      </c>
      <c r="AF148" s="8">
        <v>493.43398499999995</v>
      </c>
      <c r="AG148" s="8">
        <v>511.56434999999999</v>
      </c>
      <c r="AH148" s="8">
        <v>530.28327000000002</v>
      </c>
    </row>
    <row r="149" spans="1:34" x14ac:dyDescent="0.25">
      <c r="A149" t="s">
        <v>64</v>
      </c>
      <c r="B149" s="1" t="s">
        <v>146</v>
      </c>
      <c r="C149" s="8">
        <v>452.60788614091183</v>
      </c>
      <c r="D149" s="8">
        <v>477.18116099527492</v>
      </c>
      <c r="E149" s="8">
        <v>476.79110901334252</v>
      </c>
      <c r="F149" s="8">
        <v>478.04560052231648</v>
      </c>
      <c r="G149" s="8">
        <v>475.76854030389507</v>
      </c>
      <c r="H149" s="8">
        <v>466.94493195896189</v>
      </c>
      <c r="I149" s="8">
        <v>474.1767065401059</v>
      </c>
      <c r="J149" s="8">
        <v>484.97165868575888</v>
      </c>
      <c r="K149" s="8">
        <v>469.12711466815051</v>
      </c>
      <c r="L149" s="8">
        <v>451.40610435905501</v>
      </c>
      <c r="M149" s="8">
        <v>445.22725599999995</v>
      </c>
      <c r="N149" s="8">
        <v>468.74995799999999</v>
      </c>
      <c r="O149" s="8">
        <v>484.12651099999994</v>
      </c>
      <c r="P149" s="8">
        <v>514.64072700000008</v>
      </c>
      <c r="Q149" s="8">
        <v>526.13929899999994</v>
      </c>
      <c r="R149" s="8">
        <v>537.56620399999997</v>
      </c>
      <c r="S149" s="8">
        <v>569.02005399999996</v>
      </c>
      <c r="T149" s="8">
        <v>607.95116099999996</v>
      </c>
      <c r="U149" s="8">
        <v>650.63284099999987</v>
      </c>
      <c r="V149" s="8">
        <v>676.17018199999995</v>
      </c>
      <c r="W149" s="8">
        <v>731.56877299999996</v>
      </c>
      <c r="X149" s="8">
        <v>757.53611599999999</v>
      </c>
      <c r="Y149" s="8">
        <v>672.22849699999995</v>
      </c>
      <c r="Z149" s="8">
        <v>677.35666900000001</v>
      </c>
      <c r="AA149" s="8">
        <v>734.14878499999986</v>
      </c>
      <c r="AB149" s="8">
        <v>796.3</v>
      </c>
      <c r="AC149" s="8">
        <v>840.000944</v>
      </c>
      <c r="AD149" s="8">
        <v>914.66203200000007</v>
      </c>
      <c r="AE149" s="8">
        <v>976.55843099999993</v>
      </c>
      <c r="AF149" s="8">
        <v>1013.204157</v>
      </c>
      <c r="AG149" s="8">
        <v>1078.795388</v>
      </c>
      <c r="AH149" s="8">
        <v>1100.7732679999999</v>
      </c>
    </row>
    <row r="150" spans="1:34" x14ac:dyDescent="0.25">
      <c r="A150" t="s">
        <v>65</v>
      </c>
      <c r="B150" s="1" t="s">
        <v>147</v>
      </c>
      <c r="C150" s="8">
        <v>50.934492948645726</v>
      </c>
      <c r="D150" s="8">
        <v>46.027357358173404</v>
      </c>
      <c r="E150" s="8">
        <v>48.244752851708533</v>
      </c>
      <c r="F150" s="8">
        <v>46.539064010226241</v>
      </c>
      <c r="G150" s="8">
        <v>42.83903129206697</v>
      </c>
      <c r="H150" s="8">
        <v>41.382635435822387</v>
      </c>
      <c r="I150" s="8">
        <v>49.071355906029403</v>
      </c>
      <c r="J150" s="8">
        <v>51.905423519910848</v>
      </c>
      <c r="K150" s="8">
        <v>59.567902624350687</v>
      </c>
      <c r="L150" s="8">
        <v>68.37188118407326</v>
      </c>
      <c r="M150" s="8">
        <v>80.417361</v>
      </c>
      <c r="N150" s="8">
        <v>91.237113000000008</v>
      </c>
      <c r="O150" s="8">
        <v>102.693804</v>
      </c>
      <c r="P150" s="8">
        <v>119.48060699999998</v>
      </c>
      <c r="Q150" s="8">
        <v>108.981084</v>
      </c>
      <c r="R150" s="8">
        <v>93.573728999999986</v>
      </c>
      <c r="S150" s="8">
        <v>88.567364999999995</v>
      </c>
      <c r="T150" s="8">
        <v>98.29857299999999</v>
      </c>
      <c r="U150" s="8">
        <v>104.126037</v>
      </c>
      <c r="V150" s="8">
        <v>112.517679</v>
      </c>
      <c r="W150" s="8">
        <v>127.82884799999999</v>
      </c>
      <c r="X150" s="8">
        <v>130.13613900000001</v>
      </c>
      <c r="Y150" s="8">
        <v>114.817932</v>
      </c>
      <c r="Z150" s="8">
        <v>119.62136699999999</v>
      </c>
      <c r="AA150" s="8">
        <v>122.530407</v>
      </c>
      <c r="AB150" s="8">
        <v>117.3</v>
      </c>
      <c r="AC150" s="8">
        <v>134.580636</v>
      </c>
      <c r="AD150" s="8">
        <v>134.89969199999999</v>
      </c>
      <c r="AE150" s="8">
        <v>145.32414299999999</v>
      </c>
      <c r="AF150" s="8">
        <v>129.63174900000001</v>
      </c>
      <c r="AG150" s="8">
        <v>127.625919</v>
      </c>
      <c r="AH150" s="8">
        <v>128.995983</v>
      </c>
    </row>
    <row r="151" spans="1:34" x14ac:dyDescent="0.25">
      <c r="A151" t="s">
        <v>66</v>
      </c>
      <c r="B151" s="9" t="s">
        <v>67</v>
      </c>
      <c r="C151" s="8">
        <v>1366.0025321980468</v>
      </c>
      <c r="D151" s="8">
        <v>1468.7100013733027</v>
      </c>
      <c r="E151" s="8">
        <v>1516.5009713426657</v>
      </c>
      <c r="F151" s="8">
        <v>1580.313035708403</v>
      </c>
      <c r="G151" s="8">
        <v>1583.8190684055523</v>
      </c>
      <c r="H151" s="8">
        <v>1639.4844289637917</v>
      </c>
      <c r="I151" s="8">
        <v>1686.1521069046348</v>
      </c>
      <c r="J151" s="8">
        <v>1763.5798322310382</v>
      </c>
      <c r="K151" s="8">
        <v>1797.721102087977</v>
      </c>
      <c r="L151" s="8">
        <v>1877.9627306791594</v>
      </c>
      <c r="M151" s="8">
        <v>1928.8112759999997</v>
      </c>
      <c r="N151" s="8">
        <v>2014.74153</v>
      </c>
      <c r="O151" s="8">
        <v>2093.5181699999998</v>
      </c>
      <c r="P151" s="8">
        <v>2198.0709899999997</v>
      </c>
      <c r="Q151" s="8">
        <v>2257.6168619999999</v>
      </c>
      <c r="R151" s="8">
        <v>2315.598786</v>
      </c>
      <c r="S151" s="8">
        <v>2412.621486</v>
      </c>
      <c r="T151" s="8">
        <v>2570.4643860000001</v>
      </c>
      <c r="U151" s="8">
        <v>2771.9819819999998</v>
      </c>
      <c r="V151" s="8">
        <v>2806.446762</v>
      </c>
      <c r="W151" s="8">
        <v>2803.8981059999996</v>
      </c>
      <c r="X151" s="8">
        <v>2751.1003799999994</v>
      </c>
      <c r="Y151" s="8">
        <v>2673.9745739999994</v>
      </c>
      <c r="Z151" s="8">
        <v>2756.2556160000004</v>
      </c>
      <c r="AA151" s="8">
        <v>2814.5850839999998</v>
      </c>
      <c r="AB151" s="8">
        <v>2896.2</v>
      </c>
      <c r="AC151" s="8">
        <v>2975.5848420000002</v>
      </c>
      <c r="AD151" s="8">
        <v>3065.8883579999992</v>
      </c>
      <c r="AE151" s="8">
        <v>3153.585294</v>
      </c>
      <c r="AF151" s="8">
        <v>3255.0102179999999</v>
      </c>
      <c r="AG151" s="8">
        <v>3329.4135959999999</v>
      </c>
      <c r="AH151" s="8">
        <v>3408.2191979999998</v>
      </c>
    </row>
    <row r="152" spans="1:34" x14ac:dyDescent="0.25">
      <c r="A152" t="s">
        <v>68</v>
      </c>
      <c r="B152" s="1" t="s">
        <v>148</v>
      </c>
      <c r="C152" s="8">
        <v>1259.8097078611154</v>
      </c>
      <c r="D152" s="8">
        <v>1342.7492999636197</v>
      </c>
      <c r="E152" s="8">
        <v>1384.7414428431507</v>
      </c>
      <c r="F152" s="8">
        <v>1440.2918925368833</v>
      </c>
      <c r="G152" s="8">
        <v>1450.5230771600825</v>
      </c>
      <c r="H152" s="8">
        <v>1499.4647039344447</v>
      </c>
      <c r="I152" s="8">
        <v>1537.1304524290499</v>
      </c>
      <c r="J152" s="8">
        <v>1602.2421201612897</v>
      </c>
      <c r="K152" s="8">
        <v>1627.5986520846684</v>
      </c>
      <c r="L152" s="8">
        <v>1688.5883220161177</v>
      </c>
      <c r="M152" s="8">
        <v>1728.6768240000001</v>
      </c>
      <c r="N152" s="8">
        <v>1780.0833279999999</v>
      </c>
      <c r="O152" s="8">
        <v>1840.867168</v>
      </c>
      <c r="P152" s="8">
        <v>1929.7830159999999</v>
      </c>
      <c r="Q152" s="8">
        <v>1989.3459839999998</v>
      </c>
      <c r="R152" s="8">
        <v>2060.6501039999998</v>
      </c>
      <c r="S152" s="8">
        <v>2142.9940240000001</v>
      </c>
      <c r="T152" s="8">
        <v>2294.9016719999995</v>
      </c>
      <c r="U152" s="8">
        <v>2481.669112</v>
      </c>
      <c r="V152" s="8">
        <v>2511.9051759999998</v>
      </c>
      <c r="W152" s="8">
        <v>2508.2945119999999</v>
      </c>
      <c r="X152" s="8">
        <v>2444.86112</v>
      </c>
      <c r="Y152" s="8">
        <v>2412.3131920000001</v>
      </c>
      <c r="Z152" s="8">
        <v>2479.0195600000002</v>
      </c>
      <c r="AA152" s="8">
        <v>2525.5425759999998</v>
      </c>
      <c r="AB152" s="8">
        <v>2597.6</v>
      </c>
      <c r="AC152" s="8">
        <v>2662.6179280000001</v>
      </c>
      <c r="AD152" s="8">
        <v>2736.9612399999996</v>
      </c>
      <c r="AE152" s="8">
        <v>2826.630392</v>
      </c>
      <c r="AF152" s="8">
        <v>2928.9238799999998</v>
      </c>
      <c r="AG152" s="8">
        <v>3003.1373119999998</v>
      </c>
      <c r="AH152" s="8">
        <v>3078.3378320000002</v>
      </c>
    </row>
    <row r="153" spans="1:34" x14ac:dyDescent="0.25">
      <c r="A153" t="s">
        <v>69</v>
      </c>
      <c r="B153" s="1" t="s">
        <v>149</v>
      </c>
      <c r="C153" s="8">
        <v>109.77481226744169</v>
      </c>
      <c r="D153" s="8">
        <v>128.38796939221888</v>
      </c>
      <c r="E153" s="8">
        <v>134.06655970236864</v>
      </c>
      <c r="F153" s="8">
        <v>142.12249635057651</v>
      </c>
      <c r="G153" s="8">
        <v>136.09462766939581</v>
      </c>
      <c r="H153" s="8">
        <v>142.74218378522704</v>
      </c>
      <c r="I153" s="8">
        <v>151.45160900160008</v>
      </c>
      <c r="J153" s="8">
        <v>163.50734636508588</v>
      </c>
      <c r="K153" s="8">
        <v>172.03649887237921</v>
      </c>
      <c r="L153" s="8">
        <v>190.90879801589631</v>
      </c>
      <c r="M153" s="8">
        <v>201.61055199999998</v>
      </c>
      <c r="N153" s="8">
        <v>236.20897299999996</v>
      </c>
      <c r="O153" s="8">
        <v>254.555127</v>
      </c>
      <c r="P153" s="8">
        <v>270.374279</v>
      </c>
      <c r="Q153" s="8">
        <v>270.165189</v>
      </c>
      <c r="R153" s="8">
        <v>255.71706999999998</v>
      </c>
      <c r="S153" s="8">
        <v>270.68492700000002</v>
      </c>
      <c r="T153" s="8">
        <v>276.031657</v>
      </c>
      <c r="U153" s="8">
        <v>290.467828</v>
      </c>
      <c r="V153" s="8">
        <v>294.73625100000004</v>
      </c>
      <c r="W153" s="8">
        <v>295.86234999999999</v>
      </c>
      <c r="X153" s="8">
        <v>307.06359999999995</v>
      </c>
      <c r="Y153" s="8">
        <v>261.65821299999999</v>
      </c>
      <c r="Z153" s="8">
        <v>277.33996300000001</v>
      </c>
      <c r="AA153" s="8">
        <v>289.13263899999998</v>
      </c>
      <c r="AB153" s="8">
        <v>298.7</v>
      </c>
      <c r="AC153" s="8">
        <v>313.10928799999999</v>
      </c>
      <c r="AD153" s="8">
        <v>329.14649099999997</v>
      </c>
      <c r="AE153" s="8">
        <v>326.738969</v>
      </c>
      <c r="AF153" s="8">
        <v>324.99157400000001</v>
      </c>
      <c r="AG153" s="8">
        <v>324.373265</v>
      </c>
      <c r="AH153" s="8">
        <v>327.46182299999998</v>
      </c>
    </row>
    <row r="154" spans="1:34" x14ac:dyDescent="0.25">
      <c r="A154" t="s">
        <v>70</v>
      </c>
      <c r="B154" s="9" t="s">
        <v>288</v>
      </c>
      <c r="C154" s="8">
        <v>1164.1703696688414</v>
      </c>
      <c r="D154" s="8">
        <v>1264.0095049239139</v>
      </c>
      <c r="E154" s="8">
        <v>1354.5348641947865</v>
      </c>
      <c r="F154" s="8">
        <v>1415.631995573101</v>
      </c>
      <c r="G154" s="8">
        <v>1391.0155410846448</v>
      </c>
      <c r="H154" s="8">
        <v>1433.4128406359375</v>
      </c>
      <c r="I154" s="8">
        <v>1473.9515152672493</v>
      </c>
      <c r="J154" s="8">
        <v>1547.1606857044962</v>
      </c>
      <c r="K154" s="8">
        <v>1633.1840423921344</v>
      </c>
      <c r="L154" s="8">
        <v>1766.7985227104753</v>
      </c>
      <c r="M154" s="8">
        <v>1910.8654500000002</v>
      </c>
      <c r="N154" s="8">
        <v>2084.6351999999997</v>
      </c>
      <c r="O154" s="8">
        <v>2211.10347</v>
      </c>
      <c r="P154" s="8">
        <v>2324.5728600000002</v>
      </c>
      <c r="Q154" s="8">
        <v>2324.1816899999999</v>
      </c>
      <c r="R154" s="8">
        <v>2312.2961399999999</v>
      </c>
      <c r="S154" s="8">
        <v>2385.4750199999999</v>
      </c>
      <c r="T154" s="8">
        <v>2472.28467</v>
      </c>
      <c r="U154" s="8">
        <v>2603.14608</v>
      </c>
      <c r="V154" s="8">
        <v>2681.3800799999999</v>
      </c>
      <c r="W154" s="8">
        <v>2810.1953699999999</v>
      </c>
      <c r="X154" s="8">
        <v>2848.7707500000001</v>
      </c>
      <c r="Y154" s="8">
        <v>2678.7622500000002</v>
      </c>
      <c r="Z154" s="8">
        <v>2780.88771</v>
      </c>
      <c r="AA154" s="8">
        <v>2902.2406799999999</v>
      </c>
      <c r="AB154" s="8">
        <v>3009</v>
      </c>
      <c r="AC154" s="8">
        <v>3053.5933799999998</v>
      </c>
      <c r="AD154" s="8">
        <v>3229.3791599999995</v>
      </c>
      <c r="AE154" s="8">
        <v>3332.1064200000001</v>
      </c>
      <c r="AF154" s="8">
        <v>3451.95489</v>
      </c>
      <c r="AG154" s="8">
        <v>3620.9102399999997</v>
      </c>
      <c r="AH154" s="8">
        <v>3821.7309000000005</v>
      </c>
    </row>
    <row r="155" spans="1:34" x14ac:dyDescent="0.25">
      <c r="A155" t="s">
        <v>71</v>
      </c>
      <c r="B155" s="9" t="s">
        <v>72</v>
      </c>
      <c r="C155" s="8">
        <v>685.72743826643887</v>
      </c>
      <c r="D155" s="8">
        <v>747.53061896685188</v>
      </c>
      <c r="E155" s="8">
        <v>804.67803626499619</v>
      </c>
      <c r="F155" s="8">
        <v>838.0166277714759</v>
      </c>
      <c r="G155" s="8">
        <v>821.64870955993558</v>
      </c>
      <c r="H155" s="8">
        <v>847.30736991828815</v>
      </c>
      <c r="I155" s="8">
        <v>867.37495726216514</v>
      </c>
      <c r="J155" s="8">
        <v>897.91801226088705</v>
      </c>
      <c r="K155" s="8">
        <v>940.75519249455397</v>
      </c>
      <c r="L155" s="8">
        <v>1021.7633972307563</v>
      </c>
      <c r="M155" s="8">
        <v>1108.78845</v>
      </c>
      <c r="N155" s="8">
        <v>1204.1252999999999</v>
      </c>
      <c r="O155" s="8">
        <v>1284.0933</v>
      </c>
      <c r="P155" s="8">
        <v>1363.7042999999999</v>
      </c>
      <c r="Q155" s="8">
        <v>1377.9485999999999</v>
      </c>
      <c r="R155" s="8">
        <v>1383.0894000000001</v>
      </c>
      <c r="S155" s="8">
        <v>1413.8806500000001</v>
      </c>
      <c r="T155" s="8">
        <v>1458.96975</v>
      </c>
      <c r="U155" s="8">
        <v>1523.9080500000002</v>
      </c>
      <c r="V155" s="8">
        <v>1566.7658999999999</v>
      </c>
      <c r="W155" s="8">
        <v>1641.8787</v>
      </c>
      <c r="X155" s="8">
        <v>1689.7702500000003</v>
      </c>
      <c r="Y155" s="8">
        <v>1616.9065499999999</v>
      </c>
      <c r="Z155" s="8">
        <v>1663.1559000000002</v>
      </c>
      <c r="AA155" s="8">
        <v>1732.1818499999999</v>
      </c>
      <c r="AB155" s="8">
        <v>1785</v>
      </c>
      <c r="AC155" s="8">
        <v>1795.2458999999999</v>
      </c>
      <c r="AD155" s="8">
        <v>1876.33845</v>
      </c>
      <c r="AE155" s="8">
        <v>1921.99875</v>
      </c>
      <c r="AF155" s="8">
        <v>2000.68155</v>
      </c>
      <c r="AG155" s="8">
        <v>2091.57375</v>
      </c>
      <c r="AH155" s="8">
        <v>2203.5825</v>
      </c>
    </row>
    <row r="156" spans="1:34" x14ac:dyDescent="0.25">
      <c r="A156" t="s">
        <v>73</v>
      </c>
      <c r="B156" s="1" t="s">
        <v>150</v>
      </c>
      <c r="C156" s="8">
        <v>231.70477071494253</v>
      </c>
      <c r="D156" s="8">
        <v>253.5277577355329</v>
      </c>
      <c r="E156" s="8">
        <v>262.53370975900265</v>
      </c>
      <c r="F156" s="8">
        <v>269.02162481899427</v>
      </c>
      <c r="G156" s="8">
        <v>261.17260869763248</v>
      </c>
      <c r="H156" s="8">
        <v>271.15401648214771</v>
      </c>
      <c r="I156" s="8">
        <v>268.76074711536648</v>
      </c>
      <c r="J156" s="8">
        <v>266.15197008135721</v>
      </c>
      <c r="K156" s="8">
        <v>260.99112855657006</v>
      </c>
      <c r="L156" s="8">
        <v>271.34683913231004</v>
      </c>
      <c r="M156" s="8">
        <v>278.46434999999997</v>
      </c>
      <c r="N156" s="8">
        <v>292.73063999999999</v>
      </c>
      <c r="O156" s="8">
        <v>303.57387999999997</v>
      </c>
      <c r="P156" s="8">
        <v>304.47339000000005</v>
      </c>
      <c r="Q156" s="8">
        <v>311.37475000000001</v>
      </c>
      <c r="R156" s="8">
        <v>315.49776000000003</v>
      </c>
      <c r="S156" s="8">
        <v>338.20961999999997</v>
      </c>
      <c r="T156" s="8">
        <v>334.81112999999999</v>
      </c>
      <c r="U156" s="8">
        <v>334.00372000000004</v>
      </c>
      <c r="V156" s="8">
        <v>334.50413000000003</v>
      </c>
      <c r="W156" s="8">
        <v>331.67973000000001</v>
      </c>
      <c r="X156" s="8">
        <v>323.66396000000003</v>
      </c>
      <c r="Y156" s="8">
        <v>309.43757999999997</v>
      </c>
      <c r="Z156" s="8">
        <v>305.63691999999998</v>
      </c>
      <c r="AA156" s="8">
        <v>306.92939000000001</v>
      </c>
      <c r="AB156" s="8">
        <v>307</v>
      </c>
      <c r="AC156" s="8">
        <v>298.50837999999999</v>
      </c>
      <c r="AD156" s="8">
        <v>296.53129999999999</v>
      </c>
      <c r="AE156" s="8">
        <v>299.60744</v>
      </c>
      <c r="AF156" s="8">
        <v>300.99200999999999</v>
      </c>
      <c r="AG156" s="8">
        <v>309.96868999999998</v>
      </c>
      <c r="AH156" s="8">
        <v>303.57080999999999</v>
      </c>
    </row>
    <row r="157" spans="1:34" x14ac:dyDescent="0.25">
      <c r="A157" t="s">
        <v>74</v>
      </c>
      <c r="B157" s="1" t="s">
        <v>151</v>
      </c>
      <c r="C157" s="8">
        <v>35.76279162829146</v>
      </c>
      <c r="D157" s="8">
        <v>40.089867285859604</v>
      </c>
      <c r="E157" s="8">
        <v>45.412081493161821</v>
      </c>
      <c r="F157" s="8">
        <v>49.357095029036394</v>
      </c>
      <c r="G157" s="8">
        <v>51.836056237606137</v>
      </c>
      <c r="H157" s="8">
        <v>55.861036264481001</v>
      </c>
      <c r="I157" s="8">
        <v>62.409403327864226</v>
      </c>
      <c r="J157" s="8">
        <v>71.107980471827631</v>
      </c>
      <c r="K157" s="8">
        <v>78.073950319077582</v>
      </c>
      <c r="L157" s="8">
        <v>91.810416370292259</v>
      </c>
      <c r="M157" s="8">
        <v>113.66278</v>
      </c>
      <c r="N157" s="8">
        <v>143.00470800000002</v>
      </c>
      <c r="O157" s="8">
        <v>171.21673799999999</v>
      </c>
      <c r="P157" s="8">
        <v>189.67410000000001</v>
      </c>
      <c r="Q157" s="8">
        <v>185.03407999999999</v>
      </c>
      <c r="R157" s="8">
        <v>183.89001400000001</v>
      </c>
      <c r="S157" s="8">
        <v>186.95030199999997</v>
      </c>
      <c r="T157" s="8">
        <v>194.909176</v>
      </c>
      <c r="U157" s="8">
        <v>212.02412000000001</v>
      </c>
      <c r="V157" s="8">
        <v>222.96889999999999</v>
      </c>
      <c r="W157" s="8">
        <v>248.86446199999997</v>
      </c>
      <c r="X157" s="8">
        <v>270.67609799999997</v>
      </c>
      <c r="Y157" s="8">
        <v>271.58639199999999</v>
      </c>
      <c r="Z157" s="8">
        <v>303.09956599999998</v>
      </c>
      <c r="AA157" s="8">
        <v>328.38590399999998</v>
      </c>
      <c r="AB157" s="8">
        <v>354.2</v>
      </c>
      <c r="AC157" s="8">
        <v>359.94158199999998</v>
      </c>
      <c r="AD157" s="8">
        <v>380.95626799999997</v>
      </c>
      <c r="AE157" s="8">
        <v>386.93870599999997</v>
      </c>
      <c r="AF157" s="8">
        <v>416.12124399999999</v>
      </c>
      <c r="AG157" s="8">
        <v>449.49396799999994</v>
      </c>
      <c r="AH157" s="8">
        <v>490.98849799999994</v>
      </c>
    </row>
    <row r="158" spans="1:34" x14ac:dyDescent="0.25">
      <c r="A158" t="s">
        <v>75</v>
      </c>
      <c r="B158" s="1" t="s">
        <v>152</v>
      </c>
      <c r="C158" s="8">
        <v>462.88135245656099</v>
      </c>
      <c r="D158" s="8">
        <v>502.18771612541929</v>
      </c>
      <c r="E158" s="8">
        <v>545.22690816200509</v>
      </c>
      <c r="F158" s="8">
        <v>568.24069901130747</v>
      </c>
      <c r="G158" s="8">
        <v>554.23461650267427</v>
      </c>
      <c r="H158" s="8">
        <v>566.602933858749</v>
      </c>
      <c r="I158" s="8">
        <v>579.93902153171257</v>
      </c>
      <c r="J158" s="8">
        <v>601.33631690576249</v>
      </c>
      <c r="K158" s="8">
        <v>639.91951154515368</v>
      </c>
      <c r="L158" s="8">
        <v>695.358925453241</v>
      </c>
      <c r="M158" s="8">
        <v>748.48368300000004</v>
      </c>
      <c r="N158" s="8">
        <v>790.61869400000012</v>
      </c>
      <c r="O158" s="8">
        <v>822.32391300000006</v>
      </c>
      <c r="P158" s="8">
        <v>876.28235200000006</v>
      </c>
      <c r="Q158" s="8">
        <v>891.88208400000008</v>
      </c>
      <c r="R158" s="8">
        <v>895.28750100000025</v>
      </c>
      <c r="S158" s="8">
        <v>903.14356200000009</v>
      </c>
      <c r="T158" s="8">
        <v>941.89563399999997</v>
      </c>
      <c r="U158" s="8">
        <v>987.98677300000008</v>
      </c>
      <c r="V158" s="8">
        <v>1018.2533999999999</v>
      </c>
      <c r="W158" s="8">
        <v>1067.5701320000001</v>
      </c>
      <c r="X158" s="8">
        <v>1099.3765020000001</v>
      </c>
      <c r="Y158" s="8">
        <v>1038.6409460000002</v>
      </c>
      <c r="Z158" s="8">
        <v>1055.3758170000001</v>
      </c>
      <c r="AA158" s="8">
        <v>1097.207375</v>
      </c>
      <c r="AB158" s="8">
        <v>1123.9000000000001</v>
      </c>
      <c r="AC158" s="8">
        <v>1137.0271520000001</v>
      </c>
      <c r="AD158" s="8">
        <v>1199.7632500000002</v>
      </c>
      <c r="AE158" s="8">
        <v>1236.4923020000001</v>
      </c>
      <c r="AF158" s="8">
        <v>1286.2136380000002</v>
      </c>
      <c r="AG158" s="8">
        <v>1336.4519680000001</v>
      </c>
      <c r="AH158" s="8">
        <v>1417.7548940000001</v>
      </c>
    </row>
    <row r="159" spans="1:34" x14ac:dyDescent="0.25">
      <c r="A159" t="s">
        <v>76</v>
      </c>
      <c r="B159" s="9" t="s">
        <v>153</v>
      </c>
      <c r="C159" s="8">
        <v>249.1716025852445</v>
      </c>
      <c r="D159" s="8">
        <v>254.76182396502765</v>
      </c>
      <c r="E159" s="8">
        <v>262.56310305537795</v>
      </c>
      <c r="F159" s="8">
        <v>269.87419482301408</v>
      </c>
      <c r="G159" s="8">
        <v>267.46497628043653</v>
      </c>
      <c r="H159" s="8">
        <v>269.96806047962434</v>
      </c>
      <c r="I159" s="8">
        <v>277.09142093195686</v>
      </c>
      <c r="J159" s="8">
        <v>288.28229320927153</v>
      </c>
      <c r="K159" s="8">
        <v>295.16577475964186</v>
      </c>
      <c r="L159" s="8">
        <v>310.8413395614561</v>
      </c>
      <c r="M159" s="8">
        <v>329.840532</v>
      </c>
      <c r="N159" s="8">
        <v>354.74292000000003</v>
      </c>
      <c r="O159" s="8">
        <v>367.07202000000007</v>
      </c>
      <c r="P159" s="8">
        <v>372.26700000000005</v>
      </c>
      <c r="Q159" s="8">
        <v>376.34637600000002</v>
      </c>
      <c r="R159" s="8">
        <v>374.56524000000007</v>
      </c>
      <c r="S159" s="8">
        <v>392.44363199999998</v>
      </c>
      <c r="T159" s="8">
        <v>404.72006400000004</v>
      </c>
      <c r="U159" s="8">
        <v>429.02874000000003</v>
      </c>
      <c r="V159" s="8">
        <v>437.97272400000003</v>
      </c>
      <c r="W159" s="8">
        <v>460.95512400000001</v>
      </c>
      <c r="X159" s="8">
        <v>451.73343599999998</v>
      </c>
      <c r="Y159" s="8">
        <v>411.95952000000005</v>
      </c>
      <c r="Z159" s="8">
        <v>429.919308</v>
      </c>
      <c r="AA159" s="8">
        <v>450.34970400000003</v>
      </c>
      <c r="AB159" s="8">
        <v>478.8</v>
      </c>
      <c r="AC159" s="8">
        <v>494.42324400000007</v>
      </c>
      <c r="AD159" s="8">
        <v>531.81752399999993</v>
      </c>
      <c r="AE159" s="8">
        <v>555.43193999999994</v>
      </c>
      <c r="AF159" s="8">
        <v>560.23909200000003</v>
      </c>
      <c r="AG159" s="8">
        <v>595.44525599999997</v>
      </c>
      <c r="AH159" s="8">
        <v>628.65961200000004</v>
      </c>
    </row>
    <row r="160" spans="1:34" x14ac:dyDescent="0.25">
      <c r="A160" t="s">
        <v>77</v>
      </c>
      <c r="B160" s="9" t="s">
        <v>78</v>
      </c>
      <c r="C160" s="8">
        <v>241.74677519534322</v>
      </c>
      <c r="D160" s="8">
        <v>272.25840591723511</v>
      </c>
      <c r="E160" s="8">
        <v>296.74254843499938</v>
      </c>
      <c r="F160" s="8">
        <v>316.20041303786815</v>
      </c>
      <c r="G160" s="8">
        <v>310.51677483295049</v>
      </c>
      <c r="H160" s="8">
        <v>323.82579240974923</v>
      </c>
      <c r="I160" s="8">
        <v>336.84152616447108</v>
      </c>
      <c r="J160" s="8">
        <v>366.7969289484891</v>
      </c>
      <c r="K160" s="8">
        <v>401.02011700311436</v>
      </c>
      <c r="L160" s="8">
        <v>437.10414034234913</v>
      </c>
      <c r="M160" s="8">
        <v>474.498648</v>
      </c>
      <c r="N160" s="8">
        <v>527.14702800000009</v>
      </c>
      <c r="O160" s="8">
        <v>560.04015600000002</v>
      </c>
      <c r="P160" s="8">
        <v>587.0014920000001</v>
      </c>
      <c r="Q160" s="8">
        <v>569.37751200000002</v>
      </c>
      <c r="R160" s="8">
        <v>554.59274400000004</v>
      </c>
      <c r="S160" s="8">
        <v>579.698532</v>
      </c>
      <c r="T160" s="8">
        <v>608.77623600000004</v>
      </c>
      <c r="U160" s="8">
        <v>650.46272400000009</v>
      </c>
      <c r="V160" s="8">
        <v>676.6341480000001</v>
      </c>
      <c r="W160" s="8">
        <v>707.37364800000012</v>
      </c>
      <c r="X160" s="8">
        <v>707.28422400000011</v>
      </c>
      <c r="Y160" s="8">
        <v>650.03796000000011</v>
      </c>
      <c r="Z160" s="8">
        <v>687.86431200000004</v>
      </c>
      <c r="AA160" s="8">
        <v>719.71415999999999</v>
      </c>
      <c r="AB160" s="8">
        <v>745.2</v>
      </c>
      <c r="AC160" s="8">
        <v>763.96413600000005</v>
      </c>
      <c r="AD160" s="8">
        <v>821.31472800000006</v>
      </c>
      <c r="AE160" s="8">
        <v>854.87853600000005</v>
      </c>
      <c r="AF160" s="8">
        <v>890.68539600000008</v>
      </c>
      <c r="AG160" s="8">
        <v>933.84737999999993</v>
      </c>
      <c r="AH160" s="8">
        <v>989.35732800000017</v>
      </c>
    </row>
    <row r="161" spans="1:34" x14ac:dyDescent="0.25">
      <c r="A161" t="s">
        <v>79</v>
      </c>
      <c r="B161" s="1" t="s">
        <v>154</v>
      </c>
      <c r="C161" s="8">
        <v>200.98691759570011</v>
      </c>
      <c r="D161" s="8">
        <v>226.67614639918949</v>
      </c>
      <c r="E161" s="8">
        <v>248.57959411548472</v>
      </c>
      <c r="F161" s="8">
        <v>265.87600664795843</v>
      </c>
      <c r="G161" s="8">
        <v>261.42921616420477</v>
      </c>
      <c r="H161" s="8">
        <v>271.80506062489889</v>
      </c>
      <c r="I161" s="8">
        <v>282.7317462486937</v>
      </c>
      <c r="J161" s="8">
        <v>309.53267267338356</v>
      </c>
      <c r="K161" s="8">
        <v>341.67175073610997</v>
      </c>
      <c r="L161" s="8">
        <v>375.65364287215533</v>
      </c>
      <c r="M161" s="8">
        <v>411.63695300000006</v>
      </c>
      <c r="N161" s="8">
        <v>457.46629500000012</v>
      </c>
      <c r="O161" s="8">
        <v>486.15760700000004</v>
      </c>
      <c r="P161" s="8">
        <v>513.41303000000005</v>
      </c>
      <c r="Q161" s="8">
        <v>497.66457000000003</v>
      </c>
      <c r="R161" s="8">
        <v>484.63569699999999</v>
      </c>
      <c r="S161" s="8">
        <v>506.961455</v>
      </c>
      <c r="T161" s="8">
        <v>532.00680000000011</v>
      </c>
      <c r="U161" s="8">
        <v>569.22080800000003</v>
      </c>
      <c r="V161" s="8">
        <v>589.95186899999999</v>
      </c>
      <c r="W161" s="8">
        <v>619.87394300000005</v>
      </c>
      <c r="X161" s="8">
        <v>620.35698400000001</v>
      </c>
      <c r="Y161" s="8">
        <v>569.91559300000006</v>
      </c>
      <c r="Z161" s="8">
        <v>601.94187299999999</v>
      </c>
      <c r="AA161" s="8">
        <v>635.23861700000009</v>
      </c>
      <c r="AB161" s="8">
        <v>661.7</v>
      </c>
      <c r="AC161" s="8">
        <v>680.48566300000005</v>
      </c>
      <c r="AD161" s="8">
        <v>735.28104000000008</v>
      </c>
      <c r="AE161" s="8">
        <v>769.53063200000008</v>
      </c>
      <c r="AF161" s="8">
        <v>802.91339699999992</v>
      </c>
      <c r="AG161" s="8">
        <v>843.27709700000003</v>
      </c>
      <c r="AH161" s="8">
        <v>897.90704900000014</v>
      </c>
    </row>
    <row r="162" spans="1:34" x14ac:dyDescent="0.25">
      <c r="A162" t="s">
        <v>80</v>
      </c>
      <c r="B162" s="1" t="s">
        <v>155</v>
      </c>
      <c r="C162" s="8">
        <v>42.168906669069557</v>
      </c>
      <c r="D162" s="8">
        <v>47.135079562711589</v>
      </c>
      <c r="E162" s="8">
        <v>49.65083819884893</v>
      </c>
      <c r="F162" s="8">
        <v>51.785421284782693</v>
      </c>
      <c r="G162" s="8">
        <v>50.478533681312832</v>
      </c>
      <c r="H162" s="8">
        <v>53.593282469563661</v>
      </c>
      <c r="I162" s="8">
        <v>55.738756285079305</v>
      </c>
      <c r="J162" s="8">
        <v>58.831723613025005</v>
      </c>
      <c r="K162" s="8">
        <v>60.694038447998089</v>
      </c>
      <c r="L162" s="8">
        <v>62.523681091942819</v>
      </c>
      <c r="M162" s="8">
        <v>63.571947999999999</v>
      </c>
      <c r="N162" s="8">
        <v>70.447211999999993</v>
      </c>
      <c r="O162" s="8">
        <v>74.660651999999999</v>
      </c>
      <c r="P162" s="8">
        <v>73.801243999999983</v>
      </c>
      <c r="Q162" s="8">
        <v>71.960371999999992</v>
      </c>
      <c r="R162" s="8">
        <v>70.208951999999996</v>
      </c>
      <c r="S162" s="8">
        <v>72.959391999999994</v>
      </c>
      <c r="T162" s="8">
        <v>77.041579999999996</v>
      </c>
      <c r="U162" s="8">
        <v>81.454823999999988</v>
      </c>
      <c r="V162" s="8">
        <v>87.127919999999989</v>
      </c>
      <c r="W162" s="8">
        <v>87.667139999999975</v>
      </c>
      <c r="X162" s="8">
        <v>87.052679999999981</v>
      </c>
      <c r="Y162" s="8">
        <v>80.248475999999997</v>
      </c>
      <c r="Z162" s="8">
        <v>86.096295999999995</v>
      </c>
      <c r="AA162" s="8">
        <v>84.579791999999998</v>
      </c>
      <c r="AB162" s="8">
        <v>83.6</v>
      </c>
      <c r="AC162" s="8">
        <v>83.580771999999996</v>
      </c>
      <c r="AD162" s="8">
        <v>86.174879999999987</v>
      </c>
      <c r="AE162" s="8">
        <v>85.522799999999989</v>
      </c>
      <c r="AF162" s="8">
        <v>87.954723999999999</v>
      </c>
      <c r="AG162" s="8">
        <v>90.787927999999994</v>
      </c>
      <c r="AH162" s="8">
        <v>91.81453599999999</v>
      </c>
    </row>
    <row r="163" spans="1:34" x14ac:dyDescent="0.25">
      <c r="A163" t="s">
        <v>81</v>
      </c>
      <c r="B163" s="9" t="s">
        <v>289</v>
      </c>
      <c r="C163" s="8">
        <v>1009.0621756174492</v>
      </c>
      <c r="D163" s="8">
        <v>1071.2577960524879</v>
      </c>
      <c r="E163" s="8">
        <v>1109.0155863517853</v>
      </c>
      <c r="F163" s="8">
        <v>1162.7358450387053</v>
      </c>
      <c r="G163" s="8">
        <v>1195.1871350790796</v>
      </c>
      <c r="H163" s="8">
        <v>1245.6955646616602</v>
      </c>
      <c r="I163" s="8">
        <v>1267.4586608630498</v>
      </c>
      <c r="J163" s="8">
        <v>1282.5510350794118</v>
      </c>
      <c r="K163" s="8">
        <v>1317.8596714120624</v>
      </c>
      <c r="L163" s="8">
        <v>1355.155559866801</v>
      </c>
      <c r="M163" s="8">
        <v>1393.4410849999999</v>
      </c>
      <c r="N163" s="8">
        <v>1441.44703</v>
      </c>
      <c r="O163" s="8">
        <v>1476.5849350000001</v>
      </c>
      <c r="P163" s="8">
        <v>1528.283645</v>
      </c>
      <c r="Q163" s="8">
        <v>1604.902855</v>
      </c>
      <c r="R163" s="8">
        <v>1693.3479750000001</v>
      </c>
      <c r="S163" s="8">
        <v>1757.7561399999997</v>
      </c>
      <c r="T163" s="8">
        <v>1810.383705</v>
      </c>
      <c r="U163" s="8">
        <v>1866.3188999999998</v>
      </c>
      <c r="V163" s="8">
        <v>1922.7525049999999</v>
      </c>
      <c r="W163" s="8">
        <v>1976.4675100000002</v>
      </c>
      <c r="X163" s="8">
        <v>2050.7079450000001</v>
      </c>
      <c r="Y163" s="8">
        <v>2112.9638850000001</v>
      </c>
      <c r="Z163" s="8">
        <v>2167.8569499999999</v>
      </c>
      <c r="AA163" s="8">
        <v>2211.5811000000003</v>
      </c>
      <c r="AB163" s="8">
        <v>2265.5</v>
      </c>
      <c r="AC163" s="8">
        <v>2278.2094550000002</v>
      </c>
      <c r="AD163" s="8">
        <v>2325.0373399999999</v>
      </c>
      <c r="AE163" s="8">
        <v>2423.5639350000001</v>
      </c>
      <c r="AF163" s="8">
        <v>2503.6720150000001</v>
      </c>
      <c r="AG163" s="8">
        <v>2562.7109450000003</v>
      </c>
      <c r="AH163" s="8">
        <v>2629.52054</v>
      </c>
    </row>
    <row r="164" spans="1:34" x14ac:dyDescent="0.25">
      <c r="A164" t="s">
        <v>82</v>
      </c>
      <c r="B164" s="9" t="s">
        <v>83</v>
      </c>
      <c r="C164" s="8">
        <v>134.46959525573558</v>
      </c>
      <c r="D164" s="8">
        <v>142.12463821102151</v>
      </c>
      <c r="E164" s="8">
        <v>148.21164960930113</v>
      </c>
      <c r="F164" s="8">
        <v>152.81774231201473</v>
      </c>
      <c r="G164" s="8">
        <v>155.77957970097304</v>
      </c>
      <c r="H164" s="8">
        <v>160.76679118525823</v>
      </c>
      <c r="I164" s="8">
        <v>165.16599083580189</v>
      </c>
      <c r="J164" s="8">
        <v>169.20584992067751</v>
      </c>
      <c r="K164" s="8">
        <v>175.44530883136835</v>
      </c>
      <c r="L164" s="8">
        <v>182.45789441206725</v>
      </c>
      <c r="M164" s="8">
        <v>184.38693000000001</v>
      </c>
      <c r="N164" s="8">
        <v>192.409672</v>
      </c>
      <c r="O164" s="8">
        <v>198.52651000000003</v>
      </c>
      <c r="P164" s="8">
        <v>207.879672</v>
      </c>
      <c r="Q164" s="8">
        <v>220.90541199999996</v>
      </c>
      <c r="R164" s="8">
        <v>230.52156400000001</v>
      </c>
      <c r="S164" s="8">
        <v>235.56168999999997</v>
      </c>
      <c r="T164" s="8">
        <v>237.996668</v>
      </c>
      <c r="U164" s="8">
        <v>239.71693199999999</v>
      </c>
      <c r="V164" s="8">
        <v>252.27547799999999</v>
      </c>
      <c r="W164" s="8">
        <v>270.127858</v>
      </c>
      <c r="X164" s="8">
        <v>283.181444</v>
      </c>
      <c r="Y164" s="8">
        <v>294.83654200000001</v>
      </c>
      <c r="Z164" s="8">
        <v>309.11844600000001</v>
      </c>
      <c r="AA164" s="8">
        <v>314.71549199999998</v>
      </c>
      <c r="AB164" s="8">
        <v>309.39999999999998</v>
      </c>
      <c r="AC164" s="8">
        <v>311.60292800000002</v>
      </c>
      <c r="AD164" s="8">
        <v>313.90176999999994</v>
      </c>
      <c r="AE164" s="8">
        <v>319.88247200000001</v>
      </c>
      <c r="AF164" s="8">
        <v>324.71530000000001</v>
      </c>
      <c r="AG164" s="8">
        <v>327.67625799999996</v>
      </c>
      <c r="AH164" s="8">
        <v>323.79638199999999</v>
      </c>
    </row>
    <row r="165" spans="1:34" x14ac:dyDescent="0.25">
      <c r="A165" t="s">
        <v>84</v>
      </c>
      <c r="B165" s="9" t="s">
        <v>85</v>
      </c>
      <c r="C165" s="8">
        <v>874.23205924328511</v>
      </c>
      <c r="D165" s="8">
        <v>928.73428953792882</v>
      </c>
      <c r="E165" s="8">
        <v>960.42636683531862</v>
      </c>
      <c r="F165" s="8">
        <v>1009.3894477180764</v>
      </c>
      <c r="G165" s="8">
        <v>1038.7565822248403</v>
      </c>
      <c r="H165" s="8">
        <v>1084.1197516896475</v>
      </c>
      <c r="I165" s="8">
        <v>1101.626463760218</v>
      </c>
      <c r="J165" s="8">
        <v>1112.897614983405</v>
      </c>
      <c r="K165" s="8">
        <v>1142.1361812253183</v>
      </c>
      <c r="L165" s="8">
        <v>1172.6282880500578</v>
      </c>
      <c r="M165" s="8">
        <v>1208.6515200000001</v>
      </c>
      <c r="N165" s="8">
        <v>1248.76908</v>
      </c>
      <c r="O165" s="8">
        <v>1277.89392</v>
      </c>
      <c r="P165" s="8">
        <v>1320.4173600000001</v>
      </c>
      <c r="Q165" s="8">
        <v>1384.2025199999998</v>
      </c>
      <c r="R165" s="8">
        <v>1462.8532799999998</v>
      </c>
      <c r="S165" s="8">
        <v>1521.9636</v>
      </c>
      <c r="T165" s="8">
        <v>1571.9002799999998</v>
      </c>
      <c r="U165" s="8">
        <v>1625.80764</v>
      </c>
      <c r="V165" s="8">
        <v>1669.8567599999997</v>
      </c>
      <c r="W165" s="8">
        <v>1706.04276</v>
      </c>
      <c r="X165" s="8">
        <v>1767.3242399999999</v>
      </c>
      <c r="Y165" s="8">
        <v>1817.9650799999999</v>
      </c>
      <c r="Z165" s="8">
        <v>1858.72812</v>
      </c>
      <c r="AA165" s="8">
        <v>1896.8505600000001</v>
      </c>
      <c r="AB165" s="8">
        <v>1956</v>
      </c>
      <c r="AC165" s="8">
        <v>1966.5037199999999</v>
      </c>
      <c r="AD165" s="8">
        <v>2011.1200799999999</v>
      </c>
      <c r="AE165" s="8">
        <v>2103.83448</v>
      </c>
      <c r="AF165" s="8">
        <v>2179.2774000000004</v>
      </c>
      <c r="AG165" s="8">
        <v>2235.5319599999998</v>
      </c>
      <c r="AH165" s="8">
        <v>2306.7499200000002</v>
      </c>
    </row>
    <row r="166" spans="1:34" x14ac:dyDescent="0.25">
      <c r="A166" t="s">
        <v>86</v>
      </c>
      <c r="B166" s="1" t="s">
        <v>156</v>
      </c>
      <c r="C166" s="8">
        <v>380.49310428819848</v>
      </c>
      <c r="D166" s="8">
        <v>408.16802910643753</v>
      </c>
      <c r="E166" s="8">
        <v>420.78609827632147</v>
      </c>
      <c r="F166" s="8">
        <v>443.59405355830182</v>
      </c>
      <c r="G166" s="8">
        <v>457.95108352209257</v>
      </c>
      <c r="H166" s="8">
        <v>483.84463386898994</v>
      </c>
      <c r="I166" s="8">
        <v>488.60556921113158</v>
      </c>
      <c r="J166" s="8">
        <v>494.93581063532093</v>
      </c>
      <c r="K166" s="8">
        <v>512.28300488953539</v>
      </c>
      <c r="L166" s="8">
        <v>527.43529131344383</v>
      </c>
      <c r="M166" s="8">
        <v>541.29715199999998</v>
      </c>
      <c r="N166" s="8">
        <v>555.90167999999994</v>
      </c>
      <c r="O166" s="8">
        <v>567.72604799999999</v>
      </c>
      <c r="P166" s="8">
        <v>589.58505599999989</v>
      </c>
      <c r="Q166" s="8">
        <v>622.28668800000003</v>
      </c>
      <c r="R166" s="8">
        <v>660.28800000000001</v>
      </c>
      <c r="S166" s="8">
        <v>691.8688800000001</v>
      </c>
      <c r="T166" s="8">
        <v>723.31075200000009</v>
      </c>
      <c r="U166" s="8">
        <v>745.13500799999997</v>
      </c>
      <c r="V166" s="8">
        <v>763.41456000000005</v>
      </c>
      <c r="W166" s="8">
        <v>775.89921600000002</v>
      </c>
      <c r="X166" s="8">
        <v>799.64351999999997</v>
      </c>
      <c r="Y166" s="8">
        <v>811.56345599999997</v>
      </c>
      <c r="Z166" s="8">
        <v>825.52507200000002</v>
      </c>
      <c r="AA166" s="8">
        <v>844.23902399999997</v>
      </c>
      <c r="AB166" s="8">
        <v>868.8</v>
      </c>
      <c r="AC166" s="8">
        <v>867.62711999999988</v>
      </c>
      <c r="AD166" s="8">
        <v>892.94395199999997</v>
      </c>
      <c r="AE166" s="8">
        <v>939.82439999999986</v>
      </c>
      <c r="AF166" s="8">
        <v>977.29574400000001</v>
      </c>
      <c r="AG166" s="8">
        <v>1006.4526719999999</v>
      </c>
      <c r="AH166" s="8">
        <v>1047.529536</v>
      </c>
    </row>
    <row r="167" spans="1:34" x14ac:dyDescent="0.25">
      <c r="A167" t="s">
        <v>87</v>
      </c>
      <c r="B167" s="1" t="s">
        <v>157</v>
      </c>
      <c r="C167" s="8">
        <v>442.30217591611722</v>
      </c>
      <c r="D167" s="8">
        <v>459.81195143223681</v>
      </c>
      <c r="E167" s="8">
        <v>476.86266916366918</v>
      </c>
      <c r="F167" s="8">
        <v>499.57509957726978</v>
      </c>
      <c r="G167" s="8">
        <v>516.56023762486404</v>
      </c>
      <c r="H167" s="8">
        <v>534.37605166410845</v>
      </c>
      <c r="I167" s="8">
        <v>542.79211105657953</v>
      </c>
      <c r="J167" s="8">
        <v>543.98347530879448</v>
      </c>
      <c r="K167" s="8">
        <v>552.4541844376156</v>
      </c>
      <c r="L167" s="8">
        <v>565.90894951960706</v>
      </c>
      <c r="M167" s="8">
        <v>578.61235646030002</v>
      </c>
      <c r="N167" s="8">
        <v>600.72727726952519</v>
      </c>
      <c r="O167" s="8">
        <v>609.97813930897075</v>
      </c>
      <c r="P167" s="8">
        <v>622.13578186893199</v>
      </c>
      <c r="Q167" s="8">
        <v>641.88985055046066</v>
      </c>
      <c r="R167" s="8">
        <v>675.83956806347953</v>
      </c>
      <c r="S167" s="8">
        <v>698.56487215418417</v>
      </c>
      <c r="T167" s="8">
        <v>715.47081074780033</v>
      </c>
      <c r="U167" s="8">
        <v>744.00248312329859</v>
      </c>
      <c r="V167" s="8">
        <v>765.78499355999998</v>
      </c>
      <c r="W167" s="8">
        <v>783.32643859937355</v>
      </c>
      <c r="X167" s="8">
        <v>811.92798773924051</v>
      </c>
      <c r="Y167" s="8">
        <v>843.26237841796285</v>
      </c>
      <c r="Z167" s="8">
        <v>863.53531365068488</v>
      </c>
      <c r="AA167" s="8">
        <v>884.89677390300324</v>
      </c>
      <c r="AB167" s="8">
        <v>917.7</v>
      </c>
      <c r="AC167" s="8">
        <v>930.28953203032518</v>
      </c>
      <c r="AD167" s="8">
        <v>946.72423073979166</v>
      </c>
      <c r="AE167" s="8">
        <v>990.13857647114082</v>
      </c>
      <c r="AF167" s="8">
        <v>1023.7926556925454</v>
      </c>
      <c r="AG167" s="8">
        <v>1044.5154701674658</v>
      </c>
      <c r="AH167" s="8">
        <v>1069.9773512390218</v>
      </c>
    </row>
    <row r="168" spans="1:34" x14ac:dyDescent="0.25">
      <c r="A168" t="s">
        <v>88</v>
      </c>
      <c r="B168" s="1" t="s">
        <v>158</v>
      </c>
      <c r="C168" s="8">
        <v>57.109679553971702</v>
      </c>
      <c r="D168" s="8">
        <v>65.826364237462215</v>
      </c>
      <c r="E168" s="8">
        <v>68.119669830432031</v>
      </c>
      <c r="F168" s="8">
        <v>71.708268397415281</v>
      </c>
      <c r="G168" s="8">
        <v>70.062609290921415</v>
      </c>
      <c r="H168" s="8">
        <v>71.559628219355972</v>
      </c>
      <c r="I168" s="8">
        <v>76.08253647259987</v>
      </c>
      <c r="J168" s="8">
        <v>79.62866641637055</v>
      </c>
      <c r="K168" s="8">
        <v>82.654555740118326</v>
      </c>
      <c r="L168" s="8">
        <v>84.512557957367264</v>
      </c>
      <c r="M168" s="8">
        <v>94.130498000000003</v>
      </c>
      <c r="N168" s="8">
        <v>98.033474000000012</v>
      </c>
      <c r="O168" s="8">
        <v>105.566692</v>
      </c>
      <c r="P168" s="8">
        <v>113.68434000000001</v>
      </c>
      <c r="Q168" s="8">
        <v>124.31249600000001</v>
      </c>
      <c r="R168" s="8">
        <v>129.30810199999999</v>
      </c>
      <c r="S168" s="8">
        <v>134.02081000000001</v>
      </c>
      <c r="T168" s="8">
        <v>134.894914</v>
      </c>
      <c r="U168" s="8">
        <v>138.347286</v>
      </c>
      <c r="V168" s="8">
        <v>142.01649</v>
      </c>
      <c r="W168" s="8">
        <v>148.153852</v>
      </c>
      <c r="X168" s="8">
        <v>156.44937000000002</v>
      </c>
      <c r="Y168" s="8">
        <v>163.18810199999999</v>
      </c>
      <c r="Z168" s="8">
        <v>169.84890999999999</v>
      </c>
      <c r="AA168" s="8">
        <v>167.69922399999999</v>
      </c>
      <c r="AB168" s="8">
        <v>169.4</v>
      </c>
      <c r="AC168" s="8">
        <v>168.464912</v>
      </c>
      <c r="AD168" s="8">
        <v>171.402308</v>
      </c>
      <c r="AE168" s="8">
        <v>174.15167000000002</v>
      </c>
      <c r="AF168" s="8">
        <v>178.90333999999999</v>
      </c>
      <c r="AG168" s="8">
        <v>185.74371200000002</v>
      </c>
      <c r="AH168" s="8">
        <v>191.25429400000002</v>
      </c>
    </row>
    <row r="169" spans="1:34" x14ac:dyDescent="0.25">
      <c r="A169" t="s">
        <v>89</v>
      </c>
      <c r="B169" s="9" t="s">
        <v>290</v>
      </c>
      <c r="C169" s="8">
        <v>608.40008931511272</v>
      </c>
      <c r="D169" s="8">
        <v>647.81843933112532</v>
      </c>
      <c r="E169" s="8">
        <v>660.19087538861368</v>
      </c>
      <c r="F169" s="8">
        <v>684.85480633184943</v>
      </c>
      <c r="G169" s="8">
        <v>674.17057182963777</v>
      </c>
      <c r="H169" s="8">
        <v>699.33171282108378</v>
      </c>
      <c r="I169" s="8">
        <v>730.14717271954328</v>
      </c>
      <c r="J169" s="8">
        <v>758.99691847802785</v>
      </c>
      <c r="K169" s="8">
        <v>785.18716863537009</v>
      </c>
      <c r="L169" s="8">
        <v>812.19839352210727</v>
      </c>
      <c r="M169" s="8">
        <v>837.50066400000014</v>
      </c>
      <c r="N169" s="8">
        <v>863.33770600000003</v>
      </c>
      <c r="O169" s="8">
        <v>888.8467280000001</v>
      </c>
      <c r="P169" s="8">
        <v>935.1740860000001</v>
      </c>
      <c r="Q169" s="8">
        <v>930.16631399999994</v>
      </c>
      <c r="R169" s="8">
        <v>951.79376600000023</v>
      </c>
      <c r="S169" s="8">
        <v>979.9597500000001</v>
      </c>
      <c r="T169" s="8">
        <v>1013.3303180000001</v>
      </c>
      <c r="U169" s="8">
        <v>1033.2301980000002</v>
      </c>
      <c r="V169" s="8">
        <v>1065.562036</v>
      </c>
      <c r="W169" s="8">
        <v>1074.8012660000002</v>
      </c>
      <c r="X169" s="8">
        <v>1056.519618</v>
      </c>
      <c r="Y169" s="8">
        <v>1010.8920360000001</v>
      </c>
      <c r="Z169" s="8">
        <v>1025.488926</v>
      </c>
      <c r="AA169" s="8">
        <v>1059.8872900000001</v>
      </c>
      <c r="AB169" s="8">
        <v>1093.4000000000001</v>
      </c>
      <c r="AC169" s="8">
        <v>1116.383268</v>
      </c>
      <c r="AD169" s="8">
        <v>1160.556628</v>
      </c>
      <c r="AE169" s="8">
        <v>1210.4703380000001</v>
      </c>
      <c r="AF169" s="8">
        <v>1233.3005300000002</v>
      </c>
      <c r="AG169" s="8">
        <v>1267.5895540000001</v>
      </c>
      <c r="AH169" s="8">
        <v>1310.1993520000001</v>
      </c>
    </row>
    <row r="170" spans="1:34" x14ac:dyDescent="0.25">
      <c r="A170" t="s">
        <v>90</v>
      </c>
      <c r="B170" s="9" t="s">
        <v>91</v>
      </c>
      <c r="C170" s="8">
        <v>105.15502496631441</v>
      </c>
      <c r="D170" s="8">
        <v>114.64456954115074</v>
      </c>
      <c r="E170" s="8">
        <v>120.61233802642363</v>
      </c>
      <c r="F170" s="8">
        <v>130.37365953399058</v>
      </c>
      <c r="G170" s="8">
        <v>130.48689992281732</v>
      </c>
      <c r="H170" s="8">
        <v>142.55832536086231</v>
      </c>
      <c r="I170" s="8">
        <v>153.46337479489898</v>
      </c>
      <c r="J170" s="8">
        <v>161.46947027678536</v>
      </c>
      <c r="K170" s="8">
        <v>175.29612174051093</v>
      </c>
      <c r="L170" s="8">
        <v>184.8309624704244</v>
      </c>
      <c r="M170" s="8">
        <v>192.62212500000001</v>
      </c>
      <c r="N170" s="8">
        <v>196.838255</v>
      </c>
      <c r="O170" s="8">
        <v>201.75002000000001</v>
      </c>
      <c r="P170" s="8">
        <v>206.08517500000002</v>
      </c>
      <c r="Q170" s="8">
        <v>211.08158</v>
      </c>
      <c r="R170" s="8">
        <v>216.07269500000001</v>
      </c>
      <c r="S170" s="8">
        <v>226.45696500000003</v>
      </c>
      <c r="T170" s="8">
        <v>233.593175</v>
      </c>
      <c r="U170" s="8">
        <v>236.89148999999998</v>
      </c>
      <c r="V170" s="8">
        <v>251.97063500000002</v>
      </c>
      <c r="W170" s="8">
        <v>264.27782000000002</v>
      </c>
      <c r="X170" s="8">
        <v>262.49509</v>
      </c>
      <c r="Y170" s="8">
        <v>256.24230999999997</v>
      </c>
      <c r="Z170" s="8">
        <v>255.95929500000003</v>
      </c>
      <c r="AA170" s="8">
        <v>258.48791499999999</v>
      </c>
      <c r="AB170" s="8">
        <v>264.5</v>
      </c>
      <c r="AC170" s="8">
        <v>269.91431499999999</v>
      </c>
      <c r="AD170" s="8">
        <v>278.47882499999997</v>
      </c>
      <c r="AE170" s="8">
        <v>286.17842000000002</v>
      </c>
      <c r="AF170" s="8">
        <v>292.0609</v>
      </c>
      <c r="AG170" s="8">
        <v>307.08978999999999</v>
      </c>
      <c r="AH170" s="8">
        <v>319.30175499999996</v>
      </c>
    </row>
    <row r="171" spans="1:34" x14ac:dyDescent="0.25">
      <c r="A171" t="s">
        <v>92</v>
      </c>
      <c r="B171" s="1" t="s">
        <v>159</v>
      </c>
      <c r="C171" s="8">
        <v>54.134071068304479</v>
      </c>
      <c r="D171" s="8">
        <v>57.221146404076052</v>
      </c>
      <c r="E171" s="8">
        <v>57.551904475449724</v>
      </c>
      <c r="F171" s="8">
        <v>64.376546021173894</v>
      </c>
      <c r="G171" s="8">
        <v>65.093188510072252</v>
      </c>
      <c r="H171" s="8">
        <v>69.723801513729597</v>
      </c>
      <c r="I171" s="8">
        <v>77.617894159071383</v>
      </c>
      <c r="J171" s="8">
        <v>81.664167902158553</v>
      </c>
      <c r="K171" s="8">
        <v>87.772166960090843</v>
      </c>
      <c r="L171" s="8">
        <v>92.832765456644609</v>
      </c>
      <c r="M171" s="8">
        <v>94.89281299999999</v>
      </c>
      <c r="N171" s="8">
        <v>100.79946699999999</v>
      </c>
      <c r="O171" s="8">
        <v>102.19437499999999</v>
      </c>
      <c r="P171" s="8">
        <v>106.43697899999999</v>
      </c>
      <c r="Q171" s="8">
        <v>112.34652700000001</v>
      </c>
      <c r="R171" s="8">
        <v>120.36724799999998</v>
      </c>
      <c r="S171" s="8">
        <v>125.01356499999999</v>
      </c>
      <c r="T171" s="8">
        <v>125.01790599999998</v>
      </c>
      <c r="U171" s="8">
        <v>125.86295399999999</v>
      </c>
      <c r="V171" s="8">
        <v>132.55098799999999</v>
      </c>
      <c r="W171" s="8">
        <v>138.65732799999998</v>
      </c>
      <c r="X171" s="8">
        <v>139.47198900000001</v>
      </c>
      <c r="Y171" s="8">
        <v>138.917788</v>
      </c>
      <c r="Z171" s="8">
        <v>137.98013199999997</v>
      </c>
      <c r="AA171" s="8">
        <v>139.445943</v>
      </c>
      <c r="AB171" s="8">
        <v>144.69999999999999</v>
      </c>
      <c r="AC171" s="8">
        <v>147.09912599999998</v>
      </c>
      <c r="AD171" s="8">
        <v>153.318332</v>
      </c>
      <c r="AE171" s="8">
        <v>157.445176</v>
      </c>
      <c r="AF171" s="8">
        <v>159.78208100000001</v>
      </c>
      <c r="AG171" s="8">
        <v>167.203744</v>
      </c>
      <c r="AH171" s="8">
        <v>175.87995599999999</v>
      </c>
    </row>
    <row r="172" spans="1:34" x14ac:dyDescent="0.25">
      <c r="A172" t="s">
        <v>93</v>
      </c>
      <c r="B172" s="1" t="s">
        <v>160</v>
      </c>
      <c r="C172" s="8">
        <v>51.096781787260738</v>
      </c>
      <c r="D172" s="8">
        <v>57.16247935121914</v>
      </c>
      <c r="E172" s="8">
        <v>62.339943745632461</v>
      </c>
      <c r="F172" s="8">
        <v>65.553945344209325</v>
      </c>
      <c r="G172" s="8">
        <v>65.063079645250212</v>
      </c>
      <c r="H172" s="8">
        <v>72.250755948519483</v>
      </c>
      <c r="I172" s="8">
        <v>75.651754005009806</v>
      </c>
      <c r="J172" s="8">
        <v>79.602054152608915</v>
      </c>
      <c r="K172" s="8">
        <v>87.152036090240628</v>
      </c>
      <c r="L172" s="8">
        <v>91.651638328948508</v>
      </c>
      <c r="M172" s="8">
        <v>97.095504000000005</v>
      </c>
      <c r="N172" s="8">
        <v>95.806455999999997</v>
      </c>
      <c r="O172" s="8">
        <v>99.209974000000003</v>
      </c>
      <c r="P172" s="8">
        <v>99.445980000000006</v>
      </c>
      <c r="Q172" s="8">
        <v>98.717596</v>
      </c>
      <c r="R172" s="8">
        <v>95.957403999999983</v>
      </c>
      <c r="S172" s="8">
        <v>101.65389399999998</v>
      </c>
      <c r="T172" s="8">
        <v>108.639432</v>
      </c>
      <c r="U172" s="8">
        <v>111.07257</v>
      </c>
      <c r="V172" s="8">
        <v>119.44659</v>
      </c>
      <c r="W172" s="8">
        <v>125.64623999999999</v>
      </c>
      <c r="X172" s="8">
        <v>123.045382</v>
      </c>
      <c r="Y172" s="8">
        <v>117.317744</v>
      </c>
      <c r="Z172" s="8">
        <v>117.988624</v>
      </c>
      <c r="AA172" s="8">
        <v>119.05125</v>
      </c>
      <c r="AB172" s="8">
        <v>119.8</v>
      </c>
      <c r="AC172" s="8">
        <v>122.815366</v>
      </c>
      <c r="AD172" s="8">
        <v>125.15745599999998</v>
      </c>
      <c r="AE172" s="8">
        <v>128.72989199999998</v>
      </c>
      <c r="AF172" s="8">
        <v>132.29394200000002</v>
      </c>
      <c r="AG172" s="8">
        <v>139.92999399999999</v>
      </c>
      <c r="AH172" s="8">
        <v>143.39820399999999</v>
      </c>
    </row>
    <row r="173" spans="1:34" x14ac:dyDescent="0.25">
      <c r="A173" t="s">
        <v>94</v>
      </c>
      <c r="B173" s="9" t="s">
        <v>95</v>
      </c>
      <c r="C173" s="8">
        <v>503.02181059064441</v>
      </c>
      <c r="D173" s="8">
        <v>533.02445441394559</v>
      </c>
      <c r="E173" s="8">
        <v>539.55841527688938</v>
      </c>
      <c r="F173" s="8">
        <v>554.64126611229528</v>
      </c>
      <c r="G173" s="8">
        <v>543.90274219701996</v>
      </c>
      <c r="H173" s="8">
        <v>557.18030972751444</v>
      </c>
      <c r="I173" s="8">
        <v>577.21313091483398</v>
      </c>
      <c r="J173" s="8">
        <v>598.11947628026053</v>
      </c>
      <c r="K173" s="8">
        <v>610.57010758741762</v>
      </c>
      <c r="L173" s="8">
        <v>628.05223816908028</v>
      </c>
      <c r="M173" s="8">
        <v>645.58876500000008</v>
      </c>
      <c r="N173" s="8">
        <v>667.23963300000003</v>
      </c>
      <c r="O173" s="8">
        <v>687.8709540000001</v>
      </c>
      <c r="P173" s="8">
        <v>730.07025299999998</v>
      </c>
      <c r="Q173" s="8">
        <v>719.86649399999999</v>
      </c>
      <c r="R173" s="8">
        <v>736.51909499999999</v>
      </c>
      <c r="S173" s="8">
        <v>754.182954</v>
      </c>
      <c r="T173" s="8">
        <v>780.45908399999996</v>
      </c>
      <c r="U173" s="8">
        <v>797.13655200000005</v>
      </c>
      <c r="V173" s="8">
        <v>814.07926799999996</v>
      </c>
      <c r="W173" s="8">
        <v>810.62275499999998</v>
      </c>
      <c r="X173" s="8">
        <v>794.04475500000001</v>
      </c>
      <c r="Y173" s="8">
        <v>754.57253700000001</v>
      </c>
      <c r="Z173" s="8">
        <v>769.48444799999993</v>
      </c>
      <c r="AA173" s="8">
        <v>801.38880899999992</v>
      </c>
      <c r="AB173" s="8">
        <v>828.9</v>
      </c>
      <c r="AC173" s="8">
        <v>846.47267999999997</v>
      </c>
      <c r="AD173" s="8">
        <v>882.05735699999991</v>
      </c>
      <c r="AE173" s="8">
        <v>924.23178899999994</v>
      </c>
      <c r="AF173" s="8">
        <v>941.19108299999994</v>
      </c>
      <c r="AG173" s="8">
        <v>960.512742</v>
      </c>
      <c r="AH173" s="8">
        <v>990.94166100000007</v>
      </c>
    </row>
    <row r="174" spans="1:34" x14ac:dyDescent="0.25">
      <c r="A174" t="s">
        <v>96</v>
      </c>
      <c r="B174" s="1" t="s">
        <v>161</v>
      </c>
      <c r="C174" s="8">
        <v>132.85664521698547</v>
      </c>
      <c r="D174" s="8">
        <v>138.26394491570943</v>
      </c>
      <c r="E174" s="8">
        <v>139.2556767375093</v>
      </c>
      <c r="F174" s="8">
        <v>141.49887966964909</v>
      </c>
      <c r="G174" s="8">
        <v>137.37847007376547</v>
      </c>
      <c r="H174" s="8">
        <v>145.84360955804033</v>
      </c>
      <c r="I174" s="8">
        <v>148.72435437637978</v>
      </c>
      <c r="J174" s="8">
        <v>155.89079742619597</v>
      </c>
      <c r="K174" s="8">
        <v>162.85653284556395</v>
      </c>
      <c r="L174" s="8">
        <v>171.43973564249049</v>
      </c>
      <c r="M174" s="8">
        <v>172.08762200000001</v>
      </c>
      <c r="N174" s="8">
        <v>176.77888899999999</v>
      </c>
      <c r="O174" s="8">
        <v>184.40783900000002</v>
      </c>
      <c r="P174" s="8">
        <v>201.363449</v>
      </c>
      <c r="Q174" s="8">
        <v>186.384919</v>
      </c>
      <c r="R174" s="8">
        <v>188.75741500000001</v>
      </c>
      <c r="S174" s="8">
        <v>190.82260400000004</v>
      </c>
      <c r="T174" s="8">
        <v>201.02605599999998</v>
      </c>
      <c r="U174" s="8">
        <v>207.46446000000003</v>
      </c>
      <c r="V174" s="8">
        <v>211.32621300000002</v>
      </c>
      <c r="W174" s="8">
        <v>207.569761</v>
      </c>
      <c r="X174" s="8">
        <v>205.83551800000001</v>
      </c>
      <c r="Y174" s="8">
        <v>191.33406600000001</v>
      </c>
      <c r="Z174" s="8">
        <v>195.05183600000001</v>
      </c>
      <c r="AA174" s="8">
        <v>204.47090300000002</v>
      </c>
      <c r="AB174" s="8">
        <v>214.9</v>
      </c>
      <c r="AC174" s="8">
        <v>221.20301700000005</v>
      </c>
      <c r="AD174" s="8">
        <v>232.43154200000001</v>
      </c>
      <c r="AE174" s="8">
        <v>241.37138200000001</v>
      </c>
      <c r="AF174" s="8">
        <v>243.48169999999999</v>
      </c>
      <c r="AG174" s="8">
        <v>244.238148</v>
      </c>
      <c r="AH174" s="8">
        <v>248.34488700000003</v>
      </c>
    </row>
    <row r="175" spans="1:34" x14ac:dyDescent="0.25">
      <c r="A175" t="s">
        <v>97</v>
      </c>
      <c r="B175" s="1" t="s">
        <v>162</v>
      </c>
      <c r="C175" s="8">
        <v>369.75158921579532</v>
      </c>
      <c r="D175" s="8">
        <v>394.24774804087343</v>
      </c>
      <c r="E175" s="8">
        <v>399.77127793259967</v>
      </c>
      <c r="F175" s="8">
        <v>412.54734182087617</v>
      </c>
      <c r="G175" s="8">
        <v>405.90982270709424</v>
      </c>
      <c r="H175" s="8">
        <v>410.80673366170413</v>
      </c>
      <c r="I175" s="8">
        <v>427.92271389356256</v>
      </c>
      <c r="J175" s="8">
        <v>441.62710213316552</v>
      </c>
      <c r="K175" s="8">
        <v>447.12742391503593</v>
      </c>
      <c r="L175" s="8">
        <v>456.03933769032153</v>
      </c>
      <c r="M175" s="8">
        <v>472.93964</v>
      </c>
      <c r="N175" s="8">
        <v>489.93515999999994</v>
      </c>
      <c r="O175" s="8">
        <v>502.78618</v>
      </c>
      <c r="P175" s="8">
        <v>527.61020000000008</v>
      </c>
      <c r="Q175" s="8">
        <v>533.27742000000001</v>
      </c>
      <c r="R175" s="8">
        <v>547.68186000000003</v>
      </c>
      <c r="S175" s="8">
        <v>563.40026</v>
      </c>
      <c r="T175" s="8">
        <v>579.32128</v>
      </c>
      <c r="U175" s="8">
        <v>589.45227999999997</v>
      </c>
      <c r="V175" s="8">
        <v>602.56732</v>
      </c>
      <c r="W175" s="8">
        <v>603.06465999999989</v>
      </c>
      <c r="X175" s="8">
        <v>588.04621999999995</v>
      </c>
      <c r="Y175" s="8">
        <v>563.24062000000004</v>
      </c>
      <c r="Z175" s="8">
        <v>574.43384000000003</v>
      </c>
      <c r="AA175" s="8">
        <v>596.9246599999999</v>
      </c>
      <c r="AB175" s="8">
        <v>614</v>
      </c>
      <c r="AC175" s="8">
        <v>625.26689999999996</v>
      </c>
      <c r="AD175" s="8">
        <v>649.62428000000011</v>
      </c>
      <c r="AE175" s="8">
        <v>682.8601000000001</v>
      </c>
      <c r="AF175" s="8">
        <v>697.6943399999999</v>
      </c>
      <c r="AG175" s="8">
        <v>716.23713999999995</v>
      </c>
      <c r="AH175" s="8">
        <v>742.53476000000001</v>
      </c>
    </row>
    <row r="176" spans="1:34" x14ac:dyDescent="0.25">
      <c r="A176" t="s">
        <v>98</v>
      </c>
      <c r="B176" s="9" t="s">
        <v>99</v>
      </c>
      <c r="C176" s="8">
        <v>398.52954082024559</v>
      </c>
      <c r="D176" s="8">
        <v>424.14448009896341</v>
      </c>
      <c r="E176" s="8">
        <v>443.54638706275728</v>
      </c>
      <c r="F176" s="8">
        <v>453.4186964184446</v>
      </c>
      <c r="G176" s="8">
        <v>437.30018909459233</v>
      </c>
      <c r="H176" s="8">
        <v>465.02667494347992</v>
      </c>
      <c r="I176" s="8">
        <v>473.79346253477303</v>
      </c>
      <c r="J176" s="8">
        <v>500.4365370551285</v>
      </c>
      <c r="K176" s="8">
        <v>524.54796673497685</v>
      </c>
      <c r="L176" s="8">
        <v>540.57803231758919</v>
      </c>
      <c r="M176" s="8">
        <v>545.91746399999988</v>
      </c>
      <c r="N176" s="8">
        <v>580.93921499999999</v>
      </c>
      <c r="O176" s="8">
        <v>592.73031299999991</v>
      </c>
      <c r="P176" s="8">
        <v>605.29365299999995</v>
      </c>
      <c r="Q176" s="8">
        <v>606.80355900000006</v>
      </c>
      <c r="R176" s="8">
        <v>610.0308389999999</v>
      </c>
      <c r="S176" s="8">
        <v>609.95591999999999</v>
      </c>
      <c r="T176" s="8">
        <v>614.90057399999989</v>
      </c>
      <c r="U176" s="8">
        <v>605.57603999999992</v>
      </c>
      <c r="V176" s="8">
        <v>613.45982399999991</v>
      </c>
      <c r="W176" s="8">
        <v>605.72011499999996</v>
      </c>
      <c r="X176" s="8">
        <v>602.92506000000003</v>
      </c>
      <c r="Y176" s="8">
        <v>557.79500699999994</v>
      </c>
      <c r="Z176" s="8">
        <v>560.59006199999999</v>
      </c>
      <c r="AA176" s="8">
        <v>561.46603800000003</v>
      </c>
      <c r="AB176" s="8">
        <v>576.29999999999995</v>
      </c>
      <c r="AC176" s="8">
        <v>570.24884999999995</v>
      </c>
      <c r="AD176" s="8">
        <v>592.29232500000001</v>
      </c>
      <c r="AE176" s="8">
        <v>600.556467</v>
      </c>
      <c r="AF176" s="8">
        <v>617.14814399999989</v>
      </c>
      <c r="AG176" s="8">
        <v>620.96325000000002</v>
      </c>
      <c r="AH176" s="8">
        <v>646.64894099999992</v>
      </c>
    </row>
    <row r="177" spans="1:34" x14ac:dyDescent="0.25">
      <c r="A177" t="s">
        <v>100</v>
      </c>
      <c r="B177" s="9" t="s">
        <v>291</v>
      </c>
      <c r="C177" s="8">
        <v>2369.1529680215458</v>
      </c>
      <c r="D177" s="8">
        <v>2410.2955377598314</v>
      </c>
      <c r="E177" s="8">
        <v>2471.7854437001679</v>
      </c>
      <c r="F177" s="8">
        <v>2532.2729127409716</v>
      </c>
      <c r="G177" s="8">
        <v>2560.2984890170533</v>
      </c>
      <c r="H177" s="8">
        <v>2578.8649000881987</v>
      </c>
      <c r="I177" s="8">
        <v>2593.5068773444395</v>
      </c>
      <c r="J177" s="8">
        <v>2626.0647481099541</v>
      </c>
      <c r="K177" s="8">
        <v>2641.293257592783</v>
      </c>
      <c r="L177" s="8">
        <v>2664.0613722615071</v>
      </c>
      <c r="M177" s="8">
        <v>2713.6026960000004</v>
      </c>
      <c r="N177" s="8">
        <v>2771.4326839999999</v>
      </c>
      <c r="O177" s="8">
        <v>2843.059158</v>
      </c>
      <c r="P177" s="8">
        <v>2899.4654300000002</v>
      </c>
      <c r="Q177" s="8">
        <v>2989.8374979999999</v>
      </c>
      <c r="R177" s="8">
        <v>3095.9721360000003</v>
      </c>
      <c r="S177" s="8">
        <v>3144.0395000000003</v>
      </c>
      <c r="T177" s="8">
        <v>3189.7340040000004</v>
      </c>
      <c r="U177" s="8">
        <v>3217.3269760000003</v>
      </c>
      <c r="V177" s="8">
        <v>3263.8689299999996</v>
      </c>
      <c r="W177" s="8">
        <v>3306.6482060000003</v>
      </c>
      <c r="X177" s="8">
        <v>3366.0714000000003</v>
      </c>
      <c r="Y177" s="8">
        <v>3484.6127059999999</v>
      </c>
      <c r="Z177" s="8">
        <v>3494.6804119999997</v>
      </c>
      <c r="AA177" s="8">
        <v>3418.7149939999999</v>
      </c>
      <c r="AB177" s="8">
        <v>3389.8</v>
      </c>
      <c r="AC177" s="8">
        <v>3340.444512</v>
      </c>
      <c r="AD177" s="8">
        <v>3326.0717600000003</v>
      </c>
      <c r="AE177" s="8">
        <v>3395.1897819999999</v>
      </c>
      <c r="AF177" s="8">
        <v>3465.6976220000006</v>
      </c>
      <c r="AG177" s="8">
        <v>3490.2397739999997</v>
      </c>
      <c r="AH177" s="8">
        <v>3538.2054440000002</v>
      </c>
    </row>
    <row r="178" spans="1:34" x14ac:dyDescent="0.25">
      <c r="A178" t="s">
        <v>101</v>
      </c>
      <c r="B178" s="9" t="s">
        <v>163</v>
      </c>
      <c r="C178" s="8">
        <v>906.78734037966524</v>
      </c>
      <c r="D178" s="8">
        <v>905.28656927580255</v>
      </c>
      <c r="E178" s="8">
        <v>919.88692815558466</v>
      </c>
      <c r="F178" s="8">
        <v>938.22849499947972</v>
      </c>
      <c r="G178" s="8">
        <v>935.15191423795477</v>
      </c>
      <c r="H178" s="8">
        <v>918.3539976704501</v>
      </c>
      <c r="I178" s="8">
        <v>893.01240560775807</v>
      </c>
      <c r="J178" s="8">
        <v>878.25124982376099</v>
      </c>
      <c r="K178" s="8">
        <v>850.04747286968666</v>
      </c>
      <c r="L178" s="8">
        <v>840.75341182149577</v>
      </c>
      <c r="M178" s="8">
        <v>841.03930400000002</v>
      </c>
      <c r="N178" s="8">
        <v>830.98881800000015</v>
      </c>
      <c r="O178" s="8">
        <v>840.25035800000001</v>
      </c>
      <c r="P178" s="8">
        <v>848.86016000000006</v>
      </c>
      <c r="Q178" s="8">
        <v>869.73864400000002</v>
      </c>
      <c r="R178" s="8">
        <v>915.72619199999997</v>
      </c>
      <c r="S178" s="8">
        <v>964.45790000000011</v>
      </c>
      <c r="T178" s="8">
        <v>998.2568040000001</v>
      </c>
      <c r="U178" s="8">
        <v>1013.2925140000001</v>
      </c>
      <c r="V178" s="8">
        <v>1030.0890600000002</v>
      </c>
      <c r="W178" s="8">
        <v>1039.8422620000001</v>
      </c>
      <c r="X178" s="8">
        <v>1094.0851580000001</v>
      </c>
      <c r="Y178" s="8">
        <v>1149.139868</v>
      </c>
      <c r="Z178" s="8">
        <v>1188.2098460000002</v>
      </c>
      <c r="AA178" s="8">
        <v>1159.041712</v>
      </c>
      <c r="AB178" s="8">
        <v>1143.4000000000001</v>
      </c>
      <c r="AC178" s="8">
        <v>1085.8183760000002</v>
      </c>
      <c r="AD178" s="8">
        <v>1062.4815820000001</v>
      </c>
      <c r="AE178" s="8">
        <v>1059.3715340000001</v>
      </c>
      <c r="AF178" s="8">
        <v>1066.986578</v>
      </c>
      <c r="AG178" s="8">
        <v>1066.1518960000001</v>
      </c>
      <c r="AH178" s="8">
        <v>1090.6663920000001</v>
      </c>
    </row>
    <row r="179" spans="1:34" x14ac:dyDescent="0.25">
      <c r="A179" t="s">
        <v>102</v>
      </c>
      <c r="B179" s="1" t="s">
        <v>292</v>
      </c>
      <c r="C179" s="8">
        <v>808.71485632514759</v>
      </c>
      <c r="D179" s="8">
        <v>807.04413488261901</v>
      </c>
      <c r="E179" s="8">
        <v>818.77131424022889</v>
      </c>
      <c r="F179" s="8">
        <v>831.70869566901968</v>
      </c>
      <c r="G179" s="8">
        <v>834.79310448657191</v>
      </c>
      <c r="H179" s="8">
        <v>815.82613220991095</v>
      </c>
      <c r="I179" s="8">
        <v>788.82684530472068</v>
      </c>
      <c r="J179" s="8">
        <v>770.10619734261775</v>
      </c>
      <c r="K179" s="8">
        <v>743.78162486663518</v>
      </c>
      <c r="L179" s="8">
        <v>731.16553602302838</v>
      </c>
      <c r="M179" s="8">
        <v>728.20751000000007</v>
      </c>
      <c r="N179" s="8">
        <v>716.13436200000001</v>
      </c>
      <c r="O179" s="8">
        <v>722.89281399999993</v>
      </c>
      <c r="P179" s="8">
        <v>728.45859800000005</v>
      </c>
      <c r="Q179" s="8">
        <v>755.22039399999994</v>
      </c>
      <c r="R179" s="8">
        <v>800.38484800000003</v>
      </c>
      <c r="S179" s="8">
        <v>852.46468400000003</v>
      </c>
      <c r="T179" s="8">
        <v>885.74430600000005</v>
      </c>
      <c r="U179" s="8">
        <v>900.55849799999999</v>
      </c>
      <c r="V179" s="8">
        <v>914.74497000000008</v>
      </c>
      <c r="W179" s="8">
        <v>924.15030800000011</v>
      </c>
      <c r="X179" s="8">
        <v>980.48817800000006</v>
      </c>
      <c r="Y179" s="8">
        <v>1044.2854540000001</v>
      </c>
      <c r="Z179" s="8">
        <v>1088.1526200000001</v>
      </c>
      <c r="AA179" s="8">
        <v>1064.0690959999999</v>
      </c>
      <c r="AB179" s="8">
        <v>1046.2</v>
      </c>
      <c r="AC179" s="8">
        <v>993.70168400000011</v>
      </c>
      <c r="AD179" s="8">
        <v>972.77768400000002</v>
      </c>
      <c r="AE179" s="8">
        <v>971.19792200000006</v>
      </c>
      <c r="AF179" s="8">
        <v>977.41235000000006</v>
      </c>
      <c r="AG179" s="8">
        <v>979.46290199999999</v>
      </c>
      <c r="AH179" s="8">
        <v>1004.6344740000001</v>
      </c>
    </row>
    <row r="180" spans="1:34" x14ac:dyDescent="0.25">
      <c r="A180" t="s">
        <v>103</v>
      </c>
      <c r="B180" s="1" t="s">
        <v>293</v>
      </c>
      <c r="C180" s="8">
        <v>99.665794065227658</v>
      </c>
      <c r="D180" s="8">
        <v>99.846772328484846</v>
      </c>
      <c r="E180" s="8">
        <v>102.73177875802921</v>
      </c>
      <c r="F180" s="8">
        <v>108.19306399068512</v>
      </c>
      <c r="G180" s="8">
        <v>102.16755240737363</v>
      </c>
      <c r="H180" s="8">
        <v>104.08379284117281</v>
      </c>
      <c r="I180" s="8">
        <v>105.53161894510173</v>
      </c>
      <c r="J180" s="8">
        <v>109.38539137145557</v>
      </c>
      <c r="K180" s="8">
        <v>107.43721359845888</v>
      </c>
      <c r="L180" s="8">
        <v>110.577718752226</v>
      </c>
      <c r="M180" s="8">
        <v>113.787606</v>
      </c>
      <c r="N180" s="8">
        <v>115.65872299999999</v>
      </c>
      <c r="O180" s="8">
        <v>118.13574399999999</v>
      </c>
      <c r="P180" s="8">
        <v>121.168177</v>
      </c>
      <c r="Q180" s="8">
        <v>115.368394</v>
      </c>
      <c r="R180" s="8">
        <v>116.333568</v>
      </c>
      <c r="S180" s="8">
        <v>113.037994</v>
      </c>
      <c r="T180" s="8">
        <v>113.485625</v>
      </c>
      <c r="U180" s="8">
        <v>113.61768099999999</v>
      </c>
      <c r="V180" s="8">
        <v>116.303467</v>
      </c>
      <c r="W180" s="8">
        <v>116.60933199999999</v>
      </c>
      <c r="X180" s="8">
        <v>114.041037</v>
      </c>
      <c r="Y180" s="8">
        <v>104.77478399999998</v>
      </c>
      <c r="Z180" s="8">
        <v>99.957652999999993</v>
      </c>
      <c r="AA180" s="8">
        <v>94.867670999999987</v>
      </c>
      <c r="AB180" s="8">
        <v>97.1</v>
      </c>
      <c r="AC180" s="8">
        <v>92.025554</v>
      </c>
      <c r="AD180" s="8">
        <v>89.617473999999987</v>
      </c>
      <c r="AE180" s="8">
        <v>88.122134000000003</v>
      </c>
      <c r="AF180" s="8">
        <v>89.507750999999985</v>
      </c>
      <c r="AG180" s="8">
        <v>86.614170999999985</v>
      </c>
      <c r="AH180" s="8">
        <v>85.900485999999987</v>
      </c>
    </row>
    <row r="181" spans="1:34" x14ac:dyDescent="0.25">
      <c r="A181" t="s">
        <v>104</v>
      </c>
      <c r="B181" s="9" t="s">
        <v>164</v>
      </c>
      <c r="C181" s="8">
        <v>1445.4201855337924</v>
      </c>
      <c r="D181" s="8">
        <v>1490.193699699382</v>
      </c>
      <c r="E181" s="8">
        <v>1537.7881794497923</v>
      </c>
      <c r="F181" s="8">
        <v>1580.0494374711279</v>
      </c>
      <c r="G181" s="8">
        <v>1612.3681224461272</v>
      </c>
      <c r="H181" s="8">
        <v>1650.1690612952805</v>
      </c>
      <c r="I181" s="8">
        <v>1693.2393509551005</v>
      </c>
      <c r="J181" s="8">
        <v>1742.9309258774545</v>
      </c>
      <c r="K181" s="8">
        <v>1789.6205676101722</v>
      </c>
      <c r="L181" s="8">
        <v>1823.4082837202534</v>
      </c>
      <c r="M181" s="8">
        <v>1874.2613760000002</v>
      </c>
      <c r="N181" s="8">
        <v>1944.1693440000004</v>
      </c>
      <c r="O181" s="8">
        <v>2007.3830399999999</v>
      </c>
      <c r="P181" s="8">
        <v>2055.68064</v>
      </c>
      <c r="Q181" s="8">
        <v>2125.588608</v>
      </c>
      <c r="R181" s="8">
        <v>2185.230528</v>
      </c>
      <c r="S181" s="8">
        <v>2182.48992</v>
      </c>
      <c r="T181" s="8">
        <v>2193.16032</v>
      </c>
      <c r="U181" s="8">
        <v>2205.4256640000003</v>
      </c>
      <c r="V181" s="8">
        <v>2235.0781440000001</v>
      </c>
      <c r="W181" s="8">
        <v>2268.2350080000001</v>
      </c>
      <c r="X181" s="8">
        <v>2272.7278080000001</v>
      </c>
      <c r="Y181" s="8">
        <v>2335.963968</v>
      </c>
      <c r="Z181" s="8">
        <v>2306.4013439999999</v>
      </c>
      <c r="AA181" s="8">
        <v>2259.6537600000001</v>
      </c>
      <c r="AB181" s="8">
        <v>2246.4</v>
      </c>
      <c r="AC181" s="8">
        <v>2254.1500799999999</v>
      </c>
      <c r="AD181" s="8">
        <v>2262.6864</v>
      </c>
      <c r="AE181" s="8">
        <v>2334.2567039999999</v>
      </c>
      <c r="AF181" s="8">
        <v>2396.886336</v>
      </c>
      <c r="AG181" s="8">
        <v>2422.090944</v>
      </c>
      <c r="AH181" s="8">
        <v>2445.7230720000002</v>
      </c>
    </row>
    <row r="182" spans="1:34" x14ac:dyDescent="0.25">
      <c r="A182" t="s">
        <v>105</v>
      </c>
      <c r="B182" s="1" t="s">
        <v>292</v>
      </c>
      <c r="C182" s="8">
        <v>1280.6387761977608</v>
      </c>
      <c r="D182" s="8">
        <v>1321.2883499121642</v>
      </c>
      <c r="E182" s="8">
        <v>1364.7624514690754</v>
      </c>
      <c r="F182" s="8">
        <v>1405.8093922170049</v>
      </c>
      <c r="G182" s="8">
        <v>1437.4161809723446</v>
      </c>
      <c r="H182" s="8">
        <v>1475.6815524770007</v>
      </c>
      <c r="I182" s="8">
        <v>1512.1426628481563</v>
      </c>
      <c r="J182" s="8">
        <v>1552.7600176134017</v>
      </c>
      <c r="K182" s="8">
        <v>1592.2389695209381</v>
      </c>
      <c r="L182" s="8">
        <v>1621.4508164175274</v>
      </c>
      <c r="M182" s="8">
        <v>1668.255435</v>
      </c>
      <c r="N182" s="8">
        <v>1733.0102789999999</v>
      </c>
      <c r="O182" s="8">
        <v>1789.6999889999997</v>
      </c>
      <c r="P182" s="8">
        <v>1838.051831</v>
      </c>
      <c r="Q182" s="8">
        <v>1909.274367</v>
      </c>
      <c r="R182" s="8">
        <v>1958.7366260000001</v>
      </c>
      <c r="S182" s="8">
        <v>1950.690973</v>
      </c>
      <c r="T182" s="8">
        <v>1956.1456529999998</v>
      </c>
      <c r="U182" s="8">
        <v>1968.2043919999999</v>
      </c>
      <c r="V182" s="8">
        <v>1989.7308969999999</v>
      </c>
      <c r="W182" s="8">
        <v>2018.7770679999999</v>
      </c>
      <c r="X182" s="8">
        <v>2018.601739</v>
      </c>
      <c r="Y182" s="8">
        <v>2061.8885209999999</v>
      </c>
      <c r="Z182" s="8">
        <v>2023.6667989999999</v>
      </c>
      <c r="AA182" s="8">
        <v>1972.8603509999998</v>
      </c>
      <c r="AB182" s="8">
        <v>1948.1</v>
      </c>
      <c r="AC182" s="8">
        <v>1954.8599069999996</v>
      </c>
      <c r="AD182" s="8">
        <v>1965.9445959999998</v>
      </c>
      <c r="AE182" s="8">
        <v>2026.7837589999999</v>
      </c>
      <c r="AF182" s="8">
        <v>2081.0967869999999</v>
      </c>
      <c r="AG182" s="8">
        <v>2106.8506689999999</v>
      </c>
      <c r="AH182" s="8">
        <v>2135.2734479999999</v>
      </c>
    </row>
    <row r="183" spans="1:34" x14ac:dyDescent="0.25">
      <c r="A183" t="s">
        <v>106</v>
      </c>
      <c r="B183" s="1" t="s">
        <v>293</v>
      </c>
      <c r="C183" s="8">
        <v>165.17251168900367</v>
      </c>
      <c r="D183" s="8">
        <v>169.34726739627916</v>
      </c>
      <c r="E183" s="8">
        <v>173.52202310355466</v>
      </c>
      <c r="F183" s="8">
        <v>174.86034191903022</v>
      </c>
      <c r="G183" s="8">
        <v>175.67931313450035</v>
      </c>
      <c r="H183" s="8">
        <v>175.42962678861272</v>
      </c>
      <c r="I183" s="8">
        <v>181.9314592417978</v>
      </c>
      <c r="J183" s="8">
        <v>190.81030570947075</v>
      </c>
      <c r="K183" s="8">
        <v>197.87143557812317</v>
      </c>
      <c r="L183" s="8">
        <v>202.41572707767187</v>
      </c>
      <c r="M183" s="8">
        <v>206.59363100000002</v>
      </c>
      <c r="N183" s="8">
        <v>211.90337100000005</v>
      </c>
      <c r="O183" s="8">
        <v>218.465971</v>
      </c>
      <c r="P183" s="8">
        <v>218.52563100000003</v>
      </c>
      <c r="Q183" s="8">
        <v>217.40402300000002</v>
      </c>
      <c r="R183" s="8">
        <v>227.55517200000003</v>
      </c>
      <c r="S183" s="8">
        <v>232.82315</v>
      </c>
      <c r="T183" s="8">
        <v>238.04041700000002</v>
      </c>
      <c r="U183" s="8">
        <v>238.25519299999999</v>
      </c>
      <c r="V183" s="8">
        <v>246.26156500000005</v>
      </c>
      <c r="W183" s="8">
        <v>250.39600300000001</v>
      </c>
      <c r="X183" s="8">
        <v>254.965959</v>
      </c>
      <c r="Y183" s="8">
        <v>274.66569099999998</v>
      </c>
      <c r="Z183" s="8">
        <v>283.07178499999998</v>
      </c>
      <c r="AA183" s="8">
        <v>286.95266800000002</v>
      </c>
      <c r="AB183" s="8">
        <v>298.3</v>
      </c>
      <c r="AC183" s="8">
        <v>299.29632200000003</v>
      </c>
      <c r="AD183" s="8">
        <v>296.77270400000003</v>
      </c>
      <c r="AE183" s="8">
        <v>307.50255499999997</v>
      </c>
      <c r="AF183" s="8">
        <v>315.81617600000004</v>
      </c>
      <c r="AG183" s="8">
        <v>315.28520200000003</v>
      </c>
      <c r="AH183" s="8">
        <v>310.56609600000002</v>
      </c>
    </row>
    <row r="185" spans="1:34" ht="18" x14ac:dyDescent="0.25">
      <c r="A185" s="11" t="s">
        <v>389</v>
      </c>
    </row>
    <row r="186" spans="1:34" s="14" customFormat="1" x14ac:dyDescent="0.25"/>
    <row r="187" spans="1:34" x14ac:dyDescent="0.25">
      <c r="A187" s="7" t="s">
        <v>165</v>
      </c>
      <c r="B187" s="7" t="s">
        <v>386</v>
      </c>
      <c r="C187" s="7">
        <v>1987</v>
      </c>
      <c r="D187" s="7">
        <v>1988</v>
      </c>
      <c r="E187" s="7">
        <v>1989</v>
      </c>
      <c r="F187" s="7">
        <v>1990</v>
      </c>
      <c r="G187" s="7">
        <v>1991</v>
      </c>
      <c r="H187" s="7">
        <v>1992</v>
      </c>
      <c r="I187" s="7">
        <v>1993</v>
      </c>
      <c r="J187" s="7">
        <v>1994</v>
      </c>
      <c r="K187" s="7">
        <v>1995</v>
      </c>
      <c r="L187" s="7">
        <v>1996</v>
      </c>
      <c r="M187" s="7" t="s">
        <v>167</v>
      </c>
      <c r="N187" s="7" t="s">
        <v>168</v>
      </c>
      <c r="O187" s="7" t="s">
        <v>169</v>
      </c>
      <c r="P187" s="7" t="s">
        <v>170</v>
      </c>
      <c r="Q187" s="7" t="s">
        <v>171</v>
      </c>
      <c r="R187" s="7" t="s">
        <v>172</v>
      </c>
      <c r="S187" s="7" t="s">
        <v>173</v>
      </c>
      <c r="T187" s="7" t="s">
        <v>174</v>
      </c>
      <c r="U187" s="7" t="s">
        <v>175</v>
      </c>
      <c r="V187" s="7" t="s">
        <v>176</v>
      </c>
      <c r="W187" s="7" t="s">
        <v>177</v>
      </c>
      <c r="X187" s="7" t="s">
        <v>178</v>
      </c>
      <c r="Y187" s="7" t="s">
        <v>179</v>
      </c>
      <c r="Z187" s="7" t="s">
        <v>180</v>
      </c>
      <c r="AA187" s="7" t="s">
        <v>181</v>
      </c>
      <c r="AB187" s="7" t="s">
        <v>182</v>
      </c>
      <c r="AC187" s="7" t="s">
        <v>183</v>
      </c>
      <c r="AD187" s="7" t="s">
        <v>184</v>
      </c>
      <c r="AE187" s="7" t="s">
        <v>185</v>
      </c>
      <c r="AF187" s="7" t="s">
        <v>186</v>
      </c>
      <c r="AG187" s="7" t="s">
        <v>187</v>
      </c>
      <c r="AH187" s="7" t="s">
        <v>188</v>
      </c>
    </row>
    <row r="188" spans="1:34" x14ac:dyDescent="0.25">
      <c r="A188" t="s">
        <v>0</v>
      </c>
      <c r="B188" s="9" t="s">
        <v>1</v>
      </c>
      <c r="C188" s="13">
        <f>C4*100/C96</f>
        <v>55.708826967051884</v>
      </c>
      <c r="D188" s="13">
        <f t="shared" ref="D188:T188" si="1">D4*100/D96</f>
        <v>57.622387791134663</v>
      </c>
      <c r="E188" s="13">
        <f t="shared" si="1"/>
        <v>59.837068841323863</v>
      </c>
      <c r="F188" s="13">
        <f t="shared" si="1"/>
        <v>61.955581368624003</v>
      </c>
      <c r="G188" s="13">
        <f t="shared" si="1"/>
        <v>63.237034683438829</v>
      </c>
      <c r="H188" s="13">
        <f t="shared" si="1"/>
        <v>64.445847388569675</v>
      </c>
      <c r="I188" s="13">
        <f t="shared" si="1"/>
        <v>65.96635135547946</v>
      </c>
      <c r="J188" s="13">
        <f t="shared" si="1"/>
        <v>67.162990520024607</v>
      </c>
      <c r="K188" s="13">
        <f t="shared" si="1"/>
        <v>69.147411323120977</v>
      </c>
      <c r="L188" s="13">
        <f t="shared" si="1"/>
        <v>70.360393509227208</v>
      </c>
      <c r="M188" s="13">
        <f t="shared" si="1"/>
        <v>71.170126810839761</v>
      </c>
      <c r="N188" s="13">
        <f t="shared" si="1"/>
        <v>71.149545941470308</v>
      </c>
      <c r="O188" s="13">
        <f t="shared" si="1"/>
        <v>72.103789552425781</v>
      </c>
      <c r="P188" s="13">
        <f t="shared" si="1"/>
        <v>74.420149708718185</v>
      </c>
      <c r="Q188" s="13">
        <f t="shared" si="1"/>
        <v>75.497811109397304</v>
      </c>
      <c r="R188" s="13">
        <f t="shared" si="1"/>
        <v>76.159407465702898</v>
      </c>
      <c r="S188" s="13">
        <f t="shared" si="1"/>
        <v>78.206563707581367</v>
      </c>
      <c r="T188" s="13">
        <f t="shared" si="1"/>
        <v>81.266650643204031</v>
      </c>
      <c r="U188" s="13">
        <f t="shared" ref="D188:AH188" si="2">U4*100/U96</f>
        <v>84.752767080252738</v>
      </c>
      <c r="V188" s="13">
        <f t="shared" si="2"/>
        <v>87.903392255985239</v>
      </c>
      <c r="W188" s="13">
        <f t="shared" si="2"/>
        <v>90.736009131687169</v>
      </c>
      <c r="X188" s="13">
        <f t="shared" si="2"/>
        <v>94.587435698231644</v>
      </c>
      <c r="Y188" s="13">
        <f t="shared" si="2"/>
        <v>92.458929825740157</v>
      </c>
      <c r="Z188" s="13">
        <f t="shared" si="2"/>
        <v>94.93550107840052</v>
      </c>
      <c r="AA188" s="13">
        <f t="shared" si="2"/>
        <v>98.454468667408946</v>
      </c>
      <c r="AB188" s="13">
        <f t="shared" si="2"/>
        <v>100</v>
      </c>
      <c r="AC188" s="13">
        <f t="shared" si="2"/>
        <v>101.65657286262602</v>
      </c>
      <c r="AD188" s="13">
        <f t="shared" si="2"/>
        <v>103.38519978409225</v>
      </c>
      <c r="AE188" s="13">
        <f t="shared" si="2"/>
        <v>102.31463054986209</v>
      </c>
      <c r="AF188" s="13">
        <f t="shared" si="2"/>
        <v>102.55166052148383</v>
      </c>
      <c r="AG188" s="13">
        <f t="shared" si="2"/>
        <v>105.0665923968091</v>
      </c>
      <c r="AH188" s="13">
        <f t="shared" si="2"/>
        <v>108.29391526519373</v>
      </c>
    </row>
    <row r="189" spans="1:34" x14ac:dyDescent="0.25">
      <c r="A189" t="s">
        <v>2</v>
      </c>
      <c r="B189" s="9" t="s">
        <v>190</v>
      </c>
      <c r="C189" s="13">
        <f>C5*100/C97</f>
        <v>57.388503954656372</v>
      </c>
      <c r="D189" s="13">
        <f t="shared" ref="D189:T189" si="3">D5*100/D97</f>
        <v>59.354792619908665</v>
      </c>
      <c r="E189" s="13">
        <f t="shared" si="3"/>
        <v>61.628651079730147</v>
      </c>
      <c r="F189" s="13">
        <f t="shared" si="3"/>
        <v>63.71718998773428</v>
      </c>
      <c r="G189" s="13">
        <f t="shared" si="3"/>
        <v>64.783755840887252</v>
      </c>
      <c r="H189" s="13">
        <f t="shared" si="3"/>
        <v>65.886959422339217</v>
      </c>
      <c r="I189" s="13">
        <f t="shared" si="3"/>
        <v>67.395127403912497</v>
      </c>
      <c r="J189" s="13">
        <f t="shared" si="3"/>
        <v>68.542920366980738</v>
      </c>
      <c r="K189" s="13">
        <f t="shared" si="3"/>
        <v>70.562601362296419</v>
      </c>
      <c r="L189" s="13">
        <f t="shared" si="3"/>
        <v>71.740544046635932</v>
      </c>
      <c r="M189" s="13">
        <f t="shared" si="3"/>
        <v>72.511321936832715</v>
      </c>
      <c r="N189" s="13">
        <f t="shared" si="3"/>
        <v>72.338981933797953</v>
      </c>
      <c r="O189" s="13">
        <f t="shared" si="3"/>
        <v>73.134598697713017</v>
      </c>
      <c r="P189" s="13">
        <f t="shared" si="3"/>
        <v>75.393729276352843</v>
      </c>
      <c r="Q189" s="13">
        <f t="shared" si="3"/>
        <v>76.314532860705725</v>
      </c>
      <c r="R189" s="13">
        <f t="shared" si="3"/>
        <v>76.792016459434421</v>
      </c>
      <c r="S189" s="13">
        <f t="shared" si="3"/>
        <v>78.708404110901256</v>
      </c>
      <c r="T189" s="13">
        <f t="shared" si="3"/>
        <v>81.74726683451668</v>
      </c>
      <c r="U189" s="13">
        <f t="shared" ref="M189:AH189" si="4">U5*100/U97</f>
        <v>85.192243735595198</v>
      </c>
      <c r="V189" s="13">
        <f t="shared" si="4"/>
        <v>88.291147052013429</v>
      </c>
      <c r="W189" s="13">
        <f t="shared" si="4"/>
        <v>91.023705211695017</v>
      </c>
      <c r="X189" s="13">
        <f t="shared" si="4"/>
        <v>94.857323801227594</v>
      </c>
      <c r="Y189" s="13">
        <f t="shared" si="4"/>
        <v>92.452552808773461</v>
      </c>
      <c r="Z189" s="13">
        <f t="shared" si="4"/>
        <v>94.863665713236259</v>
      </c>
      <c r="AA189" s="13">
        <f t="shared" si="4"/>
        <v>98.46025603364599</v>
      </c>
      <c r="AB189" s="13">
        <f t="shared" si="4"/>
        <v>100</v>
      </c>
      <c r="AC189" s="13">
        <f t="shared" si="4"/>
        <v>101.53820381048838</v>
      </c>
      <c r="AD189" s="13">
        <f t="shared" si="4"/>
        <v>103.18365168235562</v>
      </c>
      <c r="AE189" s="13">
        <f t="shared" si="4"/>
        <v>101.95410957312168</v>
      </c>
      <c r="AF189" s="13">
        <f t="shared" si="4"/>
        <v>102.17288616806412</v>
      </c>
      <c r="AG189" s="13">
        <f t="shared" si="4"/>
        <v>104.67260478005952</v>
      </c>
      <c r="AH189" s="13">
        <f t="shared" si="4"/>
        <v>107.83944022207476</v>
      </c>
    </row>
    <row r="190" spans="1:34" x14ac:dyDescent="0.25">
      <c r="A190" t="s">
        <v>3</v>
      </c>
      <c r="B190" s="9" t="s">
        <v>4</v>
      </c>
      <c r="C190" s="13">
        <f t="shared" ref="C190:T190" si="5">C6*100/C98</f>
        <v>53.417623411948156</v>
      </c>
      <c r="D190" s="13">
        <f t="shared" si="5"/>
        <v>57.56088526050538</v>
      </c>
      <c r="E190" s="13">
        <f t="shared" si="5"/>
        <v>59.46456109668091</v>
      </c>
      <c r="F190" s="13">
        <f t="shared" si="5"/>
        <v>59.257302574545648</v>
      </c>
      <c r="G190" s="13">
        <f t="shared" si="5"/>
        <v>56.944219761370888</v>
      </c>
      <c r="H190" s="13">
        <f t="shared" si="5"/>
        <v>57.328153486893015</v>
      </c>
      <c r="I190" s="13">
        <f t="shared" si="5"/>
        <v>60.789570606092433</v>
      </c>
      <c r="J190" s="13">
        <f t="shared" si="5"/>
        <v>59.252265481201036</v>
      </c>
      <c r="K190" s="13">
        <f t="shared" si="5"/>
        <v>59.845383659335425</v>
      </c>
      <c r="L190" s="13">
        <f t="shared" si="5"/>
        <v>64.804755546614473</v>
      </c>
      <c r="M190" s="13">
        <f t="shared" si="5"/>
        <v>62.213407929726266</v>
      </c>
      <c r="N190" s="13">
        <f t="shared" si="5"/>
        <v>59.003242121863721</v>
      </c>
      <c r="O190" s="13">
        <f t="shared" si="5"/>
        <v>56.015675985782842</v>
      </c>
      <c r="P190" s="13">
        <f t="shared" si="5"/>
        <v>56.429397881645968</v>
      </c>
      <c r="Q190" s="13">
        <f t="shared" si="5"/>
        <v>58.19171293621546</v>
      </c>
      <c r="R190" s="13">
        <f t="shared" si="5"/>
        <v>55.859450661686658</v>
      </c>
      <c r="S190" s="13">
        <f t="shared" si="5"/>
        <v>60.360164127452776</v>
      </c>
      <c r="T190" s="13">
        <f t="shared" si="5"/>
        <v>67.086239557492874</v>
      </c>
      <c r="U190" s="13">
        <f t="shared" ref="M190:AH190" si="6">U6*100/U98</f>
        <v>64.902797504519839</v>
      </c>
      <c r="V190" s="13">
        <f t="shared" si="6"/>
        <v>65.447730479748756</v>
      </c>
      <c r="W190" s="13">
        <f t="shared" si="6"/>
        <v>76.31480210390805</v>
      </c>
      <c r="X190" s="13">
        <f t="shared" si="6"/>
        <v>84.156722375646837</v>
      </c>
      <c r="Y190" s="13">
        <f t="shared" si="6"/>
        <v>73.702678587880058</v>
      </c>
      <c r="Z190" s="13">
        <f t="shared" si="6"/>
        <v>79.533790860522799</v>
      </c>
      <c r="AA190" s="13">
        <f t="shared" si="6"/>
        <v>95.673801049106913</v>
      </c>
      <c r="AB190" s="13">
        <f t="shared" si="6"/>
        <v>100</v>
      </c>
      <c r="AC190" s="13">
        <f t="shared" si="6"/>
        <v>101.97651997412113</v>
      </c>
      <c r="AD190" s="13">
        <f t="shared" si="6"/>
        <v>101.17350602260491</v>
      </c>
      <c r="AE190" s="13">
        <f t="shared" si="6"/>
        <v>91.205447779217565</v>
      </c>
      <c r="AF190" s="13">
        <f t="shared" si="6"/>
        <v>82.314668159223913</v>
      </c>
      <c r="AG190" s="13">
        <f t="shared" si="6"/>
        <v>84.51576030487486</v>
      </c>
      <c r="AH190" s="13">
        <f t="shared" si="6"/>
        <v>84.747003552034215</v>
      </c>
    </row>
    <row r="191" spans="1:34" x14ac:dyDescent="0.25">
      <c r="A191" t="s">
        <v>5</v>
      </c>
      <c r="B191" s="1" t="s">
        <v>108</v>
      </c>
      <c r="C191" s="13">
        <f t="shared" ref="C191:T191" si="7">C7*100/C99</f>
        <v>53.690227210565723</v>
      </c>
      <c r="D191" s="13">
        <f t="shared" si="7"/>
        <v>57.690874953643998</v>
      </c>
      <c r="E191" s="13">
        <f t="shared" si="7"/>
        <v>59.634378363046956</v>
      </c>
      <c r="F191" s="13">
        <f t="shared" si="7"/>
        <v>59.085707703630469</v>
      </c>
      <c r="G191" s="13">
        <f t="shared" si="7"/>
        <v>56.554820891880922</v>
      </c>
      <c r="H191" s="13">
        <f t="shared" si="7"/>
        <v>56.133852917614774</v>
      </c>
      <c r="I191" s="13">
        <f t="shared" si="7"/>
        <v>58.537422802701798</v>
      </c>
      <c r="J191" s="13">
        <f t="shared" si="7"/>
        <v>56.527699861858963</v>
      </c>
      <c r="K191" s="13">
        <f t="shared" si="7"/>
        <v>57.12224841234675</v>
      </c>
      <c r="L191" s="13">
        <f t="shared" si="7"/>
        <v>62.916544795721151</v>
      </c>
      <c r="M191" s="13">
        <f t="shared" si="7"/>
        <v>59.758189765258422</v>
      </c>
      <c r="N191" s="13">
        <f t="shared" si="7"/>
        <v>56.264198807353317</v>
      </c>
      <c r="O191" s="13">
        <f t="shared" si="7"/>
        <v>52.917842727557257</v>
      </c>
      <c r="P191" s="13">
        <f t="shared" si="7"/>
        <v>53.382032937168965</v>
      </c>
      <c r="Q191" s="13">
        <f t="shared" si="7"/>
        <v>56.217899476787188</v>
      </c>
      <c r="R191" s="13">
        <f t="shared" si="7"/>
        <v>53.681354847841909</v>
      </c>
      <c r="S191" s="13">
        <f t="shared" si="7"/>
        <v>58.587873230907775</v>
      </c>
      <c r="T191" s="13">
        <f t="shared" si="7"/>
        <v>65.770209664902168</v>
      </c>
      <c r="U191" s="13">
        <f t="shared" ref="M191:AH191" si="8">U7*100/U99</f>
        <v>62.854525473933606</v>
      </c>
      <c r="V191" s="13">
        <f t="shared" si="8"/>
        <v>63.071617993298275</v>
      </c>
      <c r="W191" s="13">
        <f t="shared" si="8"/>
        <v>74.735871817143746</v>
      </c>
      <c r="X191" s="13">
        <f t="shared" si="8"/>
        <v>83.310348933733067</v>
      </c>
      <c r="Y191" s="13">
        <f t="shared" si="8"/>
        <v>72.027459959788118</v>
      </c>
      <c r="Z191" s="13">
        <f t="shared" si="8"/>
        <v>77.673235178781155</v>
      </c>
      <c r="AA191" s="13">
        <f t="shared" si="8"/>
        <v>95.309780109272111</v>
      </c>
      <c r="AB191" s="13">
        <f t="shared" si="8"/>
        <v>100</v>
      </c>
      <c r="AC191" s="13">
        <f t="shared" si="8"/>
        <v>101.80090318614477</v>
      </c>
      <c r="AD191" s="13">
        <f t="shared" si="8"/>
        <v>100.59701913091159</v>
      </c>
      <c r="AE191" s="13">
        <f t="shared" si="8"/>
        <v>89.551721374471242</v>
      </c>
      <c r="AF191" s="13">
        <f t="shared" si="8"/>
        <v>79.695793486259902</v>
      </c>
      <c r="AG191" s="13">
        <f t="shared" si="8"/>
        <v>82.004722081158263</v>
      </c>
      <c r="AH191" s="13">
        <f t="shared" si="8"/>
        <v>82.005193347597128</v>
      </c>
    </row>
    <row r="192" spans="1:34" x14ac:dyDescent="0.25">
      <c r="A192" t="s">
        <v>6</v>
      </c>
      <c r="B192" s="1" t="s">
        <v>109</v>
      </c>
      <c r="C192" s="13">
        <f t="shared" ref="C192:T192" si="9">C8*100/C100</f>
        <v>54.563471219687685</v>
      </c>
      <c r="D192" s="13">
        <f t="shared" si="9"/>
        <v>59.989824312527915</v>
      </c>
      <c r="E192" s="13">
        <f t="shared" si="9"/>
        <v>61.508355283297369</v>
      </c>
      <c r="F192" s="13">
        <f t="shared" si="9"/>
        <v>63.380971614948919</v>
      </c>
      <c r="G192" s="13">
        <f t="shared" si="9"/>
        <v>62.3170559861478</v>
      </c>
      <c r="H192" s="13">
        <f t="shared" si="9"/>
        <v>68.102869180980221</v>
      </c>
      <c r="I192" s="13">
        <f t="shared" si="9"/>
        <v>78.823070224611314</v>
      </c>
      <c r="J192" s="13">
        <f t="shared" si="9"/>
        <v>80.613555673355208</v>
      </c>
      <c r="K192" s="13">
        <f t="shared" si="9"/>
        <v>81.321937352441907</v>
      </c>
      <c r="L192" s="13">
        <f t="shared" si="9"/>
        <v>80.483403088576864</v>
      </c>
      <c r="M192" s="13">
        <f t="shared" si="9"/>
        <v>81.911803624939864</v>
      </c>
      <c r="N192" s="13">
        <f t="shared" si="9"/>
        <v>80.541473986247638</v>
      </c>
      <c r="O192" s="13">
        <f t="shared" si="9"/>
        <v>80.061621349055613</v>
      </c>
      <c r="P192" s="13">
        <f t="shared" si="9"/>
        <v>80.142417766640037</v>
      </c>
      <c r="Q192" s="13">
        <f t="shared" si="9"/>
        <v>73.733275095389601</v>
      </c>
      <c r="R192" s="13">
        <f t="shared" si="9"/>
        <v>72.952738833276641</v>
      </c>
      <c r="S192" s="13">
        <f t="shared" si="9"/>
        <v>74.599566554895262</v>
      </c>
      <c r="T192" s="13">
        <f t="shared" si="9"/>
        <v>78.579829170566896</v>
      </c>
      <c r="U192" s="13">
        <f t="shared" ref="M192:AH192" si="10">U8*100/U100</f>
        <v>81.404202224668538</v>
      </c>
      <c r="V192" s="13">
        <f t="shared" si="10"/>
        <v>84.279315757745977</v>
      </c>
      <c r="W192" s="13">
        <f t="shared" si="10"/>
        <v>89.424638268315547</v>
      </c>
      <c r="X192" s="13">
        <f t="shared" si="10"/>
        <v>91.346046800005254</v>
      </c>
      <c r="Y192" s="13">
        <f t="shared" si="10"/>
        <v>87.679173877907203</v>
      </c>
      <c r="Z192" s="13">
        <f t="shared" si="10"/>
        <v>95.284131860228143</v>
      </c>
      <c r="AA192" s="13">
        <f t="shared" si="10"/>
        <v>98.709069943080181</v>
      </c>
      <c r="AB192" s="13">
        <f t="shared" si="10"/>
        <v>100</v>
      </c>
      <c r="AC192" s="13">
        <f t="shared" si="10"/>
        <v>103.32662045640312</v>
      </c>
      <c r="AD192" s="13">
        <f t="shared" si="10"/>
        <v>106.4124302076055</v>
      </c>
      <c r="AE192" s="13">
        <f t="shared" si="10"/>
        <v>105.56207979632951</v>
      </c>
      <c r="AF192" s="13">
        <f t="shared" si="10"/>
        <v>105.53155095132105</v>
      </c>
      <c r="AG192" s="13">
        <f t="shared" si="10"/>
        <v>106.70967009307422</v>
      </c>
      <c r="AH192" s="13">
        <f t="shared" si="10"/>
        <v>109.0326503590166</v>
      </c>
    </row>
    <row r="193" spans="1:34" x14ac:dyDescent="0.25">
      <c r="A193" t="s">
        <v>7</v>
      </c>
      <c r="B193" s="9" t="s">
        <v>8</v>
      </c>
      <c r="C193" s="13">
        <f t="shared" ref="C193:T193" si="11">C9*100/C101</f>
        <v>36.126194574505639</v>
      </c>
      <c r="D193" s="13">
        <f t="shared" si="11"/>
        <v>34.292853125499377</v>
      </c>
      <c r="E193" s="13">
        <f t="shared" si="11"/>
        <v>36.873606996488313</v>
      </c>
      <c r="F193" s="13">
        <f t="shared" si="11"/>
        <v>40.555877391482142</v>
      </c>
      <c r="G193" s="13">
        <f t="shared" si="11"/>
        <v>37.488606129234064</v>
      </c>
      <c r="H193" s="13">
        <f t="shared" si="11"/>
        <v>36.478164831189154</v>
      </c>
      <c r="I193" s="13">
        <f t="shared" si="11"/>
        <v>36.574156748113225</v>
      </c>
      <c r="J193" s="13">
        <f t="shared" si="11"/>
        <v>35.264452486575117</v>
      </c>
      <c r="K193" s="13">
        <f t="shared" si="11"/>
        <v>35.860845170596342</v>
      </c>
      <c r="L193" s="13">
        <f t="shared" si="11"/>
        <v>42.072043212383782</v>
      </c>
      <c r="M193" s="13">
        <f t="shared" si="11"/>
        <v>42.512742948369997</v>
      </c>
      <c r="N193" s="13">
        <f t="shared" si="11"/>
        <v>36.636898159144593</v>
      </c>
      <c r="O193" s="13">
        <f t="shared" si="11"/>
        <v>39.515519441267806</v>
      </c>
      <c r="P193" s="13">
        <f t="shared" si="11"/>
        <v>52.648188174521728</v>
      </c>
      <c r="Q193" s="13">
        <f t="shared" si="11"/>
        <v>51.295704308056457</v>
      </c>
      <c r="R193" s="13">
        <f t="shared" si="11"/>
        <v>47.735867070138518</v>
      </c>
      <c r="S193" s="13">
        <f t="shared" si="11"/>
        <v>60.387409636605604</v>
      </c>
      <c r="T193" s="13">
        <f t="shared" si="11"/>
        <v>70.017304443655831</v>
      </c>
      <c r="U193" s="13">
        <f t="shared" ref="M193:AH193" si="12">U9*100/U101</f>
        <v>87.476267067085956</v>
      </c>
      <c r="V193" s="13">
        <f t="shared" si="12"/>
        <v>92.206564957968183</v>
      </c>
      <c r="W193" s="13">
        <f t="shared" si="12"/>
        <v>97.751851293865769</v>
      </c>
      <c r="X193" s="13">
        <f t="shared" si="12"/>
        <v>120.02052859269186</v>
      </c>
      <c r="Y193" s="13">
        <f t="shared" si="12"/>
        <v>82.157849061958686</v>
      </c>
      <c r="Z193" s="13">
        <f t="shared" si="12"/>
        <v>97.937734942436123</v>
      </c>
      <c r="AA193" s="13">
        <f t="shared" si="12"/>
        <v>107.57262811972477</v>
      </c>
      <c r="AB193" s="13">
        <f t="shared" si="12"/>
        <v>100</v>
      </c>
      <c r="AC193" s="13">
        <f t="shared" si="12"/>
        <v>103.43206599380849</v>
      </c>
      <c r="AD193" s="13">
        <f t="shared" si="12"/>
        <v>102.73370474126521</v>
      </c>
      <c r="AE193" s="13">
        <f t="shared" si="12"/>
        <v>73.208971441247002</v>
      </c>
      <c r="AF193" s="13">
        <f t="shared" si="12"/>
        <v>67.997669149494868</v>
      </c>
      <c r="AG193" s="13">
        <f t="shared" si="12"/>
        <v>78.85397450707849</v>
      </c>
      <c r="AH193" s="13">
        <f t="shared" si="12"/>
        <v>87.893164632562673</v>
      </c>
    </row>
    <row r="194" spans="1:34" x14ac:dyDescent="0.25">
      <c r="A194" t="s">
        <v>9</v>
      </c>
      <c r="B194" s="1" t="s">
        <v>110</v>
      </c>
      <c r="C194" s="13">
        <f t="shared" ref="C194:T194" si="13">C10*100/C102</f>
        <v>29.276980530971585</v>
      </c>
      <c r="D194" s="13">
        <f t="shared" si="13"/>
        <v>25.907036253617843</v>
      </c>
      <c r="E194" s="13">
        <f t="shared" si="13"/>
        <v>29.229673393930458</v>
      </c>
      <c r="F194" s="13">
        <f t="shared" si="13"/>
        <v>34.664553582051852</v>
      </c>
      <c r="G194" s="13">
        <f t="shared" si="13"/>
        <v>30.122237896856461</v>
      </c>
      <c r="H194" s="13">
        <f t="shared" si="13"/>
        <v>29.526687789997855</v>
      </c>
      <c r="I194" s="13">
        <f t="shared" si="13"/>
        <v>30.31247217940523</v>
      </c>
      <c r="J194" s="13">
        <f t="shared" si="13"/>
        <v>27.825445901409289</v>
      </c>
      <c r="K194" s="13">
        <f t="shared" si="13"/>
        <v>27.892590957396177</v>
      </c>
      <c r="L194" s="13">
        <f t="shared" si="13"/>
        <v>37.874633820217753</v>
      </c>
      <c r="M194" s="13">
        <f t="shared" si="13"/>
        <v>37.479202847414903</v>
      </c>
      <c r="N194" s="13">
        <f t="shared" si="13"/>
        <v>28.403970060793405</v>
      </c>
      <c r="O194" s="13">
        <f t="shared" si="13"/>
        <v>34.120049490593054</v>
      </c>
      <c r="P194" s="13">
        <f t="shared" si="13"/>
        <v>54.866507045034083</v>
      </c>
      <c r="Q194" s="13">
        <f t="shared" si="13"/>
        <v>52.600319529013426</v>
      </c>
      <c r="R194" s="13">
        <f t="shared" si="13"/>
        <v>46.006851307181186</v>
      </c>
      <c r="S194" s="13">
        <f t="shared" si="13"/>
        <v>65.340641329809586</v>
      </c>
      <c r="T194" s="13">
        <f t="shared" si="13"/>
        <v>77.962575204598082</v>
      </c>
      <c r="U194" s="13">
        <f t="shared" ref="M194:AH194" si="14">U10*100/U102</f>
        <v>102.4542262627243</v>
      </c>
      <c r="V194" s="13">
        <f t="shared" si="14"/>
        <v>104.98807908083889</v>
      </c>
      <c r="W194" s="13">
        <f t="shared" si="14"/>
        <v>111.49191094779901</v>
      </c>
      <c r="X194" s="13">
        <f t="shared" si="14"/>
        <v>147.58437381361819</v>
      </c>
      <c r="Y194" s="13">
        <f t="shared" si="14"/>
        <v>79.551209822558377</v>
      </c>
      <c r="Z194" s="13">
        <f t="shared" si="14"/>
        <v>102.53981876586776</v>
      </c>
      <c r="AA194" s="13">
        <f t="shared" si="14"/>
        <v>114.07358592437305</v>
      </c>
      <c r="AB194" s="13">
        <f t="shared" si="14"/>
        <v>100</v>
      </c>
      <c r="AC194" s="13">
        <f t="shared" si="14"/>
        <v>106.6502685375725</v>
      </c>
      <c r="AD194" s="13">
        <f t="shared" si="14"/>
        <v>105.51200148699216</v>
      </c>
      <c r="AE194" s="13">
        <f t="shared" si="14"/>
        <v>60.981969524155595</v>
      </c>
      <c r="AF194" s="13">
        <f t="shared" si="14"/>
        <v>54.28549660471338</v>
      </c>
      <c r="AG194" s="13">
        <f t="shared" si="14"/>
        <v>66.759606279018655</v>
      </c>
      <c r="AH194" s="13">
        <f t="shared" si="14"/>
        <v>77.922021338039897</v>
      </c>
    </row>
    <row r="195" spans="1:34" x14ac:dyDescent="0.25">
      <c r="A195" t="s">
        <v>10</v>
      </c>
      <c r="B195" s="1" t="s">
        <v>111</v>
      </c>
      <c r="C195" s="13">
        <f t="shared" ref="C195:T195" si="15">C11*100/C103</f>
        <v>45.670481679554136</v>
      </c>
      <c r="D195" s="13">
        <f t="shared" si="15"/>
        <v>46.178525474535576</v>
      </c>
      <c r="E195" s="13">
        <f t="shared" si="15"/>
        <v>46.761919088156873</v>
      </c>
      <c r="F195" s="13">
        <f t="shared" si="15"/>
        <v>46.409603445688106</v>
      </c>
      <c r="G195" s="13">
        <f t="shared" si="15"/>
        <v>45.239078729610199</v>
      </c>
      <c r="H195" s="13">
        <f t="shared" si="15"/>
        <v>44.324125308119854</v>
      </c>
      <c r="I195" s="13">
        <f t="shared" si="15"/>
        <v>42.266981600276139</v>
      </c>
      <c r="J195" s="13">
        <f t="shared" si="15"/>
        <v>43.018058292487019</v>
      </c>
      <c r="K195" s="13">
        <f t="shared" si="15"/>
        <v>43.9333260450436</v>
      </c>
      <c r="L195" s="13">
        <f t="shared" si="15"/>
        <v>42.717947485032994</v>
      </c>
      <c r="M195" s="13">
        <f t="shared" si="15"/>
        <v>42.275844090448196</v>
      </c>
      <c r="N195" s="13">
        <f t="shared" si="15"/>
        <v>40.906986756798695</v>
      </c>
      <c r="O195" s="13">
        <f t="shared" si="15"/>
        <v>40.093961484772294</v>
      </c>
      <c r="P195" s="13">
        <f t="shared" si="15"/>
        <v>40.805288108720625</v>
      </c>
      <c r="Q195" s="13">
        <f t="shared" si="15"/>
        <v>41.503664664369701</v>
      </c>
      <c r="R195" s="13">
        <f t="shared" si="15"/>
        <v>42.993130195693112</v>
      </c>
      <c r="S195" s="13">
        <f t="shared" si="15"/>
        <v>45.120837060387842</v>
      </c>
      <c r="T195" s="13">
        <f t="shared" si="15"/>
        <v>51.160798999407277</v>
      </c>
      <c r="U195" s="13">
        <f t="shared" ref="M195:AH195" si="16">U11*100/U103</f>
        <v>60.560836884385893</v>
      </c>
      <c r="V195" s="13">
        <f t="shared" si="16"/>
        <v>68.371862268220653</v>
      </c>
      <c r="W195" s="13">
        <f t="shared" si="16"/>
        <v>73.485906060723011</v>
      </c>
      <c r="X195" s="13">
        <f t="shared" si="16"/>
        <v>82.880736396341447</v>
      </c>
      <c r="Y195" s="13">
        <f t="shared" si="16"/>
        <v>83.751709983971892</v>
      </c>
      <c r="Z195" s="13">
        <f t="shared" si="16"/>
        <v>91.386727914424711</v>
      </c>
      <c r="AA195" s="13">
        <f t="shared" si="16"/>
        <v>100.29804379737435</v>
      </c>
      <c r="AB195" s="13">
        <f t="shared" si="16"/>
        <v>100</v>
      </c>
      <c r="AC195" s="13">
        <f t="shared" si="16"/>
        <v>95.053485459939537</v>
      </c>
      <c r="AD195" s="13">
        <f t="shared" si="16"/>
        <v>93.238730281171044</v>
      </c>
      <c r="AE195" s="13">
        <f t="shared" si="16"/>
        <v>87.072176303742566</v>
      </c>
      <c r="AF195" s="13">
        <f t="shared" si="16"/>
        <v>85.787504069603642</v>
      </c>
      <c r="AG195" s="13">
        <f t="shared" si="16"/>
        <v>92.939483460830118</v>
      </c>
      <c r="AH195" s="13">
        <f t="shared" si="16"/>
        <v>96.252363864162817</v>
      </c>
    </row>
    <row r="196" spans="1:34" x14ac:dyDescent="0.25">
      <c r="A196" t="s">
        <v>11</v>
      </c>
      <c r="B196" s="1" t="s">
        <v>112</v>
      </c>
      <c r="C196" s="13">
        <f t="shared" ref="C196:T196" si="17">C12*100/C104</f>
        <v>47.991887383834424</v>
      </c>
      <c r="D196" s="13">
        <f t="shared" si="17"/>
        <v>52.481902263619752</v>
      </c>
      <c r="E196" s="13">
        <f t="shared" si="17"/>
        <v>55.039173066835389</v>
      </c>
      <c r="F196" s="13">
        <f t="shared" si="17"/>
        <v>57.397146170596216</v>
      </c>
      <c r="G196" s="13">
        <f t="shared" si="17"/>
        <v>60.562638023960069</v>
      </c>
      <c r="H196" s="13">
        <f t="shared" si="17"/>
        <v>56.016689704553777</v>
      </c>
      <c r="I196" s="13">
        <f t="shared" si="17"/>
        <v>58.381704791828923</v>
      </c>
      <c r="J196" s="13">
        <f t="shared" si="17"/>
        <v>59.26239728704752</v>
      </c>
      <c r="K196" s="13">
        <f t="shared" si="17"/>
        <v>63.311427567498264</v>
      </c>
      <c r="L196" s="13">
        <f t="shared" si="17"/>
        <v>67.189759635490546</v>
      </c>
      <c r="M196" s="13">
        <f t="shared" si="17"/>
        <v>76.950032200628868</v>
      </c>
      <c r="N196" s="13">
        <f t="shared" si="17"/>
        <v>80.81156359600682</v>
      </c>
      <c r="O196" s="13">
        <f t="shared" si="17"/>
        <v>73.523040731721821</v>
      </c>
      <c r="P196" s="13">
        <f t="shared" si="17"/>
        <v>70.313751332729936</v>
      </c>
      <c r="Q196" s="13">
        <f t="shared" si="17"/>
        <v>68.421156775279897</v>
      </c>
      <c r="R196" s="13">
        <f t="shared" si="17"/>
        <v>68.754640407713325</v>
      </c>
      <c r="S196" s="13">
        <f t="shared" si="17"/>
        <v>70.483940793100842</v>
      </c>
      <c r="T196" s="13">
        <f t="shared" si="17"/>
        <v>73.304854664832007</v>
      </c>
      <c r="U196" s="13">
        <f t="shared" ref="M196:AH196" si="18">U12*100/U104</f>
        <v>79.883817187894678</v>
      </c>
      <c r="V196" s="13">
        <f t="shared" si="18"/>
        <v>85.195210261877989</v>
      </c>
      <c r="W196" s="13">
        <f t="shared" si="18"/>
        <v>88.362582193164911</v>
      </c>
      <c r="X196" s="13">
        <f t="shared" si="18"/>
        <v>93.468998420271504</v>
      </c>
      <c r="Y196" s="13">
        <f t="shared" si="18"/>
        <v>88.753863849810188</v>
      </c>
      <c r="Z196" s="13">
        <f t="shared" si="18"/>
        <v>91.562741557521136</v>
      </c>
      <c r="AA196" s="13">
        <f t="shared" si="18"/>
        <v>95.922354497901622</v>
      </c>
      <c r="AB196" s="13">
        <f t="shared" si="18"/>
        <v>100</v>
      </c>
      <c r="AC196" s="13">
        <f t="shared" si="18"/>
        <v>101.83562979773632</v>
      </c>
      <c r="AD196" s="13">
        <f t="shared" si="18"/>
        <v>103.50754190248658</v>
      </c>
      <c r="AE196" s="13">
        <f t="shared" si="18"/>
        <v>103.85097230472819</v>
      </c>
      <c r="AF196" s="13">
        <f t="shared" si="18"/>
        <v>102.00794956312251</v>
      </c>
      <c r="AG196" s="13">
        <f t="shared" si="18"/>
        <v>104.65525674515506</v>
      </c>
      <c r="AH196" s="13">
        <f t="shared" si="18"/>
        <v>106.80213852944679</v>
      </c>
    </row>
    <row r="197" spans="1:34" x14ac:dyDescent="0.25">
      <c r="A197" t="s">
        <v>12</v>
      </c>
      <c r="B197" s="9" t="s">
        <v>13</v>
      </c>
      <c r="C197" s="13">
        <f t="shared" ref="C197:T197" si="19">C13*100/C105</f>
        <v>58.241971553076247</v>
      </c>
      <c r="D197" s="13">
        <f t="shared" si="19"/>
        <v>57.960327896353519</v>
      </c>
      <c r="E197" s="13">
        <f t="shared" si="19"/>
        <v>58.906227306443711</v>
      </c>
      <c r="F197" s="13">
        <f t="shared" si="19"/>
        <v>59.640022058169862</v>
      </c>
      <c r="G197" s="13">
        <f t="shared" si="19"/>
        <v>60.466729304605749</v>
      </c>
      <c r="H197" s="13">
        <f t="shared" si="19"/>
        <v>61.492907530651024</v>
      </c>
      <c r="I197" s="13">
        <f t="shared" si="19"/>
        <v>63.256786562810724</v>
      </c>
      <c r="J197" s="13">
        <f t="shared" si="19"/>
        <v>63.056404913346412</v>
      </c>
      <c r="K197" s="13">
        <f t="shared" si="19"/>
        <v>62.915388517775789</v>
      </c>
      <c r="L197" s="13">
        <f t="shared" si="19"/>
        <v>64.754075869767661</v>
      </c>
      <c r="M197" s="13">
        <f t="shared" si="19"/>
        <v>65.71752418357859</v>
      </c>
      <c r="N197" s="13">
        <f t="shared" si="19"/>
        <v>63.965882063447737</v>
      </c>
      <c r="O197" s="13">
        <f t="shared" si="19"/>
        <v>62.887073633931145</v>
      </c>
      <c r="P197" s="13">
        <f t="shared" si="19"/>
        <v>67.742338277102149</v>
      </c>
      <c r="Q197" s="13">
        <f t="shared" si="19"/>
        <v>74.353662471157875</v>
      </c>
      <c r="R197" s="13">
        <f t="shared" si="19"/>
        <v>70.98048064065776</v>
      </c>
      <c r="S197" s="13">
        <f t="shared" si="19"/>
        <v>78.875510095243669</v>
      </c>
      <c r="T197" s="13">
        <f t="shared" si="19"/>
        <v>83.099523407225959</v>
      </c>
      <c r="U197" s="13">
        <f t="shared" ref="M197:AH197" si="20">U13*100/U105</f>
        <v>92.627700761249713</v>
      </c>
      <c r="V197" s="13">
        <f t="shared" si="20"/>
        <v>97.397803047147974</v>
      </c>
      <c r="W197" s="13">
        <f t="shared" si="20"/>
        <v>99.138666972395441</v>
      </c>
      <c r="X197" s="13">
        <f t="shared" si="20"/>
        <v>106.88538918372194</v>
      </c>
      <c r="Y197" s="13">
        <f t="shared" si="20"/>
        <v>100.04959159137849</v>
      </c>
      <c r="Z197" s="13">
        <f t="shared" si="20"/>
        <v>102.25561938312026</v>
      </c>
      <c r="AA197" s="13">
        <f t="shared" si="20"/>
        <v>104.22205500745062</v>
      </c>
      <c r="AB197" s="13">
        <f t="shared" si="20"/>
        <v>100</v>
      </c>
      <c r="AC197" s="13">
        <f t="shared" si="20"/>
        <v>103.9665479332885</v>
      </c>
      <c r="AD197" s="13">
        <f t="shared" si="20"/>
        <v>110.58554521651332</v>
      </c>
      <c r="AE197" s="13">
        <f t="shared" si="20"/>
        <v>105.18000692936195</v>
      </c>
      <c r="AF197" s="13">
        <f t="shared" si="20"/>
        <v>102.11384544183223</v>
      </c>
      <c r="AG197" s="13">
        <f t="shared" si="20"/>
        <v>106.64175157465165</v>
      </c>
      <c r="AH197" s="13">
        <f t="shared" si="20"/>
        <v>111.17466357139929</v>
      </c>
    </row>
    <row r="198" spans="1:34" x14ac:dyDescent="0.25">
      <c r="A198" t="s">
        <v>14</v>
      </c>
      <c r="B198" s="9" t="s">
        <v>15</v>
      </c>
      <c r="C198" s="13">
        <f t="shared" ref="C198:T198" si="21">C14*100/C106</f>
        <v>43.543822435879115</v>
      </c>
      <c r="D198" s="13">
        <f t="shared" si="21"/>
        <v>45.022221644533225</v>
      </c>
      <c r="E198" s="13">
        <f t="shared" si="21"/>
        <v>46.467555677964455</v>
      </c>
      <c r="F198" s="13">
        <f t="shared" si="21"/>
        <v>47.781182058650124</v>
      </c>
      <c r="G198" s="13">
        <f t="shared" si="21"/>
        <v>48.414954932708916</v>
      </c>
      <c r="H198" s="13">
        <f t="shared" si="21"/>
        <v>48.814517549291175</v>
      </c>
      <c r="I198" s="13">
        <f t="shared" si="21"/>
        <v>50.513861359893369</v>
      </c>
      <c r="J198" s="13">
        <f t="shared" si="21"/>
        <v>52.246098333518127</v>
      </c>
      <c r="K198" s="13">
        <f t="shared" si="21"/>
        <v>54.307136998997585</v>
      </c>
      <c r="L198" s="13">
        <f t="shared" si="21"/>
        <v>55.606559762537891</v>
      </c>
      <c r="M198" s="13">
        <f t="shared" si="21"/>
        <v>57.351374200879249</v>
      </c>
      <c r="N198" s="13">
        <f t="shared" si="21"/>
        <v>59.156154543641726</v>
      </c>
      <c r="O198" s="13">
        <f t="shared" si="21"/>
        <v>61.372551910816469</v>
      </c>
      <c r="P198" s="13">
        <f t="shared" si="21"/>
        <v>64.008066985919214</v>
      </c>
      <c r="Q198" s="13">
        <f t="shared" si="21"/>
        <v>66.576265991008228</v>
      </c>
      <c r="R198" s="13">
        <f t="shared" si="21"/>
        <v>68.341066924611823</v>
      </c>
      <c r="S198" s="13">
        <f t="shared" si="21"/>
        <v>70.850546642331878</v>
      </c>
      <c r="T198" s="13">
        <f t="shared" si="21"/>
        <v>75.846529064126656</v>
      </c>
      <c r="U198" s="13">
        <f t="shared" ref="M198:AH198" si="22">U14*100/U106</f>
        <v>82.148941664417293</v>
      </c>
      <c r="V198" s="13">
        <f t="shared" si="22"/>
        <v>88.385888558205792</v>
      </c>
      <c r="W198" s="13">
        <f t="shared" si="22"/>
        <v>92.38590921806086</v>
      </c>
      <c r="X198" s="13">
        <f t="shared" si="22"/>
        <v>95.136142138520796</v>
      </c>
      <c r="Y198" s="13">
        <f t="shared" si="22"/>
        <v>94.42921066707008</v>
      </c>
      <c r="Z198" s="13">
        <f t="shared" si="22"/>
        <v>94.498550371603216</v>
      </c>
      <c r="AA198" s="13">
        <f t="shared" si="22"/>
        <v>97.432561028911067</v>
      </c>
      <c r="AB198" s="13">
        <f t="shared" si="22"/>
        <v>100</v>
      </c>
      <c r="AC198" s="13">
        <f t="shared" si="22"/>
        <v>102.73685469365442</v>
      </c>
      <c r="AD198" s="13">
        <f t="shared" si="22"/>
        <v>106.40693069624298</v>
      </c>
      <c r="AE198" s="13">
        <f t="shared" si="22"/>
        <v>108.30642117461908</v>
      </c>
      <c r="AF198" s="13">
        <f t="shared" si="22"/>
        <v>110.29509363578011</v>
      </c>
      <c r="AG198" s="13">
        <f t="shared" si="22"/>
        <v>114.00511545734892</v>
      </c>
      <c r="AH198" s="13">
        <f t="shared" si="22"/>
        <v>118.9741959023488</v>
      </c>
    </row>
    <row r="199" spans="1:34" x14ac:dyDescent="0.25">
      <c r="A199" t="s">
        <v>16</v>
      </c>
      <c r="B199" s="9" t="s">
        <v>17</v>
      </c>
      <c r="C199" s="13">
        <f t="shared" ref="C199:T199" si="23">C15*100/C107</f>
        <v>63.742391080361578</v>
      </c>
      <c r="D199" s="13">
        <f t="shared" si="23"/>
        <v>66.206320942090514</v>
      </c>
      <c r="E199" s="13">
        <f t="shared" si="23"/>
        <v>68.945224867791282</v>
      </c>
      <c r="F199" s="13">
        <f t="shared" si="23"/>
        <v>70.633376726199799</v>
      </c>
      <c r="G199" s="13">
        <f t="shared" si="23"/>
        <v>70.731680382677084</v>
      </c>
      <c r="H199" s="13">
        <f t="shared" si="23"/>
        <v>70.992931493305591</v>
      </c>
      <c r="I199" s="13">
        <f t="shared" si="23"/>
        <v>71.54307955920477</v>
      </c>
      <c r="J199" s="13">
        <f t="shared" si="23"/>
        <v>72.33128580434564</v>
      </c>
      <c r="K199" s="13">
        <f t="shared" si="23"/>
        <v>74.23040853293513</v>
      </c>
      <c r="L199" s="13">
        <f t="shared" si="23"/>
        <v>74.092474567234902</v>
      </c>
      <c r="M199" s="13">
        <f t="shared" si="23"/>
        <v>73.431009892532785</v>
      </c>
      <c r="N199" s="13">
        <f t="shared" si="23"/>
        <v>71.330016875475906</v>
      </c>
      <c r="O199" s="13">
        <f t="shared" si="23"/>
        <v>70.931637013358625</v>
      </c>
      <c r="P199" s="13">
        <f t="shared" si="23"/>
        <v>72.51817067587794</v>
      </c>
      <c r="Q199" s="13">
        <f t="shared" si="23"/>
        <v>71.660075470270797</v>
      </c>
      <c r="R199" s="13">
        <f t="shared" si="23"/>
        <v>70.88918427151674</v>
      </c>
      <c r="S199" s="13">
        <f t="shared" si="23"/>
        <v>72.30178687662773</v>
      </c>
      <c r="T199" s="13">
        <f t="shared" si="23"/>
        <v>75.605935892281821</v>
      </c>
      <c r="U199" s="13">
        <f t="shared" ref="M199:AH199" si="24">U15*100/U107</f>
        <v>80.027949145780511</v>
      </c>
      <c r="V199" s="13">
        <f t="shared" si="24"/>
        <v>83.424562546100546</v>
      </c>
      <c r="W199" s="13">
        <f t="shared" si="24"/>
        <v>86.07413642620493</v>
      </c>
      <c r="X199" s="13">
        <f t="shared" si="24"/>
        <v>92.570253677189754</v>
      </c>
      <c r="Y199" s="13">
        <f t="shared" si="24"/>
        <v>86.383781895050248</v>
      </c>
      <c r="Z199" s="13">
        <f t="shared" si="24"/>
        <v>91.210569114750967</v>
      </c>
      <c r="AA199" s="13">
        <f t="shared" si="24"/>
        <v>98.783757750768629</v>
      </c>
      <c r="AB199" s="13">
        <f t="shared" si="24"/>
        <v>100</v>
      </c>
      <c r="AC199" s="13">
        <f t="shared" si="24"/>
        <v>100.05342997699427</v>
      </c>
      <c r="AD199" s="13">
        <f t="shared" si="24"/>
        <v>100.70660695924394</v>
      </c>
      <c r="AE199" s="13">
        <f t="shared" si="24"/>
        <v>94.841443624900876</v>
      </c>
      <c r="AF199" s="13">
        <f t="shared" si="24"/>
        <v>92.233401503847347</v>
      </c>
      <c r="AG199" s="13">
        <f t="shared" si="24"/>
        <v>95.737291194765689</v>
      </c>
      <c r="AH199" s="13">
        <f t="shared" si="24"/>
        <v>99.972804952808602</v>
      </c>
    </row>
    <row r="200" spans="1:34" x14ac:dyDescent="0.25">
      <c r="A200" t="s">
        <v>18</v>
      </c>
      <c r="B200" s="1" t="s">
        <v>284</v>
      </c>
      <c r="C200" s="13">
        <f t="shared" ref="C200:T200" si="25">C16*100/C108</f>
        <v>92.215871723496889</v>
      </c>
      <c r="D200" s="13">
        <f t="shared" si="25"/>
        <v>95.016895663503661</v>
      </c>
      <c r="E200" s="13">
        <f t="shared" si="25"/>
        <v>97.787236893846043</v>
      </c>
      <c r="F200" s="13">
        <f t="shared" si="25"/>
        <v>98.623920148399449</v>
      </c>
      <c r="G200" s="13">
        <f t="shared" si="25"/>
        <v>99.415245053510304</v>
      </c>
      <c r="H200" s="13">
        <f t="shared" si="25"/>
        <v>99.983479109220625</v>
      </c>
      <c r="I200" s="13">
        <f t="shared" si="25"/>
        <v>100.87186072640208</v>
      </c>
      <c r="J200" s="13">
        <f t="shared" si="25"/>
        <v>102.16208710745518</v>
      </c>
      <c r="K200" s="13">
        <f t="shared" si="25"/>
        <v>102.41408652224773</v>
      </c>
      <c r="L200" s="13">
        <f t="shared" si="25"/>
        <v>100.08373605428126</v>
      </c>
      <c r="M200" s="13">
        <f t="shared" si="25"/>
        <v>98.448515284107501</v>
      </c>
      <c r="N200" s="13">
        <f t="shared" si="25"/>
        <v>95.052395549552259</v>
      </c>
      <c r="O200" s="13">
        <f t="shared" si="25"/>
        <v>92.742613691421312</v>
      </c>
      <c r="P200" s="13">
        <f t="shared" si="25"/>
        <v>91.352796820754634</v>
      </c>
      <c r="Q200" s="13">
        <f t="shared" si="25"/>
        <v>89.073988835392001</v>
      </c>
      <c r="R200" s="13">
        <f t="shared" si="25"/>
        <v>88.141661649829231</v>
      </c>
      <c r="S200" s="13">
        <f t="shared" si="25"/>
        <v>87.49368795393282</v>
      </c>
      <c r="T200" s="13">
        <f t="shared" si="25"/>
        <v>89.887690326423481</v>
      </c>
      <c r="U200" s="13">
        <f t="shared" ref="M200:AH200" si="26">U16*100/U108</f>
        <v>92.006692294485404</v>
      </c>
      <c r="V200" s="13">
        <f t="shared" si="26"/>
        <v>94.131805990738343</v>
      </c>
      <c r="W200" s="13">
        <f t="shared" si="26"/>
        <v>95.204491804423299</v>
      </c>
      <c r="X200" s="13">
        <f t="shared" si="26"/>
        <v>97.423097190571738</v>
      </c>
      <c r="Y200" s="13">
        <f t="shared" si="26"/>
        <v>95.536085102239483</v>
      </c>
      <c r="Z200" s="13">
        <f t="shared" si="26"/>
        <v>96.793544603727639</v>
      </c>
      <c r="AA200" s="13">
        <f t="shared" si="26"/>
        <v>99.205172895358174</v>
      </c>
      <c r="AB200" s="13">
        <f t="shared" si="26"/>
        <v>100</v>
      </c>
      <c r="AC200" s="13">
        <f t="shared" si="26"/>
        <v>100.29896491000804</v>
      </c>
      <c r="AD200" s="13">
        <f t="shared" si="26"/>
        <v>101.34087790695516</v>
      </c>
      <c r="AE200" s="13">
        <f t="shared" si="26"/>
        <v>101.02987112066472</v>
      </c>
      <c r="AF200" s="13">
        <f t="shared" si="26"/>
        <v>100.37665050112788</v>
      </c>
      <c r="AG200" s="13">
        <f t="shared" si="26"/>
        <v>102.14275278698108</v>
      </c>
      <c r="AH200" s="13">
        <f t="shared" si="26"/>
        <v>104.77972587131461</v>
      </c>
    </row>
    <row r="201" spans="1:34" x14ac:dyDescent="0.25">
      <c r="A201" t="s">
        <v>19</v>
      </c>
      <c r="B201" s="1" t="s">
        <v>113</v>
      </c>
      <c r="C201" s="13">
        <f t="shared" ref="C201:T201" si="27">C17*100/C109</f>
        <v>59.907914531118614</v>
      </c>
      <c r="D201" s="13">
        <f t="shared" si="27"/>
        <v>61.731932785833905</v>
      </c>
      <c r="E201" s="13">
        <f t="shared" si="27"/>
        <v>64.898923732204167</v>
      </c>
      <c r="F201" s="13">
        <f t="shared" si="27"/>
        <v>65.031433929388911</v>
      </c>
      <c r="G201" s="13">
        <f t="shared" si="27"/>
        <v>66.197593658117654</v>
      </c>
      <c r="H201" s="13">
        <f t="shared" si="27"/>
        <v>72.683074732486162</v>
      </c>
      <c r="I201" s="13">
        <f t="shared" si="27"/>
        <v>84.229751888594279</v>
      </c>
      <c r="J201" s="13">
        <f t="shared" si="27"/>
        <v>87.709086390197598</v>
      </c>
      <c r="K201" s="13">
        <f t="shared" si="27"/>
        <v>86.605118658006276</v>
      </c>
      <c r="L201" s="13">
        <f t="shared" si="27"/>
        <v>86.410618400583147</v>
      </c>
      <c r="M201" s="13">
        <f t="shared" si="27"/>
        <v>89.576889614398937</v>
      </c>
      <c r="N201" s="13">
        <f t="shared" si="27"/>
        <v>87.875891519107299</v>
      </c>
      <c r="O201" s="13">
        <f t="shared" si="27"/>
        <v>91.091188872798085</v>
      </c>
      <c r="P201" s="13">
        <f t="shared" si="27"/>
        <v>88.671043942307904</v>
      </c>
      <c r="Q201" s="13">
        <f t="shared" si="27"/>
        <v>87.377564174054825</v>
      </c>
      <c r="R201" s="13">
        <f t="shared" si="27"/>
        <v>86.945491153344463</v>
      </c>
      <c r="S201" s="13">
        <f t="shared" si="27"/>
        <v>89.691294754504767</v>
      </c>
      <c r="T201" s="13">
        <f t="shared" si="27"/>
        <v>99.8068506970789</v>
      </c>
      <c r="U201" s="13">
        <f t="shared" ref="M201:AH201" si="28">U17*100/U109</f>
        <v>100.56711442743533</v>
      </c>
      <c r="V201" s="13">
        <f t="shared" si="28"/>
        <v>99.301740660731937</v>
      </c>
      <c r="W201" s="13">
        <f t="shared" si="28"/>
        <v>96.473388660930681</v>
      </c>
      <c r="X201" s="13">
        <f t="shared" si="28"/>
        <v>96.576731004039871</v>
      </c>
      <c r="Y201" s="13">
        <f t="shared" si="28"/>
        <v>91.531795006558625</v>
      </c>
      <c r="Z201" s="13">
        <f t="shared" si="28"/>
        <v>96.87039899287123</v>
      </c>
      <c r="AA201" s="13">
        <f t="shared" si="28"/>
        <v>96.873897893531506</v>
      </c>
      <c r="AB201" s="13">
        <f t="shared" si="28"/>
        <v>100</v>
      </c>
      <c r="AC201" s="13">
        <f t="shared" si="28"/>
        <v>107.35259588056098</v>
      </c>
      <c r="AD201" s="13">
        <f t="shared" si="28"/>
        <v>114.17884075158878</v>
      </c>
      <c r="AE201" s="13">
        <f t="shared" si="28"/>
        <v>110.85196385339162</v>
      </c>
      <c r="AF201" s="13">
        <f t="shared" si="28"/>
        <v>111.28856333321377</v>
      </c>
      <c r="AG201" s="13">
        <f t="shared" si="28"/>
        <v>114.68249651776682</v>
      </c>
      <c r="AH201" s="13">
        <f t="shared" si="28"/>
        <v>121.65824399014562</v>
      </c>
    </row>
    <row r="202" spans="1:34" x14ac:dyDescent="0.25">
      <c r="A202" t="s">
        <v>20</v>
      </c>
      <c r="B202" s="1" t="s">
        <v>114</v>
      </c>
      <c r="C202" s="13">
        <f t="shared" ref="C202:T202" si="29">C18*100/C110</f>
        <v>58.970407413384017</v>
      </c>
      <c r="D202" s="13">
        <f t="shared" si="29"/>
        <v>59.579927678319066</v>
      </c>
      <c r="E202" s="13">
        <f t="shared" si="29"/>
        <v>60.705092243881296</v>
      </c>
      <c r="F202" s="13">
        <f t="shared" si="29"/>
        <v>61.546132659230388</v>
      </c>
      <c r="G202" s="13">
        <f t="shared" si="29"/>
        <v>62.502713098196352</v>
      </c>
      <c r="H202" s="13">
        <f t="shared" si="29"/>
        <v>62.726591534008406</v>
      </c>
      <c r="I202" s="13">
        <f t="shared" si="29"/>
        <v>64.105848511595852</v>
      </c>
      <c r="J202" s="13">
        <f t="shared" si="29"/>
        <v>66.425540819698455</v>
      </c>
      <c r="K202" s="13">
        <f t="shared" si="29"/>
        <v>69.127046076781809</v>
      </c>
      <c r="L202" s="13">
        <f t="shared" si="29"/>
        <v>70.147150052859189</v>
      </c>
      <c r="M202" s="13">
        <f t="shared" si="29"/>
        <v>71.116976647271201</v>
      </c>
      <c r="N202" s="13">
        <f t="shared" si="29"/>
        <v>72.016437610367561</v>
      </c>
      <c r="O202" s="13">
        <f t="shared" si="29"/>
        <v>73.925245123598842</v>
      </c>
      <c r="P202" s="13">
        <f t="shared" si="29"/>
        <v>74.962072413883703</v>
      </c>
      <c r="Q202" s="13">
        <f t="shared" si="29"/>
        <v>75.383056124921225</v>
      </c>
      <c r="R202" s="13">
        <f t="shared" si="29"/>
        <v>76.144749618964639</v>
      </c>
      <c r="S202" s="13">
        <f t="shared" si="29"/>
        <v>76.479705567240714</v>
      </c>
      <c r="T202" s="13">
        <f t="shared" si="29"/>
        <v>79.117219949456469</v>
      </c>
      <c r="U202" s="13">
        <f t="shared" ref="M202:AH202" si="30">U18*100/U110</f>
        <v>84.656411335152484</v>
      </c>
      <c r="V202" s="13">
        <f t="shared" si="30"/>
        <v>91.4162203767482</v>
      </c>
      <c r="W202" s="13">
        <f t="shared" si="30"/>
        <v>93.324217336632884</v>
      </c>
      <c r="X202" s="13">
        <f t="shared" si="30"/>
        <v>95.213155288727904</v>
      </c>
      <c r="Y202" s="13">
        <f t="shared" si="30"/>
        <v>97.063693842991071</v>
      </c>
      <c r="Z202" s="13">
        <f t="shared" si="30"/>
        <v>96.522930651784264</v>
      </c>
      <c r="AA202" s="13">
        <f t="shared" si="30"/>
        <v>97.707132371463231</v>
      </c>
      <c r="AB202" s="13">
        <f t="shared" si="30"/>
        <v>100</v>
      </c>
      <c r="AC202" s="13">
        <f t="shared" si="30"/>
        <v>102.87823293637241</v>
      </c>
      <c r="AD202" s="13">
        <f t="shared" si="30"/>
        <v>106.15114884510353</v>
      </c>
      <c r="AE202" s="13">
        <f t="shared" si="30"/>
        <v>109.2499329260496</v>
      </c>
      <c r="AF202" s="13">
        <f t="shared" si="30"/>
        <v>112.24553936226576</v>
      </c>
      <c r="AG202" s="13">
        <f t="shared" si="30"/>
        <v>115.02741349750961</v>
      </c>
      <c r="AH202" s="13">
        <f t="shared" si="30"/>
        <v>118.91838767751763</v>
      </c>
    </row>
    <row r="203" spans="1:34" x14ac:dyDescent="0.25">
      <c r="A203" t="s">
        <v>21</v>
      </c>
      <c r="B203" s="1" t="s">
        <v>115</v>
      </c>
      <c r="C203" s="13">
        <f t="shared" ref="C203:T203" si="31">C19*100/C111</f>
        <v>49.962690242559248</v>
      </c>
      <c r="D203" s="13">
        <f t="shared" si="31"/>
        <v>56.779948449968039</v>
      </c>
      <c r="E203" s="13">
        <f t="shared" si="31"/>
        <v>59.244233635590476</v>
      </c>
      <c r="F203" s="13">
        <f t="shared" si="31"/>
        <v>57.47653288395167</v>
      </c>
      <c r="G203" s="13">
        <f t="shared" si="31"/>
        <v>54.669513765637546</v>
      </c>
      <c r="H203" s="13">
        <f t="shared" si="31"/>
        <v>53.738871563241439</v>
      </c>
      <c r="I203" s="13">
        <f t="shared" si="31"/>
        <v>53.174315351541523</v>
      </c>
      <c r="J203" s="13">
        <f t="shared" si="31"/>
        <v>56.559037105423336</v>
      </c>
      <c r="K203" s="13">
        <f t="shared" si="31"/>
        <v>62.832452916081088</v>
      </c>
      <c r="L203" s="13">
        <f t="shared" si="31"/>
        <v>60.129393858037801</v>
      </c>
      <c r="M203" s="13">
        <f t="shared" si="31"/>
        <v>60.619956513267461</v>
      </c>
      <c r="N203" s="13">
        <f t="shared" si="31"/>
        <v>57.860015714585785</v>
      </c>
      <c r="O203" s="13">
        <f t="shared" si="31"/>
        <v>54.89046184217689</v>
      </c>
      <c r="P203" s="13">
        <f t="shared" si="31"/>
        <v>57.307940186263686</v>
      </c>
      <c r="Q203" s="13">
        <f t="shared" si="31"/>
        <v>55.026491980023444</v>
      </c>
      <c r="R203" s="13">
        <f t="shared" si="31"/>
        <v>54.856428588610612</v>
      </c>
      <c r="S203" s="13">
        <f t="shared" si="31"/>
        <v>56.277296327846337</v>
      </c>
      <c r="T203" s="13">
        <f t="shared" si="31"/>
        <v>67.747400209345798</v>
      </c>
      <c r="U203" s="13">
        <f t="shared" ref="M203:AH203" si="32">U19*100/U111</f>
        <v>75.280095487726697</v>
      </c>
      <c r="V203" s="13">
        <f t="shared" si="32"/>
        <v>87.861248250294707</v>
      </c>
      <c r="W203" s="13">
        <f t="shared" si="32"/>
        <v>93.565941500806474</v>
      </c>
      <c r="X203" s="13">
        <f t="shared" si="32"/>
        <v>101.37505075443364</v>
      </c>
      <c r="Y203" s="13">
        <f t="shared" si="32"/>
        <v>81.807146198388139</v>
      </c>
      <c r="Z203" s="13">
        <f t="shared" si="32"/>
        <v>93.713644215167662</v>
      </c>
      <c r="AA203" s="13">
        <f t="shared" si="32"/>
        <v>104.20749360787903</v>
      </c>
      <c r="AB203" s="13">
        <f t="shared" si="32"/>
        <v>100</v>
      </c>
      <c r="AC203" s="13">
        <f t="shared" si="32"/>
        <v>94.473117322704212</v>
      </c>
      <c r="AD203" s="13">
        <f t="shared" si="32"/>
        <v>95.3797338692832</v>
      </c>
      <c r="AE203" s="13">
        <f t="shared" si="32"/>
        <v>86.594428653316712</v>
      </c>
      <c r="AF203" s="13">
        <f t="shared" si="32"/>
        <v>81.837257425842623</v>
      </c>
      <c r="AG203" s="13">
        <f t="shared" si="32"/>
        <v>90.179895548057615</v>
      </c>
      <c r="AH203" s="13">
        <f t="shared" si="32"/>
        <v>97.988858926616885</v>
      </c>
    </row>
    <row r="204" spans="1:34" x14ac:dyDescent="0.25">
      <c r="A204" t="s">
        <v>22</v>
      </c>
      <c r="B204" s="1" t="s">
        <v>116</v>
      </c>
      <c r="C204" s="13">
        <f t="shared" ref="C204:T204" si="33">C20*100/C112</f>
        <v>55.161728975977667</v>
      </c>
      <c r="D204" s="13">
        <f t="shared" si="33"/>
        <v>57.819996352790142</v>
      </c>
      <c r="E204" s="13">
        <f t="shared" si="33"/>
        <v>60.676214430387766</v>
      </c>
      <c r="F204" s="13">
        <f t="shared" si="33"/>
        <v>62.209774613321521</v>
      </c>
      <c r="G204" s="13">
        <f t="shared" si="33"/>
        <v>63.140352414553981</v>
      </c>
      <c r="H204" s="13">
        <f t="shared" si="33"/>
        <v>63.340809462274578</v>
      </c>
      <c r="I204" s="13">
        <f t="shared" si="33"/>
        <v>63.787771130820531</v>
      </c>
      <c r="J204" s="13">
        <f t="shared" si="33"/>
        <v>64.856870348508039</v>
      </c>
      <c r="K204" s="13">
        <f t="shared" si="33"/>
        <v>67.398126284087468</v>
      </c>
      <c r="L204" s="13">
        <f t="shared" si="33"/>
        <v>68.287335019889653</v>
      </c>
      <c r="M204" s="13">
        <f t="shared" si="33"/>
        <v>69.138996681753369</v>
      </c>
      <c r="N204" s="13">
        <f t="shared" si="33"/>
        <v>69.843986714505547</v>
      </c>
      <c r="O204" s="13">
        <f t="shared" si="33"/>
        <v>70.140069418768888</v>
      </c>
      <c r="P204" s="13">
        <f t="shared" si="33"/>
        <v>70.840766745512539</v>
      </c>
      <c r="Q204" s="13">
        <f t="shared" si="33"/>
        <v>71.232738803632628</v>
      </c>
      <c r="R204" s="13">
        <f t="shared" si="33"/>
        <v>71.456848420445496</v>
      </c>
      <c r="S204" s="13">
        <f t="shared" si="33"/>
        <v>71.894398870124931</v>
      </c>
      <c r="T204" s="13">
        <f t="shared" si="33"/>
        <v>76.881224946223753</v>
      </c>
      <c r="U204" s="13">
        <f t="shared" ref="M204:AH204" si="34">U20*100/U112</f>
        <v>81.25338840952729</v>
      </c>
      <c r="V204" s="13">
        <f t="shared" si="34"/>
        <v>84.63420339672841</v>
      </c>
      <c r="W204" s="13">
        <f t="shared" si="34"/>
        <v>87.946327290307195</v>
      </c>
      <c r="X204" s="13">
        <f t="shared" si="34"/>
        <v>94.691079021915257</v>
      </c>
      <c r="Y204" s="13">
        <f t="shared" si="34"/>
        <v>94.699264438165187</v>
      </c>
      <c r="Z204" s="13">
        <f t="shared" si="34"/>
        <v>95.233962235094722</v>
      </c>
      <c r="AA204" s="13">
        <f t="shared" si="34"/>
        <v>98.625686667762778</v>
      </c>
      <c r="AB204" s="13">
        <f t="shared" si="34"/>
        <v>100</v>
      </c>
      <c r="AC204" s="13">
        <f t="shared" si="34"/>
        <v>100.55560701406048</v>
      </c>
      <c r="AD204" s="13">
        <f t="shared" si="34"/>
        <v>101.38479914686111</v>
      </c>
      <c r="AE204" s="13">
        <f t="shared" si="34"/>
        <v>101.42266117634686</v>
      </c>
      <c r="AF204" s="13">
        <f t="shared" si="34"/>
        <v>100.80062705518705</v>
      </c>
      <c r="AG204" s="13">
        <f t="shared" si="34"/>
        <v>102.33201512726808</v>
      </c>
      <c r="AH204" s="13">
        <f t="shared" si="34"/>
        <v>106.7550931300561</v>
      </c>
    </row>
    <row r="205" spans="1:34" x14ac:dyDescent="0.25">
      <c r="A205" t="s">
        <v>23</v>
      </c>
      <c r="B205" s="1" t="s">
        <v>117</v>
      </c>
      <c r="C205" s="13">
        <f t="shared" ref="C205:T205" si="35">C21*100/C113</f>
        <v>59.105208722878857</v>
      </c>
      <c r="D205" s="13">
        <f t="shared" si="35"/>
        <v>60.848479450184485</v>
      </c>
      <c r="E205" s="13">
        <f t="shared" si="35"/>
        <v>63.383814758956539</v>
      </c>
      <c r="F205" s="13">
        <f t="shared" si="35"/>
        <v>65.603147439216244</v>
      </c>
      <c r="G205" s="13">
        <f t="shared" si="35"/>
        <v>67.463892445183589</v>
      </c>
      <c r="H205" s="13">
        <f t="shared" si="35"/>
        <v>68.717970305631965</v>
      </c>
      <c r="I205" s="13">
        <f t="shared" si="35"/>
        <v>69.968458142268673</v>
      </c>
      <c r="J205" s="13">
        <f t="shared" si="35"/>
        <v>71.154135587789057</v>
      </c>
      <c r="K205" s="13">
        <f t="shared" si="35"/>
        <v>72.849703257466217</v>
      </c>
      <c r="L205" s="13">
        <f t="shared" si="35"/>
        <v>74.323147554238062</v>
      </c>
      <c r="M205" s="13">
        <f t="shared" si="35"/>
        <v>75.28599714635935</v>
      </c>
      <c r="N205" s="13">
        <f t="shared" si="35"/>
        <v>75.895955163290552</v>
      </c>
      <c r="O205" s="13">
        <f t="shared" si="35"/>
        <v>76.702461380317644</v>
      </c>
      <c r="P205" s="13">
        <f t="shared" si="35"/>
        <v>77.276364372117797</v>
      </c>
      <c r="Q205" s="13">
        <f t="shared" si="35"/>
        <v>77.939942287370471</v>
      </c>
      <c r="R205" s="13">
        <f t="shared" si="35"/>
        <v>78.257264910493134</v>
      </c>
      <c r="S205" s="13">
        <f t="shared" si="35"/>
        <v>78.752338933454197</v>
      </c>
      <c r="T205" s="13">
        <f t="shared" si="35"/>
        <v>80.537454694463563</v>
      </c>
      <c r="U205" s="13">
        <f t="shared" ref="M205:AH205" si="36">U21*100/U113</f>
        <v>83.779716152024818</v>
      </c>
      <c r="V205" s="13">
        <f t="shared" si="36"/>
        <v>86.415687452339441</v>
      </c>
      <c r="W205" s="13">
        <f t="shared" si="36"/>
        <v>89.129284738132299</v>
      </c>
      <c r="X205" s="13">
        <f t="shared" si="36"/>
        <v>92.911766577086439</v>
      </c>
      <c r="Y205" s="13">
        <f t="shared" si="36"/>
        <v>95.209935739133456</v>
      </c>
      <c r="Z205" s="13">
        <f t="shared" si="36"/>
        <v>95.435429988641928</v>
      </c>
      <c r="AA205" s="13">
        <f t="shared" si="36"/>
        <v>97.805212046912303</v>
      </c>
      <c r="AB205" s="13">
        <f t="shared" si="36"/>
        <v>100</v>
      </c>
      <c r="AC205" s="13">
        <f t="shared" si="36"/>
        <v>101.57537181213036</v>
      </c>
      <c r="AD205" s="13">
        <f t="shared" si="36"/>
        <v>103.27941708167282</v>
      </c>
      <c r="AE205" s="13">
        <f t="shared" si="36"/>
        <v>104.55267015933276</v>
      </c>
      <c r="AF205" s="13">
        <f t="shared" si="36"/>
        <v>105.16694465285913</v>
      </c>
      <c r="AG205" s="13">
        <f t="shared" si="36"/>
        <v>106.30212348619003</v>
      </c>
      <c r="AH205" s="13">
        <f t="shared" si="36"/>
        <v>108.45906157066177</v>
      </c>
    </row>
    <row r="206" spans="1:34" x14ac:dyDescent="0.25">
      <c r="A206" t="s">
        <v>24</v>
      </c>
      <c r="B206" s="1" t="s">
        <v>118</v>
      </c>
      <c r="C206" s="13">
        <f t="shared" ref="C206:T206" si="37">C22*100/C114</f>
        <v>528.15931748406217</v>
      </c>
      <c r="D206" s="13">
        <f t="shared" si="37"/>
        <v>523.33112419846145</v>
      </c>
      <c r="E206" s="13">
        <f t="shared" si="37"/>
        <v>515.80188639208416</v>
      </c>
      <c r="F206" s="13">
        <f t="shared" si="37"/>
        <v>496.22642256303982</v>
      </c>
      <c r="G206" s="13">
        <f t="shared" si="37"/>
        <v>483.00770309037699</v>
      </c>
      <c r="H206" s="13">
        <f t="shared" si="37"/>
        <v>459.68612407808558</v>
      </c>
      <c r="I206" s="13">
        <f t="shared" si="37"/>
        <v>437.39266356719634</v>
      </c>
      <c r="J206" s="13">
        <f t="shared" si="37"/>
        <v>417.17541328952058</v>
      </c>
      <c r="K206" s="13">
        <f t="shared" si="37"/>
        <v>372.2065259289048</v>
      </c>
      <c r="L206" s="13">
        <f t="shared" si="37"/>
        <v>323.26998560976421</v>
      </c>
      <c r="M206" s="13">
        <f t="shared" si="37"/>
        <v>289.21786757502275</v>
      </c>
      <c r="N206" s="13">
        <f t="shared" si="37"/>
        <v>247.65826506298654</v>
      </c>
      <c r="O206" s="13">
        <f t="shared" si="37"/>
        <v>217.39705155695773</v>
      </c>
      <c r="P206" s="13">
        <f t="shared" si="37"/>
        <v>195.12948553682617</v>
      </c>
      <c r="Q206" s="13">
        <f t="shared" si="37"/>
        <v>173.25504563912733</v>
      </c>
      <c r="R206" s="13">
        <f t="shared" si="37"/>
        <v>164.88831394430721</v>
      </c>
      <c r="S206" s="13">
        <f t="shared" si="37"/>
        <v>152.18010416070999</v>
      </c>
      <c r="T206" s="13">
        <f t="shared" si="37"/>
        <v>143.31517674330675</v>
      </c>
      <c r="U206" s="13">
        <f t="shared" ref="M206:AH206" si="38">U22*100/U114</f>
        <v>137.37618996145085</v>
      </c>
      <c r="V206" s="13">
        <f t="shared" si="38"/>
        <v>129.57617382515969</v>
      </c>
      <c r="W206" s="13">
        <f t="shared" si="38"/>
        <v>121.30766485346558</v>
      </c>
      <c r="X206" s="13">
        <f t="shared" si="38"/>
        <v>112.84833866824542</v>
      </c>
      <c r="Y206" s="13">
        <f t="shared" si="38"/>
        <v>107.65998585934351</v>
      </c>
      <c r="Z206" s="13">
        <f t="shared" si="38"/>
        <v>103.80004022721536</v>
      </c>
      <c r="AA206" s="13">
        <f t="shared" si="38"/>
        <v>101.74513715324723</v>
      </c>
      <c r="AB206" s="13">
        <f t="shared" si="38"/>
        <v>100</v>
      </c>
      <c r="AC206" s="13">
        <f t="shared" si="38"/>
        <v>98.726743732193341</v>
      </c>
      <c r="AD206" s="13">
        <f t="shared" si="38"/>
        <v>97.060188032247879</v>
      </c>
      <c r="AE206" s="13">
        <f t="shared" si="38"/>
        <v>95.660063454068933</v>
      </c>
      <c r="AF206" s="13">
        <f t="shared" si="38"/>
        <v>92.903923558880862</v>
      </c>
      <c r="AG206" s="13">
        <f t="shared" si="38"/>
        <v>92.559476849219365</v>
      </c>
      <c r="AH206" s="13">
        <f t="shared" si="38"/>
        <v>92.061105224401601</v>
      </c>
    </row>
    <row r="207" spans="1:34" x14ac:dyDescent="0.25">
      <c r="A207" t="s">
        <v>25</v>
      </c>
      <c r="B207" s="1" t="s">
        <v>119</v>
      </c>
      <c r="C207" s="13">
        <f t="shared" ref="C207:T207" si="39">C23*100/C115</f>
        <v>60.616989869031137</v>
      </c>
      <c r="D207" s="13">
        <f t="shared" si="39"/>
        <v>63.506359276947848</v>
      </c>
      <c r="E207" s="13">
        <f t="shared" si="39"/>
        <v>66.778932897340852</v>
      </c>
      <c r="F207" s="13">
        <f t="shared" si="39"/>
        <v>68.106655083490622</v>
      </c>
      <c r="G207" s="13">
        <f t="shared" si="39"/>
        <v>68.65063489255067</v>
      </c>
      <c r="H207" s="13">
        <f t="shared" si="39"/>
        <v>68.964785864544467</v>
      </c>
      <c r="I207" s="13">
        <f t="shared" si="39"/>
        <v>69.514562973809106</v>
      </c>
      <c r="J207" s="13">
        <f t="shared" si="39"/>
        <v>70.70697688872005</v>
      </c>
      <c r="K207" s="13">
        <f t="shared" si="39"/>
        <v>72.769451416936249</v>
      </c>
      <c r="L207" s="13">
        <f t="shared" si="39"/>
        <v>73.242060650015986</v>
      </c>
      <c r="M207" s="13">
        <f t="shared" si="39"/>
        <v>73.41803690980457</v>
      </c>
      <c r="N207" s="13">
        <f t="shared" si="39"/>
        <v>73.069419924108203</v>
      </c>
      <c r="O207" s="13">
        <f t="shared" si="39"/>
        <v>72.661063970303474</v>
      </c>
      <c r="P207" s="13">
        <f t="shared" si="39"/>
        <v>73.460605702013396</v>
      </c>
      <c r="Q207" s="13">
        <f t="shared" si="39"/>
        <v>73.38837275496607</v>
      </c>
      <c r="R207" s="13">
        <f t="shared" si="39"/>
        <v>72.771343351786044</v>
      </c>
      <c r="S207" s="13">
        <f t="shared" si="39"/>
        <v>72.506096578949283</v>
      </c>
      <c r="T207" s="13">
        <f t="shared" si="39"/>
        <v>75.091812744784647</v>
      </c>
      <c r="U207" s="13">
        <f t="shared" ref="M207:AH207" si="40">U23*100/U115</f>
        <v>78.522549727652333</v>
      </c>
      <c r="V207" s="13">
        <f t="shared" si="40"/>
        <v>84.443506055175789</v>
      </c>
      <c r="W207" s="13">
        <f t="shared" si="40"/>
        <v>88.368356588694297</v>
      </c>
      <c r="X207" s="13">
        <f t="shared" si="40"/>
        <v>92.458272685369437</v>
      </c>
      <c r="Y207" s="13">
        <f t="shared" si="40"/>
        <v>93.291303375615456</v>
      </c>
      <c r="Z207" s="13">
        <f t="shared" si="40"/>
        <v>95.309230711281032</v>
      </c>
      <c r="AA207" s="13">
        <f t="shared" si="40"/>
        <v>98.135403998132986</v>
      </c>
      <c r="AB207" s="13">
        <f t="shared" si="40"/>
        <v>100</v>
      </c>
      <c r="AC207" s="13">
        <f t="shared" si="40"/>
        <v>99.857053213346617</v>
      </c>
      <c r="AD207" s="13">
        <f t="shared" si="40"/>
        <v>99.910308366210984</v>
      </c>
      <c r="AE207" s="13">
        <f t="shared" si="40"/>
        <v>99.394429185208324</v>
      </c>
      <c r="AF207" s="13">
        <f t="shared" si="40"/>
        <v>98.219898279901713</v>
      </c>
      <c r="AG207" s="13">
        <f t="shared" si="40"/>
        <v>99.771335554423345</v>
      </c>
      <c r="AH207" s="13">
        <f t="shared" si="40"/>
        <v>103.84399491465047</v>
      </c>
    </row>
    <row r="208" spans="1:34" x14ac:dyDescent="0.25">
      <c r="A208" t="s">
        <v>26</v>
      </c>
      <c r="B208" s="1" t="s">
        <v>120</v>
      </c>
      <c r="C208" s="13">
        <f t="shared" ref="C208:T208" si="41">C24*100/C116</f>
        <v>78.336080083480311</v>
      </c>
      <c r="D208" s="13">
        <f t="shared" si="41"/>
        <v>79.69755264298297</v>
      </c>
      <c r="E208" s="13">
        <f t="shared" si="41"/>
        <v>81.903811092957355</v>
      </c>
      <c r="F208" s="13">
        <f t="shared" si="41"/>
        <v>83.276410895076424</v>
      </c>
      <c r="G208" s="13">
        <f t="shared" si="41"/>
        <v>85.525755121249148</v>
      </c>
      <c r="H208" s="13">
        <f t="shared" si="41"/>
        <v>87.552174569987343</v>
      </c>
      <c r="I208" s="13">
        <f t="shared" si="41"/>
        <v>89.490783587688483</v>
      </c>
      <c r="J208" s="13">
        <f t="shared" si="41"/>
        <v>91.564149949208101</v>
      </c>
      <c r="K208" s="13">
        <f t="shared" si="41"/>
        <v>92.644404911840667</v>
      </c>
      <c r="L208" s="13">
        <f t="shared" si="41"/>
        <v>93.440310419596614</v>
      </c>
      <c r="M208" s="13">
        <f t="shared" si="41"/>
        <v>92.936339650986142</v>
      </c>
      <c r="N208" s="13">
        <f t="shared" si="41"/>
        <v>92.060937801763274</v>
      </c>
      <c r="O208" s="13">
        <f t="shared" si="41"/>
        <v>92.331414802399166</v>
      </c>
      <c r="P208" s="13">
        <f t="shared" si="41"/>
        <v>92.735385207026667</v>
      </c>
      <c r="Q208" s="13">
        <f t="shared" si="41"/>
        <v>92.300648612316294</v>
      </c>
      <c r="R208" s="13">
        <f t="shared" si="41"/>
        <v>91.042347267991616</v>
      </c>
      <c r="S208" s="13">
        <f t="shared" si="41"/>
        <v>90.888331694988096</v>
      </c>
      <c r="T208" s="13">
        <f t="shared" si="41"/>
        <v>91.846778965457105</v>
      </c>
      <c r="U208" s="13">
        <f t="shared" ref="M208:AH208" si="42">U24*100/U116</f>
        <v>92.120954464522384</v>
      </c>
      <c r="V208" s="13">
        <f t="shared" si="42"/>
        <v>91.882117560759198</v>
      </c>
      <c r="W208" s="13">
        <f t="shared" si="42"/>
        <v>92.940287631261612</v>
      </c>
      <c r="X208" s="13">
        <f t="shared" si="42"/>
        <v>94.850303957748039</v>
      </c>
      <c r="Y208" s="13">
        <f t="shared" si="42"/>
        <v>95.807344216279517</v>
      </c>
      <c r="Z208" s="13">
        <f t="shared" si="42"/>
        <v>96.561581365494035</v>
      </c>
      <c r="AA208" s="13">
        <f t="shared" si="42"/>
        <v>98.035087137545418</v>
      </c>
      <c r="AB208" s="13">
        <f t="shared" si="42"/>
        <v>100</v>
      </c>
      <c r="AC208" s="13">
        <f t="shared" si="42"/>
        <v>100.74999774012031</v>
      </c>
      <c r="AD208" s="13">
        <f t="shared" si="42"/>
        <v>102.00566306361763</v>
      </c>
      <c r="AE208" s="13">
        <f t="shared" si="42"/>
        <v>103.48910213124071</v>
      </c>
      <c r="AF208" s="13">
        <f t="shared" si="42"/>
        <v>103.31798732560713</v>
      </c>
      <c r="AG208" s="13">
        <f t="shared" si="42"/>
        <v>104.44972760727245</v>
      </c>
      <c r="AH208" s="13">
        <f t="shared" si="42"/>
        <v>105.98710312171657</v>
      </c>
    </row>
    <row r="209" spans="1:34" x14ac:dyDescent="0.25">
      <c r="A209" t="s">
        <v>27</v>
      </c>
      <c r="B209" s="1" t="s">
        <v>121</v>
      </c>
      <c r="C209" s="13">
        <f t="shared" ref="C209:T209" si="43">C25*100/C117</f>
        <v>57.316998241870245</v>
      </c>
      <c r="D209" s="13">
        <f t="shared" si="43"/>
        <v>57.706368718334623</v>
      </c>
      <c r="E209" s="13">
        <f t="shared" si="43"/>
        <v>59.620377969855461</v>
      </c>
      <c r="F209" s="13">
        <f t="shared" si="43"/>
        <v>61.944642668080668</v>
      </c>
      <c r="G209" s="13">
        <f t="shared" si="43"/>
        <v>64.240990590276468</v>
      </c>
      <c r="H209" s="13">
        <f t="shared" si="43"/>
        <v>66.49137718071114</v>
      </c>
      <c r="I209" s="13">
        <f t="shared" si="43"/>
        <v>67.872089372792246</v>
      </c>
      <c r="J209" s="13">
        <f t="shared" si="43"/>
        <v>69.2701095591067</v>
      </c>
      <c r="K209" s="13">
        <f t="shared" si="43"/>
        <v>71.071066914628233</v>
      </c>
      <c r="L209" s="13">
        <f t="shared" si="43"/>
        <v>72.251236047292792</v>
      </c>
      <c r="M209" s="13">
        <f t="shared" si="43"/>
        <v>72.973872914780955</v>
      </c>
      <c r="N209" s="13">
        <f t="shared" si="43"/>
        <v>73.498811246604333</v>
      </c>
      <c r="O209" s="13">
        <f t="shared" si="43"/>
        <v>74.298087965064738</v>
      </c>
      <c r="P209" s="13">
        <f t="shared" si="43"/>
        <v>76.34033397929484</v>
      </c>
      <c r="Q209" s="13">
        <f t="shared" si="43"/>
        <v>78.229137283122753</v>
      </c>
      <c r="R209" s="13">
        <f t="shared" si="43"/>
        <v>78.941859544839375</v>
      </c>
      <c r="S209" s="13">
        <f t="shared" si="43"/>
        <v>80.999019244318632</v>
      </c>
      <c r="T209" s="13">
        <f t="shared" si="43"/>
        <v>83.761007414931356</v>
      </c>
      <c r="U209" s="13">
        <f t="shared" ref="M209:AH209" si="44">U25*100/U117</f>
        <v>86.572834645256066</v>
      </c>
      <c r="V209" s="13">
        <f t="shared" si="44"/>
        <v>89.408737430237124</v>
      </c>
      <c r="W209" s="13">
        <f t="shared" si="44"/>
        <v>91.266452859051412</v>
      </c>
      <c r="X209" s="13">
        <f t="shared" si="44"/>
        <v>93.825980563777463</v>
      </c>
      <c r="Y209" s="13">
        <f t="shared" si="44"/>
        <v>95.242023667662068</v>
      </c>
      <c r="Z209" s="13">
        <f t="shared" si="44"/>
        <v>96.2292565808783</v>
      </c>
      <c r="AA209" s="13">
        <f t="shared" si="44"/>
        <v>98.339561030369765</v>
      </c>
      <c r="AB209" s="13">
        <f t="shared" si="44"/>
        <v>100</v>
      </c>
      <c r="AC209" s="13">
        <f t="shared" si="44"/>
        <v>101.45692980090588</v>
      </c>
      <c r="AD209" s="13">
        <f t="shared" si="44"/>
        <v>102.90431361208513</v>
      </c>
      <c r="AE209" s="13">
        <f t="shared" si="44"/>
        <v>103.94562071749775</v>
      </c>
      <c r="AF209" s="13">
        <f t="shared" si="44"/>
        <v>104.47545577995434</v>
      </c>
      <c r="AG209" s="13">
        <f t="shared" si="44"/>
        <v>105.47865213901713</v>
      </c>
      <c r="AH209" s="13">
        <f t="shared" si="44"/>
        <v>107.04491648197147</v>
      </c>
    </row>
    <row r="210" spans="1:34" x14ac:dyDescent="0.25">
      <c r="A210" t="s">
        <v>28</v>
      </c>
      <c r="B210" s="1" t="s">
        <v>122</v>
      </c>
      <c r="C210" s="13">
        <f t="shared" ref="C210:T210" si="45">C26*100/C118</f>
        <v>58.082921428362432</v>
      </c>
      <c r="D210" s="13">
        <f t="shared" si="45"/>
        <v>60.774286569294354</v>
      </c>
      <c r="E210" s="13">
        <f t="shared" si="45"/>
        <v>63.088845435926764</v>
      </c>
      <c r="F210" s="13">
        <f t="shared" si="45"/>
        <v>64.855879757615895</v>
      </c>
      <c r="G210" s="13">
        <f t="shared" si="45"/>
        <v>66.278870599670611</v>
      </c>
      <c r="H210" s="13">
        <f t="shared" si="45"/>
        <v>67.220141351344282</v>
      </c>
      <c r="I210" s="13">
        <f t="shared" si="45"/>
        <v>68.708940645732127</v>
      </c>
      <c r="J210" s="13">
        <f t="shared" si="45"/>
        <v>70.821197876359918</v>
      </c>
      <c r="K210" s="13">
        <f t="shared" si="45"/>
        <v>72.876123724806021</v>
      </c>
      <c r="L210" s="13">
        <f t="shared" si="45"/>
        <v>74.485160686982965</v>
      </c>
      <c r="M210" s="13">
        <f t="shared" si="45"/>
        <v>75.440431559123837</v>
      </c>
      <c r="N210" s="13">
        <f t="shared" si="45"/>
        <v>76.270761202268048</v>
      </c>
      <c r="O210" s="13">
        <f t="shared" si="45"/>
        <v>77.289035973854283</v>
      </c>
      <c r="P210" s="13">
        <f t="shared" si="45"/>
        <v>78.464677621204046</v>
      </c>
      <c r="Q210" s="13">
        <f t="shared" si="45"/>
        <v>79.50105615684889</v>
      </c>
      <c r="R210" s="13">
        <f t="shared" si="45"/>
        <v>80.309960376529574</v>
      </c>
      <c r="S210" s="13">
        <f t="shared" si="45"/>
        <v>80.963458707345808</v>
      </c>
      <c r="T210" s="13">
        <f t="shared" si="45"/>
        <v>82.513562666940643</v>
      </c>
      <c r="U210" s="13">
        <f t="shared" ref="M210:AH210" si="46">U26*100/U118</f>
        <v>85.472526650926937</v>
      </c>
      <c r="V210" s="13">
        <f t="shared" si="46"/>
        <v>88.09349435967637</v>
      </c>
      <c r="W210" s="13">
        <f t="shared" si="46"/>
        <v>90.056474762098532</v>
      </c>
      <c r="X210" s="13">
        <f t="shared" si="46"/>
        <v>93.194382203910607</v>
      </c>
      <c r="Y210" s="13">
        <f t="shared" si="46"/>
        <v>95.589248596854247</v>
      </c>
      <c r="Z210" s="13">
        <f t="shared" si="46"/>
        <v>95.736080387431386</v>
      </c>
      <c r="AA210" s="13">
        <f t="shared" si="46"/>
        <v>97.536891666712293</v>
      </c>
      <c r="AB210" s="13">
        <f t="shared" si="46"/>
        <v>100</v>
      </c>
      <c r="AC210" s="13">
        <f t="shared" si="46"/>
        <v>101.48540859985843</v>
      </c>
      <c r="AD210" s="13">
        <f t="shared" si="46"/>
        <v>103.27705902790565</v>
      </c>
      <c r="AE210" s="13">
        <f t="shared" si="46"/>
        <v>104.58767819214364</v>
      </c>
      <c r="AF210" s="13">
        <f t="shared" si="46"/>
        <v>105.14943607974293</v>
      </c>
      <c r="AG210" s="13">
        <f t="shared" si="46"/>
        <v>106.9532165155546</v>
      </c>
      <c r="AH210" s="13">
        <f t="shared" si="46"/>
        <v>109.53291958966764</v>
      </c>
    </row>
    <row r="211" spans="1:34" x14ac:dyDescent="0.25">
      <c r="A211" t="s">
        <v>29</v>
      </c>
      <c r="B211" s="1" t="s">
        <v>123</v>
      </c>
      <c r="C211" s="13">
        <f t="shared" ref="C211:T211" si="47">C27*100/C119</f>
        <v>64.341426401584883</v>
      </c>
      <c r="D211" s="13">
        <f t="shared" si="47"/>
        <v>66.21540731842839</v>
      </c>
      <c r="E211" s="13">
        <f t="shared" si="47"/>
        <v>68.560764195515944</v>
      </c>
      <c r="F211" s="13">
        <f t="shared" si="47"/>
        <v>70.722659855144045</v>
      </c>
      <c r="G211" s="13">
        <f t="shared" si="47"/>
        <v>72.505477907415923</v>
      </c>
      <c r="H211" s="13">
        <f t="shared" si="47"/>
        <v>74.200436570223658</v>
      </c>
      <c r="I211" s="13">
        <f t="shared" si="47"/>
        <v>75.868542930520405</v>
      </c>
      <c r="J211" s="13">
        <f t="shared" si="47"/>
        <v>77.148069370524794</v>
      </c>
      <c r="K211" s="13">
        <f t="shared" si="47"/>
        <v>78.471689060849869</v>
      </c>
      <c r="L211" s="13">
        <f t="shared" si="47"/>
        <v>79.643668324983011</v>
      </c>
      <c r="M211" s="13">
        <f t="shared" si="47"/>
        <v>80.22015886835014</v>
      </c>
      <c r="N211" s="13">
        <f t="shared" si="47"/>
        <v>80.774843371749597</v>
      </c>
      <c r="O211" s="13">
        <f t="shared" si="47"/>
        <v>81.53400095347321</v>
      </c>
      <c r="P211" s="13">
        <f t="shared" si="47"/>
        <v>82.145042674031274</v>
      </c>
      <c r="Q211" s="13">
        <f t="shared" si="47"/>
        <v>82.940904368663311</v>
      </c>
      <c r="R211" s="13">
        <f t="shared" si="47"/>
        <v>83.590504024037671</v>
      </c>
      <c r="S211" s="13">
        <f t="shared" si="47"/>
        <v>84.55555752716522</v>
      </c>
      <c r="T211" s="13">
        <f t="shared" si="47"/>
        <v>85.900065760987658</v>
      </c>
      <c r="U211" s="13">
        <f t="shared" ref="M211:AH211" si="48">U27*100/U119</f>
        <v>87.755756618078237</v>
      </c>
      <c r="V211" s="13">
        <f t="shared" si="48"/>
        <v>89.871943692668552</v>
      </c>
      <c r="W211" s="13">
        <f t="shared" si="48"/>
        <v>91.742996609335577</v>
      </c>
      <c r="X211" s="13">
        <f t="shared" si="48"/>
        <v>94.294143508614354</v>
      </c>
      <c r="Y211" s="13">
        <f t="shared" si="48"/>
        <v>95.232881800438193</v>
      </c>
      <c r="Z211" s="13">
        <f t="shared" si="48"/>
        <v>96.407065038125751</v>
      </c>
      <c r="AA211" s="13">
        <f t="shared" si="48"/>
        <v>98.715257808279333</v>
      </c>
      <c r="AB211" s="13">
        <f t="shared" si="48"/>
        <v>100</v>
      </c>
      <c r="AC211" s="13">
        <f t="shared" si="48"/>
        <v>101.07586234063747</v>
      </c>
      <c r="AD211" s="13">
        <f t="shared" si="48"/>
        <v>101.61931755762092</v>
      </c>
      <c r="AE211" s="13">
        <f t="shared" si="48"/>
        <v>102.5683838331812</v>
      </c>
      <c r="AF211" s="13">
        <f t="shared" si="48"/>
        <v>102.93457426776911</v>
      </c>
      <c r="AG211" s="13">
        <f t="shared" si="48"/>
        <v>103.84813676268521</v>
      </c>
      <c r="AH211" s="13">
        <f t="shared" si="48"/>
        <v>105.37478531888841</v>
      </c>
    </row>
    <row r="212" spans="1:34" x14ac:dyDescent="0.25">
      <c r="A212" t="s">
        <v>30</v>
      </c>
      <c r="B212" s="1" t="s">
        <v>285</v>
      </c>
      <c r="C212" s="13">
        <f t="shared" ref="C212:T212" si="49">C28*100/C120</f>
        <v>42.035742570232635</v>
      </c>
      <c r="D212" s="13">
        <f t="shared" si="49"/>
        <v>44.065888804465807</v>
      </c>
      <c r="E212" s="13">
        <f t="shared" si="49"/>
        <v>46.520115189761306</v>
      </c>
      <c r="F212" s="13">
        <f t="shared" si="49"/>
        <v>48.501162367742587</v>
      </c>
      <c r="G212" s="13">
        <f t="shared" si="49"/>
        <v>48.23491441816725</v>
      </c>
      <c r="H212" s="13">
        <f t="shared" si="49"/>
        <v>48.301768165148232</v>
      </c>
      <c r="I212" s="13">
        <f t="shared" si="49"/>
        <v>48.60484368934312</v>
      </c>
      <c r="J212" s="13">
        <f t="shared" si="49"/>
        <v>49.025721720072546</v>
      </c>
      <c r="K212" s="13">
        <f t="shared" si="49"/>
        <v>51.754407992784543</v>
      </c>
      <c r="L212" s="13">
        <f t="shared" si="49"/>
        <v>53.005786681260467</v>
      </c>
      <c r="M212" s="13">
        <f t="shared" si="49"/>
        <v>53.020970572677811</v>
      </c>
      <c r="N212" s="13">
        <f t="shared" si="49"/>
        <v>51.926905599129611</v>
      </c>
      <c r="O212" s="13">
        <f t="shared" si="49"/>
        <v>52.994302750877935</v>
      </c>
      <c r="P212" s="13">
        <f t="shared" si="49"/>
        <v>56.958750447136318</v>
      </c>
      <c r="Q212" s="13">
        <f t="shared" si="49"/>
        <v>57.253172784430042</v>
      </c>
      <c r="R212" s="13">
        <f t="shared" si="49"/>
        <v>56.617238026964721</v>
      </c>
      <c r="S212" s="13">
        <f t="shared" si="49"/>
        <v>59.624052130208703</v>
      </c>
      <c r="T212" s="13">
        <f t="shared" si="49"/>
        <v>63.626736146018047</v>
      </c>
      <c r="U212" s="13">
        <f t="shared" ref="M212:AH212" si="50">U28*100/U120</f>
        <v>69.894826888626383</v>
      </c>
      <c r="V212" s="13">
        <f t="shared" si="50"/>
        <v>74.349869235917609</v>
      </c>
      <c r="W212" s="13">
        <f t="shared" si="50"/>
        <v>78.356388819919687</v>
      </c>
      <c r="X212" s="13">
        <f t="shared" si="50"/>
        <v>88.582814058943669</v>
      </c>
      <c r="Y212" s="13">
        <f t="shared" si="50"/>
        <v>78.958294828473484</v>
      </c>
      <c r="Z212" s="13">
        <f t="shared" si="50"/>
        <v>86.541582807776649</v>
      </c>
      <c r="AA212" s="13">
        <f t="shared" si="50"/>
        <v>98.414547006173663</v>
      </c>
      <c r="AB212" s="13">
        <f t="shared" si="50"/>
        <v>100</v>
      </c>
      <c r="AC212" s="13">
        <f t="shared" si="50"/>
        <v>99.840234071304963</v>
      </c>
      <c r="AD212" s="13">
        <f t="shared" si="50"/>
        <v>100.14020964810349</v>
      </c>
      <c r="AE212" s="13">
        <f t="shared" si="50"/>
        <v>89.187908527130077</v>
      </c>
      <c r="AF212" s="13">
        <f t="shared" si="50"/>
        <v>84.825215831480961</v>
      </c>
      <c r="AG212" s="13">
        <f t="shared" si="50"/>
        <v>89.89408772969955</v>
      </c>
      <c r="AH212" s="13">
        <f t="shared" si="50"/>
        <v>95.625473496964176</v>
      </c>
    </row>
    <row r="213" spans="1:34" x14ac:dyDescent="0.25">
      <c r="A213" t="s">
        <v>31</v>
      </c>
      <c r="B213" s="1" t="s">
        <v>124</v>
      </c>
      <c r="C213" s="13">
        <f t="shared" ref="C213:T213" si="51">C29*100/C121</f>
        <v>48.677058162317394</v>
      </c>
      <c r="D213" s="13">
        <f t="shared" si="51"/>
        <v>51.081472866937368</v>
      </c>
      <c r="E213" s="13">
        <f t="shared" si="51"/>
        <v>54.018747006628772</v>
      </c>
      <c r="F213" s="13">
        <f t="shared" si="51"/>
        <v>56.139811041549855</v>
      </c>
      <c r="G213" s="13">
        <f t="shared" si="51"/>
        <v>56.323740286956927</v>
      </c>
      <c r="H213" s="13">
        <f t="shared" si="51"/>
        <v>56.848294233137999</v>
      </c>
      <c r="I213" s="13">
        <f t="shared" si="51"/>
        <v>57.413590176041694</v>
      </c>
      <c r="J213" s="13">
        <f t="shared" si="51"/>
        <v>57.502926581446836</v>
      </c>
      <c r="K213" s="13">
        <f t="shared" si="51"/>
        <v>58.174717975319204</v>
      </c>
      <c r="L213" s="13">
        <f t="shared" si="51"/>
        <v>60.983612457027434</v>
      </c>
      <c r="M213" s="13">
        <f t="shared" si="51"/>
        <v>61.574124761359585</v>
      </c>
      <c r="N213" s="13">
        <f t="shared" si="51"/>
        <v>61.135069946028935</v>
      </c>
      <c r="O213" s="13">
        <f t="shared" si="51"/>
        <v>62.548721860276352</v>
      </c>
      <c r="P213" s="13">
        <f t="shared" si="51"/>
        <v>63.848446878449785</v>
      </c>
      <c r="Q213" s="13">
        <f t="shared" si="51"/>
        <v>66.478820479251837</v>
      </c>
      <c r="R213" s="13">
        <f t="shared" si="51"/>
        <v>66.423274750979473</v>
      </c>
      <c r="S213" s="13">
        <f t="shared" si="51"/>
        <v>69.167642619836101</v>
      </c>
      <c r="T213" s="13">
        <f t="shared" si="51"/>
        <v>72.599238344796419</v>
      </c>
      <c r="U213" s="13">
        <f t="shared" ref="M213:AH213" si="52">U29*100/U121</f>
        <v>73.504315950284578</v>
      </c>
      <c r="V213" s="13">
        <f t="shared" si="52"/>
        <v>73.678052213549748</v>
      </c>
      <c r="W213" s="13">
        <f t="shared" si="52"/>
        <v>79.106468571613149</v>
      </c>
      <c r="X213" s="13">
        <f t="shared" si="52"/>
        <v>86.483252933491173</v>
      </c>
      <c r="Y213" s="13">
        <f t="shared" si="52"/>
        <v>85.111281022526271</v>
      </c>
      <c r="Z213" s="13">
        <f t="shared" si="52"/>
        <v>88.638670954846745</v>
      </c>
      <c r="AA213" s="13">
        <f t="shared" si="52"/>
        <v>96.375204704425016</v>
      </c>
      <c r="AB213" s="13">
        <f t="shared" si="52"/>
        <v>100</v>
      </c>
      <c r="AC213" s="13">
        <f t="shared" si="52"/>
        <v>100.96554093058965</v>
      </c>
      <c r="AD213" s="13">
        <f t="shared" si="52"/>
        <v>104.73478926516495</v>
      </c>
      <c r="AE213" s="13">
        <f t="shared" si="52"/>
        <v>100.84163148216138</v>
      </c>
      <c r="AF213" s="13">
        <f t="shared" si="52"/>
        <v>98.500254080600939</v>
      </c>
      <c r="AG213" s="13">
        <f t="shared" si="52"/>
        <v>99.856342576619738</v>
      </c>
      <c r="AH213" s="13">
        <f t="shared" si="52"/>
        <v>100.17776820724762</v>
      </c>
    </row>
    <row r="214" spans="1:34" x14ac:dyDescent="0.25">
      <c r="A214" t="s">
        <v>32</v>
      </c>
      <c r="B214" s="1" t="s">
        <v>125</v>
      </c>
      <c r="C214" s="13">
        <f t="shared" ref="C214:T214" si="53">C30*100/C122</f>
        <v>69.560825088669603</v>
      </c>
      <c r="D214" s="13">
        <f t="shared" si="53"/>
        <v>72.319765813878178</v>
      </c>
      <c r="E214" s="13">
        <f t="shared" si="53"/>
        <v>73.80200119788114</v>
      </c>
      <c r="F214" s="13">
        <f t="shared" si="53"/>
        <v>75.373303047968363</v>
      </c>
      <c r="G214" s="13">
        <f t="shared" si="53"/>
        <v>75.989453794581379</v>
      </c>
      <c r="H214" s="13">
        <f t="shared" si="53"/>
        <v>76.569946521408497</v>
      </c>
      <c r="I214" s="13">
        <f t="shared" si="53"/>
        <v>76.388078198040034</v>
      </c>
      <c r="J214" s="13">
        <f t="shared" si="53"/>
        <v>76.368290064952006</v>
      </c>
      <c r="K214" s="13">
        <f t="shared" si="53"/>
        <v>78.462144510787581</v>
      </c>
      <c r="L214" s="13">
        <f t="shared" si="53"/>
        <v>79.674605441256716</v>
      </c>
      <c r="M214" s="13">
        <f t="shared" si="53"/>
        <v>80.076026750138169</v>
      </c>
      <c r="N214" s="13">
        <f t="shared" si="53"/>
        <v>79.972323922235233</v>
      </c>
      <c r="O214" s="13">
        <f t="shared" si="53"/>
        <v>78.075544923577652</v>
      </c>
      <c r="P214" s="13">
        <f t="shared" si="53"/>
        <v>78.310266527473772</v>
      </c>
      <c r="Q214" s="13">
        <f t="shared" si="53"/>
        <v>78.345588281169171</v>
      </c>
      <c r="R214" s="13">
        <f t="shared" si="53"/>
        <v>77.567369600893159</v>
      </c>
      <c r="S214" s="13">
        <f t="shared" si="53"/>
        <v>77.673687873861027</v>
      </c>
      <c r="T214" s="13">
        <f t="shared" si="53"/>
        <v>79.045591727631077</v>
      </c>
      <c r="U214" s="13">
        <f t="shared" ref="M214:AH214" si="54">U30*100/U122</f>
        <v>81.807439545178681</v>
      </c>
      <c r="V214" s="13">
        <f t="shared" si="54"/>
        <v>84.58190439165881</v>
      </c>
      <c r="W214" s="13">
        <f t="shared" si="54"/>
        <v>85.770115819089895</v>
      </c>
      <c r="X214" s="13">
        <f t="shared" si="54"/>
        <v>88.661636125740714</v>
      </c>
      <c r="Y214" s="13">
        <f t="shared" si="54"/>
        <v>89.668107540839941</v>
      </c>
      <c r="Z214" s="13">
        <f t="shared" si="54"/>
        <v>91.824626690022569</v>
      </c>
      <c r="AA214" s="13">
        <f t="shared" si="54"/>
        <v>99.816682605573163</v>
      </c>
      <c r="AB214" s="13">
        <f t="shared" si="54"/>
        <v>100</v>
      </c>
      <c r="AC214" s="13">
        <f t="shared" si="54"/>
        <v>100.73951384677676</v>
      </c>
      <c r="AD214" s="13">
        <f t="shared" si="54"/>
        <v>102.32694404872728</v>
      </c>
      <c r="AE214" s="13">
        <f t="shared" si="54"/>
        <v>101.81589020083223</v>
      </c>
      <c r="AF214" s="13">
        <f t="shared" si="54"/>
        <v>101.33077729192392</v>
      </c>
      <c r="AG214" s="13">
        <f t="shared" si="54"/>
        <v>102.14636370862272</v>
      </c>
      <c r="AH214" s="13">
        <f t="shared" si="54"/>
        <v>105.23308990706475</v>
      </c>
    </row>
    <row r="215" spans="1:34" x14ac:dyDescent="0.25">
      <c r="A215" t="s">
        <v>33</v>
      </c>
      <c r="B215" s="1" t="s">
        <v>126</v>
      </c>
      <c r="C215" s="13">
        <f t="shared" ref="C215:T215" si="55">C31*100/C123</f>
        <v>72.27166774915203</v>
      </c>
      <c r="D215" s="13">
        <f t="shared" si="55"/>
        <v>74.841603366725181</v>
      </c>
      <c r="E215" s="13">
        <f t="shared" si="55"/>
        <v>76.830305647664019</v>
      </c>
      <c r="F215" s="13">
        <f t="shared" si="55"/>
        <v>79.115989654494385</v>
      </c>
      <c r="G215" s="13">
        <f t="shared" si="55"/>
        <v>80.591690801309255</v>
      </c>
      <c r="H215" s="13">
        <f t="shared" si="55"/>
        <v>81.999328463570166</v>
      </c>
      <c r="I215" s="13">
        <f t="shared" si="55"/>
        <v>82.923845486251167</v>
      </c>
      <c r="J215" s="13">
        <f t="shared" si="55"/>
        <v>83.581770660934623</v>
      </c>
      <c r="K215" s="13">
        <f t="shared" si="55"/>
        <v>84.607653036535595</v>
      </c>
      <c r="L215" s="13">
        <f t="shared" si="55"/>
        <v>85.594808676763321</v>
      </c>
      <c r="M215" s="13">
        <f t="shared" si="55"/>
        <v>86.449809302824335</v>
      </c>
      <c r="N215" s="13">
        <f t="shared" si="55"/>
        <v>87.042627352839332</v>
      </c>
      <c r="O215" s="13">
        <f t="shared" si="55"/>
        <v>87.272925035680856</v>
      </c>
      <c r="P215" s="13">
        <f t="shared" si="55"/>
        <v>87.670422919325887</v>
      </c>
      <c r="Q215" s="13">
        <f t="shared" si="55"/>
        <v>87.896286686833776</v>
      </c>
      <c r="R215" s="13">
        <f t="shared" si="55"/>
        <v>87.500632617540347</v>
      </c>
      <c r="S215" s="13">
        <f t="shared" si="55"/>
        <v>88.029604924701559</v>
      </c>
      <c r="T215" s="13">
        <f t="shared" si="55"/>
        <v>88.558271342543406</v>
      </c>
      <c r="U215" s="13">
        <f t="shared" ref="M215:AH215" si="56">U31*100/U123</f>
        <v>89.114498199135284</v>
      </c>
      <c r="V215" s="13">
        <f t="shared" si="56"/>
        <v>90.014622783619558</v>
      </c>
      <c r="W215" s="13">
        <f t="shared" si="56"/>
        <v>91.46442933048283</v>
      </c>
      <c r="X215" s="13">
        <f t="shared" si="56"/>
        <v>92.925158703641827</v>
      </c>
      <c r="Y215" s="13">
        <f t="shared" si="56"/>
        <v>94.436600530083481</v>
      </c>
      <c r="Z215" s="13">
        <f t="shared" si="56"/>
        <v>95.189444152475673</v>
      </c>
      <c r="AA215" s="13">
        <f t="shared" si="56"/>
        <v>97.10611254786393</v>
      </c>
      <c r="AB215" s="13">
        <f t="shared" si="56"/>
        <v>100</v>
      </c>
      <c r="AC215" s="13">
        <f t="shared" si="56"/>
        <v>102.3206963600278</v>
      </c>
      <c r="AD215" s="13">
        <f t="shared" si="56"/>
        <v>104.62900635969066</v>
      </c>
      <c r="AE215" s="13">
        <f t="shared" si="56"/>
        <v>106.03099779364804</v>
      </c>
      <c r="AF215" s="13">
        <f t="shared" si="56"/>
        <v>105.52172709659561</v>
      </c>
      <c r="AG215" s="13">
        <f t="shared" si="56"/>
        <v>106.63498597357068</v>
      </c>
      <c r="AH215" s="13">
        <f t="shared" si="56"/>
        <v>107.94249514690543</v>
      </c>
    </row>
    <row r="216" spans="1:34" x14ac:dyDescent="0.25">
      <c r="A216" t="s">
        <v>34</v>
      </c>
      <c r="B216" s="1" t="s">
        <v>127</v>
      </c>
      <c r="C216" s="13">
        <f t="shared" ref="C216:T216" si="57">C32*100/C124</f>
        <v>54.193377262834154</v>
      </c>
      <c r="D216" s="13">
        <f t="shared" si="57"/>
        <v>59.192298438379986</v>
      </c>
      <c r="E216" s="13">
        <f t="shared" si="57"/>
        <v>62.614360447656303</v>
      </c>
      <c r="F216" s="13">
        <f t="shared" si="57"/>
        <v>62.570134194259452</v>
      </c>
      <c r="G216" s="13">
        <f t="shared" si="57"/>
        <v>61.141054776168517</v>
      </c>
      <c r="H216" s="13">
        <f t="shared" si="57"/>
        <v>60.198379855850121</v>
      </c>
      <c r="I216" s="13">
        <f t="shared" si="57"/>
        <v>59.755982054459537</v>
      </c>
      <c r="J216" s="13">
        <f t="shared" si="57"/>
        <v>61.329647941793979</v>
      </c>
      <c r="K216" s="13">
        <f t="shared" si="57"/>
        <v>75.180359713821019</v>
      </c>
      <c r="L216" s="13">
        <f t="shared" si="57"/>
        <v>70.533011937157028</v>
      </c>
      <c r="M216" s="13">
        <f t="shared" si="57"/>
        <v>67.678330700365024</v>
      </c>
      <c r="N216" s="13">
        <f t="shared" si="57"/>
        <v>69.364351332612785</v>
      </c>
      <c r="O216" s="13">
        <f t="shared" si="57"/>
        <v>69.58587771605734</v>
      </c>
      <c r="P216" s="13">
        <f t="shared" si="57"/>
        <v>75.376885579038827</v>
      </c>
      <c r="Q216" s="13">
        <f t="shared" si="57"/>
        <v>75.14529585357468</v>
      </c>
      <c r="R216" s="13">
        <f t="shared" si="57"/>
        <v>73.484966469653074</v>
      </c>
      <c r="S216" s="13">
        <f t="shared" si="57"/>
        <v>73.864000727612549</v>
      </c>
      <c r="T216" s="13">
        <f t="shared" si="57"/>
        <v>75.880526557291574</v>
      </c>
      <c r="U216" s="13">
        <f t="shared" ref="M216:AH216" si="58">U32*100/U124</f>
        <v>79.577686535987297</v>
      </c>
      <c r="V216" s="13">
        <f t="shared" si="58"/>
        <v>84.241464705089484</v>
      </c>
      <c r="W216" s="13">
        <f t="shared" si="58"/>
        <v>86.714161004900646</v>
      </c>
      <c r="X216" s="13">
        <f t="shared" si="58"/>
        <v>92.568927585321262</v>
      </c>
      <c r="Y216" s="13">
        <f t="shared" si="58"/>
        <v>92.72663805794717</v>
      </c>
      <c r="Z216" s="13">
        <f t="shared" si="58"/>
        <v>96.401009991219198</v>
      </c>
      <c r="AA216" s="13">
        <f t="shared" si="58"/>
        <v>99.75550244477671</v>
      </c>
      <c r="AB216" s="13">
        <f t="shared" si="58"/>
        <v>100</v>
      </c>
      <c r="AC216" s="13">
        <f t="shared" si="58"/>
        <v>102.75863322072559</v>
      </c>
      <c r="AD216" s="13">
        <f t="shared" si="58"/>
        <v>104.1354817284256</v>
      </c>
      <c r="AE216" s="13">
        <f t="shared" si="58"/>
        <v>103.96488772076339</v>
      </c>
      <c r="AF216" s="13">
        <f t="shared" si="58"/>
        <v>102.69323189607009</v>
      </c>
      <c r="AG216" s="13">
        <f t="shared" si="58"/>
        <v>106.57784240787515</v>
      </c>
      <c r="AH216" s="13">
        <f t="shared" si="58"/>
        <v>111.00080560384467</v>
      </c>
    </row>
    <row r="217" spans="1:34" x14ac:dyDescent="0.25">
      <c r="A217" t="s">
        <v>35</v>
      </c>
      <c r="B217" s="1" t="s">
        <v>128</v>
      </c>
      <c r="C217" s="13">
        <f t="shared" ref="C217:T217" si="59">C33*100/C125</f>
        <v>66.409121350526078</v>
      </c>
      <c r="D217" s="13">
        <f t="shared" si="59"/>
        <v>68.830641627188214</v>
      </c>
      <c r="E217" s="13">
        <f t="shared" si="59"/>
        <v>71.790032971871511</v>
      </c>
      <c r="F217" s="13">
        <f t="shared" si="59"/>
        <v>73.330947558068928</v>
      </c>
      <c r="G217" s="13">
        <f t="shared" si="59"/>
        <v>74.366826605608153</v>
      </c>
      <c r="H217" s="13">
        <f t="shared" si="59"/>
        <v>74.972695905557117</v>
      </c>
      <c r="I217" s="13">
        <f t="shared" si="59"/>
        <v>77.014126681761255</v>
      </c>
      <c r="J217" s="13">
        <f t="shared" si="59"/>
        <v>78.11812043810194</v>
      </c>
      <c r="K217" s="13">
        <f t="shared" si="59"/>
        <v>83.360587195550977</v>
      </c>
      <c r="L217" s="13">
        <f t="shared" si="59"/>
        <v>85.322652708698229</v>
      </c>
      <c r="M217" s="13">
        <f t="shared" si="59"/>
        <v>85.432171270874662</v>
      </c>
      <c r="N217" s="13">
        <f t="shared" si="59"/>
        <v>86.714787191909977</v>
      </c>
      <c r="O217" s="13">
        <f t="shared" si="59"/>
        <v>88.104833955745619</v>
      </c>
      <c r="P217" s="13">
        <f t="shared" si="59"/>
        <v>89.754952736063359</v>
      </c>
      <c r="Q217" s="13">
        <f t="shared" si="59"/>
        <v>89.223551201731951</v>
      </c>
      <c r="R217" s="13">
        <f t="shared" si="59"/>
        <v>86.642738323496218</v>
      </c>
      <c r="S217" s="13">
        <f t="shared" si="59"/>
        <v>87.202670771005714</v>
      </c>
      <c r="T217" s="13">
        <f t="shared" si="59"/>
        <v>88.206240368929613</v>
      </c>
      <c r="U217" s="13">
        <f t="shared" ref="M217:AH217" si="60">U33*100/U125</f>
        <v>91.565845040789682</v>
      </c>
      <c r="V217" s="13">
        <f t="shared" si="60"/>
        <v>95.233804380346456</v>
      </c>
      <c r="W217" s="13">
        <f t="shared" si="60"/>
        <v>96.607072797013615</v>
      </c>
      <c r="X217" s="13">
        <f t="shared" si="60"/>
        <v>98.269012153826239</v>
      </c>
      <c r="Y217" s="13">
        <f t="shared" si="60"/>
        <v>97.988553957012272</v>
      </c>
      <c r="Z217" s="13">
        <f t="shared" si="60"/>
        <v>98.261998522880603</v>
      </c>
      <c r="AA217" s="13">
        <f t="shared" si="60"/>
        <v>99.77421285226238</v>
      </c>
      <c r="AB217" s="13">
        <f t="shared" si="60"/>
        <v>100</v>
      </c>
      <c r="AC217" s="13">
        <f t="shared" si="60"/>
        <v>100.47780149841954</v>
      </c>
      <c r="AD217" s="13">
        <f t="shared" si="60"/>
        <v>101.01634209037138</v>
      </c>
      <c r="AE217" s="13">
        <f t="shared" si="60"/>
        <v>101.46058435890296</v>
      </c>
      <c r="AF217" s="13">
        <f t="shared" si="60"/>
        <v>101.56336463109497</v>
      </c>
      <c r="AG217" s="13">
        <f t="shared" si="60"/>
        <v>102.23922421727615</v>
      </c>
      <c r="AH217" s="13">
        <f t="shared" si="60"/>
        <v>103.23539735304442</v>
      </c>
    </row>
    <row r="218" spans="1:34" x14ac:dyDescent="0.25">
      <c r="A218" t="s">
        <v>36</v>
      </c>
      <c r="B218" s="1" t="s">
        <v>129</v>
      </c>
      <c r="C218" s="13">
        <f t="shared" ref="C218:T218" si="61">C34*100/C126</f>
        <v>19.658653546748475</v>
      </c>
      <c r="D218" s="13">
        <f t="shared" si="61"/>
        <v>18.896922281450806</v>
      </c>
      <c r="E218" s="13">
        <f t="shared" si="61"/>
        <v>21.136866847711662</v>
      </c>
      <c r="F218" s="13">
        <f t="shared" si="61"/>
        <v>25.53026912581219</v>
      </c>
      <c r="G218" s="13">
        <f t="shared" si="61"/>
        <v>22.997593312928448</v>
      </c>
      <c r="H218" s="13">
        <f t="shared" si="61"/>
        <v>22.173093749176761</v>
      </c>
      <c r="I218" s="13">
        <f t="shared" si="61"/>
        <v>21.390965011231337</v>
      </c>
      <c r="J218" s="13">
        <f t="shared" si="61"/>
        <v>20.681501511204107</v>
      </c>
      <c r="K218" s="13">
        <f t="shared" si="61"/>
        <v>21.44001191221037</v>
      </c>
      <c r="L218" s="13">
        <f t="shared" si="61"/>
        <v>24.285497409959262</v>
      </c>
      <c r="M218" s="13">
        <f t="shared" si="61"/>
        <v>23.833776972345934</v>
      </c>
      <c r="N218" s="13">
        <f t="shared" si="61"/>
        <v>18.767933139664112</v>
      </c>
      <c r="O218" s="13">
        <f t="shared" si="61"/>
        <v>21.471108302758516</v>
      </c>
      <c r="P218" s="13">
        <f t="shared" si="61"/>
        <v>31.310591411584063</v>
      </c>
      <c r="Q218" s="13">
        <f t="shared" si="61"/>
        <v>29.065788379657729</v>
      </c>
      <c r="R218" s="13">
        <f t="shared" si="61"/>
        <v>27.595202546983089</v>
      </c>
      <c r="S218" s="13">
        <f t="shared" si="61"/>
        <v>33.469146185278206</v>
      </c>
      <c r="T218" s="13">
        <f t="shared" si="61"/>
        <v>40.657110223333568</v>
      </c>
      <c r="U218" s="13">
        <f t="shared" ref="M218:AH218" si="62">U34*100/U126</f>
        <v>54.679769427209706</v>
      </c>
      <c r="V218" s="13">
        <f t="shared" si="62"/>
        <v>64.127185911860423</v>
      </c>
      <c r="W218" s="13">
        <f t="shared" si="62"/>
        <v>70.48386873681261</v>
      </c>
      <c r="X218" s="13">
        <f t="shared" si="62"/>
        <v>88.959143221589159</v>
      </c>
      <c r="Y218" s="13">
        <f t="shared" si="62"/>
        <v>58.599543076622503</v>
      </c>
      <c r="Z218" s="13">
        <f t="shared" si="62"/>
        <v>75.527972938142128</v>
      </c>
      <c r="AA218" s="13">
        <f t="shared" si="62"/>
        <v>98.794804967880268</v>
      </c>
      <c r="AB218" s="13">
        <f t="shared" si="62"/>
        <v>100</v>
      </c>
      <c r="AC218" s="13">
        <f t="shared" si="62"/>
        <v>96.341303800683505</v>
      </c>
      <c r="AD218" s="13">
        <f t="shared" si="62"/>
        <v>91.362081978799552</v>
      </c>
      <c r="AE218" s="13">
        <f t="shared" si="62"/>
        <v>59.825038564675189</v>
      </c>
      <c r="AF218" s="13">
        <f t="shared" si="62"/>
        <v>48.635353994770888</v>
      </c>
      <c r="AG218" s="13">
        <f t="shared" si="62"/>
        <v>59.264203736820015</v>
      </c>
      <c r="AH218" s="13">
        <f t="shared" si="62"/>
        <v>72.781059675819662</v>
      </c>
    </row>
    <row r="219" spans="1:34" x14ac:dyDescent="0.25">
      <c r="A219" t="s">
        <v>37</v>
      </c>
      <c r="B219" s="1" t="s">
        <v>130</v>
      </c>
      <c r="C219" s="13">
        <f t="shared" ref="C219:T219" si="63">C35*100/C127</f>
        <v>40.576478205163227</v>
      </c>
      <c r="D219" s="13">
        <f t="shared" si="63"/>
        <v>43.891150577072708</v>
      </c>
      <c r="E219" s="13">
        <f t="shared" si="63"/>
        <v>46.324558011288566</v>
      </c>
      <c r="F219" s="13">
        <f t="shared" si="63"/>
        <v>46.917435466677766</v>
      </c>
      <c r="G219" s="13">
        <f t="shared" si="63"/>
        <v>48.110654042361837</v>
      </c>
      <c r="H219" s="13">
        <f t="shared" si="63"/>
        <v>48.640313827495909</v>
      </c>
      <c r="I219" s="13">
        <f t="shared" si="63"/>
        <v>49.625536230521142</v>
      </c>
      <c r="J219" s="13">
        <f t="shared" si="63"/>
        <v>51.045422540251643</v>
      </c>
      <c r="K219" s="13">
        <f t="shared" si="63"/>
        <v>54.57362105488432</v>
      </c>
      <c r="L219" s="13">
        <f t="shared" si="63"/>
        <v>54.799349204370891</v>
      </c>
      <c r="M219" s="13">
        <f t="shared" si="63"/>
        <v>55.402646962287207</v>
      </c>
      <c r="N219" s="13">
        <f t="shared" si="63"/>
        <v>55.52568706904021</v>
      </c>
      <c r="O219" s="13">
        <f t="shared" si="63"/>
        <v>55.777072229269208</v>
      </c>
      <c r="P219" s="13">
        <f t="shared" si="63"/>
        <v>59.008503317352179</v>
      </c>
      <c r="Q219" s="13">
        <f t="shared" si="63"/>
        <v>59.349464816367096</v>
      </c>
      <c r="R219" s="13">
        <f t="shared" si="63"/>
        <v>59.250985293357438</v>
      </c>
      <c r="S219" s="13">
        <f t="shared" si="63"/>
        <v>61.982659763381982</v>
      </c>
      <c r="T219" s="13">
        <f t="shared" si="63"/>
        <v>65.799735790049397</v>
      </c>
      <c r="U219" s="13">
        <f t="shared" ref="M219:AH219" si="64">U35*100/U127</f>
        <v>72.220505178791953</v>
      </c>
      <c r="V219" s="13">
        <f t="shared" si="64"/>
        <v>76.530229767602435</v>
      </c>
      <c r="W219" s="13">
        <f t="shared" si="64"/>
        <v>78.967260553060285</v>
      </c>
      <c r="X219" s="13">
        <f t="shared" si="64"/>
        <v>88.285652921477606</v>
      </c>
      <c r="Y219" s="13">
        <f t="shared" si="64"/>
        <v>84.100077537318725</v>
      </c>
      <c r="Z219" s="13">
        <f t="shared" si="64"/>
        <v>90.115470390365658</v>
      </c>
      <c r="AA219" s="13">
        <f t="shared" si="64"/>
        <v>100.06041638476312</v>
      </c>
      <c r="AB219" s="13">
        <f t="shared" si="64"/>
        <v>100</v>
      </c>
      <c r="AC219" s="13">
        <f t="shared" si="64"/>
        <v>100.7897686340532</v>
      </c>
      <c r="AD219" s="13">
        <f t="shared" si="64"/>
        <v>102.17701920517482</v>
      </c>
      <c r="AE219" s="13">
        <f t="shared" si="64"/>
        <v>97.305336629490611</v>
      </c>
      <c r="AF219" s="13">
        <f t="shared" si="64"/>
        <v>95.424951524370087</v>
      </c>
      <c r="AG219" s="13">
        <f t="shared" si="64"/>
        <v>100.72457943629583</v>
      </c>
      <c r="AH219" s="13">
        <f t="shared" si="64"/>
        <v>105.98514259758494</v>
      </c>
    </row>
    <row r="220" spans="1:34" x14ac:dyDescent="0.25">
      <c r="A220" t="s">
        <v>38</v>
      </c>
      <c r="B220" s="1" t="s">
        <v>131</v>
      </c>
      <c r="C220" s="13">
        <f t="shared" ref="C220:T220" si="65">C36*100/C128</f>
        <v>58.402812070694978</v>
      </c>
      <c r="D220" s="13">
        <f t="shared" si="65"/>
        <v>61.570199996807418</v>
      </c>
      <c r="E220" s="13">
        <f t="shared" si="65"/>
        <v>62.875282573945746</v>
      </c>
      <c r="F220" s="13">
        <f t="shared" si="65"/>
        <v>63.229088859021338</v>
      </c>
      <c r="G220" s="13">
        <f t="shared" si="65"/>
        <v>63.698238244015734</v>
      </c>
      <c r="H220" s="13">
        <f t="shared" si="65"/>
        <v>63.366677482145541</v>
      </c>
      <c r="I220" s="13">
        <f t="shared" si="65"/>
        <v>63.950717211945943</v>
      </c>
      <c r="J220" s="13">
        <f t="shared" si="65"/>
        <v>64.800328187717895</v>
      </c>
      <c r="K220" s="13">
        <f t="shared" si="65"/>
        <v>68.49222031137073</v>
      </c>
      <c r="L220" s="13">
        <f t="shared" si="65"/>
        <v>68.121326429575717</v>
      </c>
      <c r="M220" s="13">
        <f t="shared" si="65"/>
        <v>67.875958691886837</v>
      </c>
      <c r="N220" s="13">
        <f t="shared" si="65"/>
        <v>67.433958772996249</v>
      </c>
      <c r="O220" s="13">
        <f t="shared" si="65"/>
        <v>67.600517855236603</v>
      </c>
      <c r="P220" s="13">
        <f t="shared" si="65"/>
        <v>69.215660578458184</v>
      </c>
      <c r="Q220" s="13">
        <f t="shared" si="65"/>
        <v>69.878896468694165</v>
      </c>
      <c r="R220" s="13">
        <f t="shared" si="65"/>
        <v>69.72436558969865</v>
      </c>
      <c r="S220" s="13">
        <f t="shared" si="65"/>
        <v>71.17928379057237</v>
      </c>
      <c r="T220" s="13">
        <f t="shared" si="65"/>
        <v>73.128084379259747</v>
      </c>
      <c r="U220" s="13">
        <f t="shared" ref="M220:AH220" si="66">U36*100/U128</f>
        <v>78.401784568676604</v>
      </c>
      <c r="V220" s="13">
        <f t="shared" si="66"/>
        <v>83.543383087307092</v>
      </c>
      <c r="W220" s="13">
        <f t="shared" si="66"/>
        <v>83.814400691976886</v>
      </c>
      <c r="X220" s="13">
        <f t="shared" si="66"/>
        <v>89.730595053922372</v>
      </c>
      <c r="Y220" s="13">
        <f t="shared" si="66"/>
        <v>89.150628806799588</v>
      </c>
      <c r="Z220" s="13">
        <f t="shared" si="66"/>
        <v>91.638182792244905</v>
      </c>
      <c r="AA220" s="13">
        <f t="shared" si="66"/>
        <v>97.47049517193723</v>
      </c>
      <c r="AB220" s="13">
        <f t="shared" si="66"/>
        <v>100</v>
      </c>
      <c r="AC220" s="13">
        <f t="shared" si="66"/>
        <v>102.12346991350459</v>
      </c>
      <c r="AD220" s="13">
        <f t="shared" si="66"/>
        <v>103.08098451435592</v>
      </c>
      <c r="AE220" s="13">
        <f t="shared" si="66"/>
        <v>101.95636634144506</v>
      </c>
      <c r="AF220" s="13">
        <f t="shared" si="66"/>
        <v>100.70628835652381</v>
      </c>
      <c r="AG220" s="13">
        <f t="shared" si="66"/>
        <v>102.63611417082407</v>
      </c>
      <c r="AH220" s="13">
        <f t="shared" si="66"/>
        <v>105.83939962814401</v>
      </c>
    </row>
    <row r="221" spans="1:34" x14ac:dyDescent="0.25">
      <c r="A221" t="s">
        <v>39</v>
      </c>
      <c r="B221" s="9" t="s">
        <v>40</v>
      </c>
      <c r="C221" s="13">
        <f t="shared" ref="C221:T221" si="67">C37*100/C129</f>
        <v>66.837263178321791</v>
      </c>
      <c r="D221" s="13">
        <f t="shared" si="67"/>
        <v>69.397679182566165</v>
      </c>
      <c r="E221" s="13">
        <f t="shared" si="67"/>
        <v>71.067278293805586</v>
      </c>
      <c r="F221" s="13">
        <f t="shared" si="67"/>
        <v>74.51838480518991</v>
      </c>
      <c r="G221" s="13">
        <f t="shared" si="67"/>
        <v>73.826183228076232</v>
      </c>
      <c r="H221" s="13">
        <f t="shared" si="67"/>
        <v>72.215938009307976</v>
      </c>
      <c r="I221" s="13">
        <f t="shared" si="67"/>
        <v>74.287950986821386</v>
      </c>
      <c r="J221" s="13">
        <f t="shared" si="67"/>
        <v>76.123317642805048</v>
      </c>
      <c r="K221" s="13">
        <f t="shared" si="67"/>
        <v>80.591492266905178</v>
      </c>
      <c r="L221" s="13">
        <f t="shared" si="67"/>
        <v>79.616200244375761</v>
      </c>
      <c r="M221" s="13">
        <f t="shared" si="67"/>
        <v>77.862921243405822</v>
      </c>
      <c r="N221" s="13">
        <f t="shared" si="67"/>
        <v>76.290171003228593</v>
      </c>
      <c r="O221" s="13">
        <f t="shared" si="67"/>
        <v>76.654817890299284</v>
      </c>
      <c r="P221" s="13">
        <f t="shared" si="67"/>
        <v>78.051753764401511</v>
      </c>
      <c r="Q221" s="13">
        <f t="shared" si="67"/>
        <v>76.382151365487445</v>
      </c>
      <c r="R221" s="13">
        <f t="shared" si="67"/>
        <v>75.913845148182659</v>
      </c>
      <c r="S221" s="13">
        <f t="shared" si="67"/>
        <v>75.897283008773485</v>
      </c>
      <c r="T221" s="13">
        <f t="shared" si="67"/>
        <v>78.870422040325124</v>
      </c>
      <c r="U221" s="13">
        <f t="shared" ref="M221:AH221" si="68">U37*100/U129</f>
        <v>81.570849699173905</v>
      </c>
      <c r="V221" s="13">
        <f t="shared" si="68"/>
        <v>85.043512319797728</v>
      </c>
      <c r="W221" s="13">
        <f t="shared" si="68"/>
        <v>86.969592155450911</v>
      </c>
      <c r="X221" s="13">
        <f t="shared" si="68"/>
        <v>89.783356299542888</v>
      </c>
      <c r="Y221" s="13">
        <f t="shared" si="68"/>
        <v>94.066212415159782</v>
      </c>
      <c r="Z221" s="13">
        <f t="shared" si="68"/>
        <v>94.886241051751711</v>
      </c>
      <c r="AA221" s="13">
        <f t="shared" si="68"/>
        <v>97.607154984482989</v>
      </c>
      <c r="AB221" s="13">
        <f t="shared" si="68"/>
        <v>100</v>
      </c>
      <c r="AC221" s="13">
        <f t="shared" si="68"/>
        <v>101.76177567142138</v>
      </c>
      <c r="AD221" s="13">
        <f t="shared" si="68"/>
        <v>102.90355932273383</v>
      </c>
      <c r="AE221" s="13">
        <f t="shared" si="68"/>
        <v>103.61847891700607</v>
      </c>
      <c r="AF221" s="13">
        <f t="shared" si="68"/>
        <v>104.09675768614599</v>
      </c>
      <c r="AG221" s="13">
        <f t="shared" si="68"/>
        <v>105.41855007565503</v>
      </c>
      <c r="AH221" s="13">
        <f t="shared" si="68"/>
        <v>107.9423468965967</v>
      </c>
    </row>
    <row r="222" spans="1:34" x14ac:dyDescent="0.25">
      <c r="A222" t="s">
        <v>41</v>
      </c>
      <c r="B222" s="9" t="s">
        <v>42</v>
      </c>
      <c r="C222" s="13">
        <f t="shared" ref="C222:T222" si="69">C38*100/C130</f>
        <v>75.251033782972684</v>
      </c>
      <c r="D222" s="13">
        <f t="shared" si="69"/>
        <v>74.316858383334264</v>
      </c>
      <c r="E222" s="13">
        <f t="shared" si="69"/>
        <v>76.20519626778146</v>
      </c>
      <c r="F222" s="13">
        <f t="shared" si="69"/>
        <v>77.538694169030563</v>
      </c>
      <c r="G222" s="13">
        <f t="shared" si="69"/>
        <v>79.149946585218572</v>
      </c>
      <c r="H222" s="13">
        <f t="shared" si="69"/>
        <v>79.57013135546751</v>
      </c>
      <c r="I222" s="13">
        <f t="shared" si="69"/>
        <v>81.754121809645042</v>
      </c>
      <c r="J222" s="13">
        <f t="shared" si="69"/>
        <v>82.716977437383505</v>
      </c>
      <c r="K222" s="13">
        <f t="shared" si="69"/>
        <v>83.496731785674683</v>
      </c>
      <c r="L222" s="13">
        <f t="shared" si="69"/>
        <v>82.228764502649824</v>
      </c>
      <c r="M222" s="13">
        <f t="shared" si="69"/>
        <v>81.08830167504189</v>
      </c>
      <c r="N222" s="13">
        <f t="shared" si="69"/>
        <v>80.522948990823707</v>
      </c>
      <c r="O222" s="13">
        <f t="shared" si="69"/>
        <v>81.143929804859695</v>
      </c>
      <c r="P222" s="13">
        <f t="shared" si="69"/>
        <v>82.759858891295721</v>
      </c>
      <c r="Q222" s="13">
        <f t="shared" si="69"/>
        <v>83.045734925713617</v>
      </c>
      <c r="R222" s="13">
        <f t="shared" si="69"/>
        <v>82.605661525565992</v>
      </c>
      <c r="S222" s="13">
        <f t="shared" si="69"/>
        <v>83.019247903982205</v>
      </c>
      <c r="T222" s="13">
        <f t="shared" si="69"/>
        <v>84.718951176822785</v>
      </c>
      <c r="U222" s="13">
        <f t="shared" ref="M222:AH222" si="70">U38*100/U130</f>
        <v>86.930465861642787</v>
      </c>
      <c r="V222" s="13">
        <f t="shared" si="70"/>
        <v>89.508157110497123</v>
      </c>
      <c r="W222" s="13">
        <f t="shared" si="70"/>
        <v>92.089265936062148</v>
      </c>
      <c r="X222" s="13">
        <f t="shared" si="70"/>
        <v>93.996745020482507</v>
      </c>
      <c r="Y222" s="13">
        <f t="shared" si="70"/>
        <v>94.825238643746246</v>
      </c>
      <c r="Z222" s="13">
        <f t="shared" si="70"/>
        <v>95.655617990159712</v>
      </c>
      <c r="AA222" s="13">
        <f t="shared" si="70"/>
        <v>97.606052110058499</v>
      </c>
      <c r="AB222" s="13">
        <f t="shared" si="70"/>
        <v>100</v>
      </c>
      <c r="AC222" s="13">
        <f t="shared" si="70"/>
        <v>101.36270132229116</v>
      </c>
      <c r="AD222" s="13">
        <f t="shared" si="70"/>
        <v>102.53336984385109</v>
      </c>
      <c r="AE222" s="13">
        <f t="shared" si="70"/>
        <v>104.00122892109121</v>
      </c>
      <c r="AF222" s="13">
        <f t="shared" si="70"/>
        <v>103.98867775644841</v>
      </c>
      <c r="AG222" s="13">
        <f t="shared" si="70"/>
        <v>104.3106285299197</v>
      </c>
      <c r="AH222" s="13">
        <f t="shared" si="70"/>
        <v>105.51929078914446</v>
      </c>
    </row>
    <row r="223" spans="1:34" x14ac:dyDescent="0.25">
      <c r="A223" t="s">
        <v>43</v>
      </c>
      <c r="B223" s="9" t="s">
        <v>44</v>
      </c>
      <c r="C223" s="13">
        <f t="shared" ref="C223:T223" si="71">C39*100/C131</f>
        <v>54.28372629663447</v>
      </c>
      <c r="D223" s="13">
        <f t="shared" si="71"/>
        <v>55.381053173870868</v>
      </c>
      <c r="E223" s="13">
        <f t="shared" si="71"/>
        <v>56.374003803245948</v>
      </c>
      <c r="F223" s="13">
        <f t="shared" si="71"/>
        <v>57.762318871646073</v>
      </c>
      <c r="G223" s="13">
        <f t="shared" si="71"/>
        <v>57.861963348311761</v>
      </c>
      <c r="H223" s="13">
        <f t="shared" si="71"/>
        <v>57.936687811253236</v>
      </c>
      <c r="I223" s="13">
        <f t="shared" si="71"/>
        <v>59.143238742921625</v>
      </c>
      <c r="J223" s="13">
        <f t="shared" si="71"/>
        <v>59.317929267199503</v>
      </c>
      <c r="K223" s="13">
        <f t="shared" si="71"/>
        <v>60.39034194091834</v>
      </c>
      <c r="L223" s="13">
        <f t="shared" si="71"/>
        <v>61.25391526487487</v>
      </c>
      <c r="M223" s="13">
        <f t="shared" si="71"/>
        <v>62.203206691141901</v>
      </c>
      <c r="N223" s="13">
        <f t="shared" si="71"/>
        <v>62.638768209692081</v>
      </c>
      <c r="O223" s="13">
        <f t="shared" si="71"/>
        <v>64.521489987630019</v>
      </c>
      <c r="P223" s="13">
        <f t="shared" si="71"/>
        <v>69.088600173809084</v>
      </c>
      <c r="Q223" s="13">
        <f t="shared" si="71"/>
        <v>71.744792140067176</v>
      </c>
      <c r="R223" s="13">
        <f t="shared" si="71"/>
        <v>72.835847007881384</v>
      </c>
      <c r="S223" s="13">
        <f t="shared" si="71"/>
        <v>74.837790696926405</v>
      </c>
      <c r="T223" s="13">
        <f t="shared" si="71"/>
        <v>77.099355421324205</v>
      </c>
      <c r="U223" s="13">
        <f t="shared" ref="M223:AH223" si="72">U39*100/U131</f>
        <v>80.913721696404878</v>
      </c>
      <c r="V223" s="13">
        <f t="shared" si="72"/>
        <v>84.342852637446327</v>
      </c>
      <c r="W223" s="13">
        <f t="shared" si="72"/>
        <v>86.714169609991899</v>
      </c>
      <c r="X223" s="13">
        <f t="shared" si="72"/>
        <v>92.743392084451713</v>
      </c>
      <c r="Y223" s="13">
        <f t="shared" si="72"/>
        <v>89.078004606221342</v>
      </c>
      <c r="Z223" s="13">
        <f t="shared" si="72"/>
        <v>92.490185757621745</v>
      </c>
      <c r="AA223" s="13">
        <f t="shared" si="72"/>
        <v>97.314006946967723</v>
      </c>
      <c r="AB223" s="13">
        <f t="shared" si="72"/>
        <v>100</v>
      </c>
      <c r="AC223" s="13">
        <f t="shared" si="72"/>
        <v>101.55767612058141</v>
      </c>
      <c r="AD223" s="13">
        <f t="shared" si="72"/>
        <v>103.28959831595431</v>
      </c>
      <c r="AE223" s="13">
        <f t="shared" si="72"/>
        <v>102.07231372867705</v>
      </c>
      <c r="AF223" s="13">
        <f t="shared" si="72"/>
        <v>101.69710582458534</v>
      </c>
      <c r="AG223" s="13">
        <f t="shared" si="72"/>
        <v>104.05515774841246</v>
      </c>
      <c r="AH223" s="13">
        <f t="shared" si="72"/>
        <v>108.53012680083633</v>
      </c>
    </row>
    <row r="224" spans="1:34" x14ac:dyDescent="0.25">
      <c r="A224" t="s">
        <v>45</v>
      </c>
      <c r="B224" s="1" t="s">
        <v>132</v>
      </c>
      <c r="C224" s="13">
        <f t="shared" ref="C224:T224" si="73">C40*100/C132</f>
        <v>46.676348779287522</v>
      </c>
      <c r="D224" s="13">
        <f t="shared" si="73"/>
        <v>49.218162489953514</v>
      </c>
      <c r="E224" s="13">
        <f t="shared" si="73"/>
        <v>49.379773854149015</v>
      </c>
      <c r="F224" s="13">
        <f t="shared" si="73"/>
        <v>49.359501881537078</v>
      </c>
      <c r="G224" s="13">
        <f t="shared" si="73"/>
        <v>50.505442267145845</v>
      </c>
      <c r="H224" s="13">
        <f t="shared" si="73"/>
        <v>49.770125869329135</v>
      </c>
      <c r="I224" s="13">
        <f t="shared" si="73"/>
        <v>51.958424893542343</v>
      </c>
      <c r="J224" s="13">
        <f t="shared" si="73"/>
        <v>50.354044933587375</v>
      </c>
      <c r="K224" s="13">
        <f t="shared" si="73"/>
        <v>51.341841095674518</v>
      </c>
      <c r="L224" s="13">
        <f t="shared" si="73"/>
        <v>51.949075316818551</v>
      </c>
      <c r="M224" s="13">
        <f t="shared" si="73"/>
        <v>52.239318601845483</v>
      </c>
      <c r="N224" s="13">
        <f t="shared" si="73"/>
        <v>52.076264915131048</v>
      </c>
      <c r="O224" s="13">
        <f t="shared" si="73"/>
        <v>54.809397809281933</v>
      </c>
      <c r="P224" s="13">
        <f t="shared" si="73"/>
        <v>64.399550812654624</v>
      </c>
      <c r="Q224" s="13">
        <f t="shared" si="73"/>
        <v>69.667757633231219</v>
      </c>
      <c r="R224" s="13">
        <f t="shared" si="73"/>
        <v>70.855561173253406</v>
      </c>
      <c r="S224" s="13">
        <f t="shared" si="73"/>
        <v>72.36309288899956</v>
      </c>
      <c r="T224" s="13">
        <f t="shared" si="73"/>
        <v>72.976925905894689</v>
      </c>
      <c r="U224" s="13">
        <f t="shared" ref="M224:AH224" si="74">U40*100/U132</f>
        <v>77.083932168304969</v>
      </c>
      <c r="V224" s="13">
        <f t="shared" si="74"/>
        <v>81.080898538199008</v>
      </c>
      <c r="W224" s="13">
        <f t="shared" si="74"/>
        <v>82.873288960724054</v>
      </c>
      <c r="X224" s="13">
        <f t="shared" si="74"/>
        <v>90.322069275973817</v>
      </c>
      <c r="Y224" s="13">
        <f t="shared" si="74"/>
        <v>83.875265335353518</v>
      </c>
      <c r="Z224" s="13">
        <f t="shared" si="74"/>
        <v>89.116117942603282</v>
      </c>
      <c r="AA224" s="13">
        <f t="shared" si="74"/>
        <v>95.315155402308875</v>
      </c>
      <c r="AB224" s="13">
        <f t="shared" si="74"/>
        <v>100</v>
      </c>
      <c r="AC224" s="13">
        <f t="shared" si="74"/>
        <v>100.74595857587174</v>
      </c>
      <c r="AD224" s="13">
        <f t="shared" si="74"/>
        <v>102.97850015945349</v>
      </c>
      <c r="AE224" s="13">
        <f t="shared" si="74"/>
        <v>99.011908966763187</v>
      </c>
      <c r="AF224" s="13">
        <f t="shared" si="74"/>
        <v>96.811441090238105</v>
      </c>
      <c r="AG224" s="13">
        <f t="shared" si="74"/>
        <v>98.245616837701235</v>
      </c>
      <c r="AH224" s="13">
        <f t="shared" si="74"/>
        <v>101.12663992321303</v>
      </c>
    </row>
    <row r="225" spans="1:34" x14ac:dyDescent="0.25">
      <c r="A225" t="s">
        <v>46</v>
      </c>
      <c r="B225" s="1" t="s">
        <v>133</v>
      </c>
      <c r="C225" s="13">
        <f t="shared" ref="C225:T225" si="75">C41*100/C133</f>
        <v>59.021263908949571</v>
      </c>
      <c r="D225" s="13">
        <f t="shared" si="75"/>
        <v>59.09881591285378</v>
      </c>
      <c r="E225" s="13">
        <f t="shared" si="75"/>
        <v>58.226033473598854</v>
      </c>
      <c r="F225" s="13">
        <f t="shared" si="75"/>
        <v>58.037549379755667</v>
      </c>
      <c r="G225" s="13">
        <f t="shared" si="75"/>
        <v>56.58471785307016</v>
      </c>
      <c r="H225" s="13">
        <f t="shared" si="75"/>
        <v>56.306547772988786</v>
      </c>
      <c r="I225" s="13">
        <f t="shared" si="75"/>
        <v>56.675590071496828</v>
      </c>
      <c r="J225" s="13">
        <f t="shared" si="75"/>
        <v>57.130213736065002</v>
      </c>
      <c r="K225" s="13">
        <f t="shared" si="75"/>
        <v>57.226720107374149</v>
      </c>
      <c r="L225" s="13">
        <f t="shared" si="75"/>
        <v>56.858606816776991</v>
      </c>
      <c r="M225" s="13">
        <f t="shared" si="75"/>
        <v>57.511878649454289</v>
      </c>
      <c r="N225" s="13">
        <f t="shared" si="75"/>
        <v>58.112900247833984</v>
      </c>
      <c r="O225" s="13">
        <f t="shared" si="75"/>
        <v>58.193963427394692</v>
      </c>
      <c r="P225" s="13">
        <f t="shared" si="75"/>
        <v>59.101116235112727</v>
      </c>
      <c r="Q225" s="13">
        <f t="shared" si="75"/>
        <v>60.185229570811863</v>
      </c>
      <c r="R225" s="13">
        <f t="shared" si="75"/>
        <v>61.544115414576218</v>
      </c>
      <c r="S225" s="13">
        <f t="shared" si="75"/>
        <v>62.33185455274274</v>
      </c>
      <c r="T225" s="13">
        <f t="shared" si="75"/>
        <v>64.732407558864153</v>
      </c>
      <c r="U225" s="13">
        <f t="shared" ref="M225:AH225" si="76">U41*100/U133</f>
        <v>71.036134716181124</v>
      </c>
      <c r="V225" s="13">
        <f t="shared" si="76"/>
        <v>77.105349968642287</v>
      </c>
      <c r="W225" s="13">
        <f t="shared" si="76"/>
        <v>80.056654260962674</v>
      </c>
      <c r="X225" s="13">
        <f t="shared" si="76"/>
        <v>89.110489711646807</v>
      </c>
      <c r="Y225" s="13">
        <f t="shared" si="76"/>
        <v>84.643595298452155</v>
      </c>
      <c r="Z225" s="13">
        <f t="shared" si="76"/>
        <v>88.60780287518179</v>
      </c>
      <c r="AA225" s="13">
        <f t="shared" si="76"/>
        <v>95.777303768572835</v>
      </c>
      <c r="AB225" s="13">
        <f t="shared" si="76"/>
        <v>100</v>
      </c>
      <c r="AC225" s="13">
        <f t="shared" si="76"/>
        <v>103.15278474712821</v>
      </c>
      <c r="AD225" s="13">
        <f t="shared" si="76"/>
        <v>104.91767869991129</v>
      </c>
      <c r="AE225" s="13">
        <f t="shared" si="76"/>
        <v>101.52902210820524</v>
      </c>
      <c r="AF225" s="13">
        <f t="shared" si="76"/>
        <v>99.563919338337286</v>
      </c>
      <c r="AG225" s="13">
        <f t="shared" si="76"/>
        <v>103.02421825426353</v>
      </c>
      <c r="AH225" s="13">
        <f t="shared" si="76"/>
        <v>108.64979347686767</v>
      </c>
    </row>
    <row r="226" spans="1:34" x14ac:dyDescent="0.25">
      <c r="A226" t="s">
        <v>47</v>
      </c>
      <c r="B226" s="1" t="s">
        <v>134</v>
      </c>
      <c r="C226" s="13">
        <f t="shared" ref="C226:T226" si="77">C42*100/C134</f>
        <v>61.21240671103731</v>
      </c>
      <c r="D226" s="13">
        <f t="shared" si="77"/>
        <v>62.994730930927176</v>
      </c>
      <c r="E226" s="13">
        <f t="shared" si="77"/>
        <v>63.305871386538989</v>
      </c>
      <c r="F226" s="13">
        <f t="shared" si="77"/>
        <v>63.502346853623507</v>
      </c>
      <c r="G226" s="13">
        <f t="shared" si="77"/>
        <v>65.495707936950609</v>
      </c>
      <c r="H226" s="13">
        <f t="shared" si="77"/>
        <v>64.510769240030768</v>
      </c>
      <c r="I226" s="13">
        <f t="shared" si="77"/>
        <v>65.158207912922919</v>
      </c>
      <c r="J226" s="13">
        <f t="shared" si="77"/>
        <v>64.955284132660438</v>
      </c>
      <c r="K226" s="13">
        <f t="shared" si="77"/>
        <v>67.090832055679869</v>
      </c>
      <c r="L226" s="13">
        <f t="shared" si="77"/>
        <v>67.199221275757225</v>
      </c>
      <c r="M226" s="13">
        <f t="shared" si="77"/>
        <v>67.200651716255862</v>
      </c>
      <c r="N226" s="13">
        <f t="shared" si="77"/>
        <v>69.43193534184617</v>
      </c>
      <c r="O226" s="13">
        <f t="shared" si="77"/>
        <v>76.289787848998543</v>
      </c>
      <c r="P226" s="13">
        <f t="shared" si="77"/>
        <v>82.21581338954735</v>
      </c>
      <c r="Q226" s="13">
        <f t="shared" si="77"/>
        <v>84.973329075015585</v>
      </c>
      <c r="R226" s="13">
        <f t="shared" si="77"/>
        <v>88.176991570618739</v>
      </c>
      <c r="S226" s="13">
        <f t="shared" si="77"/>
        <v>95.43070795318252</v>
      </c>
      <c r="T226" s="13">
        <f t="shared" si="77"/>
        <v>96.81266913077306</v>
      </c>
      <c r="U226" s="13">
        <f t="shared" ref="M226:AH226" si="78">U42*100/U134</f>
        <v>98.952849696245991</v>
      </c>
      <c r="V226" s="13">
        <f t="shared" si="78"/>
        <v>99.405801819623193</v>
      </c>
      <c r="W226" s="13">
        <f t="shared" si="78"/>
        <v>98.188389080359698</v>
      </c>
      <c r="X226" s="13">
        <f t="shared" si="78"/>
        <v>106.32950547113637</v>
      </c>
      <c r="Y226" s="13">
        <f t="shared" si="78"/>
        <v>92.311412125358046</v>
      </c>
      <c r="Z226" s="13">
        <f t="shared" si="78"/>
        <v>99.713909322641655</v>
      </c>
      <c r="AA226" s="13">
        <f t="shared" si="78"/>
        <v>102.00451251750741</v>
      </c>
      <c r="AB226" s="13">
        <f t="shared" si="78"/>
        <v>100</v>
      </c>
      <c r="AC226" s="13">
        <f t="shared" si="78"/>
        <v>99.979844609913485</v>
      </c>
      <c r="AD226" s="13">
        <f t="shared" si="78"/>
        <v>102.76577375332536</v>
      </c>
      <c r="AE226" s="13">
        <f t="shared" si="78"/>
        <v>102.28522670178003</v>
      </c>
      <c r="AF226" s="13">
        <f t="shared" si="78"/>
        <v>101.51026891328269</v>
      </c>
      <c r="AG226" s="13">
        <f t="shared" si="78"/>
        <v>105.80022748365923</v>
      </c>
      <c r="AH226" s="13">
        <f t="shared" si="78"/>
        <v>111.81716598636149</v>
      </c>
    </row>
    <row r="227" spans="1:34" x14ac:dyDescent="0.25">
      <c r="A227" t="s">
        <v>48</v>
      </c>
      <c r="B227" s="1" t="s">
        <v>135</v>
      </c>
      <c r="C227" s="13">
        <f t="shared" ref="C227:T227" si="79">C43*100/C135</f>
        <v>56.595646031525689</v>
      </c>
      <c r="D227" s="13">
        <f t="shared" si="79"/>
        <v>56.75159975349213</v>
      </c>
      <c r="E227" s="13">
        <f t="shared" si="79"/>
        <v>58.833193534792052</v>
      </c>
      <c r="F227" s="13">
        <f t="shared" si="79"/>
        <v>61.51891715547481</v>
      </c>
      <c r="G227" s="13">
        <f t="shared" si="79"/>
        <v>60.451940027880106</v>
      </c>
      <c r="H227" s="13">
        <f t="shared" si="79"/>
        <v>60.406351406773638</v>
      </c>
      <c r="I227" s="13">
        <f t="shared" si="79"/>
        <v>61.349250165299331</v>
      </c>
      <c r="J227" s="13">
        <f t="shared" si="79"/>
        <v>62.147530789230821</v>
      </c>
      <c r="K227" s="13">
        <f t="shared" si="79"/>
        <v>63.186233725998086</v>
      </c>
      <c r="L227" s="13">
        <f t="shared" si="79"/>
        <v>63.581162124081338</v>
      </c>
      <c r="M227" s="13">
        <f t="shared" si="79"/>
        <v>65.11410209389588</v>
      </c>
      <c r="N227" s="13">
        <f t="shared" si="79"/>
        <v>66.539255267430519</v>
      </c>
      <c r="O227" s="13">
        <f t="shared" si="79"/>
        <v>68.336107725363888</v>
      </c>
      <c r="P227" s="13">
        <f t="shared" si="79"/>
        <v>71.159894813845341</v>
      </c>
      <c r="Q227" s="13">
        <f t="shared" si="79"/>
        <v>73.150697513372506</v>
      </c>
      <c r="R227" s="13">
        <f t="shared" si="79"/>
        <v>74.159599754615343</v>
      </c>
      <c r="S227" s="13">
        <f t="shared" si="79"/>
        <v>76.223527548813877</v>
      </c>
      <c r="T227" s="13">
        <f t="shared" si="79"/>
        <v>79.149452717168842</v>
      </c>
      <c r="U227" s="13">
        <f t="shared" ref="M227:AH227" si="80">U43*100/U135</f>
        <v>83.493805229488146</v>
      </c>
      <c r="V227" s="13">
        <f t="shared" si="80"/>
        <v>86.635681410975621</v>
      </c>
      <c r="W227" s="13">
        <f t="shared" si="80"/>
        <v>88.299863602346164</v>
      </c>
      <c r="X227" s="13">
        <f t="shared" si="80"/>
        <v>93.941640989008846</v>
      </c>
      <c r="Y227" s="13">
        <f t="shared" si="80"/>
        <v>89.966488532760181</v>
      </c>
      <c r="Z227" s="13">
        <f t="shared" si="80"/>
        <v>91.519812725791013</v>
      </c>
      <c r="AA227" s="13">
        <f t="shared" si="80"/>
        <v>96.83007144681946</v>
      </c>
      <c r="AB227" s="13">
        <f t="shared" si="80"/>
        <v>100</v>
      </c>
      <c r="AC227" s="13">
        <f t="shared" si="80"/>
        <v>101.36361764311253</v>
      </c>
      <c r="AD227" s="13">
        <f t="shared" si="80"/>
        <v>102.99348987878496</v>
      </c>
      <c r="AE227" s="13">
        <f t="shared" si="80"/>
        <v>101.21489536376164</v>
      </c>
      <c r="AF227" s="13">
        <f t="shared" si="80"/>
        <v>100.53547234554297</v>
      </c>
      <c r="AG227" s="13">
        <f t="shared" si="80"/>
        <v>102.75709767504571</v>
      </c>
      <c r="AH227" s="13">
        <f t="shared" si="80"/>
        <v>109.25098819348099</v>
      </c>
    </row>
    <row r="228" spans="1:34" x14ac:dyDescent="0.25">
      <c r="A228" t="s">
        <v>49</v>
      </c>
      <c r="B228" s="1" t="s">
        <v>136</v>
      </c>
      <c r="C228" s="13">
        <f t="shared" ref="C228:T228" si="81">C44*100/C136</f>
        <v>45.203563904314166</v>
      </c>
      <c r="D228" s="13">
        <f t="shared" si="81"/>
        <v>48.364065421923677</v>
      </c>
      <c r="E228" s="13">
        <f t="shared" si="81"/>
        <v>48.418693605438683</v>
      </c>
      <c r="F228" s="13">
        <f t="shared" si="81"/>
        <v>50.246805876363538</v>
      </c>
      <c r="G228" s="13">
        <f t="shared" si="81"/>
        <v>53.539162658460917</v>
      </c>
      <c r="H228" s="13">
        <f t="shared" si="81"/>
        <v>55.28929975110897</v>
      </c>
      <c r="I228" s="13">
        <f t="shared" si="81"/>
        <v>55.281711015298953</v>
      </c>
      <c r="J228" s="13">
        <f t="shared" si="81"/>
        <v>55.12922256912902</v>
      </c>
      <c r="K228" s="13">
        <f t="shared" si="81"/>
        <v>56.868253888470306</v>
      </c>
      <c r="L228" s="13">
        <f t="shared" si="81"/>
        <v>59.711666583026926</v>
      </c>
      <c r="M228" s="13">
        <f t="shared" si="81"/>
        <v>60.089109924495439</v>
      </c>
      <c r="N228" s="13">
        <f t="shared" si="81"/>
        <v>60.630312731153076</v>
      </c>
      <c r="O228" s="13">
        <f t="shared" si="81"/>
        <v>60.570635263901423</v>
      </c>
      <c r="P228" s="13">
        <f t="shared" si="81"/>
        <v>62.413374540508443</v>
      </c>
      <c r="Q228" s="13">
        <f t="shared" si="81"/>
        <v>64.294279458312317</v>
      </c>
      <c r="R228" s="13">
        <f t="shared" si="81"/>
        <v>65.686310469462938</v>
      </c>
      <c r="S228" s="13">
        <f t="shared" si="81"/>
        <v>69.695831023573803</v>
      </c>
      <c r="T228" s="13">
        <f t="shared" si="81"/>
        <v>73.175856261585722</v>
      </c>
      <c r="U228" s="13">
        <f t="shared" ref="M228:AH228" si="82">U44*100/U136</f>
        <v>76.260717097406101</v>
      </c>
      <c r="V228" s="13">
        <f t="shared" si="82"/>
        <v>79.927371656245938</v>
      </c>
      <c r="W228" s="13">
        <f t="shared" si="82"/>
        <v>81.233008762333881</v>
      </c>
      <c r="X228" s="13">
        <f t="shared" si="82"/>
        <v>85.239165790177452</v>
      </c>
      <c r="Y228" s="13">
        <f t="shared" si="82"/>
        <v>89.591842313568648</v>
      </c>
      <c r="Z228" s="13">
        <f t="shared" si="82"/>
        <v>93.648532282476367</v>
      </c>
      <c r="AA228" s="13">
        <f t="shared" si="82"/>
        <v>98.271912389391673</v>
      </c>
      <c r="AB228" s="13">
        <f t="shared" si="82"/>
        <v>100</v>
      </c>
      <c r="AC228" s="13">
        <f t="shared" si="82"/>
        <v>103.1669469430576</v>
      </c>
      <c r="AD228" s="13">
        <f t="shared" si="82"/>
        <v>103.51566327661243</v>
      </c>
      <c r="AE228" s="13">
        <f t="shared" si="82"/>
        <v>105.13503140789227</v>
      </c>
      <c r="AF228" s="13">
        <f t="shared" si="82"/>
        <v>107.4715947223866</v>
      </c>
      <c r="AG228" s="13">
        <f t="shared" si="82"/>
        <v>109.15899155780498</v>
      </c>
      <c r="AH228" s="13">
        <f t="shared" si="82"/>
        <v>110.51675463602986</v>
      </c>
    </row>
    <row r="229" spans="1:34" x14ac:dyDescent="0.25">
      <c r="A229" t="s">
        <v>50</v>
      </c>
      <c r="B229" s="1" t="s">
        <v>137</v>
      </c>
      <c r="C229" s="13">
        <f t="shared" ref="C229:T229" si="83">C45*100/C137</f>
        <v>56.314868557568609</v>
      </c>
      <c r="D229" s="13">
        <f t="shared" si="83"/>
        <v>55.224632351781111</v>
      </c>
      <c r="E229" s="13">
        <f t="shared" si="83"/>
        <v>55.814731420919458</v>
      </c>
      <c r="F229" s="13">
        <f t="shared" si="83"/>
        <v>56.408480840992986</v>
      </c>
      <c r="G229" s="13">
        <f t="shared" si="83"/>
        <v>55.15783026963139</v>
      </c>
      <c r="H229" s="13">
        <f t="shared" si="83"/>
        <v>56.340034565320074</v>
      </c>
      <c r="I229" s="13">
        <f t="shared" si="83"/>
        <v>58.864174551982138</v>
      </c>
      <c r="J229" s="13">
        <f t="shared" si="83"/>
        <v>60.355697190206605</v>
      </c>
      <c r="K229" s="13">
        <f t="shared" si="83"/>
        <v>58.688031459450642</v>
      </c>
      <c r="L229" s="13">
        <f t="shared" si="83"/>
        <v>62.909246333402486</v>
      </c>
      <c r="M229" s="13">
        <f t="shared" si="83"/>
        <v>64.777978941985268</v>
      </c>
      <c r="N229" s="13">
        <f t="shared" si="83"/>
        <v>62.118301082508069</v>
      </c>
      <c r="O229" s="13">
        <f t="shared" si="83"/>
        <v>61.487760924971866</v>
      </c>
      <c r="P229" s="13">
        <f t="shared" si="83"/>
        <v>63.741363045307367</v>
      </c>
      <c r="Q229" s="13">
        <f t="shared" si="83"/>
        <v>65.685675696103232</v>
      </c>
      <c r="R229" s="13">
        <f t="shared" si="83"/>
        <v>66.734154335778129</v>
      </c>
      <c r="S229" s="13">
        <f t="shared" si="83"/>
        <v>68.047926154390552</v>
      </c>
      <c r="T229" s="13">
        <f t="shared" si="83"/>
        <v>70.735730327347738</v>
      </c>
      <c r="U229" s="13">
        <f t="shared" ref="M229:AH229" si="84">U45*100/U137</f>
        <v>73.527524254730821</v>
      </c>
      <c r="V229" s="13">
        <f t="shared" si="84"/>
        <v>79.072677462287245</v>
      </c>
      <c r="W229" s="13">
        <f t="shared" si="84"/>
        <v>83.068881233479146</v>
      </c>
      <c r="X229" s="13">
        <f t="shared" si="84"/>
        <v>87.833713214142989</v>
      </c>
      <c r="Y229" s="13">
        <f t="shared" si="84"/>
        <v>87.005951207062566</v>
      </c>
      <c r="Z229" s="13">
        <f t="shared" si="84"/>
        <v>93.991146034043581</v>
      </c>
      <c r="AA229" s="13">
        <f t="shared" si="84"/>
        <v>98.261556541664874</v>
      </c>
      <c r="AB229" s="13">
        <f t="shared" si="84"/>
        <v>100</v>
      </c>
      <c r="AC229" s="13">
        <f t="shared" si="84"/>
        <v>106.19411671455983</v>
      </c>
      <c r="AD229" s="13">
        <f t="shared" si="84"/>
        <v>107.83657135427255</v>
      </c>
      <c r="AE229" s="13">
        <f t="shared" si="84"/>
        <v>107.481732040811</v>
      </c>
      <c r="AF229" s="13">
        <f t="shared" si="84"/>
        <v>112.20290490288282</v>
      </c>
      <c r="AG229" s="13">
        <f t="shared" si="84"/>
        <v>114.76953931703947</v>
      </c>
      <c r="AH229" s="13">
        <f t="shared" si="84"/>
        <v>117.87405238484854</v>
      </c>
    </row>
    <row r="230" spans="1:34" x14ac:dyDescent="0.25">
      <c r="A230" t="s">
        <v>51</v>
      </c>
      <c r="B230" s="1" t="s">
        <v>138</v>
      </c>
      <c r="C230" s="13">
        <f t="shared" ref="C230:T230" si="85">C46*100/C138</f>
        <v>48.731371950251862</v>
      </c>
      <c r="D230" s="13">
        <f t="shared" si="85"/>
        <v>49.574398556870328</v>
      </c>
      <c r="E230" s="13">
        <f t="shared" si="85"/>
        <v>51.342004203041469</v>
      </c>
      <c r="F230" s="13">
        <f t="shared" si="85"/>
        <v>53.462797088411861</v>
      </c>
      <c r="G230" s="13">
        <f t="shared" si="85"/>
        <v>53.897148725394651</v>
      </c>
      <c r="H230" s="13">
        <f t="shared" si="85"/>
        <v>54.87051910555536</v>
      </c>
      <c r="I230" s="13">
        <f t="shared" si="85"/>
        <v>55.619376497268711</v>
      </c>
      <c r="J230" s="13">
        <f t="shared" si="85"/>
        <v>56.7036688306803</v>
      </c>
      <c r="K230" s="13">
        <f t="shared" si="85"/>
        <v>58.701545062326126</v>
      </c>
      <c r="L230" s="13">
        <f t="shared" si="85"/>
        <v>60.221095183100616</v>
      </c>
      <c r="M230" s="13">
        <f t="shared" si="85"/>
        <v>61.378757955879308</v>
      </c>
      <c r="N230" s="13">
        <f t="shared" si="85"/>
        <v>61.005967060712841</v>
      </c>
      <c r="O230" s="13">
        <f t="shared" si="85"/>
        <v>62.500144401992401</v>
      </c>
      <c r="P230" s="13">
        <f t="shared" si="85"/>
        <v>66.274774243865181</v>
      </c>
      <c r="Q230" s="13">
        <f t="shared" si="85"/>
        <v>67.984019716711927</v>
      </c>
      <c r="R230" s="13">
        <f t="shared" si="85"/>
        <v>68.615584950935698</v>
      </c>
      <c r="S230" s="13">
        <f t="shared" si="85"/>
        <v>70.23502013194522</v>
      </c>
      <c r="T230" s="13">
        <f t="shared" si="85"/>
        <v>73.124866792590268</v>
      </c>
      <c r="U230" s="13">
        <f t="shared" ref="M230:AH230" si="86">U46*100/U138</f>
        <v>76.400813960270995</v>
      </c>
      <c r="V230" s="13">
        <f t="shared" si="86"/>
        <v>79.670258858044008</v>
      </c>
      <c r="W230" s="13">
        <f t="shared" si="86"/>
        <v>83.404276222616389</v>
      </c>
      <c r="X230" s="13">
        <f t="shared" si="86"/>
        <v>88.334848991750235</v>
      </c>
      <c r="Y230" s="13">
        <f t="shared" si="86"/>
        <v>86.507318020454832</v>
      </c>
      <c r="Z230" s="13">
        <f t="shared" si="86"/>
        <v>90.905771178027393</v>
      </c>
      <c r="AA230" s="13">
        <f t="shared" si="86"/>
        <v>96.684361551522883</v>
      </c>
      <c r="AB230" s="13">
        <f t="shared" si="86"/>
        <v>100</v>
      </c>
      <c r="AC230" s="13">
        <f t="shared" si="86"/>
        <v>102.85487243106992</v>
      </c>
      <c r="AD230" s="13">
        <f t="shared" si="86"/>
        <v>105.30428827284609</v>
      </c>
      <c r="AE230" s="13">
        <f t="shared" si="86"/>
        <v>106.04132006661966</v>
      </c>
      <c r="AF230" s="13">
        <f t="shared" si="86"/>
        <v>106.25897264811864</v>
      </c>
      <c r="AG230" s="13">
        <f t="shared" si="86"/>
        <v>108.88601061503141</v>
      </c>
      <c r="AH230" s="13">
        <f t="shared" si="86"/>
        <v>112.83558550614589</v>
      </c>
    </row>
    <row r="231" spans="1:34" x14ac:dyDescent="0.25">
      <c r="A231" t="s">
        <v>52</v>
      </c>
      <c r="B231" s="1" t="s">
        <v>139</v>
      </c>
      <c r="C231" s="13">
        <f t="shared" ref="C231:T231" si="87">C47*100/C139</f>
        <v>75.657198747968636</v>
      </c>
      <c r="D231" s="13">
        <f t="shared" si="87"/>
        <v>75.852203059393617</v>
      </c>
      <c r="E231" s="13">
        <f t="shared" si="87"/>
        <v>78.624773147564753</v>
      </c>
      <c r="F231" s="13">
        <f t="shared" si="87"/>
        <v>82.142101501850135</v>
      </c>
      <c r="G231" s="13">
        <f t="shared" si="87"/>
        <v>80.746256006374523</v>
      </c>
      <c r="H231" s="13">
        <f t="shared" si="87"/>
        <v>80.633454946943971</v>
      </c>
      <c r="I231" s="13">
        <f t="shared" si="87"/>
        <v>81.915494426673163</v>
      </c>
      <c r="J231" s="13">
        <f t="shared" si="87"/>
        <v>82.426826592606915</v>
      </c>
      <c r="K231" s="13">
        <f t="shared" si="87"/>
        <v>83.830083680236058</v>
      </c>
      <c r="L231" s="13">
        <f t="shared" si="87"/>
        <v>84.332377024345888</v>
      </c>
      <c r="M231" s="13">
        <f t="shared" si="87"/>
        <v>85.127236086956657</v>
      </c>
      <c r="N231" s="13">
        <f t="shared" si="87"/>
        <v>86.191750123486258</v>
      </c>
      <c r="O231" s="13">
        <f t="shared" si="87"/>
        <v>88.281895503700881</v>
      </c>
      <c r="P231" s="13">
        <f t="shared" si="87"/>
        <v>89.782034189954857</v>
      </c>
      <c r="Q231" s="13">
        <f t="shared" si="87"/>
        <v>91.632991542274851</v>
      </c>
      <c r="R231" s="13">
        <f t="shared" si="87"/>
        <v>92.861235234069483</v>
      </c>
      <c r="S231" s="13">
        <f t="shared" si="87"/>
        <v>94.127568038491816</v>
      </c>
      <c r="T231" s="13">
        <f t="shared" si="87"/>
        <v>94.795198121582615</v>
      </c>
      <c r="U231" s="13">
        <f t="shared" ref="M231:AH231" si="88">U47*100/U139</f>
        <v>95.274808275118559</v>
      </c>
      <c r="V231" s="13">
        <f t="shared" si="88"/>
        <v>96.119122444602795</v>
      </c>
      <c r="W231" s="13">
        <f t="shared" si="88"/>
        <v>100.95260191944254</v>
      </c>
      <c r="X231" s="13">
        <f t="shared" si="88"/>
        <v>105.02906764808888</v>
      </c>
      <c r="Y231" s="13">
        <f t="shared" si="88"/>
        <v>105.59656558052536</v>
      </c>
      <c r="Z231" s="13">
        <f t="shared" si="88"/>
        <v>104.05133942467511</v>
      </c>
      <c r="AA231" s="13">
        <f t="shared" si="88"/>
        <v>102.14785648950406</v>
      </c>
      <c r="AB231" s="13">
        <f t="shared" si="88"/>
        <v>100</v>
      </c>
      <c r="AC231" s="13">
        <f t="shared" si="88"/>
        <v>98.752269017065117</v>
      </c>
      <c r="AD231" s="13">
        <f t="shared" si="88"/>
        <v>98.86810063700581</v>
      </c>
      <c r="AE231" s="13">
        <f t="shared" si="88"/>
        <v>100.2815774768078</v>
      </c>
      <c r="AF231" s="13">
        <f t="shared" si="88"/>
        <v>100.89078668845205</v>
      </c>
      <c r="AG231" s="13">
        <f t="shared" si="88"/>
        <v>103.64191843705925</v>
      </c>
      <c r="AH231" s="13">
        <f t="shared" si="88"/>
        <v>107.61079206006926</v>
      </c>
    </row>
    <row r="232" spans="1:34" x14ac:dyDescent="0.25">
      <c r="A232" t="s">
        <v>53</v>
      </c>
      <c r="B232" s="9" t="s">
        <v>286</v>
      </c>
      <c r="C232" s="13">
        <f t="shared" ref="C232:T232" si="89">C48*100/C140</f>
        <v>85.23621156775215</v>
      </c>
      <c r="D232" s="13">
        <f t="shared" si="89"/>
        <v>86.720594152197734</v>
      </c>
      <c r="E232" s="13">
        <f t="shared" si="89"/>
        <v>88.472808384008218</v>
      </c>
      <c r="F232" s="13">
        <f t="shared" si="89"/>
        <v>90.729667970111421</v>
      </c>
      <c r="G232" s="13">
        <f t="shared" si="89"/>
        <v>92.882801748383372</v>
      </c>
      <c r="H232" s="13">
        <f t="shared" si="89"/>
        <v>93.841910218191785</v>
      </c>
      <c r="I232" s="13">
        <f t="shared" si="89"/>
        <v>95.488208705639579</v>
      </c>
      <c r="J232" s="13">
        <f t="shared" si="89"/>
        <v>97.231074158626143</v>
      </c>
      <c r="K232" s="13">
        <f t="shared" si="89"/>
        <v>98.843107629310424</v>
      </c>
      <c r="L232" s="13">
        <f t="shared" si="89"/>
        <v>100.44762273938395</v>
      </c>
      <c r="M232" s="13">
        <f t="shared" si="89"/>
        <v>101.53766465733922</v>
      </c>
      <c r="N232" s="13">
        <f t="shared" si="89"/>
        <v>101.60341155700472</v>
      </c>
      <c r="O232" s="13">
        <f t="shared" si="89"/>
        <v>101.65374281486223</v>
      </c>
      <c r="P232" s="13">
        <f t="shared" si="89"/>
        <v>101.83258010084676</v>
      </c>
      <c r="Q232" s="13">
        <f t="shared" si="89"/>
        <v>102.25720505959164</v>
      </c>
      <c r="R232" s="13">
        <f t="shared" si="89"/>
        <v>101.8678890033721</v>
      </c>
      <c r="S232" s="13">
        <f t="shared" si="89"/>
        <v>102.03350529606357</v>
      </c>
      <c r="T232" s="13">
        <f t="shared" si="89"/>
        <v>101.79724079827113</v>
      </c>
      <c r="U232" s="13">
        <f t="shared" ref="M232:AH232" si="90">U48*100/U140</f>
        <v>100.7182629108023</v>
      </c>
      <c r="V232" s="13">
        <f t="shared" si="90"/>
        <v>100.59288113552108</v>
      </c>
      <c r="W232" s="13">
        <f t="shared" si="90"/>
        <v>100.38515030791159</v>
      </c>
      <c r="X232" s="13">
        <f t="shared" si="90"/>
        <v>100.47191133940292</v>
      </c>
      <c r="Y232" s="13">
        <f t="shared" si="90"/>
        <v>99.618607828117931</v>
      </c>
      <c r="Z232" s="13">
        <f t="shared" si="90"/>
        <v>99.202345206297252</v>
      </c>
      <c r="AA232" s="13">
        <f t="shared" si="90"/>
        <v>99.300941385741694</v>
      </c>
      <c r="AB232" s="13">
        <f t="shared" si="90"/>
        <v>100</v>
      </c>
      <c r="AC232" s="13">
        <f t="shared" si="90"/>
        <v>100.34925352282745</v>
      </c>
      <c r="AD232" s="13">
        <f t="shared" si="90"/>
        <v>100.3344021149977</v>
      </c>
      <c r="AE232" s="13">
        <f t="shared" si="90"/>
        <v>99.205812076555475</v>
      </c>
      <c r="AF232" s="13">
        <f t="shared" si="90"/>
        <v>98.707088896564713</v>
      </c>
      <c r="AG232" s="13">
        <f t="shared" si="90"/>
        <v>98.127687850430789</v>
      </c>
      <c r="AH232" s="13">
        <f t="shared" si="90"/>
        <v>98.147686573780547</v>
      </c>
    </row>
    <row r="233" spans="1:34" x14ac:dyDescent="0.25">
      <c r="A233" t="s">
        <v>55</v>
      </c>
      <c r="B233" s="1" t="s">
        <v>140</v>
      </c>
      <c r="C233" s="13">
        <f t="shared" ref="C233:T233" si="91">C49*100/C141</f>
        <v>72.375345103134961</v>
      </c>
      <c r="D233" s="13">
        <f t="shared" si="91"/>
        <v>75.041527904836101</v>
      </c>
      <c r="E233" s="13">
        <f t="shared" si="91"/>
        <v>76.687579275694958</v>
      </c>
      <c r="F233" s="13">
        <f t="shared" si="91"/>
        <v>78.674668805344993</v>
      </c>
      <c r="G233" s="13">
        <f t="shared" si="91"/>
        <v>81.782748039419531</v>
      </c>
      <c r="H233" s="13">
        <f t="shared" si="91"/>
        <v>81.441005607525497</v>
      </c>
      <c r="I233" s="13">
        <f t="shared" si="91"/>
        <v>82.769315999202021</v>
      </c>
      <c r="J233" s="13">
        <f t="shared" si="91"/>
        <v>83.071132491293469</v>
      </c>
      <c r="K233" s="13">
        <f t="shared" si="91"/>
        <v>84.645376292375374</v>
      </c>
      <c r="L233" s="13">
        <f t="shared" si="91"/>
        <v>85.972402650479978</v>
      </c>
      <c r="M233" s="13">
        <f t="shared" si="91"/>
        <v>85.456075536864589</v>
      </c>
      <c r="N233" s="13">
        <f t="shared" si="91"/>
        <v>86.743200720711627</v>
      </c>
      <c r="O233" s="13">
        <f t="shared" si="91"/>
        <v>88.175854999560642</v>
      </c>
      <c r="P233" s="13">
        <f t="shared" si="91"/>
        <v>90.157990487026183</v>
      </c>
      <c r="Q233" s="13">
        <f t="shared" si="91"/>
        <v>92.089113676116</v>
      </c>
      <c r="R233" s="13">
        <f t="shared" si="91"/>
        <v>92.632868118802563</v>
      </c>
      <c r="S233" s="13">
        <f t="shared" si="91"/>
        <v>92.956251572341301</v>
      </c>
      <c r="T233" s="13">
        <f t="shared" si="91"/>
        <v>92.638732861643973</v>
      </c>
      <c r="U233" s="13">
        <f t="shared" ref="M233:AH233" si="92">U49*100/U141</f>
        <v>94.036411181904114</v>
      </c>
      <c r="V233" s="13">
        <f t="shared" si="92"/>
        <v>95.980804898118919</v>
      </c>
      <c r="W233" s="13">
        <f t="shared" si="92"/>
        <v>96.686352642073487</v>
      </c>
      <c r="X233" s="13">
        <f t="shared" si="92"/>
        <v>98.468584723084646</v>
      </c>
      <c r="Y233" s="13">
        <f t="shared" si="92"/>
        <v>98.828153144106125</v>
      </c>
      <c r="Z233" s="13">
        <f t="shared" si="92"/>
        <v>98.463121034523738</v>
      </c>
      <c r="AA233" s="13">
        <f t="shared" si="92"/>
        <v>99.379313202163829</v>
      </c>
      <c r="AB233" s="13">
        <f t="shared" si="92"/>
        <v>100</v>
      </c>
      <c r="AC233" s="13">
        <f t="shared" si="92"/>
        <v>101.23864348875647</v>
      </c>
      <c r="AD233" s="13">
        <f t="shared" si="92"/>
        <v>102.04019437935663</v>
      </c>
      <c r="AE233" s="13">
        <f t="shared" si="92"/>
        <v>102.34653064443125</v>
      </c>
      <c r="AF233" s="13">
        <f t="shared" si="92"/>
        <v>102.9791532252558</v>
      </c>
      <c r="AG233" s="13">
        <f t="shared" si="92"/>
        <v>103.53659164882197</v>
      </c>
      <c r="AH233" s="13">
        <f t="shared" si="92"/>
        <v>104.26880941505893</v>
      </c>
    </row>
    <row r="234" spans="1:34" x14ac:dyDescent="0.25">
      <c r="A234" t="s">
        <v>56</v>
      </c>
      <c r="B234" s="1" t="s">
        <v>141</v>
      </c>
      <c r="C234" s="13">
        <f t="shared" ref="C234:T234" si="93">C50*100/C142</f>
        <v>66.900913465976529</v>
      </c>
      <c r="D234" s="13">
        <f t="shared" si="93"/>
        <v>69.804768435982041</v>
      </c>
      <c r="E234" s="13">
        <f t="shared" si="93"/>
        <v>74.203249963202424</v>
      </c>
      <c r="F234" s="13">
        <f t="shared" si="93"/>
        <v>78.437421106413197</v>
      </c>
      <c r="G234" s="13">
        <f t="shared" si="93"/>
        <v>82.214434421823711</v>
      </c>
      <c r="H234" s="13">
        <f t="shared" si="93"/>
        <v>83.49399787525337</v>
      </c>
      <c r="I234" s="13">
        <f t="shared" si="93"/>
        <v>85.054657829108649</v>
      </c>
      <c r="J234" s="13">
        <f t="shared" si="93"/>
        <v>87.80473940769923</v>
      </c>
      <c r="K234" s="13">
        <f t="shared" si="93"/>
        <v>90.87544114105917</v>
      </c>
      <c r="L234" s="13">
        <f t="shared" si="93"/>
        <v>94.976485526516186</v>
      </c>
      <c r="M234" s="13">
        <f t="shared" si="93"/>
        <v>98.115125130604113</v>
      </c>
      <c r="N234" s="13">
        <f t="shared" si="93"/>
        <v>98.655532784012422</v>
      </c>
      <c r="O234" s="13">
        <f t="shared" si="93"/>
        <v>100.49408536157657</v>
      </c>
      <c r="P234" s="13">
        <f t="shared" si="93"/>
        <v>102.59146941521405</v>
      </c>
      <c r="Q234" s="13">
        <f t="shared" si="93"/>
        <v>104.69099046841737</v>
      </c>
      <c r="R234" s="13">
        <f t="shared" si="93"/>
        <v>104.3836208067616</v>
      </c>
      <c r="S234" s="13">
        <f t="shared" si="93"/>
        <v>103.62369605427547</v>
      </c>
      <c r="T234" s="13">
        <f t="shared" si="93"/>
        <v>105.05261171184318</v>
      </c>
      <c r="U234" s="13">
        <f t="shared" ref="M234:AH234" si="94">U50*100/U142</f>
        <v>103.80603262299893</v>
      </c>
      <c r="V234" s="13">
        <f t="shared" si="94"/>
        <v>102.54508293837254</v>
      </c>
      <c r="W234" s="13">
        <f t="shared" si="94"/>
        <v>102.61234873379281</v>
      </c>
      <c r="X234" s="13">
        <f t="shared" si="94"/>
        <v>102.63898451760207</v>
      </c>
      <c r="Y234" s="13">
        <f t="shared" si="94"/>
        <v>97.042128337103208</v>
      </c>
      <c r="Z234" s="13">
        <f t="shared" si="94"/>
        <v>98.084559681258156</v>
      </c>
      <c r="AA234" s="13">
        <f t="shared" si="94"/>
        <v>97.731114661830546</v>
      </c>
      <c r="AB234" s="13">
        <f t="shared" si="94"/>
        <v>100</v>
      </c>
      <c r="AC234" s="13">
        <f t="shared" si="94"/>
        <v>99.082652931583056</v>
      </c>
      <c r="AD234" s="13">
        <f t="shared" si="94"/>
        <v>99.044040388682717</v>
      </c>
      <c r="AE234" s="13">
        <f t="shared" si="94"/>
        <v>98.582822293425664</v>
      </c>
      <c r="AF234" s="13">
        <f t="shared" si="94"/>
        <v>101.60902064087684</v>
      </c>
      <c r="AG234" s="13">
        <f t="shared" si="94"/>
        <v>101.89855200953281</v>
      </c>
      <c r="AH234" s="13">
        <f t="shared" si="94"/>
        <v>103.50128450475637</v>
      </c>
    </row>
    <row r="235" spans="1:34" x14ac:dyDescent="0.25">
      <c r="A235" t="s">
        <v>57</v>
      </c>
      <c r="B235" s="1" t="s">
        <v>142</v>
      </c>
      <c r="C235" s="13">
        <f t="shared" ref="C235:T235" si="95">C51*100/C143</f>
        <v>100.93045466876085</v>
      </c>
      <c r="D235" s="13">
        <f t="shared" si="95"/>
        <v>101.16278571718402</v>
      </c>
      <c r="E235" s="13">
        <f t="shared" si="95"/>
        <v>102.16471669604807</v>
      </c>
      <c r="F235" s="13">
        <f t="shared" si="95"/>
        <v>103.9230697352521</v>
      </c>
      <c r="G235" s="13">
        <f t="shared" si="95"/>
        <v>105.08536309610129</v>
      </c>
      <c r="H235" s="13">
        <f t="shared" si="95"/>
        <v>105.96747752363108</v>
      </c>
      <c r="I235" s="13">
        <f t="shared" si="95"/>
        <v>107.55771295138622</v>
      </c>
      <c r="J235" s="13">
        <f t="shared" si="95"/>
        <v>109.70879096019225</v>
      </c>
      <c r="K235" s="13">
        <f t="shared" si="95"/>
        <v>110.4094944744147</v>
      </c>
      <c r="L235" s="13">
        <f t="shared" si="95"/>
        <v>110.87912333913667</v>
      </c>
      <c r="M235" s="13">
        <f t="shared" si="95"/>
        <v>112.34960010506867</v>
      </c>
      <c r="N235" s="13">
        <f t="shared" si="95"/>
        <v>111.30236544050842</v>
      </c>
      <c r="O235" s="13">
        <f t="shared" si="95"/>
        <v>109.87506523384226</v>
      </c>
      <c r="P235" s="13">
        <f t="shared" si="95"/>
        <v>108.44388456509583</v>
      </c>
      <c r="Q235" s="13">
        <f t="shared" si="95"/>
        <v>107.59428211847234</v>
      </c>
      <c r="R235" s="13">
        <f t="shared" si="95"/>
        <v>106.60930377489976</v>
      </c>
      <c r="S235" s="13">
        <f t="shared" si="95"/>
        <v>106.92565554157277</v>
      </c>
      <c r="T235" s="13">
        <f t="shared" si="95"/>
        <v>106.4802535641048</v>
      </c>
      <c r="U235" s="13">
        <f t="shared" ref="M235:AH235" si="96">U51*100/U143</f>
        <v>103.75410909290136</v>
      </c>
      <c r="V235" s="13">
        <f t="shared" si="96"/>
        <v>102.5492900269933</v>
      </c>
      <c r="W235" s="13">
        <f t="shared" si="96"/>
        <v>102.01017919067225</v>
      </c>
      <c r="X235" s="13">
        <f t="shared" si="96"/>
        <v>101.13801279697111</v>
      </c>
      <c r="Y235" s="13">
        <f t="shared" si="96"/>
        <v>100.35078553580695</v>
      </c>
      <c r="Z235" s="13">
        <f t="shared" si="96"/>
        <v>99.607485637761428</v>
      </c>
      <c r="AA235" s="13">
        <f t="shared" si="96"/>
        <v>99.421876427976827</v>
      </c>
      <c r="AB235" s="13">
        <f t="shared" si="96"/>
        <v>100</v>
      </c>
      <c r="AC235" s="13">
        <f t="shared" si="96"/>
        <v>100.36089500360026</v>
      </c>
      <c r="AD235" s="13">
        <f t="shared" si="96"/>
        <v>100.03864052412507</v>
      </c>
      <c r="AE235" s="13">
        <f t="shared" si="96"/>
        <v>97.90151063398649</v>
      </c>
      <c r="AF235" s="13">
        <f t="shared" si="96"/>
        <v>96.548933367345185</v>
      </c>
      <c r="AG235" s="13">
        <f t="shared" si="96"/>
        <v>95.327604402761963</v>
      </c>
      <c r="AH235" s="13">
        <f t="shared" si="96"/>
        <v>95.115976467025263</v>
      </c>
    </row>
    <row r="236" spans="1:34" x14ac:dyDescent="0.25">
      <c r="A236" t="s">
        <v>58</v>
      </c>
      <c r="B236" s="1" t="s">
        <v>143</v>
      </c>
      <c r="C236" s="13">
        <f t="shared" ref="C236:T236" si="97">C52*100/C144</f>
        <v>57.89184997386257</v>
      </c>
      <c r="D236" s="13">
        <f t="shared" si="97"/>
        <v>59.3744759786439</v>
      </c>
      <c r="E236" s="13">
        <f t="shared" si="97"/>
        <v>61.481380451344698</v>
      </c>
      <c r="F236" s="13">
        <f t="shared" si="97"/>
        <v>64.536093689976838</v>
      </c>
      <c r="G236" s="13">
        <f t="shared" si="97"/>
        <v>66.888090995131478</v>
      </c>
      <c r="H236" s="13">
        <f t="shared" si="97"/>
        <v>72.849861597479617</v>
      </c>
      <c r="I236" s="13">
        <f t="shared" si="97"/>
        <v>75.408734679267354</v>
      </c>
      <c r="J236" s="13">
        <f t="shared" si="97"/>
        <v>77.684775096958262</v>
      </c>
      <c r="K236" s="13">
        <f t="shared" si="97"/>
        <v>82.255653431146769</v>
      </c>
      <c r="L236" s="13">
        <f t="shared" si="97"/>
        <v>88.579906678733096</v>
      </c>
      <c r="M236" s="13">
        <f t="shared" si="97"/>
        <v>92.372842384339023</v>
      </c>
      <c r="N236" s="13">
        <f t="shared" si="97"/>
        <v>94.38600087726752</v>
      </c>
      <c r="O236" s="13">
        <f t="shared" si="97"/>
        <v>95.843384721111846</v>
      </c>
      <c r="P236" s="13">
        <f t="shared" si="97"/>
        <v>97.272923367346806</v>
      </c>
      <c r="Q236" s="13">
        <f t="shared" si="97"/>
        <v>98.240297227346844</v>
      </c>
      <c r="R236" s="13">
        <f t="shared" si="97"/>
        <v>98.442874975669639</v>
      </c>
      <c r="S236" s="13">
        <f t="shared" si="97"/>
        <v>98.432615516066647</v>
      </c>
      <c r="T236" s="13">
        <f t="shared" si="97"/>
        <v>97.410039898434817</v>
      </c>
      <c r="U236" s="13">
        <f t="shared" ref="M236:AH236" si="98">U52*100/U144</f>
        <v>98.477138130123848</v>
      </c>
      <c r="V236" s="13">
        <f t="shared" si="98"/>
        <v>99.792529589882463</v>
      </c>
      <c r="W236" s="13">
        <f t="shared" si="98"/>
        <v>98.646343244571469</v>
      </c>
      <c r="X236" s="13">
        <f t="shared" si="98"/>
        <v>99.441812670261243</v>
      </c>
      <c r="Y236" s="13">
        <f t="shared" si="98"/>
        <v>99.874126562805458</v>
      </c>
      <c r="Z236" s="13">
        <f t="shared" si="98"/>
        <v>99.573049147970281</v>
      </c>
      <c r="AA236" s="13">
        <f t="shared" si="98"/>
        <v>99.820579517446589</v>
      </c>
      <c r="AB236" s="13">
        <f t="shared" si="98"/>
        <v>100</v>
      </c>
      <c r="AC236" s="13">
        <f t="shared" si="98"/>
        <v>99.892405397106714</v>
      </c>
      <c r="AD236" s="13">
        <f t="shared" si="98"/>
        <v>99.786124563645828</v>
      </c>
      <c r="AE236" s="13">
        <f t="shared" si="98"/>
        <v>99.651591112016689</v>
      </c>
      <c r="AF236" s="13">
        <f t="shared" si="98"/>
        <v>98.701100496031444</v>
      </c>
      <c r="AG236" s="13">
        <f t="shared" si="98"/>
        <v>98.365108072018927</v>
      </c>
      <c r="AH236" s="13">
        <f t="shared" si="98"/>
        <v>97.670908551411344</v>
      </c>
    </row>
    <row r="237" spans="1:34" x14ac:dyDescent="0.25">
      <c r="A237" t="s">
        <v>59</v>
      </c>
      <c r="B237" s="9" t="s">
        <v>287</v>
      </c>
      <c r="C237" s="13">
        <f t="shared" ref="C237:T237" si="99">C53*100/C145</f>
        <v>53.078310849222795</v>
      </c>
      <c r="D237" s="13">
        <f t="shared" si="99"/>
        <v>55.19432159664192</v>
      </c>
      <c r="E237" s="13">
        <f t="shared" si="99"/>
        <v>57.56517950608746</v>
      </c>
      <c r="F237" s="13">
        <f t="shared" si="99"/>
        <v>60.121132861244348</v>
      </c>
      <c r="G237" s="13">
        <f t="shared" si="99"/>
        <v>62.390548090615908</v>
      </c>
      <c r="H237" s="13">
        <f t="shared" si="99"/>
        <v>65.016511049008173</v>
      </c>
      <c r="I237" s="13">
        <f t="shared" si="99"/>
        <v>67.085097009339464</v>
      </c>
      <c r="J237" s="13">
        <f t="shared" si="99"/>
        <v>68.613857651053337</v>
      </c>
      <c r="K237" s="13">
        <f t="shared" si="99"/>
        <v>71.344334946362622</v>
      </c>
      <c r="L237" s="13">
        <f t="shared" si="99"/>
        <v>73.897633903925566</v>
      </c>
      <c r="M237" s="13">
        <f t="shared" si="99"/>
        <v>76.354241029663541</v>
      </c>
      <c r="N237" s="13">
        <f t="shared" si="99"/>
        <v>77.294391730691743</v>
      </c>
      <c r="O237" s="13">
        <f t="shared" si="99"/>
        <v>78.111033591781847</v>
      </c>
      <c r="P237" s="13">
        <f t="shared" si="99"/>
        <v>79.828938222855115</v>
      </c>
      <c r="Q237" s="13">
        <f t="shared" si="99"/>
        <v>81.318727652494928</v>
      </c>
      <c r="R237" s="13">
        <f t="shared" si="99"/>
        <v>83.500780658268766</v>
      </c>
      <c r="S237" s="13">
        <f t="shared" si="99"/>
        <v>85.552206721588817</v>
      </c>
      <c r="T237" s="13">
        <f t="shared" si="99"/>
        <v>88.004073279123517</v>
      </c>
      <c r="U237" s="13">
        <f t="shared" ref="M237:AH237" si="100">U53*100/U145</f>
        <v>90.27969366741435</v>
      </c>
      <c r="V237" s="13">
        <f t="shared" si="100"/>
        <v>92.8154144437366</v>
      </c>
      <c r="W237" s="13">
        <f t="shared" si="100"/>
        <v>94.887849221656438</v>
      </c>
      <c r="X237" s="13">
        <f t="shared" si="100"/>
        <v>96.097317142820657</v>
      </c>
      <c r="Y237" s="13">
        <f t="shared" si="100"/>
        <v>94.586271043437364</v>
      </c>
      <c r="Z237" s="13">
        <f t="shared" si="100"/>
        <v>96.095857510457563</v>
      </c>
      <c r="AA237" s="13">
        <f t="shared" si="100"/>
        <v>97.673247545454203</v>
      </c>
      <c r="AB237" s="13">
        <f t="shared" si="100"/>
        <v>100</v>
      </c>
      <c r="AC237" s="13">
        <f t="shared" si="100"/>
        <v>102.66656812265546</v>
      </c>
      <c r="AD237" s="13">
        <f t="shared" si="100"/>
        <v>106.10528978353439</v>
      </c>
      <c r="AE237" s="13">
        <f t="shared" si="100"/>
        <v>108.66458995765279</v>
      </c>
      <c r="AF237" s="13">
        <f t="shared" si="100"/>
        <v>111.742242193203</v>
      </c>
      <c r="AG237" s="13">
        <f t="shared" si="100"/>
        <v>114.86286329164082</v>
      </c>
      <c r="AH237" s="13">
        <f t="shared" si="100"/>
        <v>119.27687375367265</v>
      </c>
    </row>
    <row r="238" spans="1:34" x14ac:dyDescent="0.25">
      <c r="A238" t="s">
        <v>60</v>
      </c>
      <c r="B238" s="9" t="s">
        <v>61</v>
      </c>
      <c r="C238" s="13">
        <f t="shared" ref="C238:T238" si="101">C54*100/C146</f>
        <v>52.865986943929805</v>
      </c>
      <c r="D238" s="13">
        <f t="shared" si="101"/>
        <v>54.768963788215878</v>
      </c>
      <c r="E238" s="13">
        <f t="shared" si="101"/>
        <v>57.462950425617336</v>
      </c>
      <c r="F238" s="13">
        <f t="shared" si="101"/>
        <v>59.962589749574171</v>
      </c>
      <c r="G238" s="13">
        <f t="shared" si="101"/>
        <v>63.307486999082194</v>
      </c>
      <c r="H238" s="13">
        <f t="shared" si="101"/>
        <v>67.75778227105323</v>
      </c>
      <c r="I238" s="13">
        <f t="shared" si="101"/>
        <v>69.73791151668533</v>
      </c>
      <c r="J238" s="13">
        <f t="shared" si="101"/>
        <v>71.173034835629181</v>
      </c>
      <c r="K238" s="13">
        <f t="shared" si="101"/>
        <v>74.702714889704069</v>
      </c>
      <c r="L238" s="13">
        <f t="shared" si="101"/>
        <v>77.998685876257667</v>
      </c>
      <c r="M238" s="13">
        <f t="shared" si="101"/>
        <v>81.025411598941602</v>
      </c>
      <c r="N238" s="13">
        <f t="shared" si="101"/>
        <v>81.213593130366931</v>
      </c>
      <c r="O238" s="13">
        <f t="shared" si="101"/>
        <v>80.282248683746346</v>
      </c>
      <c r="P238" s="13">
        <f t="shared" si="101"/>
        <v>80.950793456420882</v>
      </c>
      <c r="Q238" s="13">
        <f t="shared" si="101"/>
        <v>81.416013092084142</v>
      </c>
      <c r="R238" s="13">
        <f t="shared" si="101"/>
        <v>83.11797669356325</v>
      </c>
      <c r="S238" s="13">
        <f t="shared" si="101"/>
        <v>85.493773830655144</v>
      </c>
      <c r="T238" s="13">
        <f t="shared" si="101"/>
        <v>88.285200014158477</v>
      </c>
      <c r="U238" s="13">
        <f t="shared" ref="M238:AH238" si="102">U54*100/U146</f>
        <v>90.404461734754449</v>
      </c>
      <c r="V238" s="13">
        <f t="shared" si="102"/>
        <v>92.524098381117724</v>
      </c>
      <c r="W238" s="13">
        <f t="shared" si="102"/>
        <v>94.847593756490127</v>
      </c>
      <c r="X238" s="13">
        <f t="shared" si="102"/>
        <v>95.177975224076889</v>
      </c>
      <c r="Y238" s="13">
        <f t="shared" si="102"/>
        <v>90.908378416801384</v>
      </c>
      <c r="Z238" s="13">
        <f t="shared" si="102"/>
        <v>94.571643188891969</v>
      </c>
      <c r="AA238" s="13">
        <f t="shared" si="102"/>
        <v>96.774213844194222</v>
      </c>
      <c r="AB238" s="13">
        <f t="shared" si="102"/>
        <v>100</v>
      </c>
      <c r="AC238" s="13">
        <f t="shared" si="102"/>
        <v>103.58899942090711</v>
      </c>
      <c r="AD238" s="13">
        <f t="shared" si="102"/>
        <v>108.31892371033273</v>
      </c>
      <c r="AE238" s="13">
        <f t="shared" si="102"/>
        <v>110.82636048945423</v>
      </c>
      <c r="AF238" s="13">
        <f t="shared" si="102"/>
        <v>114.58383452294527</v>
      </c>
      <c r="AG238" s="13">
        <f t="shared" si="102"/>
        <v>117.88637496370663</v>
      </c>
      <c r="AH238" s="13">
        <f t="shared" si="102"/>
        <v>124.18128167735728</v>
      </c>
    </row>
    <row r="239" spans="1:34" x14ac:dyDescent="0.25">
      <c r="A239" t="s">
        <v>62</v>
      </c>
      <c r="B239" s="1" t="s">
        <v>144</v>
      </c>
      <c r="C239" s="13">
        <f t="shared" ref="C239:T239" si="103">C55*100/C147</f>
        <v>52.52891003206922</v>
      </c>
      <c r="D239" s="13">
        <f t="shared" si="103"/>
        <v>54.219307286896964</v>
      </c>
      <c r="E239" s="13">
        <f t="shared" si="103"/>
        <v>55.145433581428037</v>
      </c>
      <c r="F239" s="13">
        <f t="shared" si="103"/>
        <v>56.759664930239254</v>
      </c>
      <c r="G239" s="13">
        <f t="shared" si="103"/>
        <v>61.37154490920355</v>
      </c>
      <c r="H239" s="13">
        <f t="shared" si="103"/>
        <v>66.136695126148751</v>
      </c>
      <c r="I239" s="13">
        <f t="shared" si="103"/>
        <v>66.808222688206925</v>
      </c>
      <c r="J239" s="13">
        <f t="shared" si="103"/>
        <v>68.791674463544879</v>
      </c>
      <c r="K239" s="13">
        <f t="shared" si="103"/>
        <v>72.532169671097648</v>
      </c>
      <c r="L239" s="13">
        <f t="shared" si="103"/>
        <v>76.258990555641446</v>
      </c>
      <c r="M239" s="13">
        <f t="shared" si="103"/>
        <v>81.166137685223376</v>
      </c>
      <c r="N239" s="13">
        <f t="shared" si="103"/>
        <v>81.071169086708963</v>
      </c>
      <c r="O239" s="13">
        <f t="shared" si="103"/>
        <v>80.147588164901862</v>
      </c>
      <c r="P239" s="13">
        <f t="shared" si="103"/>
        <v>83.681195410759798</v>
      </c>
      <c r="Q239" s="13">
        <f t="shared" si="103"/>
        <v>84.48973526131428</v>
      </c>
      <c r="R239" s="13">
        <f t="shared" si="103"/>
        <v>86.176815295496468</v>
      </c>
      <c r="S239" s="13">
        <f t="shared" si="103"/>
        <v>88.381736947027747</v>
      </c>
      <c r="T239" s="13">
        <f t="shared" si="103"/>
        <v>90.712596394982214</v>
      </c>
      <c r="U239" s="13">
        <f t="shared" ref="M239:AH239" si="104">U55*100/U147</f>
        <v>92.388698642347038</v>
      </c>
      <c r="V239" s="13">
        <f t="shared" si="104"/>
        <v>94.954918319657978</v>
      </c>
      <c r="W239" s="13">
        <f t="shared" si="104"/>
        <v>96.904444151726381</v>
      </c>
      <c r="X239" s="13">
        <f t="shared" si="104"/>
        <v>97.808200796386387</v>
      </c>
      <c r="Y239" s="13">
        <f t="shared" si="104"/>
        <v>89.560973149516258</v>
      </c>
      <c r="Z239" s="13">
        <f t="shared" si="104"/>
        <v>94.403746070799087</v>
      </c>
      <c r="AA239" s="13">
        <f t="shared" si="104"/>
        <v>95.362576880709668</v>
      </c>
      <c r="AB239" s="13">
        <f t="shared" si="104"/>
        <v>100</v>
      </c>
      <c r="AC239" s="13">
        <f t="shared" si="104"/>
        <v>104.88906146294832</v>
      </c>
      <c r="AD239" s="13">
        <f t="shared" si="104"/>
        <v>111.05669795475826</v>
      </c>
      <c r="AE239" s="13">
        <f t="shared" si="104"/>
        <v>114.78332024263921</v>
      </c>
      <c r="AF239" s="13">
        <f t="shared" si="104"/>
        <v>123.32642731054231</v>
      </c>
      <c r="AG239" s="13">
        <f t="shared" si="104"/>
        <v>130.6110184535579</v>
      </c>
      <c r="AH239" s="13">
        <f t="shared" si="104"/>
        <v>141.42853958719161</v>
      </c>
    </row>
    <row r="240" spans="1:34" x14ac:dyDescent="0.25">
      <c r="A240" t="s">
        <v>63</v>
      </c>
      <c r="B240" s="1" t="s">
        <v>145</v>
      </c>
      <c r="C240" s="13">
        <f t="shared" ref="C240:T240" si="105">C56*100/C148</f>
        <v>85.866609281989838</v>
      </c>
      <c r="D240" s="13">
        <f t="shared" si="105"/>
        <v>84.851113109594024</v>
      </c>
      <c r="E240" s="13">
        <f t="shared" si="105"/>
        <v>86.822838621909341</v>
      </c>
      <c r="F240" s="13">
        <f t="shared" si="105"/>
        <v>87.71587404867357</v>
      </c>
      <c r="G240" s="13">
        <f t="shared" si="105"/>
        <v>88.884399106349818</v>
      </c>
      <c r="H240" s="13">
        <f t="shared" si="105"/>
        <v>94.682696805803218</v>
      </c>
      <c r="I240" s="13">
        <f t="shared" si="105"/>
        <v>94.703537571420213</v>
      </c>
      <c r="J240" s="13">
        <f t="shared" si="105"/>
        <v>88.708129023109933</v>
      </c>
      <c r="K240" s="13">
        <f t="shared" si="105"/>
        <v>89.536438625259706</v>
      </c>
      <c r="L240" s="13">
        <f t="shared" si="105"/>
        <v>89.478789835254858</v>
      </c>
      <c r="M240" s="13">
        <f t="shared" si="105"/>
        <v>86.747807028071506</v>
      </c>
      <c r="N240" s="13">
        <f t="shared" si="105"/>
        <v>85.245654804588753</v>
      </c>
      <c r="O240" s="13">
        <f t="shared" si="105"/>
        <v>81.192123625393236</v>
      </c>
      <c r="P240" s="13">
        <f t="shared" si="105"/>
        <v>76.637935808262355</v>
      </c>
      <c r="Q240" s="13">
        <f t="shared" si="105"/>
        <v>75.303479885027372</v>
      </c>
      <c r="R240" s="13">
        <f t="shared" si="105"/>
        <v>76.01436310500624</v>
      </c>
      <c r="S240" s="13">
        <f t="shared" si="105"/>
        <v>77.484370295591788</v>
      </c>
      <c r="T240" s="13">
        <f t="shared" si="105"/>
        <v>81.601083851888092</v>
      </c>
      <c r="U240" s="13">
        <f t="shared" ref="M240:AH240" si="106">U56*100/U148</f>
        <v>85.107791803259659</v>
      </c>
      <c r="V240" s="13">
        <f t="shared" si="106"/>
        <v>88.090347620891905</v>
      </c>
      <c r="W240" s="13">
        <f t="shared" si="106"/>
        <v>93.368986695152117</v>
      </c>
      <c r="X240" s="13">
        <f t="shared" si="106"/>
        <v>93.164901866116608</v>
      </c>
      <c r="Y240" s="13">
        <f t="shared" si="106"/>
        <v>86.506810289781853</v>
      </c>
      <c r="Z240" s="13">
        <f t="shared" si="106"/>
        <v>91.260092810952031</v>
      </c>
      <c r="AA240" s="13">
        <f t="shared" si="106"/>
        <v>96.629506403147204</v>
      </c>
      <c r="AB240" s="13">
        <f t="shared" si="106"/>
        <v>100</v>
      </c>
      <c r="AC240" s="13">
        <f t="shared" si="106"/>
        <v>105.71527323856284</v>
      </c>
      <c r="AD240" s="13">
        <f t="shared" si="106"/>
        <v>113.66209993966076</v>
      </c>
      <c r="AE240" s="13">
        <f t="shared" si="106"/>
        <v>115.75390597379266</v>
      </c>
      <c r="AF240" s="13">
        <f t="shared" si="106"/>
        <v>116.81400501832076</v>
      </c>
      <c r="AG240" s="13">
        <f t="shared" si="106"/>
        <v>120.9622992688994</v>
      </c>
      <c r="AH240" s="13">
        <f t="shared" si="106"/>
        <v>126.72472205280019</v>
      </c>
    </row>
    <row r="241" spans="1:34" x14ac:dyDescent="0.25">
      <c r="A241" t="s">
        <v>64</v>
      </c>
      <c r="B241" s="1" t="s">
        <v>146</v>
      </c>
      <c r="C241" s="13">
        <f t="shared" ref="C241:T241" si="107">C57*100/C149</f>
        <v>42.491407915586045</v>
      </c>
      <c r="D241" s="13">
        <f t="shared" si="107"/>
        <v>45.198414624813772</v>
      </c>
      <c r="E241" s="13">
        <f t="shared" si="107"/>
        <v>49.553880714162609</v>
      </c>
      <c r="F241" s="13">
        <f t="shared" si="107"/>
        <v>53.140391555972755</v>
      </c>
      <c r="G241" s="13">
        <f t="shared" si="107"/>
        <v>55.661963097121898</v>
      </c>
      <c r="H241" s="13">
        <f t="shared" si="107"/>
        <v>59.345408770087317</v>
      </c>
      <c r="I241" s="13">
        <f t="shared" si="107"/>
        <v>62.951932653342666</v>
      </c>
      <c r="J241" s="13">
        <f t="shared" si="107"/>
        <v>66.140617101241716</v>
      </c>
      <c r="K241" s="13">
        <f t="shared" si="107"/>
        <v>70.258078840558454</v>
      </c>
      <c r="L241" s="13">
        <f t="shared" si="107"/>
        <v>74.48455093712505</v>
      </c>
      <c r="M241" s="13">
        <f t="shared" si="107"/>
        <v>78.611539451663774</v>
      </c>
      <c r="N241" s="13">
        <f t="shared" si="107"/>
        <v>79.744007145063037</v>
      </c>
      <c r="O241" s="13">
        <f t="shared" si="107"/>
        <v>80.598767292047768</v>
      </c>
      <c r="P241" s="13">
        <f t="shared" si="107"/>
        <v>81.668623944719386</v>
      </c>
      <c r="Q241" s="13">
        <f t="shared" si="107"/>
        <v>83.552017656829705</v>
      </c>
      <c r="R241" s="13">
        <f t="shared" si="107"/>
        <v>85.942902764772768</v>
      </c>
      <c r="S241" s="13">
        <f t="shared" si="107"/>
        <v>89.082976326876533</v>
      </c>
      <c r="T241" s="13">
        <f t="shared" si="107"/>
        <v>91.520509490399675</v>
      </c>
      <c r="U241" s="13">
        <f t="shared" ref="M241:AH241" si="108">U57*100/U149</f>
        <v>93.09397894349452</v>
      </c>
      <c r="V241" s="13">
        <f t="shared" si="108"/>
        <v>94.059160982049931</v>
      </c>
      <c r="W241" s="13">
        <f t="shared" si="108"/>
        <v>94.563905067063331</v>
      </c>
      <c r="X241" s="13">
        <f t="shared" si="108"/>
        <v>94.503745086128674</v>
      </c>
      <c r="Y241" s="13">
        <f t="shared" si="108"/>
        <v>96.009021170669001</v>
      </c>
      <c r="Z241" s="13">
        <f t="shared" si="108"/>
        <v>97.452351207307586</v>
      </c>
      <c r="AA241" s="13">
        <f t="shared" si="108"/>
        <v>98.808308999653264</v>
      </c>
      <c r="AB241" s="13">
        <f t="shared" si="108"/>
        <v>100</v>
      </c>
      <c r="AC241" s="13">
        <f t="shared" si="108"/>
        <v>101.2379814658875</v>
      </c>
      <c r="AD241" s="13">
        <f t="shared" si="108"/>
        <v>102.99979304268311</v>
      </c>
      <c r="AE241" s="13">
        <f t="shared" si="108"/>
        <v>104.40747503003229</v>
      </c>
      <c r="AF241" s="13">
        <f t="shared" si="108"/>
        <v>105.5266100729194</v>
      </c>
      <c r="AG241" s="13">
        <f t="shared" si="108"/>
        <v>105.90516169318292</v>
      </c>
      <c r="AH241" s="13">
        <f t="shared" si="108"/>
        <v>109.33223352949375</v>
      </c>
    </row>
    <row r="242" spans="1:34" x14ac:dyDescent="0.25">
      <c r="A242" t="s">
        <v>65</v>
      </c>
      <c r="B242" s="1" t="s">
        <v>147</v>
      </c>
      <c r="C242" s="13">
        <f t="shared" ref="C242:T242" si="109">C58*100/C150</f>
        <v>63.463347712773526</v>
      </c>
      <c r="D242" s="13">
        <f t="shared" si="109"/>
        <v>63.431824664218169</v>
      </c>
      <c r="E242" s="13">
        <f t="shared" si="109"/>
        <v>65.30389302243286</v>
      </c>
      <c r="F242" s="13">
        <f t="shared" si="109"/>
        <v>66.516721647232515</v>
      </c>
      <c r="G242" s="13">
        <f t="shared" si="109"/>
        <v>67.651949146647965</v>
      </c>
      <c r="H242" s="13">
        <f t="shared" si="109"/>
        <v>71.288429636924405</v>
      </c>
      <c r="I242" s="13">
        <f t="shared" si="109"/>
        <v>72.024504862743186</v>
      </c>
      <c r="J242" s="13">
        <f t="shared" si="109"/>
        <v>69.132496036014288</v>
      </c>
      <c r="K242" s="13">
        <f t="shared" si="109"/>
        <v>70.425006363446684</v>
      </c>
      <c r="L242" s="13">
        <f t="shared" si="109"/>
        <v>71.00814094258287</v>
      </c>
      <c r="M242" s="13">
        <f t="shared" si="109"/>
        <v>69.761055700397833</v>
      </c>
      <c r="N242" s="13">
        <f t="shared" si="109"/>
        <v>71.68135624808734</v>
      </c>
      <c r="O242" s="13">
        <f t="shared" si="109"/>
        <v>72.643136288923515</v>
      </c>
      <c r="P242" s="13">
        <f t="shared" si="109"/>
        <v>75.242336189336584</v>
      </c>
      <c r="Q242" s="13">
        <f t="shared" si="109"/>
        <v>74.233065987855298</v>
      </c>
      <c r="R242" s="13">
        <f t="shared" si="109"/>
        <v>76.303467611085608</v>
      </c>
      <c r="S242" s="13">
        <f t="shared" si="109"/>
        <v>79.374609372199345</v>
      </c>
      <c r="T242" s="13">
        <f t="shared" si="109"/>
        <v>81.995086541083353</v>
      </c>
      <c r="U242" s="13">
        <f t="shared" ref="M242:AH242" si="110">U58*100/U150</f>
        <v>84.705038759902095</v>
      </c>
      <c r="V242" s="13">
        <f t="shared" si="110"/>
        <v>87.008549118756704</v>
      </c>
      <c r="W242" s="13">
        <f t="shared" si="110"/>
        <v>89.416435951922224</v>
      </c>
      <c r="X242" s="13">
        <f t="shared" si="110"/>
        <v>90.904802393130765</v>
      </c>
      <c r="Y242" s="13">
        <f t="shared" si="110"/>
        <v>87.007315198814069</v>
      </c>
      <c r="Z242" s="13">
        <f t="shared" si="110"/>
        <v>91.12084465645674</v>
      </c>
      <c r="AA242" s="13">
        <f t="shared" si="110"/>
        <v>92.874905736663393</v>
      </c>
      <c r="AB242" s="13">
        <f t="shared" si="110"/>
        <v>100</v>
      </c>
      <c r="AC242" s="13">
        <f t="shared" si="110"/>
        <v>103.06088908659935</v>
      </c>
      <c r="AD242" s="13">
        <f t="shared" si="110"/>
        <v>107.48727283973341</v>
      </c>
      <c r="AE242" s="13">
        <f t="shared" si="110"/>
        <v>112.64473790841484</v>
      </c>
      <c r="AF242" s="13">
        <f t="shared" si="110"/>
        <v>120.26374804215592</v>
      </c>
      <c r="AG242" s="13">
        <f t="shared" si="110"/>
        <v>121.9188086708312</v>
      </c>
      <c r="AH242" s="13">
        <f t="shared" si="110"/>
        <v>129.07378673954523</v>
      </c>
    </row>
    <row r="243" spans="1:34" x14ac:dyDescent="0.25">
      <c r="A243" t="s">
        <v>66</v>
      </c>
      <c r="B243" s="9" t="s">
        <v>67</v>
      </c>
      <c r="C243" s="13">
        <f t="shared" ref="C243:T243" si="111">C59*100/C151</f>
        <v>52.877234182291993</v>
      </c>
      <c r="D243" s="13">
        <f t="shared" si="111"/>
        <v>55.24139353941095</v>
      </c>
      <c r="E243" s="13">
        <f t="shared" si="111"/>
        <v>57.397942490391138</v>
      </c>
      <c r="F243" s="13">
        <f t="shared" si="111"/>
        <v>60.071409097092271</v>
      </c>
      <c r="G243" s="13">
        <f t="shared" si="111"/>
        <v>61.594119965537722</v>
      </c>
      <c r="H243" s="13">
        <f t="shared" si="111"/>
        <v>63.077580682176091</v>
      </c>
      <c r="I243" s="13">
        <f t="shared" si="111"/>
        <v>65.12615569051691</v>
      </c>
      <c r="J243" s="13">
        <f t="shared" si="111"/>
        <v>66.744227103552376</v>
      </c>
      <c r="K243" s="13">
        <f t="shared" si="111"/>
        <v>68.89487259348185</v>
      </c>
      <c r="L243" s="13">
        <f t="shared" si="111"/>
        <v>70.90660031636439</v>
      </c>
      <c r="M243" s="13">
        <f t="shared" si="111"/>
        <v>72.894638137733509</v>
      </c>
      <c r="N243" s="13">
        <f t="shared" si="111"/>
        <v>74.327152029272952</v>
      </c>
      <c r="O243" s="13">
        <f t="shared" si="111"/>
        <v>76.383382906105851</v>
      </c>
      <c r="P243" s="13">
        <f t="shared" si="111"/>
        <v>78.896450928548049</v>
      </c>
      <c r="Q243" s="13">
        <f t="shared" si="111"/>
        <v>81.174092506401564</v>
      </c>
      <c r="R243" s="13">
        <f t="shared" si="111"/>
        <v>83.714847827701362</v>
      </c>
      <c r="S243" s="13">
        <f t="shared" si="111"/>
        <v>85.529371763209113</v>
      </c>
      <c r="T243" s="13">
        <f t="shared" si="111"/>
        <v>87.735119470353936</v>
      </c>
      <c r="U243" s="13">
        <f t="shared" ref="M243:AH243" si="112">U59*100/U151</f>
        <v>90.11963339666471</v>
      </c>
      <c r="V243" s="13">
        <f t="shared" si="112"/>
        <v>92.94671238092775</v>
      </c>
      <c r="W243" s="13">
        <f t="shared" si="112"/>
        <v>94.835828531352504</v>
      </c>
      <c r="X243" s="13">
        <f t="shared" si="112"/>
        <v>96.710393388117694</v>
      </c>
      <c r="Y243" s="13">
        <f t="shared" si="112"/>
        <v>97.315809406047123</v>
      </c>
      <c r="Z243" s="13">
        <f t="shared" si="112"/>
        <v>97.207965199117425</v>
      </c>
      <c r="AA243" s="13">
        <f t="shared" si="112"/>
        <v>98.327103903603302</v>
      </c>
      <c r="AB243" s="13">
        <f t="shared" si="112"/>
        <v>100</v>
      </c>
      <c r="AC243" s="13">
        <f t="shared" si="112"/>
        <v>101.98331289926634</v>
      </c>
      <c r="AD243" s="13">
        <f t="shared" si="112"/>
        <v>104.47216682376015</v>
      </c>
      <c r="AE243" s="13">
        <f t="shared" si="112"/>
        <v>107.06861192003009</v>
      </c>
      <c r="AF243" s="13">
        <f t="shared" si="112"/>
        <v>109.65249756398768</v>
      </c>
      <c r="AG243" s="13">
        <f t="shared" si="112"/>
        <v>112.64446100976396</v>
      </c>
      <c r="AH243" s="13">
        <f t="shared" si="112"/>
        <v>115.69971797336258</v>
      </c>
    </row>
    <row r="244" spans="1:34" x14ac:dyDescent="0.25">
      <c r="A244" t="s">
        <v>68</v>
      </c>
      <c r="B244" s="1" t="s">
        <v>148</v>
      </c>
      <c r="C244" s="13">
        <f t="shared" ref="C244:T244" si="113">C60*100/C152</f>
        <v>51.978550898791767</v>
      </c>
      <c r="D244" s="13">
        <f t="shared" si="113"/>
        <v>54.391655622375829</v>
      </c>
      <c r="E244" s="13">
        <f t="shared" si="113"/>
        <v>56.499776193122628</v>
      </c>
      <c r="F244" s="13">
        <f t="shared" si="113"/>
        <v>59.231558377036983</v>
      </c>
      <c r="G244" s="13">
        <f t="shared" si="113"/>
        <v>60.80084789652259</v>
      </c>
      <c r="H244" s="13">
        <f t="shared" si="113"/>
        <v>62.383616869414062</v>
      </c>
      <c r="I244" s="13">
        <f t="shared" si="113"/>
        <v>64.468979541624336</v>
      </c>
      <c r="J244" s="13">
        <f t="shared" si="113"/>
        <v>66.156822283572964</v>
      </c>
      <c r="K244" s="13">
        <f t="shared" si="113"/>
        <v>68.387797889274637</v>
      </c>
      <c r="L244" s="13">
        <f t="shared" si="113"/>
        <v>70.565259574909305</v>
      </c>
      <c r="M244" s="13">
        <f t="shared" si="113"/>
        <v>72.662511729260032</v>
      </c>
      <c r="N244" s="13">
        <f t="shared" si="113"/>
        <v>74.552689704197945</v>
      </c>
      <c r="O244" s="13">
        <f t="shared" si="113"/>
        <v>76.637794650482903</v>
      </c>
      <c r="P244" s="13">
        <f t="shared" si="113"/>
        <v>78.977791148722602</v>
      </c>
      <c r="Q244" s="13">
        <f t="shared" si="113"/>
        <v>81.574548271237276</v>
      </c>
      <c r="R244" s="13">
        <f t="shared" si="113"/>
        <v>84.274375190092925</v>
      </c>
      <c r="S244" s="13">
        <f t="shared" si="113"/>
        <v>86.071168624033447</v>
      </c>
      <c r="T244" s="13">
        <f t="shared" si="113"/>
        <v>88.204214790427869</v>
      </c>
      <c r="U244" s="13">
        <f t="shared" ref="M244:AH244" si="114">U60*100/U152</f>
        <v>90.568077312637314</v>
      </c>
      <c r="V244" s="13">
        <f t="shared" si="114"/>
        <v>93.395245267013223</v>
      </c>
      <c r="W244" s="13">
        <f t="shared" si="114"/>
        <v>95.24399900293686</v>
      </c>
      <c r="X244" s="13">
        <f t="shared" si="114"/>
        <v>96.978923694446905</v>
      </c>
      <c r="Y244" s="13">
        <f t="shared" si="114"/>
        <v>97.470759924443513</v>
      </c>
      <c r="Z244" s="13">
        <f t="shared" si="114"/>
        <v>97.248123366965288</v>
      </c>
      <c r="AA244" s="13">
        <f t="shared" si="114"/>
        <v>98.30758838096105</v>
      </c>
      <c r="AB244" s="13">
        <f t="shared" si="114"/>
        <v>100</v>
      </c>
      <c r="AC244" s="13">
        <f t="shared" si="114"/>
        <v>102.04618437467383</v>
      </c>
      <c r="AD244" s="13">
        <f t="shared" si="114"/>
        <v>104.67448198133783</v>
      </c>
      <c r="AE244" s="13">
        <f t="shared" si="114"/>
        <v>107.69006123387072</v>
      </c>
      <c r="AF244" s="13">
        <f t="shared" si="114"/>
        <v>110.65497543759997</v>
      </c>
      <c r="AG244" s="13">
        <f t="shared" si="114"/>
        <v>113.84760817756441</v>
      </c>
      <c r="AH244" s="13">
        <f t="shared" si="114"/>
        <v>117.01769580175174</v>
      </c>
    </row>
    <row r="245" spans="1:34" x14ac:dyDescent="0.25">
      <c r="A245" t="s">
        <v>69</v>
      </c>
      <c r="B245" s="1" t="s">
        <v>149</v>
      </c>
      <c r="C245" s="13">
        <f t="shared" ref="C245:T245" si="115">C61*100/C153</f>
        <v>61.723942481417104</v>
      </c>
      <c r="D245" s="13">
        <f t="shared" si="115"/>
        <v>63.213390377292491</v>
      </c>
      <c r="E245" s="13">
        <f t="shared" si="115"/>
        <v>65.792354006748582</v>
      </c>
      <c r="F245" s="13">
        <f t="shared" si="115"/>
        <v>67.799165535145278</v>
      </c>
      <c r="G245" s="13">
        <f t="shared" si="115"/>
        <v>69.009769909600536</v>
      </c>
      <c r="H245" s="13">
        <f t="shared" si="115"/>
        <v>69.404821320907502</v>
      </c>
      <c r="I245" s="13">
        <f t="shared" si="115"/>
        <v>70.945445503133797</v>
      </c>
      <c r="J245" s="13">
        <f t="shared" si="115"/>
        <v>71.767588053607611</v>
      </c>
      <c r="K245" s="13">
        <f t="shared" si="115"/>
        <v>73.039657157357937</v>
      </c>
      <c r="L245" s="13">
        <f t="shared" si="115"/>
        <v>73.385877718273619</v>
      </c>
      <c r="M245" s="13">
        <f t="shared" si="115"/>
        <v>74.351267090424912</v>
      </c>
      <c r="N245" s="13">
        <f t="shared" si="115"/>
        <v>72.139511821170331</v>
      </c>
      <c r="O245" s="13">
        <f t="shared" si="115"/>
        <v>73.932904914541353</v>
      </c>
      <c r="P245" s="13">
        <f t="shared" si="115"/>
        <v>77.707095799597127</v>
      </c>
      <c r="Q245" s="13">
        <f t="shared" si="115"/>
        <v>77.693207173334244</v>
      </c>
      <c r="R245" s="13">
        <f t="shared" si="115"/>
        <v>78.954447585372392</v>
      </c>
      <c r="S245" s="13">
        <f t="shared" si="115"/>
        <v>80.868928471957361</v>
      </c>
      <c r="T245" s="13">
        <f t="shared" si="115"/>
        <v>83.686053444225067</v>
      </c>
      <c r="U245" s="13">
        <f t="shared" ref="M245:AH245" si="116">U61*100/U153</f>
        <v>86.240187674071777</v>
      </c>
      <c r="V245" s="13">
        <f t="shared" si="116"/>
        <v>89.062678618382762</v>
      </c>
      <c r="W245" s="13">
        <f t="shared" si="116"/>
        <v>91.292454075349582</v>
      </c>
      <c r="X245" s="13">
        <f t="shared" si="116"/>
        <v>94.280142615406078</v>
      </c>
      <c r="Y245" s="13">
        <f t="shared" si="116"/>
        <v>95.888448187177673</v>
      </c>
      <c r="Z245" s="13">
        <f t="shared" si="116"/>
        <v>96.812589536546525</v>
      </c>
      <c r="AA245" s="13">
        <f t="shared" si="116"/>
        <v>98.466918499644038</v>
      </c>
      <c r="AB245" s="13">
        <f t="shared" si="116"/>
        <v>100</v>
      </c>
      <c r="AC245" s="13">
        <f t="shared" si="116"/>
        <v>101.43423148788868</v>
      </c>
      <c r="AD245" s="13">
        <f t="shared" si="116"/>
        <v>102.68983848896632</v>
      </c>
      <c r="AE245" s="13">
        <f t="shared" si="116"/>
        <v>101.76319066490046</v>
      </c>
      <c r="AF245" s="13">
        <f t="shared" si="116"/>
        <v>100.95646356665235</v>
      </c>
      <c r="AG245" s="13">
        <f t="shared" si="116"/>
        <v>102.16624973701208</v>
      </c>
      <c r="AH245" s="13">
        <f t="shared" si="116"/>
        <v>104.13427644052419</v>
      </c>
    </row>
    <row r="246" spans="1:34" x14ac:dyDescent="0.25">
      <c r="A246" t="s">
        <v>70</v>
      </c>
      <c r="B246" s="9" t="s">
        <v>288</v>
      </c>
      <c r="C246" s="13">
        <f t="shared" ref="C246:T246" si="117">C62*100/C154</f>
        <v>49.221417666314018</v>
      </c>
      <c r="D246" s="13">
        <f t="shared" si="117"/>
        <v>51.559383375661824</v>
      </c>
      <c r="E246" s="13">
        <f t="shared" si="117"/>
        <v>53.594724146581257</v>
      </c>
      <c r="F246" s="13">
        <f t="shared" si="117"/>
        <v>56.055135478618972</v>
      </c>
      <c r="G246" s="13">
        <f t="shared" si="117"/>
        <v>58.383305665634616</v>
      </c>
      <c r="H246" s="13">
        <f t="shared" si="117"/>
        <v>60.735009687198819</v>
      </c>
      <c r="I246" s="13">
        <f t="shared" si="117"/>
        <v>62.570767373581376</v>
      </c>
      <c r="J246" s="13">
        <f t="shared" si="117"/>
        <v>64.187039392737631</v>
      </c>
      <c r="K246" s="13">
        <f t="shared" si="117"/>
        <v>66.544993523916347</v>
      </c>
      <c r="L246" s="13">
        <f t="shared" si="117"/>
        <v>68.234013089641465</v>
      </c>
      <c r="M246" s="13">
        <f t="shared" si="117"/>
        <v>70.434053847171697</v>
      </c>
      <c r="N246" s="13">
        <f t="shared" si="117"/>
        <v>72.449126830440179</v>
      </c>
      <c r="O246" s="13">
        <f t="shared" si="117"/>
        <v>74.799755978855202</v>
      </c>
      <c r="P246" s="13">
        <f t="shared" si="117"/>
        <v>77.859465329901511</v>
      </c>
      <c r="Q246" s="13">
        <f t="shared" si="117"/>
        <v>78.965427182244085</v>
      </c>
      <c r="R246" s="13">
        <f t="shared" si="117"/>
        <v>80.102196598399374</v>
      </c>
      <c r="S246" s="13">
        <f t="shared" si="117"/>
        <v>81.501587050783712</v>
      </c>
      <c r="T246" s="13">
        <f t="shared" si="117"/>
        <v>84.953809142051597</v>
      </c>
      <c r="U246" s="13">
        <f t="shared" ref="M246:AH246" si="118">U62*100/U154</f>
        <v>87.632423609511747</v>
      </c>
      <c r="V246" s="13">
        <f t="shared" si="118"/>
        <v>90.941974925091557</v>
      </c>
      <c r="W246" s="13">
        <f t="shared" si="118"/>
        <v>94.064634374513261</v>
      </c>
      <c r="X246" s="13">
        <f t="shared" si="118"/>
        <v>96.153753333784394</v>
      </c>
      <c r="Y246" s="13">
        <f t="shared" si="118"/>
        <v>96.820835816989728</v>
      </c>
      <c r="Z246" s="13">
        <f t="shared" si="118"/>
        <v>97.53000778301832</v>
      </c>
      <c r="AA246" s="13">
        <f t="shared" si="118"/>
        <v>98.840872149859052</v>
      </c>
      <c r="AB246" s="13">
        <f t="shared" si="118"/>
        <v>100</v>
      </c>
      <c r="AC246" s="13">
        <f t="shared" si="118"/>
        <v>101.35927135131529</v>
      </c>
      <c r="AD246" s="13">
        <f t="shared" si="118"/>
        <v>102.14966520066353</v>
      </c>
      <c r="AE246" s="13">
        <f t="shared" si="118"/>
        <v>103.82321462590021</v>
      </c>
      <c r="AF246" s="13">
        <f t="shared" si="118"/>
        <v>104.77251630597061</v>
      </c>
      <c r="AG246" s="13">
        <f t="shared" si="118"/>
        <v>106.11972529868623</v>
      </c>
      <c r="AH246" s="13">
        <f t="shared" si="118"/>
        <v>107.51934417988457</v>
      </c>
    </row>
    <row r="247" spans="1:34" x14ac:dyDescent="0.25">
      <c r="A247" t="s">
        <v>71</v>
      </c>
      <c r="B247" s="9" t="s">
        <v>72</v>
      </c>
      <c r="C247" s="13">
        <f t="shared" ref="C247:T247" si="119">C63*100/C155</f>
        <v>49.311940256936055</v>
      </c>
      <c r="D247" s="13">
        <f t="shared" si="119"/>
        <v>51.786798322660346</v>
      </c>
      <c r="E247" s="13">
        <f t="shared" si="119"/>
        <v>54.004683336610604</v>
      </c>
      <c r="F247" s="13">
        <f t="shared" si="119"/>
        <v>56.653455934718053</v>
      </c>
      <c r="G247" s="13">
        <f t="shared" si="119"/>
        <v>59.139150383216396</v>
      </c>
      <c r="H247" s="13">
        <f t="shared" si="119"/>
        <v>61.523533652965099</v>
      </c>
      <c r="I247" s="13">
        <f t="shared" si="119"/>
        <v>63.345590736491395</v>
      </c>
      <c r="J247" s="13">
        <f t="shared" si="119"/>
        <v>65.024437207312744</v>
      </c>
      <c r="K247" s="13">
        <f t="shared" si="119"/>
        <v>67.673060467048856</v>
      </c>
      <c r="L247" s="13">
        <f t="shared" si="119"/>
        <v>69.658891272287235</v>
      </c>
      <c r="M247" s="13">
        <f t="shared" si="119"/>
        <v>72.132786015222294</v>
      </c>
      <c r="N247" s="13">
        <f t="shared" si="119"/>
        <v>73.879354582118665</v>
      </c>
      <c r="O247" s="13">
        <f t="shared" si="119"/>
        <v>76.131539663044734</v>
      </c>
      <c r="P247" s="13">
        <f t="shared" si="119"/>
        <v>78.748743404270286</v>
      </c>
      <c r="Q247" s="13">
        <f t="shared" si="119"/>
        <v>80.08281295833531</v>
      </c>
      <c r="R247" s="13">
        <f t="shared" si="119"/>
        <v>81.166119847350416</v>
      </c>
      <c r="S247" s="13">
        <f t="shared" si="119"/>
        <v>82.864137082574814</v>
      </c>
      <c r="T247" s="13">
        <f t="shared" si="119"/>
        <v>85.512396675804951</v>
      </c>
      <c r="U247" s="13">
        <f t="shared" ref="M247:AH247" si="120">U63*100/U155</f>
        <v>88.338663215277307</v>
      </c>
      <c r="V247" s="13">
        <f t="shared" si="120"/>
        <v>91.398466101413121</v>
      </c>
      <c r="W247" s="13">
        <f t="shared" si="120"/>
        <v>94.06906856152041</v>
      </c>
      <c r="X247" s="13">
        <f t="shared" si="120"/>
        <v>96.125493983575566</v>
      </c>
      <c r="Y247" s="13">
        <f t="shared" si="120"/>
        <v>96.455790843323641</v>
      </c>
      <c r="Z247" s="13">
        <f t="shared" si="120"/>
        <v>97.284926806921703</v>
      </c>
      <c r="AA247" s="13">
        <f t="shared" si="120"/>
        <v>98.765611705260625</v>
      </c>
      <c r="AB247" s="13">
        <f t="shared" si="120"/>
        <v>100</v>
      </c>
      <c r="AC247" s="13">
        <f t="shared" si="120"/>
        <v>101.41786147513274</v>
      </c>
      <c r="AD247" s="13">
        <f t="shared" si="120"/>
        <v>102.31096633978801</v>
      </c>
      <c r="AE247" s="13">
        <f t="shared" si="120"/>
        <v>104.02191988938598</v>
      </c>
      <c r="AF247" s="13">
        <f t="shared" si="120"/>
        <v>104.67432960532872</v>
      </c>
      <c r="AG247" s="13">
        <f t="shared" si="120"/>
        <v>106.22623275894529</v>
      </c>
      <c r="AH247" s="13">
        <f t="shared" si="120"/>
        <v>107.81987967321396</v>
      </c>
    </row>
    <row r="248" spans="1:34" x14ac:dyDescent="0.25">
      <c r="A248" t="s">
        <v>73</v>
      </c>
      <c r="B248" s="1" t="s">
        <v>150</v>
      </c>
      <c r="C248" s="13">
        <f t="shared" ref="C248:T248" si="121">C64*100/C156</f>
        <v>35.640932442889429</v>
      </c>
      <c r="D248" s="13">
        <f t="shared" si="121"/>
        <v>37.12636093593192</v>
      </c>
      <c r="E248" s="13">
        <f t="shared" si="121"/>
        <v>39.254604752130838</v>
      </c>
      <c r="F248" s="13">
        <f t="shared" si="121"/>
        <v>42.137796980963579</v>
      </c>
      <c r="G248" s="13">
        <f t="shared" si="121"/>
        <v>44.518820423471261</v>
      </c>
      <c r="H248" s="13">
        <f t="shared" si="121"/>
        <v>46.646149473269617</v>
      </c>
      <c r="I248" s="13">
        <f t="shared" si="121"/>
        <v>48.68768660177119</v>
      </c>
      <c r="J248" s="13">
        <f t="shared" si="121"/>
        <v>50.264300937186619</v>
      </c>
      <c r="K248" s="13">
        <f t="shared" si="121"/>
        <v>51.90235622236824</v>
      </c>
      <c r="L248" s="13">
        <f t="shared" si="121"/>
        <v>53.729174488626924</v>
      </c>
      <c r="M248" s="13">
        <f t="shared" si="121"/>
        <v>55.877888857227155</v>
      </c>
      <c r="N248" s="13">
        <f t="shared" si="121"/>
        <v>58.142188327125581</v>
      </c>
      <c r="O248" s="13">
        <f t="shared" si="121"/>
        <v>59.590107027653374</v>
      </c>
      <c r="P248" s="13">
        <f t="shared" si="121"/>
        <v>61.647423441503364</v>
      </c>
      <c r="Q248" s="13">
        <f t="shared" si="121"/>
        <v>64.456093501480126</v>
      </c>
      <c r="R248" s="13">
        <f t="shared" si="121"/>
        <v>67.195405761359439</v>
      </c>
      <c r="S248" s="13">
        <f t="shared" si="121"/>
        <v>70.666233562487079</v>
      </c>
      <c r="T248" s="13">
        <f t="shared" si="121"/>
        <v>75.266315071425495</v>
      </c>
      <c r="U248" s="13">
        <f t="shared" ref="M248:AH248" si="122">U64*100/U156</f>
        <v>80.8973025809413</v>
      </c>
      <c r="V248" s="13">
        <f t="shared" si="122"/>
        <v>84.004941882182436</v>
      </c>
      <c r="W248" s="13">
        <f t="shared" si="122"/>
        <v>87.554340447636022</v>
      </c>
      <c r="X248" s="13">
        <f t="shared" si="122"/>
        <v>90.247922567591402</v>
      </c>
      <c r="Y248" s="13">
        <f t="shared" si="122"/>
        <v>90.454430260215972</v>
      </c>
      <c r="Z248" s="13">
        <f t="shared" si="122"/>
        <v>93.575082486762412</v>
      </c>
      <c r="AA248" s="13">
        <f t="shared" si="122"/>
        <v>96.992992427346238</v>
      </c>
      <c r="AB248" s="13">
        <f t="shared" si="122"/>
        <v>100</v>
      </c>
      <c r="AC248" s="13">
        <f t="shared" si="122"/>
        <v>103.58168169349216</v>
      </c>
      <c r="AD248" s="13">
        <f t="shared" si="122"/>
        <v>107.17249747328529</v>
      </c>
      <c r="AE248" s="13">
        <f t="shared" si="122"/>
        <v>110.61140537765017</v>
      </c>
      <c r="AF248" s="13">
        <f t="shared" si="122"/>
        <v>112.99303260574924</v>
      </c>
      <c r="AG248" s="13">
        <f t="shared" si="122"/>
        <v>116.97955687072782</v>
      </c>
      <c r="AH248" s="13">
        <f t="shared" si="122"/>
        <v>120.10377414086685</v>
      </c>
    </row>
    <row r="249" spans="1:34" x14ac:dyDescent="0.25">
      <c r="A249" t="s">
        <v>74</v>
      </c>
      <c r="B249" s="1" t="s">
        <v>151</v>
      </c>
      <c r="C249" s="13">
        <f t="shared" ref="C249:T249" si="123">C65*100/C157</f>
        <v>83.703012189873377</v>
      </c>
      <c r="D249" s="13">
        <f t="shared" si="123"/>
        <v>87.058228728601847</v>
      </c>
      <c r="E249" s="13">
        <f t="shared" si="123"/>
        <v>88.253410509704054</v>
      </c>
      <c r="F249" s="13">
        <f t="shared" si="123"/>
        <v>90.843980575359907</v>
      </c>
      <c r="G249" s="13">
        <f t="shared" si="123"/>
        <v>93.75651908679113</v>
      </c>
      <c r="H249" s="13">
        <f t="shared" si="123"/>
        <v>95.091526036385716</v>
      </c>
      <c r="I249" s="13">
        <f t="shared" si="123"/>
        <v>97.032559704816336</v>
      </c>
      <c r="J249" s="13">
        <f t="shared" si="123"/>
        <v>98.732712408496056</v>
      </c>
      <c r="K249" s="13">
        <f t="shared" si="123"/>
        <v>102.63331201037632</v>
      </c>
      <c r="L249" s="13">
        <f t="shared" si="123"/>
        <v>105.25233921418756</v>
      </c>
      <c r="M249" s="13">
        <f t="shared" si="123"/>
        <v>109.00665987581863</v>
      </c>
      <c r="N249" s="13">
        <f t="shared" si="123"/>
        <v>107.40905117613329</v>
      </c>
      <c r="O249" s="13">
        <f t="shared" si="123"/>
        <v>108.75104979514329</v>
      </c>
      <c r="P249" s="13">
        <f t="shared" si="123"/>
        <v>111.08527732568653</v>
      </c>
      <c r="Q249" s="13">
        <f t="shared" si="123"/>
        <v>110.89848961877726</v>
      </c>
      <c r="R249" s="13">
        <f t="shared" si="123"/>
        <v>108.59752286494469</v>
      </c>
      <c r="S249" s="13">
        <f t="shared" si="123"/>
        <v>105.75002975924588</v>
      </c>
      <c r="T249" s="13">
        <f t="shared" si="123"/>
        <v>103.43279066553542</v>
      </c>
      <c r="U249" s="13">
        <f t="shared" ref="M249:AH249" si="124">U65*100/U157</f>
        <v>102.72416176046386</v>
      </c>
      <c r="V249" s="13">
        <f t="shared" si="124"/>
        <v>103.37764594075676</v>
      </c>
      <c r="W249" s="13">
        <f t="shared" si="124"/>
        <v>103.22888126951609</v>
      </c>
      <c r="X249" s="13">
        <f t="shared" si="124"/>
        <v>104.14661733449401</v>
      </c>
      <c r="Y249" s="13">
        <f t="shared" si="124"/>
        <v>102.98748694301297</v>
      </c>
      <c r="Z249" s="13">
        <f t="shared" si="124"/>
        <v>100.62699990801043</v>
      </c>
      <c r="AA249" s="13">
        <f t="shared" si="124"/>
        <v>100.76559193600467</v>
      </c>
      <c r="AB249" s="13">
        <f t="shared" si="124"/>
        <v>100</v>
      </c>
      <c r="AC249" s="13">
        <f t="shared" si="124"/>
        <v>99.682842423024084</v>
      </c>
      <c r="AD249" s="13">
        <f t="shared" si="124"/>
        <v>99.171488103721146</v>
      </c>
      <c r="AE249" s="13">
        <f t="shared" si="124"/>
        <v>98.6978025403331</v>
      </c>
      <c r="AF249" s="13">
        <f t="shared" si="124"/>
        <v>97.687874834864232</v>
      </c>
      <c r="AG249" s="13">
        <f t="shared" si="124"/>
        <v>96.619761535932355</v>
      </c>
      <c r="AH249" s="13">
        <f t="shared" si="124"/>
        <v>96.193699429594389</v>
      </c>
    </row>
    <row r="250" spans="1:34" x14ac:dyDescent="0.25">
      <c r="A250" t="s">
        <v>75</v>
      </c>
      <c r="B250" s="1" t="s">
        <v>152</v>
      </c>
      <c r="C250" s="13">
        <f t="shared" ref="C250:T250" si="125">C66*100/C158</f>
        <v>48.133421762902877</v>
      </c>
      <c r="D250" s="13">
        <f t="shared" si="125"/>
        <v>50.764567536475163</v>
      </c>
      <c r="E250" s="13">
        <f t="shared" si="125"/>
        <v>52.82486205941828</v>
      </c>
      <c r="F250" s="13">
        <f t="shared" si="125"/>
        <v>55.073991499269916</v>
      </c>
      <c r="G250" s="13">
        <f t="shared" si="125"/>
        <v>57.315848023881792</v>
      </c>
      <c r="H250" s="13">
        <f t="shared" si="125"/>
        <v>59.681918406427123</v>
      </c>
      <c r="I250" s="13">
        <f t="shared" si="125"/>
        <v>61.192197421129435</v>
      </c>
      <c r="J250" s="13">
        <f t="shared" si="125"/>
        <v>62.739297518159979</v>
      </c>
      <c r="K250" s="13">
        <f t="shared" si="125"/>
        <v>65.436148312132786</v>
      </c>
      <c r="L250" s="13">
        <f t="shared" si="125"/>
        <v>67.251109024180124</v>
      </c>
      <c r="M250" s="13">
        <f t="shared" si="125"/>
        <v>69.51387342401155</v>
      </c>
      <c r="N250" s="13">
        <f t="shared" si="125"/>
        <v>71.564207157489733</v>
      </c>
      <c r="O250" s="13">
        <f t="shared" si="125"/>
        <v>74.240818046112196</v>
      </c>
      <c r="P250" s="13">
        <f t="shared" si="125"/>
        <v>77.075613637372442</v>
      </c>
      <c r="Q250" s="13">
        <f t="shared" si="125"/>
        <v>78.205405458060525</v>
      </c>
      <c r="R250" s="13">
        <f t="shared" si="125"/>
        <v>79.393490829042619</v>
      </c>
      <c r="S250" s="13">
        <f t="shared" si="125"/>
        <v>81.371337949038036</v>
      </c>
      <c r="T250" s="13">
        <f t="shared" si="125"/>
        <v>84.28747000646996</v>
      </c>
      <c r="U250" s="13">
        <f t="shared" ref="M250:AH250" si="126">U66*100/U158</f>
        <v>86.863511076579968</v>
      </c>
      <c r="V250" s="13">
        <f t="shared" si="126"/>
        <v>90.409715302693812</v>
      </c>
      <c r="W250" s="13">
        <f t="shared" si="126"/>
        <v>93.399016150069656</v>
      </c>
      <c r="X250" s="13">
        <f t="shared" si="126"/>
        <v>95.526873467775829</v>
      </c>
      <c r="Y250" s="13">
        <f t="shared" si="126"/>
        <v>96.289290717025111</v>
      </c>
      <c r="Z250" s="13">
        <f t="shared" si="126"/>
        <v>97.301831580626413</v>
      </c>
      <c r="AA250" s="13">
        <f t="shared" si="126"/>
        <v>98.623106684823355</v>
      </c>
      <c r="AB250" s="13">
        <f t="shared" si="126"/>
        <v>100</v>
      </c>
      <c r="AC250" s="13">
        <f t="shared" si="126"/>
        <v>101.38720064619881</v>
      </c>
      <c r="AD250" s="13">
        <f t="shared" si="126"/>
        <v>102.02846269878658</v>
      </c>
      <c r="AE250" s="13">
        <f t="shared" si="126"/>
        <v>104.01196982138589</v>
      </c>
      <c r="AF250" s="13">
        <f t="shared" si="126"/>
        <v>104.77264119943968</v>
      </c>
      <c r="AG250" s="13">
        <f t="shared" si="126"/>
        <v>106.61812276967666</v>
      </c>
      <c r="AH250" s="13">
        <f t="shared" si="126"/>
        <v>108.55896223765741</v>
      </c>
    </row>
    <row r="251" spans="1:34" x14ac:dyDescent="0.25">
      <c r="A251" t="s">
        <v>76</v>
      </c>
      <c r="B251" s="9" t="s">
        <v>153</v>
      </c>
      <c r="C251" s="13">
        <f t="shared" ref="C251:T251" si="127">C67*100/C159</f>
        <v>42.019675836945972</v>
      </c>
      <c r="D251" s="13">
        <f t="shared" si="127"/>
        <v>43.535116357096427</v>
      </c>
      <c r="E251" s="13">
        <f t="shared" si="127"/>
        <v>44.972214684018439</v>
      </c>
      <c r="F251" s="13">
        <f t="shared" si="127"/>
        <v>46.371890345579139</v>
      </c>
      <c r="G251" s="13">
        <f t="shared" si="127"/>
        <v>48.468099144035584</v>
      </c>
      <c r="H251" s="13">
        <f t="shared" si="127"/>
        <v>50.669129146568956</v>
      </c>
      <c r="I251" s="13">
        <f t="shared" si="127"/>
        <v>52.929354625926955</v>
      </c>
      <c r="J251" s="13">
        <f t="shared" si="127"/>
        <v>54.711558091453647</v>
      </c>
      <c r="K251" s="13">
        <f t="shared" si="127"/>
        <v>56.988762920571737</v>
      </c>
      <c r="L251" s="13">
        <f t="shared" si="127"/>
        <v>57.847225766865392</v>
      </c>
      <c r="M251" s="13">
        <f t="shared" si="127"/>
        <v>59.180113134185703</v>
      </c>
      <c r="N251" s="13">
        <f t="shared" si="127"/>
        <v>62.495961864439742</v>
      </c>
      <c r="O251" s="13">
        <f t="shared" si="127"/>
        <v>65.409507376781249</v>
      </c>
      <c r="P251" s="13">
        <f t="shared" si="127"/>
        <v>69.896069219135711</v>
      </c>
      <c r="Q251" s="13">
        <f t="shared" si="127"/>
        <v>68.979008847955541</v>
      </c>
      <c r="R251" s="13">
        <f t="shared" si="127"/>
        <v>69.894366065575099</v>
      </c>
      <c r="S251" s="13">
        <f t="shared" si="127"/>
        <v>71.500714273279385</v>
      </c>
      <c r="T251" s="13">
        <f t="shared" si="127"/>
        <v>79.264664279159618</v>
      </c>
      <c r="U251" s="13">
        <f t="shared" ref="M251:AH251" si="128">U67*100/U159</f>
        <v>82.698422487966653</v>
      </c>
      <c r="V251" s="13">
        <f t="shared" si="128"/>
        <v>87.608195436389778</v>
      </c>
      <c r="W251" s="13">
        <f t="shared" si="128"/>
        <v>94.022167763124813</v>
      </c>
      <c r="X251" s="13">
        <f t="shared" si="128"/>
        <v>95.764441045271667</v>
      </c>
      <c r="Y251" s="13">
        <f t="shared" si="128"/>
        <v>97.145467108030402</v>
      </c>
      <c r="Z251" s="13">
        <f t="shared" si="128"/>
        <v>98.20447515234649</v>
      </c>
      <c r="AA251" s="13">
        <f t="shared" si="128"/>
        <v>99.145174524195966</v>
      </c>
      <c r="AB251" s="13">
        <f t="shared" si="128"/>
        <v>100</v>
      </c>
      <c r="AC251" s="13">
        <f t="shared" si="128"/>
        <v>100.92567573542314</v>
      </c>
      <c r="AD251" s="13">
        <f t="shared" si="128"/>
        <v>99.902687674503937</v>
      </c>
      <c r="AE251" s="13">
        <f t="shared" si="128"/>
        <v>101.14650590673629</v>
      </c>
      <c r="AF251" s="13">
        <f t="shared" si="128"/>
        <v>101.11754215109288</v>
      </c>
      <c r="AG251" s="13">
        <f t="shared" si="128"/>
        <v>101.16799049617418</v>
      </c>
      <c r="AH251" s="13">
        <f t="shared" si="128"/>
        <v>101.11990461381826</v>
      </c>
    </row>
    <row r="252" spans="1:34" x14ac:dyDescent="0.25">
      <c r="A252" t="s">
        <v>77</v>
      </c>
      <c r="B252" s="9" t="s">
        <v>78</v>
      </c>
      <c r="C252" s="13">
        <f t="shared" ref="C252:T252" si="129">C68*100/C160</f>
        <v>53.768339055295627</v>
      </c>
      <c r="D252" s="13">
        <f t="shared" si="129"/>
        <v>56.429976131055625</v>
      </c>
      <c r="E252" s="13">
        <f t="shared" si="129"/>
        <v>58.460535145156435</v>
      </c>
      <c r="F252" s="13">
        <f t="shared" si="129"/>
        <v>61.288207135540823</v>
      </c>
      <c r="G252" s="13">
        <f t="shared" si="129"/>
        <v>63.359255101877622</v>
      </c>
      <c r="H252" s="13">
        <f t="shared" si="129"/>
        <v>65.687925933925058</v>
      </c>
      <c r="I252" s="13">
        <f t="shared" si="129"/>
        <v>67.15635238963587</v>
      </c>
      <c r="J252" s="13">
        <f t="shared" si="129"/>
        <v>68.451695882511757</v>
      </c>
      <c r="K252" s="13">
        <f t="shared" si="129"/>
        <v>70.16503347600468</v>
      </c>
      <c r="L252" s="13">
        <f t="shared" si="129"/>
        <v>71.768871453226794</v>
      </c>
      <c r="M252" s="13">
        <f t="shared" si="129"/>
        <v>73.951738635933907</v>
      </c>
      <c r="N252" s="13">
        <f t="shared" si="129"/>
        <v>75.69045803289626</v>
      </c>
      <c r="O252" s="13">
        <f t="shared" si="129"/>
        <v>77.86941620664787</v>
      </c>
      <c r="P252" s="13">
        <f t="shared" si="129"/>
        <v>81.073047766631561</v>
      </c>
      <c r="Q252" s="13">
        <f t="shared" si="129"/>
        <v>82.95023776773256</v>
      </c>
      <c r="R252" s="13">
        <f t="shared" si="129"/>
        <v>84.350183997358599</v>
      </c>
      <c r="S252" s="13">
        <f t="shared" si="129"/>
        <v>84.871700175359422</v>
      </c>
      <c r="T252" s="13">
        <f t="shared" si="129"/>
        <v>87.372004448609914</v>
      </c>
      <c r="U252" s="13">
        <f t="shared" ref="M252:AH252" si="130">U68*100/U160</f>
        <v>89.213413557576871</v>
      </c>
      <c r="V252" s="13">
        <f t="shared" si="130"/>
        <v>92.043832230589672</v>
      </c>
      <c r="W252" s="13">
        <f t="shared" si="130"/>
        <v>94.066269203175054</v>
      </c>
      <c r="X252" s="13">
        <f t="shared" si="130"/>
        <v>96.453445001482166</v>
      </c>
      <c r="Y252" s="13">
        <f t="shared" si="130"/>
        <v>97.517381907973487</v>
      </c>
      <c r="Z252" s="13">
        <f t="shared" si="130"/>
        <v>97.708223595120884</v>
      </c>
      <c r="AA252" s="13">
        <f t="shared" si="130"/>
        <v>98.830902534973049</v>
      </c>
      <c r="AB252" s="13">
        <f t="shared" si="130"/>
        <v>100</v>
      </c>
      <c r="AC252" s="13">
        <f t="shared" si="130"/>
        <v>101.49691110630879</v>
      </c>
      <c r="AD252" s="13">
        <f t="shared" si="130"/>
        <v>103.22474090590032</v>
      </c>
      <c r="AE252" s="13">
        <f t="shared" si="130"/>
        <v>105.09095294445432</v>
      </c>
      <c r="AF252" s="13">
        <f t="shared" si="130"/>
        <v>107.32184498509504</v>
      </c>
      <c r="AG252" s="13">
        <f t="shared" si="130"/>
        <v>109.04351415538586</v>
      </c>
      <c r="AH252" s="13">
        <f t="shared" si="130"/>
        <v>110.92049039737844</v>
      </c>
    </row>
    <row r="253" spans="1:34" x14ac:dyDescent="0.25">
      <c r="A253" t="s">
        <v>79</v>
      </c>
      <c r="B253" s="1" t="s">
        <v>154</v>
      </c>
      <c r="C253" s="13">
        <f t="shared" ref="C253:T253" si="131">C69*100/C161</f>
        <v>54.707444738185494</v>
      </c>
      <c r="D253" s="13">
        <f t="shared" si="131"/>
        <v>57.408679948126398</v>
      </c>
      <c r="E253" s="13">
        <f t="shared" si="131"/>
        <v>59.377258320400337</v>
      </c>
      <c r="F253" s="13">
        <f t="shared" si="131"/>
        <v>62.196399986034336</v>
      </c>
      <c r="G253" s="13">
        <f t="shared" si="131"/>
        <v>64.425911439054133</v>
      </c>
      <c r="H253" s="13">
        <f t="shared" si="131"/>
        <v>66.878037095641162</v>
      </c>
      <c r="I253" s="13">
        <f t="shared" si="131"/>
        <v>68.244677645072258</v>
      </c>
      <c r="J253" s="13">
        <f t="shared" si="131"/>
        <v>69.448597863074554</v>
      </c>
      <c r="K253" s="13">
        <f t="shared" si="131"/>
        <v>71.179596559726392</v>
      </c>
      <c r="L253" s="13">
        <f t="shared" si="131"/>
        <v>72.797932091928686</v>
      </c>
      <c r="M253" s="13">
        <f t="shared" si="131"/>
        <v>75.041853688971386</v>
      </c>
      <c r="N253" s="13">
        <f t="shared" si="131"/>
        <v>77.076716657344107</v>
      </c>
      <c r="O253" s="13">
        <f t="shared" si="131"/>
        <v>79.274703193114902</v>
      </c>
      <c r="P253" s="13">
        <f t="shared" si="131"/>
        <v>82.428761108770445</v>
      </c>
      <c r="Q253" s="13">
        <f t="shared" si="131"/>
        <v>84.173161051026796</v>
      </c>
      <c r="R253" s="13">
        <f t="shared" si="131"/>
        <v>85.507527110616451</v>
      </c>
      <c r="S253" s="13">
        <f t="shared" si="131"/>
        <v>85.74616387748847</v>
      </c>
      <c r="T253" s="13">
        <f t="shared" si="131"/>
        <v>88.325938691009199</v>
      </c>
      <c r="U253" s="13">
        <f t="shared" ref="M253:AH253" si="132">U69*100/U161</f>
        <v>90.211038103863544</v>
      </c>
      <c r="V253" s="13">
        <f t="shared" si="132"/>
        <v>93.126241117137639</v>
      </c>
      <c r="W253" s="13">
        <f t="shared" si="132"/>
        <v>95.003186801159018</v>
      </c>
      <c r="X253" s="13">
        <f t="shared" si="132"/>
        <v>97.153738177307289</v>
      </c>
      <c r="Y253" s="13">
        <f t="shared" si="132"/>
        <v>98.084700061891439</v>
      </c>
      <c r="Z253" s="13">
        <f t="shared" si="132"/>
        <v>97.966269909254194</v>
      </c>
      <c r="AA253" s="13">
        <f t="shared" si="132"/>
        <v>98.876230630670221</v>
      </c>
      <c r="AB253" s="13">
        <f t="shared" si="132"/>
        <v>100</v>
      </c>
      <c r="AC253" s="13">
        <f t="shared" si="132"/>
        <v>101.44225477973075</v>
      </c>
      <c r="AD253" s="13">
        <f t="shared" si="132"/>
        <v>103.07623327265448</v>
      </c>
      <c r="AE253" s="13">
        <f t="shared" si="132"/>
        <v>105.05104883206259</v>
      </c>
      <c r="AF253" s="13">
        <f t="shared" si="132"/>
        <v>107.22202459401734</v>
      </c>
      <c r="AG253" s="13">
        <f t="shared" si="132"/>
        <v>108.82543866835269</v>
      </c>
      <c r="AH253" s="13">
        <f t="shared" si="132"/>
        <v>110.40118251705582</v>
      </c>
    </row>
    <row r="254" spans="1:34" x14ac:dyDescent="0.25">
      <c r="A254" t="s">
        <v>80</v>
      </c>
      <c r="B254" s="1" t="s">
        <v>155</v>
      </c>
      <c r="C254" s="13">
        <f t="shared" ref="C254:T254" si="133">C70*100/C162</f>
        <v>47.660860878401408</v>
      </c>
      <c r="D254" s="13">
        <f t="shared" si="133"/>
        <v>50.031159503817484</v>
      </c>
      <c r="E254" s="13">
        <f t="shared" si="133"/>
        <v>52.279627376448879</v>
      </c>
      <c r="F254" s="13">
        <f t="shared" si="133"/>
        <v>55.053916949132272</v>
      </c>
      <c r="G254" s="13">
        <f t="shared" si="133"/>
        <v>56.236498799921677</v>
      </c>
      <c r="H254" s="13">
        <f t="shared" si="133"/>
        <v>57.884177974279972</v>
      </c>
      <c r="I254" s="13">
        <f t="shared" si="133"/>
        <v>59.842629520102307</v>
      </c>
      <c r="J254" s="13">
        <f t="shared" si="133"/>
        <v>61.541994578608168</v>
      </c>
      <c r="K254" s="13">
        <f t="shared" si="133"/>
        <v>63.01243077691408</v>
      </c>
      <c r="L254" s="13">
        <f t="shared" si="133"/>
        <v>64.422322983161024</v>
      </c>
      <c r="M254" s="13">
        <f t="shared" si="133"/>
        <v>66.066875911998167</v>
      </c>
      <c r="N254" s="13">
        <f t="shared" si="133"/>
        <v>66.006870506103212</v>
      </c>
      <c r="O254" s="13">
        <f t="shared" si="133"/>
        <v>67.907255886273262</v>
      </c>
      <c r="P254" s="13">
        <f t="shared" si="133"/>
        <v>71.408010412399022</v>
      </c>
      <c r="Q254" s="13">
        <f t="shared" si="133"/>
        <v>74.207509655453151</v>
      </c>
      <c r="R254" s="13">
        <f t="shared" si="133"/>
        <v>76.20110894120738</v>
      </c>
      <c r="S254" s="13">
        <f t="shared" si="133"/>
        <v>78.53683868418203</v>
      </c>
      <c r="T254" s="13">
        <f t="shared" si="133"/>
        <v>80.476023466808442</v>
      </c>
      <c r="U254" s="13">
        <f t="shared" ref="M254:AH254" si="134">U70*100/U162</f>
        <v>82.008648131140774</v>
      </c>
      <c r="V254" s="13">
        <f t="shared" si="134"/>
        <v>84.358722209826666</v>
      </c>
      <c r="W254" s="13">
        <f t="shared" si="134"/>
        <v>87.261886266621701</v>
      </c>
      <c r="X254" s="13">
        <f t="shared" si="134"/>
        <v>91.324012080960657</v>
      </c>
      <c r="Y254" s="13">
        <f t="shared" si="134"/>
        <v>93.210492869671441</v>
      </c>
      <c r="Z254" s="13">
        <f t="shared" si="134"/>
        <v>95.706788594018036</v>
      </c>
      <c r="AA254" s="13">
        <f t="shared" si="134"/>
        <v>98.368650516425959</v>
      </c>
      <c r="AB254" s="13">
        <f t="shared" si="134"/>
        <v>100</v>
      </c>
      <c r="AC254" s="13">
        <f t="shared" si="134"/>
        <v>101.81767643878666</v>
      </c>
      <c r="AD254" s="13">
        <f t="shared" si="134"/>
        <v>104.20670153529662</v>
      </c>
      <c r="AE254" s="13">
        <f t="shared" si="134"/>
        <v>105.2350952026828</v>
      </c>
      <c r="AF254" s="13">
        <f t="shared" si="134"/>
        <v>107.89642179992515</v>
      </c>
      <c r="AG254" s="13">
        <f t="shared" si="134"/>
        <v>110.80768359423293</v>
      </c>
      <c r="AH254" s="13">
        <f t="shared" si="134"/>
        <v>115.55904394049327</v>
      </c>
    </row>
    <row r="255" spans="1:34" x14ac:dyDescent="0.25">
      <c r="A255" t="s">
        <v>81</v>
      </c>
      <c r="B255" s="9" t="s">
        <v>289</v>
      </c>
      <c r="C255" s="13">
        <f t="shared" ref="C255:T255" si="135">C71*100/C163</f>
        <v>43.228637195436441</v>
      </c>
      <c r="D255" s="13">
        <f t="shared" si="135"/>
        <v>45.947967371538567</v>
      </c>
      <c r="E255" s="13">
        <f t="shared" si="135"/>
        <v>48.819479083152942</v>
      </c>
      <c r="F255" s="13">
        <f t="shared" si="135"/>
        <v>51.829168053154341</v>
      </c>
      <c r="G255" s="13">
        <f t="shared" si="135"/>
        <v>54.731308067494176</v>
      </c>
      <c r="H255" s="13">
        <f t="shared" si="135"/>
        <v>57.275969662793706</v>
      </c>
      <c r="I255" s="13">
        <f t="shared" si="135"/>
        <v>59.368217530139447</v>
      </c>
      <c r="J255" s="13">
        <f t="shared" si="135"/>
        <v>61.541201823474715</v>
      </c>
      <c r="K255" s="13">
        <f t="shared" si="135"/>
        <v>63.548210647392487</v>
      </c>
      <c r="L255" s="13">
        <f t="shared" si="135"/>
        <v>65.111811966299655</v>
      </c>
      <c r="M255" s="13">
        <f t="shared" si="135"/>
        <v>66.698191262244862</v>
      </c>
      <c r="N255" s="13">
        <f t="shared" si="135"/>
        <v>68.535296784370914</v>
      </c>
      <c r="O255" s="13">
        <f t="shared" si="135"/>
        <v>70.337978898586002</v>
      </c>
      <c r="P255" s="13">
        <f t="shared" si="135"/>
        <v>72.630496546339728</v>
      </c>
      <c r="Q255" s="13">
        <f t="shared" si="135"/>
        <v>75.288046016965922</v>
      </c>
      <c r="R255" s="13">
        <f t="shared" si="135"/>
        <v>77.172561062058136</v>
      </c>
      <c r="S255" s="13">
        <f t="shared" si="135"/>
        <v>79.413746209414469</v>
      </c>
      <c r="T255" s="13">
        <f t="shared" si="135"/>
        <v>81.888717618566943</v>
      </c>
      <c r="U255" s="13">
        <f t="shared" ref="M255:AH255" si="136">U71*100/U163</f>
        <v>84.621122360171142</v>
      </c>
      <c r="V255" s="13">
        <f t="shared" si="136"/>
        <v>87.093892513222869</v>
      </c>
      <c r="W255" s="13">
        <f t="shared" si="136"/>
        <v>90.105199857294892</v>
      </c>
      <c r="X255" s="13">
        <f t="shared" si="136"/>
        <v>92.582661740260619</v>
      </c>
      <c r="Y255" s="13">
        <f t="shared" si="136"/>
        <v>94.540186615636358</v>
      </c>
      <c r="Z255" s="13">
        <f t="shared" si="136"/>
        <v>96.450090952726384</v>
      </c>
      <c r="AA255" s="13">
        <f t="shared" si="136"/>
        <v>98.282626850084753</v>
      </c>
      <c r="AB255" s="13">
        <f t="shared" si="136"/>
        <v>100</v>
      </c>
      <c r="AC255" s="13">
        <f t="shared" si="136"/>
        <v>101.55782625351274</v>
      </c>
      <c r="AD255" s="13">
        <f t="shared" si="136"/>
        <v>103.17253657526207</v>
      </c>
      <c r="AE255" s="13">
        <f t="shared" si="136"/>
        <v>104.38346451132514</v>
      </c>
      <c r="AF255" s="13">
        <f t="shared" si="136"/>
        <v>106.05222984848515</v>
      </c>
      <c r="AG255" s="13">
        <f t="shared" si="136"/>
        <v>108.02232711422707</v>
      </c>
      <c r="AH255" s="13">
        <f t="shared" si="136"/>
        <v>110.03526901524032</v>
      </c>
    </row>
    <row r="256" spans="1:34" x14ac:dyDescent="0.25">
      <c r="A256" t="s">
        <v>82</v>
      </c>
      <c r="B256" s="9" t="s">
        <v>83</v>
      </c>
      <c r="C256" s="13">
        <f t="shared" ref="C256:T256" si="137">C72*100/C164</f>
        <v>42.440854284857096</v>
      </c>
      <c r="D256" s="13">
        <f t="shared" si="137"/>
        <v>44.648708345773073</v>
      </c>
      <c r="E256" s="13">
        <f t="shared" si="137"/>
        <v>46.851160037870358</v>
      </c>
      <c r="F256" s="13">
        <f t="shared" si="137"/>
        <v>49.171577932001306</v>
      </c>
      <c r="G256" s="13">
        <f t="shared" si="137"/>
        <v>51.278863615341706</v>
      </c>
      <c r="H256" s="13">
        <f t="shared" si="137"/>
        <v>52.922259373243023</v>
      </c>
      <c r="I256" s="13">
        <f t="shared" si="137"/>
        <v>54.289694569305645</v>
      </c>
      <c r="J256" s="13">
        <f t="shared" si="137"/>
        <v>55.881327521392613</v>
      </c>
      <c r="K256" s="13">
        <f t="shared" si="137"/>
        <v>57.499678015666348</v>
      </c>
      <c r="L256" s="13">
        <f t="shared" si="137"/>
        <v>59.553212033083419</v>
      </c>
      <c r="M256" s="13">
        <f t="shared" si="137"/>
        <v>61.338403974728578</v>
      </c>
      <c r="N256" s="13">
        <f t="shared" si="137"/>
        <v>63.250458635987904</v>
      </c>
      <c r="O256" s="13">
        <f t="shared" si="137"/>
        <v>65.482438592206137</v>
      </c>
      <c r="P256" s="13">
        <f t="shared" si="137"/>
        <v>68.164433124562549</v>
      </c>
      <c r="Q256" s="13">
        <f t="shared" si="137"/>
        <v>70.437387020649382</v>
      </c>
      <c r="R256" s="13">
        <f t="shared" si="137"/>
        <v>72.140756428322689</v>
      </c>
      <c r="S256" s="13">
        <f t="shared" si="137"/>
        <v>75.012197441782675</v>
      </c>
      <c r="T256" s="13">
        <f t="shared" si="137"/>
        <v>77.900250267369287</v>
      </c>
      <c r="U256" s="13">
        <f t="shared" ref="M256:AH256" si="138">U72*100/U164</f>
        <v>81.387659341476976</v>
      </c>
      <c r="V256" s="13">
        <f t="shared" si="138"/>
        <v>84.629707846594584</v>
      </c>
      <c r="W256" s="13">
        <f t="shared" si="138"/>
        <v>87.58815242225036</v>
      </c>
      <c r="X256" s="13">
        <f t="shared" si="138"/>
        <v>90.860473188349161</v>
      </c>
      <c r="Y256" s="13">
        <f t="shared" si="138"/>
        <v>92.763264059717528</v>
      </c>
      <c r="Z256" s="13">
        <f t="shared" si="138"/>
        <v>94.753323132324482</v>
      </c>
      <c r="AA256" s="13">
        <f t="shared" si="138"/>
        <v>97.357774812051503</v>
      </c>
      <c r="AB256" s="13">
        <f t="shared" si="138"/>
        <v>100</v>
      </c>
      <c r="AC256" s="13">
        <f t="shared" si="138"/>
        <v>102.63061456213273</v>
      </c>
      <c r="AD256" s="13">
        <f t="shared" si="138"/>
        <v>105.19214338931573</v>
      </c>
      <c r="AE256" s="13">
        <f t="shared" si="138"/>
        <v>106.97678990051071</v>
      </c>
      <c r="AF256" s="13">
        <f t="shared" si="138"/>
        <v>108.89539236371061</v>
      </c>
      <c r="AG256" s="13">
        <f t="shared" si="138"/>
        <v>111.57353975886774</v>
      </c>
      <c r="AH256" s="13">
        <f t="shared" si="138"/>
        <v>114.14580907824968</v>
      </c>
    </row>
    <row r="257" spans="1:34" x14ac:dyDescent="0.25">
      <c r="A257" t="s">
        <v>84</v>
      </c>
      <c r="B257" s="9" t="s">
        <v>85</v>
      </c>
      <c r="C257" s="13">
        <f t="shared" ref="C257:T257" si="139">C73*100/C165</f>
        <v>43.375833221926378</v>
      </c>
      <c r="D257" s="13">
        <f t="shared" si="139"/>
        <v>46.173301772685122</v>
      </c>
      <c r="E257" s="13">
        <f t="shared" si="139"/>
        <v>49.149067634597181</v>
      </c>
      <c r="F257" s="13">
        <f t="shared" si="139"/>
        <v>52.261979472698016</v>
      </c>
      <c r="G257" s="13">
        <f t="shared" si="139"/>
        <v>55.28384325479874</v>
      </c>
      <c r="H257" s="13">
        <f t="shared" si="139"/>
        <v>57.961444313004797</v>
      </c>
      <c r="I257" s="13">
        <f t="shared" si="139"/>
        <v>60.162347075720717</v>
      </c>
      <c r="J257" s="13">
        <f t="shared" si="139"/>
        <v>62.42406759670056</v>
      </c>
      <c r="K257" s="13">
        <f t="shared" si="139"/>
        <v>64.491187553978421</v>
      </c>
      <c r="L257" s="13">
        <f t="shared" si="139"/>
        <v>65.982534122520008</v>
      </c>
      <c r="M257" s="13">
        <f t="shared" si="139"/>
        <v>67.538077476624522</v>
      </c>
      <c r="N257" s="13">
        <f t="shared" si="139"/>
        <v>69.364305528769179</v>
      </c>
      <c r="O257" s="13">
        <f t="shared" si="139"/>
        <v>71.109188781491341</v>
      </c>
      <c r="P257" s="13">
        <f t="shared" si="139"/>
        <v>73.332874084600036</v>
      </c>
      <c r="Q257" s="13">
        <f t="shared" si="139"/>
        <v>76.058234599948577</v>
      </c>
      <c r="R257" s="13">
        <f t="shared" si="139"/>
        <v>77.964073061380432</v>
      </c>
      <c r="S257" s="13">
        <f t="shared" si="139"/>
        <v>80.113611127099233</v>
      </c>
      <c r="T257" s="13">
        <f t="shared" si="139"/>
        <v>82.524318909085011</v>
      </c>
      <c r="U257" s="13">
        <f t="shared" ref="M257:AH257" si="140">U73*100/U165</f>
        <v>85.139223481567598</v>
      </c>
      <c r="V257" s="13">
        <f t="shared" si="140"/>
        <v>87.504511464803741</v>
      </c>
      <c r="W257" s="13">
        <f t="shared" si="140"/>
        <v>90.51941933741449</v>
      </c>
      <c r="X257" s="13">
        <f t="shared" si="140"/>
        <v>92.869206614854107</v>
      </c>
      <c r="Y257" s="13">
        <f t="shared" si="140"/>
        <v>94.836805116190689</v>
      </c>
      <c r="Z257" s="13">
        <f t="shared" si="140"/>
        <v>96.732813188407562</v>
      </c>
      <c r="AA257" s="13">
        <f t="shared" si="140"/>
        <v>98.436853138288342</v>
      </c>
      <c r="AB257" s="13">
        <f t="shared" si="140"/>
        <v>100</v>
      </c>
      <c r="AC257" s="13">
        <f t="shared" si="140"/>
        <v>101.39314661454085</v>
      </c>
      <c r="AD257" s="13">
        <f t="shared" si="140"/>
        <v>102.85313246934514</v>
      </c>
      <c r="AE257" s="13">
        <f t="shared" si="140"/>
        <v>103.98631740268843</v>
      </c>
      <c r="AF257" s="13">
        <f t="shared" si="140"/>
        <v>105.61757764293795</v>
      </c>
      <c r="AG257" s="13">
        <f t="shared" si="140"/>
        <v>107.47330134345296</v>
      </c>
      <c r="AH257" s="13">
        <f t="shared" si="140"/>
        <v>109.4093459424505</v>
      </c>
    </row>
    <row r="258" spans="1:34" x14ac:dyDescent="0.25">
      <c r="A258" t="s">
        <v>86</v>
      </c>
      <c r="B258" s="1" t="s">
        <v>156</v>
      </c>
      <c r="C258" s="13">
        <f t="shared" ref="C258:T258" si="141">C74*100/C166</f>
        <v>45.320057944553049</v>
      </c>
      <c r="D258" s="13">
        <f t="shared" si="141"/>
        <v>48.289335881969983</v>
      </c>
      <c r="E258" s="13">
        <f t="shared" si="141"/>
        <v>51.345846137043466</v>
      </c>
      <c r="F258" s="13">
        <f t="shared" si="141"/>
        <v>54.692977817618079</v>
      </c>
      <c r="G258" s="13">
        <f t="shared" si="141"/>
        <v>57.853855409920428</v>
      </c>
      <c r="H258" s="13">
        <f t="shared" si="141"/>
        <v>60.944361201679392</v>
      </c>
      <c r="I258" s="13">
        <f t="shared" si="141"/>
        <v>63.646835552735588</v>
      </c>
      <c r="J258" s="13">
        <f t="shared" si="141"/>
        <v>66.605388753605808</v>
      </c>
      <c r="K258" s="13">
        <f t="shared" si="141"/>
        <v>68.955165544833548</v>
      </c>
      <c r="L258" s="13">
        <f t="shared" si="141"/>
        <v>70.047766931411985</v>
      </c>
      <c r="M258" s="13">
        <f t="shared" si="141"/>
        <v>71.716616015005386</v>
      </c>
      <c r="N258" s="13">
        <f t="shared" si="141"/>
        <v>73.394273606080858</v>
      </c>
      <c r="O258" s="13">
        <f t="shared" si="141"/>
        <v>75.000962436023372</v>
      </c>
      <c r="P258" s="13">
        <f t="shared" si="141"/>
        <v>76.765853441169995</v>
      </c>
      <c r="Q258" s="13">
        <f t="shared" si="141"/>
        <v>79.14358598652845</v>
      </c>
      <c r="R258" s="13">
        <f t="shared" si="141"/>
        <v>80.207424638945426</v>
      </c>
      <c r="S258" s="13">
        <f t="shared" si="141"/>
        <v>81.923037209015646</v>
      </c>
      <c r="T258" s="13">
        <f t="shared" si="141"/>
        <v>83.974971797460569</v>
      </c>
      <c r="U258" s="13">
        <f t="shared" ref="M258:AH258" si="142">U74*100/U166</f>
        <v>86.279666516487168</v>
      </c>
      <c r="V258" s="13">
        <f t="shared" si="142"/>
        <v>87.999369569267841</v>
      </c>
      <c r="W258" s="13">
        <f t="shared" si="142"/>
        <v>91.236076207093362</v>
      </c>
      <c r="X258" s="13">
        <f t="shared" si="142"/>
        <v>93.229042861499082</v>
      </c>
      <c r="Y258" s="13">
        <f t="shared" si="142"/>
        <v>95.29753887784716</v>
      </c>
      <c r="Z258" s="13">
        <f t="shared" si="142"/>
        <v>97.295651851504275</v>
      </c>
      <c r="AA258" s="13">
        <f t="shared" si="142"/>
        <v>98.763498996938097</v>
      </c>
      <c r="AB258" s="13">
        <f t="shared" si="142"/>
        <v>100</v>
      </c>
      <c r="AC258" s="13">
        <f t="shared" si="142"/>
        <v>100.82672381195277</v>
      </c>
      <c r="AD258" s="13">
        <f t="shared" si="142"/>
        <v>101.79810255324962</v>
      </c>
      <c r="AE258" s="13">
        <f t="shared" si="142"/>
        <v>101.88073431589989</v>
      </c>
      <c r="AF258" s="13">
        <f t="shared" si="142"/>
        <v>102.8040903859702</v>
      </c>
      <c r="AG258" s="13">
        <f t="shared" si="142"/>
        <v>103.87969837890202</v>
      </c>
      <c r="AH258" s="13">
        <f t="shared" si="142"/>
        <v>104.98987973165846</v>
      </c>
    </row>
    <row r="259" spans="1:34" x14ac:dyDescent="0.25">
      <c r="A259" t="s">
        <v>87</v>
      </c>
      <c r="B259" s="1" t="s">
        <v>157</v>
      </c>
      <c r="C259" s="13">
        <f t="shared" ref="C259:T259" si="143">C75*100/C167</f>
        <v>40.845687304903521</v>
      </c>
      <c r="D259" s="13">
        <f t="shared" si="143"/>
        <v>43.52851488502445</v>
      </c>
      <c r="E259" s="13">
        <f t="shared" si="143"/>
        <v>46.489120771104716</v>
      </c>
      <c r="F259" s="13">
        <f t="shared" si="143"/>
        <v>49.436027635196268</v>
      </c>
      <c r="G259" s="13">
        <f t="shared" si="143"/>
        <v>52.377244651094024</v>
      </c>
      <c r="H259" s="13">
        <f t="shared" si="143"/>
        <v>54.697827562309463</v>
      </c>
      <c r="I259" s="13">
        <f t="shared" si="143"/>
        <v>56.571840259854667</v>
      </c>
      <c r="J259" s="13">
        <f t="shared" si="143"/>
        <v>58.329591157512276</v>
      </c>
      <c r="K259" s="13">
        <f t="shared" si="143"/>
        <v>60.14960684124501</v>
      </c>
      <c r="L259" s="13">
        <f t="shared" si="143"/>
        <v>61.950768178425335</v>
      </c>
      <c r="M259" s="13">
        <f t="shared" si="143"/>
        <v>63.341198283785083</v>
      </c>
      <c r="N259" s="13">
        <f t="shared" si="143"/>
        <v>65.220943816775133</v>
      </c>
      <c r="O259" s="13">
        <f t="shared" si="143"/>
        <v>67.067977298901127</v>
      </c>
      <c r="P259" s="13">
        <f t="shared" si="143"/>
        <v>69.534659893768605</v>
      </c>
      <c r="Q259" s="13">
        <f t="shared" si="143"/>
        <v>72.707178591432097</v>
      </c>
      <c r="R259" s="13">
        <f t="shared" si="143"/>
        <v>75.520881599530682</v>
      </c>
      <c r="S259" s="13">
        <f t="shared" si="143"/>
        <v>78.174557835405622</v>
      </c>
      <c r="T259" s="13">
        <f t="shared" si="143"/>
        <v>81.023570953803912</v>
      </c>
      <c r="U259" s="13">
        <f t="shared" ref="M259:AH259" si="144">U75*100/U167</f>
        <v>83.93789189766801</v>
      </c>
      <c r="V259" s="13">
        <f t="shared" si="144"/>
        <v>86.838996009641264</v>
      </c>
      <c r="W259" s="13">
        <f t="shared" si="144"/>
        <v>89.66887435280826</v>
      </c>
      <c r="X259" s="13">
        <f t="shared" si="144"/>
        <v>92.434305915444213</v>
      </c>
      <c r="Y259" s="13">
        <f t="shared" si="144"/>
        <v>94.537598309036383</v>
      </c>
      <c r="Z259" s="13">
        <f t="shared" si="144"/>
        <v>96.371275944904724</v>
      </c>
      <c r="AA259" s="13">
        <f t="shared" si="144"/>
        <v>98.214845576470054</v>
      </c>
      <c r="AB259" s="13">
        <f t="shared" si="144"/>
        <v>100</v>
      </c>
      <c r="AC259" s="13">
        <f t="shared" si="144"/>
        <v>101.73176924118606</v>
      </c>
      <c r="AD259" s="13">
        <f t="shared" si="144"/>
        <v>103.47258136981647</v>
      </c>
      <c r="AE259" s="13">
        <f t="shared" si="144"/>
        <v>105.33879042641259</v>
      </c>
      <c r="AF259" s="13">
        <f t="shared" si="144"/>
        <v>107.44363068866753</v>
      </c>
      <c r="AG259" s="13">
        <f t="shared" si="144"/>
        <v>109.82125519080027</v>
      </c>
      <c r="AH259" s="13">
        <f t="shared" si="144"/>
        <v>112.376210450402</v>
      </c>
    </row>
    <row r="260" spans="1:34" x14ac:dyDescent="0.25">
      <c r="A260" t="s">
        <v>88</v>
      </c>
      <c r="B260" s="1" t="s">
        <v>158</v>
      </c>
      <c r="C260" s="13">
        <f t="shared" ref="C260:T260" si="145">C76*100/C168</f>
        <v>45.599053120858237</v>
      </c>
      <c r="D260" s="13">
        <f t="shared" si="145"/>
        <v>47.849482667287965</v>
      </c>
      <c r="E260" s="13">
        <f t="shared" si="145"/>
        <v>50.210020283037551</v>
      </c>
      <c r="F260" s="13">
        <f t="shared" si="145"/>
        <v>52.796886523303876</v>
      </c>
      <c r="G260" s="13">
        <f t="shared" si="145"/>
        <v>55.279441944959473</v>
      </c>
      <c r="H260" s="13">
        <f t="shared" si="145"/>
        <v>57.657746358661136</v>
      </c>
      <c r="I260" s="13">
        <f t="shared" si="145"/>
        <v>58.817070084719532</v>
      </c>
      <c r="J260" s="13">
        <f t="shared" si="145"/>
        <v>60.067937177536614</v>
      </c>
      <c r="K260" s="13">
        <f t="shared" si="145"/>
        <v>61.889104036728185</v>
      </c>
      <c r="L260" s="13">
        <f t="shared" si="145"/>
        <v>63.650068206793165</v>
      </c>
      <c r="M260" s="13">
        <f t="shared" si="145"/>
        <v>65.441064595238828</v>
      </c>
      <c r="N260" s="13">
        <f t="shared" si="145"/>
        <v>67.629960762178015</v>
      </c>
      <c r="O260" s="13">
        <f t="shared" si="145"/>
        <v>69.908413915252737</v>
      </c>
      <c r="P260" s="13">
        <f t="shared" si="145"/>
        <v>73.097138972702837</v>
      </c>
      <c r="Q260" s="13">
        <f t="shared" si="145"/>
        <v>75.29412006979571</v>
      </c>
      <c r="R260" s="13">
        <f t="shared" si="145"/>
        <v>77.721348040511799</v>
      </c>
      <c r="S260" s="13">
        <f t="shared" si="145"/>
        <v>79.390655824270866</v>
      </c>
      <c r="T260" s="13">
        <f t="shared" si="145"/>
        <v>81.6190890636544</v>
      </c>
      <c r="U260" s="13">
        <f t="shared" ref="M260:AH260" si="146">U76*100/U168</f>
        <v>84.497501454419577</v>
      </c>
      <c r="V260" s="13">
        <f t="shared" si="146"/>
        <v>87.595461625618256</v>
      </c>
      <c r="W260" s="13">
        <f t="shared" si="146"/>
        <v>90.446517718621308</v>
      </c>
      <c r="X260" s="13">
        <f t="shared" si="146"/>
        <v>92.873496390557534</v>
      </c>
      <c r="Y260" s="13">
        <f t="shared" si="146"/>
        <v>94.001951196172385</v>
      </c>
      <c r="Z260" s="13">
        <f t="shared" si="146"/>
        <v>95.732142172711036</v>
      </c>
      <c r="AA260" s="13">
        <f t="shared" si="146"/>
        <v>98.032653985327926</v>
      </c>
      <c r="AB260" s="13">
        <f t="shared" si="146"/>
        <v>100</v>
      </c>
      <c r="AC260" s="13">
        <f t="shared" si="146"/>
        <v>102.51392883522237</v>
      </c>
      <c r="AD260" s="13">
        <f t="shared" si="146"/>
        <v>104.95774654329625</v>
      </c>
      <c r="AE260" s="13">
        <f t="shared" si="146"/>
        <v>107.49250925931401</v>
      </c>
      <c r="AF260" s="13">
        <f t="shared" si="146"/>
        <v>110.00353598764563</v>
      </c>
      <c r="AG260" s="13">
        <f t="shared" si="146"/>
        <v>113.11284658723736</v>
      </c>
      <c r="AH260" s="13">
        <f t="shared" si="146"/>
        <v>115.91896598149059</v>
      </c>
    </row>
    <row r="261" spans="1:34" x14ac:dyDescent="0.25">
      <c r="A261" t="s">
        <v>89</v>
      </c>
      <c r="B261" s="9" t="s">
        <v>290</v>
      </c>
      <c r="C261" s="13">
        <f t="shared" ref="C261:T261" si="147">C77*100/C169</f>
        <v>47.961568061970304</v>
      </c>
      <c r="D261" s="13">
        <f t="shared" si="147"/>
        <v>50.075279751096204</v>
      </c>
      <c r="E261" s="13">
        <f t="shared" si="147"/>
        <v>52.3107805634965</v>
      </c>
      <c r="F261" s="13">
        <f t="shared" si="147"/>
        <v>54.591720158586917</v>
      </c>
      <c r="G261" s="13">
        <f t="shared" si="147"/>
        <v>56.850903522909718</v>
      </c>
      <c r="H261" s="13">
        <f t="shared" si="147"/>
        <v>58.040676328298161</v>
      </c>
      <c r="I261" s="13">
        <f t="shared" si="147"/>
        <v>59.413173987316512</v>
      </c>
      <c r="J261" s="13">
        <f t="shared" si="147"/>
        <v>60.585620649335304</v>
      </c>
      <c r="K261" s="13">
        <f t="shared" si="147"/>
        <v>62.022894174780966</v>
      </c>
      <c r="L261" s="13">
        <f t="shared" si="147"/>
        <v>63.595667316420162</v>
      </c>
      <c r="M261" s="13">
        <f t="shared" si="147"/>
        <v>65.767112036582205</v>
      </c>
      <c r="N261" s="13">
        <f t="shared" si="147"/>
        <v>67.482283693977791</v>
      </c>
      <c r="O261" s="13">
        <f t="shared" si="147"/>
        <v>69.584550464813091</v>
      </c>
      <c r="P261" s="13">
        <f t="shared" si="147"/>
        <v>71.665801055997179</v>
      </c>
      <c r="Q261" s="13">
        <f t="shared" si="147"/>
        <v>74.137279497309336</v>
      </c>
      <c r="R261" s="13">
        <f t="shared" si="147"/>
        <v>75.688665521265861</v>
      </c>
      <c r="S261" s="13">
        <f t="shared" si="147"/>
        <v>77.350115655260325</v>
      </c>
      <c r="T261" s="13">
        <f t="shared" si="147"/>
        <v>79.658131772190785</v>
      </c>
      <c r="U261" s="13">
        <f t="shared" ref="M261:AH261" si="148">U77*100/U169</f>
        <v>82.750194647330645</v>
      </c>
      <c r="V261" s="13">
        <f t="shared" si="148"/>
        <v>85.635558435004157</v>
      </c>
      <c r="W261" s="13">
        <f t="shared" si="148"/>
        <v>88.937371981100725</v>
      </c>
      <c r="X261" s="13">
        <f t="shared" si="148"/>
        <v>92.60594723760255</v>
      </c>
      <c r="Y261" s="13">
        <f t="shared" si="148"/>
        <v>94.490802774511124</v>
      </c>
      <c r="Z261" s="13">
        <f t="shared" si="148"/>
        <v>95.486160325440707</v>
      </c>
      <c r="AA261" s="13">
        <f t="shared" si="148"/>
        <v>97.180144503855672</v>
      </c>
      <c r="AB261" s="13">
        <f t="shared" si="148"/>
        <v>100</v>
      </c>
      <c r="AC261" s="13">
        <f t="shared" si="148"/>
        <v>102.06172312500119</v>
      </c>
      <c r="AD261" s="13">
        <f t="shared" si="148"/>
        <v>104.48434576515984</v>
      </c>
      <c r="AE261" s="13">
        <f t="shared" si="148"/>
        <v>107.23930684206488</v>
      </c>
      <c r="AF261" s="13">
        <f t="shared" si="148"/>
        <v>109.9407619649689</v>
      </c>
      <c r="AG261" s="13">
        <f t="shared" si="148"/>
        <v>112.29186888676426</v>
      </c>
      <c r="AH261" s="13">
        <f t="shared" si="148"/>
        <v>115.11225354353556</v>
      </c>
    </row>
    <row r="262" spans="1:34" x14ac:dyDescent="0.25">
      <c r="A262" t="s">
        <v>90</v>
      </c>
      <c r="B262" s="9" t="s">
        <v>91</v>
      </c>
      <c r="C262" s="13">
        <f t="shared" ref="C262:T262" si="149">C78*100/C170</f>
        <v>46.738774425550638</v>
      </c>
      <c r="D262" s="13">
        <f t="shared" si="149"/>
        <v>48.554174693921254</v>
      </c>
      <c r="E262" s="13">
        <f t="shared" si="149"/>
        <v>50.846569415000921</v>
      </c>
      <c r="F262" s="13">
        <f t="shared" si="149"/>
        <v>53.478786832267055</v>
      </c>
      <c r="G262" s="13">
        <f t="shared" si="149"/>
        <v>55.863275457554714</v>
      </c>
      <c r="H262" s="13">
        <f t="shared" si="149"/>
        <v>57.280579989084401</v>
      </c>
      <c r="I262" s="13">
        <f t="shared" si="149"/>
        <v>58.725870612180742</v>
      </c>
      <c r="J262" s="13">
        <f t="shared" si="149"/>
        <v>60.201356203414001</v>
      </c>
      <c r="K262" s="13">
        <f t="shared" si="149"/>
        <v>62.141858876870387</v>
      </c>
      <c r="L262" s="13">
        <f t="shared" si="149"/>
        <v>64.434580512014563</v>
      </c>
      <c r="M262" s="13">
        <f t="shared" si="149"/>
        <v>66.139858025135993</v>
      </c>
      <c r="N262" s="13">
        <f t="shared" si="149"/>
        <v>67.822182227738196</v>
      </c>
      <c r="O262" s="13">
        <f t="shared" si="149"/>
        <v>70.681529548299423</v>
      </c>
      <c r="P262" s="13">
        <f t="shared" si="149"/>
        <v>73.513293714601247</v>
      </c>
      <c r="Q262" s="13">
        <f t="shared" si="149"/>
        <v>75.800076918128056</v>
      </c>
      <c r="R262" s="13">
        <f t="shared" si="149"/>
        <v>77.427645357966213</v>
      </c>
      <c r="S262" s="13">
        <f t="shared" si="149"/>
        <v>79.706093385116233</v>
      </c>
      <c r="T262" s="13">
        <f t="shared" si="149"/>
        <v>82.151372787325656</v>
      </c>
      <c r="U262" s="13">
        <f t="shared" ref="M262:AH262" si="150">U78*100/U170</f>
        <v>85.271108725771455</v>
      </c>
      <c r="V262" s="13">
        <f t="shared" si="150"/>
        <v>88.383314984303624</v>
      </c>
      <c r="W262" s="13">
        <f t="shared" si="150"/>
        <v>91.381107956770634</v>
      </c>
      <c r="X262" s="13">
        <f t="shared" si="150"/>
        <v>94.287477910539195</v>
      </c>
      <c r="Y262" s="13">
        <f t="shared" si="150"/>
        <v>95.26139535660603</v>
      </c>
      <c r="Z262" s="13">
        <f t="shared" si="150"/>
        <v>96.069962999390185</v>
      </c>
      <c r="AA262" s="13">
        <f t="shared" si="150"/>
        <v>97.528737465347277</v>
      </c>
      <c r="AB262" s="13">
        <f t="shared" si="150"/>
        <v>100</v>
      </c>
      <c r="AC262" s="13">
        <f t="shared" si="150"/>
        <v>101.55074583576645</v>
      </c>
      <c r="AD262" s="13">
        <f t="shared" si="150"/>
        <v>103.56263173690135</v>
      </c>
      <c r="AE262" s="13">
        <f t="shared" si="150"/>
        <v>106.68169878078157</v>
      </c>
      <c r="AF262" s="13">
        <f t="shared" si="150"/>
        <v>109.32651375107041</v>
      </c>
      <c r="AG262" s="13">
        <f t="shared" si="150"/>
        <v>111.20526019442066</v>
      </c>
      <c r="AH262" s="13">
        <f t="shared" si="150"/>
        <v>113.52897199077407</v>
      </c>
    </row>
    <row r="263" spans="1:34" x14ac:dyDescent="0.25">
      <c r="A263" t="s">
        <v>92</v>
      </c>
      <c r="B263" s="1" t="s">
        <v>159</v>
      </c>
      <c r="C263" s="13">
        <f t="shared" ref="C263:T263" si="151">C79*100/C171</f>
        <v>42.606194059245041</v>
      </c>
      <c r="D263" s="13">
        <f t="shared" si="151"/>
        <v>45.004835756137801</v>
      </c>
      <c r="E263" s="13">
        <f t="shared" si="151"/>
        <v>47.429622520439708</v>
      </c>
      <c r="F263" s="13">
        <f t="shared" si="151"/>
        <v>50.156366287094635</v>
      </c>
      <c r="G263" s="13">
        <f t="shared" si="151"/>
        <v>52.617949556072986</v>
      </c>
      <c r="H263" s="13">
        <f t="shared" si="151"/>
        <v>53.671511596870872</v>
      </c>
      <c r="I263" s="13">
        <f t="shared" si="151"/>
        <v>54.709846014157534</v>
      </c>
      <c r="J263" s="13">
        <f t="shared" si="151"/>
        <v>56.287072853063677</v>
      </c>
      <c r="K263" s="13">
        <f t="shared" si="151"/>
        <v>58.206795761945756</v>
      </c>
      <c r="L263" s="13">
        <f t="shared" si="151"/>
        <v>60.823243214298081</v>
      </c>
      <c r="M263" s="13">
        <f t="shared" si="151"/>
        <v>62.49156087300311</v>
      </c>
      <c r="N263" s="13">
        <f t="shared" si="151"/>
        <v>64.087640463416335</v>
      </c>
      <c r="O263" s="13">
        <f t="shared" si="151"/>
        <v>67.714098745650148</v>
      </c>
      <c r="P263" s="13">
        <f t="shared" si="151"/>
        <v>71.309802958612735</v>
      </c>
      <c r="Q263" s="13">
        <f t="shared" si="151"/>
        <v>73.878563242101819</v>
      </c>
      <c r="R263" s="13">
        <f t="shared" si="151"/>
        <v>75.601961091608587</v>
      </c>
      <c r="S263" s="13">
        <f t="shared" si="151"/>
        <v>77.911545039132363</v>
      </c>
      <c r="T263" s="13">
        <f t="shared" si="151"/>
        <v>80.868415761179051</v>
      </c>
      <c r="U263" s="13">
        <f t="shared" ref="M263:AH263" si="152">U79*100/U171</f>
        <v>84.536391859990843</v>
      </c>
      <c r="V263" s="13">
        <f t="shared" si="152"/>
        <v>87.815263964686565</v>
      </c>
      <c r="W263" s="13">
        <f t="shared" si="152"/>
        <v>91.304225911521982</v>
      </c>
      <c r="X263" s="13">
        <f t="shared" si="152"/>
        <v>94.499261783668985</v>
      </c>
      <c r="Y263" s="13">
        <f t="shared" si="152"/>
        <v>95.956034082546736</v>
      </c>
      <c r="Z263" s="13">
        <f t="shared" si="152"/>
        <v>97.115431082498191</v>
      </c>
      <c r="AA263" s="13">
        <f t="shared" si="152"/>
        <v>97.959106633887515</v>
      </c>
      <c r="AB263" s="13">
        <f t="shared" si="152"/>
        <v>100</v>
      </c>
      <c r="AC263" s="13">
        <f t="shared" si="152"/>
        <v>101.63214701901086</v>
      </c>
      <c r="AD263" s="13">
        <f t="shared" si="152"/>
        <v>103.705798208136</v>
      </c>
      <c r="AE263" s="13">
        <f t="shared" si="152"/>
        <v>107.40246496977461</v>
      </c>
      <c r="AF263" s="13">
        <f t="shared" si="152"/>
        <v>110.65070556941863</v>
      </c>
      <c r="AG263" s="13">
        <f t="shared" si="152"/>
        <v>113.03574637658831</v>
      </c>
      <c r="AH263" s="13">
        <f t="shared" si="152"/>
        <v>115.02163441523717</v>
      </c>
    </row>
    <row r="264" spans="1:34" x14ac:dyDescent="0.25">
      <c r="A264" t="s">
        <v>93</v>
      </c>
      <c r="B264" s="1" t="s">
        <v>160</v>
      </c>
      <c r="C264" s="13">
        <f t="shared" ref="C264:T264" si="153">C80*100/C172</f>
        <v>51.053733494726977</v>
      </c>
      <c r="D264" s="13">
        <f t="shared" si="153"/>
        <v>52.324537316350927</v>
      </c>
      <c r="E264" s="13">
        <f t="shared" si="153"/>
        <v>54.545800012117631</v>
      </c>
      <c r="F264" s="13">
        <f t="shared" si="153"/>
        <v>57.099125006861236</v>
      </c>
      <c r="G264" s="13">
        <f t="shared" si="153"/>
        <v>59.404985146226494</v>
      </c>
      <c r="H264" s="13">
        <f t="shared" si="153"/>
        <v>61.20663657555302</v>
      </c>
      <c r="I264" s="13">
        <f t="shared" si="153"/>
        <v>63.01185088835436</v>
      </c>
      <c r="J264" s="13">
        <f t="shared" si="153"/>
        <v>64.390918783556785</v>
      </c>
      <c r="K264" s="13">
        <f t="shared" si="153"/>
        <v>66.381199950054437</v>
      </c>
      <c r="L264" s="13">
        <f t="shared" si="153"/>
        <v>68.361140121067706</v>
      </c>
      <c r="M264" s="13">
        <f t="shared" si="153"/>
        <v>70.137130139414069</v>
      </c>
      <c r="N264" s="13">
        <f t="shared" si="153"/>
        <v>71.915821622709856</v>
      </c>
      <c r="O264" s="13">
        <f t="shared" si="153"/>
        <v>73.883700443263905</v>
      </c>
      <c r="P264" s="13">
        <f t="shared" si="153"/>
        <v>76.021172499883846</v>
      </c>
      <c r="Q264" s="13">
        <f t="shared" si="153"/>
        <v>78.000278693982779</v>
      </c>
      <c r="R264" s="13">
        <f t="shared" si="153"/>
        <v>79.514447889815798</v>
      </c>
      <c r="S264" s="13">
        <f t="shared" si="153"/>
        <v>81.649602129358684</v>
      </c>
      <c r="T264" s="13">
        <f t="shared" si="153"/>
        <v>83.579229317031036</v>
      </c>
      <c r="U264" s="13">
        <f t="shared" ref="M264:AH264" si="154">U80*100/U172</f>
        <v>86.069855050621413</v>
      </c>
      <c r="V264" s="13">
        <f t="shared" si="154"/>
        <v>88.993750261099962</v>
      </c>
      <c r="W264" s="13">
        <f t="shared" si="154"/>
        <v>91.447225161692074</v>
      </c>
      <c r="X264" s="13">
        <f t="shared" si="154"/>
        <v>94.111618102010524</v>
      </c>
      <c r="Y264" s="13">
        <f t="shared" si="154"/>
        <v>94.444366403772648</v>
      </c>
      <c r="Z264" s="13">
        <f t="shared" si="154"/>
        <v>94.83965165997698</v>
      </c>
      <c r="AA264" s="13">
        <f t="shared" si="154"/>
        <v>97.017040980250101</v>
      </c>
      <c r="AB264" s="13">
        <f t="shared" si="154"/>
        <v>100</v>
      </c>
      <c r="AC264" s="13">
        <f t="shared" si="154"/>
        <v>101.45310318905861</v>
      </c>
      <c r="AD264" s="13">
        <f t="shared" si="154"/>
        <v>103.38976528893335</v>
      </c>
      <c r="AE264" s="13">
        <f t="shared" si="154"/>
        <v>105.72524988990126</v>
      </c>
      <c r="AF264" s="13">
        <f t="shared" si="154"/>
        <v>107.71468280837831</v>
      </c>
      <c r="AG264" s="13">
        <f t="shared" si="154"/>
        <v>108.98306763309088</v>
      </c>
      <c r="AH264" s="13">
        <f t="shared" si="154"/>
        <v>111.7168803592547</v>
      </c>
    </row>
    <row r="265" spans="1:34" x14ac:dyDescent="0.25">
      <c r="A265" t="s">
        <v>94</v>
      </c>
      <c r="B265" s="9" t="s">
        <v>95</v>
      </c>
      <c r="C265" s="13">
        <f t="shared" ref="C265:T265" si="155">C81*100/C173</f>
        <v>48.271371368058155</v>
      </c>
      <c r="D265" s="13">
        <f t="shared" si="155"/>
        <v>50.44905764377549</v>
      </c>
      <c r="E265" s="13">
        <f t="shared" si="155"/>
        <v>52.670667814777509</v>
      </c>
      <c r="F265" s="13">
        <f t="shared" si="155"/>
        <v>54.864852553610007</v>
      </c>
      <c r="G265" s="13">
        <f t="shared" si="155"/>
        <v>57.091125274714159</v>
      </c>
      <c r="H265" s="13">
        <f t="shared" si="155"/>
        <v>58.212827693130997</v>
      </c>
      <c r="I265" s="13">
        <f t="shared" si="155"/>
        <v>59.557480389594716</v>
      </c>
      <c r="J265" s="13">
        <f t="shared" si="155"/>
        <v>60.643299599457514</v>
      </c>
      <c r="K265" s="13">
        <f t="shared" si="155"/>
        <v>61.925199518737585</v>
      </c>
      <c r="L265" s="13">
        <f t="shared" si="155"/>
        <v>63.279967245475646</v>
      </c>
      <c r="M265" s="13">
        <f t="shared" si="155"/>
        <v>65.583545277464665</v>
      </c>
      <c r="N265" s="13">
        <f t="shared" si="155"/>
        <v>67.307152901092735</v>
      </c>
      <c r="O265" s="13">
        <f t="shared" si="155"/>
        <v>69.184488345178764</v>
      </c>
      <c r="P265" s="13">
        <f t="shared" si="155"/>
        <v>71.047957079275776</v>
      </c>
      <c r="Q265" s="13">
        <f t="shared" si="155"/>
        <v>73.569197123932256</v>
      </c>
      <c r="R265" s="13">
        <f t="shared" si="155"/>
        <v>75.110068938538532</v>
      </c>
      <c r="S265" s="13">
        <f t="shared" si="155"/>
        <v>76.572931930784534</v>
      </c>
      <c r="T265" s="13">
        <f t="shared" si="155"/>
        <v>78.838213637859326</v>
      </c>
      <c r="U265" s="13">
        <f t="shared" ref="M265:AH265" si="156">U81*100/U173</f>
        <v>81.918210670635503</v>
      </c>
      <c r="V265" s="13">
        <f t="shared" si="156"/>
        <v>84.733763297359886</v>
      </c>
      <c r="W265" s="13">
        <f t="shared" si="156"/>
        <v>88.129773756474435</v>
      </c>
      <c r="X265" s="13">
        <f t="shared" si="156"/>
        <v>92.04770831840581</v>
      </c>
      <c r="Y265" s="13">
        <f t="shared" si="156"/>
        <v>94.238786217580028</v>
      </c>
      <c r="Z265" s="13">
        <f t="shared" si="156"/>
        <v>95.297572537814318</v>
      </c>
      <c r="AA265" s="13">
        <f t="shared" si="156"/>
        <v>97.068987146287952</v>
      </c>
      <c r="AB265" s="13">
        <f t="shared" si="156"/>
        <v>100</v>
      </c>
      <c r="AC265" s="13">
        <f t="shared" si="156"/>
        <v>102.22420881911984</v>
      </c>
      <c r="AD265" s="13">
        <f t="shared" si="156"/>
        <v>104.77776673654569</v>
      </c>
      <c r="AE265" s="13">
        <f t="shared" si="156"/>
        <v>107.41894098602576</v>
      </c>
      <c r="AF265" s="13">
        <f t="shared" si="156"/>
        <v>110.13704004673406</v>
      </c>
      <c r="AG265" s="13">
        <f t="shared" si="156"/>
        <v>112.63775613712787</v>
      </c>
      <c r="AH265" s="13">
        <f t="shared" si="156"/>
        <v>115.60720929261645</v>
      </c>
    </row>
    <row r="266" spans="1:34" x14ac:dyDescent="0.25">
      <c r="A266" t="s">
        <v>96</v>
      </c>
      <c r="B266" s="1" t="s">
        <v>161</v>
      </c>
      <c r="C266" s="13">
        <f t="shared" ref="C266:T266" si="157">C82*100/C174</f>
        <v>47.877967287388365</v>
      </c>
      <c r="D266" s="13">
        <f t="shared" si="157"/>
        <v>50.526328670446681</v>
      </c>
      <c r="E266" s="13">
        <f t="shared" si="157"/>
        <v>52.621773511116714</v>
      </c>
      <c r="F266" s="13">
        <f t="shared" si="157"/>
        <v>54.401533875049644</v>
      </c>
      <c r="G266" s="13">
        <f t="shared" si="157"/>
        <v>56.900174521153957</v>
      </c>
      <c r="H266" s="13">
        <f t="shared" si="157"/>
        <v>58.076682598383712</v>
      </c>
      <c r="I266" s="13">
        <f t="shared" si="157"/>
        <v>59.874173296177808</v>
      </c>
      <c r="J266" s="13">
        <f t="shared" si="157"/>
        <v>61.386965954378105</v>
      </c>
      <c r="K266" s="13">
        <f t="shared" si="157"/>
        <v>62.620982962915278</v>
      </c>
      <c r="L266" s="13">
        <f t="shared" si="157"/>
        <v>63.741995206435718</v>
      </c>
      <c r="M266" s="13">
        <f t="shared" si="157"/>
        <v>67.698070695636659</v>
      </c>
      <c r="N266" s="13">
        <f t="shared" si="157"/>
        <v>70.030986561975737</v>
      </c>
      <c r="O266" s="13">
        <f t="shared" si="157"/>
        <v>72.556568487308184</v>
      </c>
      <c r="P266" s="13">
        <f t="shared" si="157"/>
        <v>74.641152973099906</v>
      </c>
      <c r="Q266" s="13">
        <f t="shared" si="157"/>
        <v>77.635036555720461</v>
      </c>
      <c r="R266" s="13">
        <f t="shared" si="157"/>
        <v>78.195603600526098</v>
      </c>
      <c r="S266" s="13">
        <f t="shared" si="157"/>
        <v>79.235895973833351</v>
      </c>
      <c r="T266" s="13">
        <f t="shared" si="157"/>
        <v>81.133761088164619</v>
      </c>
      <c r="U266" s="13">
        <f t="shared" ref="M266:AH266" si="158">U82*100/U174</f>
        <v>85.508621573063635</v>
      </c>
      <c r="V266" s="13">
        <f t="shared" si="158"/>
        <v>88.725386850139586</v>
      </c>
      <c r="W266" s="13">
        <f t="shared" si="158"/>
        <v>92.884435127330519</v>
      </c>
      <c r="X266" s="13">
        <f t="shared" si="158"/>
        <v>96.193311010590506</v>
      </c>
      <c r="Y266" s="13">
        <f t="shared" si="158"/>
        <v>95.06932236520808</v>
      </c>
      <c r="Z266" s="13">
        <f t="shared" si="158"/>
        <v>95.205461178022432</v>
      </c>
      <c r="AA266" s="13">
        <f t="shared" si="158"/>
        <v>97.177640967331172</v>
      </c>
      <c r="AB266" s="13">
        <f t="shared" si="158"/>
        <v>100</v>
      </c>
      <c r="AC266" s="13">
        <f t="shared" si="158"/>
        <v>102.16858841486776</v>
      </c>
      <c r="AD266" s="13">
        <f t="shared" si="158"/>
        <v>105.06319318743752</v>
      </c>
      <c r="AE266" s="13">
        <f t="shared" si="158"/>
        <v>107.09637483038482</v>
      </c>
      <c r="AF266" s="13">
        <f t="shared" si="158"/>
        <v>109.70023619844943</v>
      </c>
      <c r="AG266" s="13">
        <f t="shared" si="158"/>
        <v>112.0218124156428</v>
      </c>
      <c r="AH266" s="13">
        <f t="shared" si="158"/>
        <v>115.44429340314946</v>
      </c>
    </row>
    <row r="267" spans="1:34" x14ac:dyDescent="0.25">
      <c r="A267" t="s">
        <v>97</v>
      </c>
      <c r="B267" s="1" t="s">
        <v>162</v>
      </c>
      <c r="C267" s="13">
        <f t="shared" ref="C267:T267" si="159">C83*100/C175</f>
        <v>48.443828913985186</v>
      </c>
      <c r="D267" s="13">
        <f t="shared" si="159"/>
        <v>50.456904060763968</v>
      </c>
      <c r="E267" s="13">
        <f t="shared" si="159"/>
        <v>52.719621966838574</v>
      </c>
      <c r="F267" s="13">
        <f t="shared" si="159"/>
        <v>55.047066290099515</v>
      </c>
      <c r="G267" s="13">
        <f t="shared" si="159"/>
        <v>57.180356740415689</v>
      </c>
      <c r="H267" s="13">
        <f t="shared" si="159"/>
        <v>58.305230725060106</v>
      </c>
      <c r="I267" s="13">
        <f t="shared" si="159"/>
        <v>59.487348857693888</v>
      </c>
      <c r="J267" s="13">
        <f t="shared" si="159"/>
        <v>60.441222716333272</v>
      </c>
      <c r="K267" s="13">
        <f t="shared" si="159"/>
        <v>61.752294305510055</v>
      </c>
      <c r="L267" s="13">
        <f t="shared" si="159"/>
        <v>63.205432433035618</v>
      </c>
      <c r="M267" s="13">
        <f t="shared" si="159"/>
        <v>64.913146210370527</v>
      </c>
      <c r="N267" s="13">
        <f t="shared" si="159"/>
        <v>66.396541125972675</v>
      </c>
      <c r="O267" s="13">
        <f t="shared" si="159"/>
        <v>68.040851878625617</v>
      </c>
      <c r="P267" s="13">
        <f t="shared" si="159"/>
        <v>69.824275573140923</v>
      </c>
      <c r="Q267" s="13">
        <f t="shared" si="159"/>
        <v>72.195068750520136</v>
      </c>
      <c r="R267" s="13">
        <f t="shared" si="159"/>
        <v>74.039333710997838</v>
      </c>
      <c r="S267" s="13">
        <f t="shared" si="159"/>
        <v>75.66556678550343</v>
      </c>
      <c r="T267" s="13">
        <f t="shared" si="159"/>
        <v>78.056859917177562</v>
      </c>
      <c r="U267" s="13">
        <f t="shared" ref="M267:AH267" si="160">U83*100/U175</f>
        <v>80.685072589760793</v>
      </c>
      <c r="V267" s="13">
        <f t="shared" si="160"/>
        <v>83.359980425091763</v>
      </c>
      <c r="W267" s="13">
        <f t="shared" si="160"/>
        <v>86.491554653525895</v>
      </c>
      <c r="X267" s="13">
        <f t="shared" si="160"/>
        <v>90.622128308213604</v>
      </c>
      <c r="Y267" s="13">
        <f t="shared" si="160"/>
        <v>93.938537316431464</v>
      </c>
      <c r="Z267" s="13">
        <f t="shared" si="160"/>
        <v>95.346054125223546</v>
      </c>
      <c r="AA267" s="13">
        <f t="shared" si="160"/>
        <v>97.030670503711505</v>
      </c>
      <c r="AB267" s="13">
        <f t="shared" si="160"/>
        <v>100</v>
      </c>
      <c r="AC267" s="13">
        <f t="shared" si="160"/>
        <v>102.26033074835723</v>
      </c>
      <c r="AD267" s="13">
        <f t="shared" si="160"/>
        <v>104.67589050089074</v>
      </c>
      <c r="AE267" s="13">
        <f t="shared" si="160"/>
        <v>107.53300712693564</v>
      </c>
      <c r="AF267" s="13">
        <f t="shared" si="160"/>
        <v>110.30618365056539</v>
      </c>
      <c r="AG267" s="13">
        <f t="shared" si="160"/>
        <v>112.85368418621799</v>
      </c>
      <c r="AH267" s="13">
        <f t="shared" si="160"/>
        <v>115.67135254381895</v>
      </c>
    </row>
    <row r="268" spans="1:34" x14ac:dyDescent="0.25">
      <c r="A268" t="s">
        <v>98</v>
      </c>
      <c r="B268" s="9" t="s">
        <v>99</v>
      </c>
      <c r="C268" s="13">
        <f t="shared" ref="C268:T268" si="161">C84*100/C176</f>
        <v>46.981834668357195</v>
      </c>
      <c r="D268" s="13">
        <f t="shared" si="161"/>
        <v>49.006630963706037</v>
      </c>
      <c r="E268" s="13">
        <f t="shared" si="161"/>
        <v>50.87109680291605</v>
      </c>
      <c r="F268" s="13">
        <f t="shared" si="161"/>
        <v>52.677598338335898</v>
      </c>
      <c r="G268" s="13">
        <f t="shared" si="161"/>
        <v>54.447117520309611</v>
      </c>
      <c r="H268" s="13">
        <f t="shared" si="161"/>
        <v>56.210906479161324</v>
      </c>
      <c r="I268" s="13">
        <f t="shared" si="161"/>
        <v>57.839716741492126</v>
      </c>
      <c r="J268" s="13">
        <f t="shared" si="161"/>
        <v>58.970962467560959</v>
      </c>
      <c r="K268" s="13">
        <f t="shared" si="161"/>
        <v>60.828092724819342</v>
      </c>
      <c r="L268" s="13">
        <f t="shared" si="161"/>
        <v>62.640978753324944</v>
      </c>
      <c r="M268" s="13">
        <f t="shared" si="161"/>
        <v>64.478611367523513</v>
      </c>
      <c r="N268" s="13">
        <f t="shared" si="161"/>
        <v>66.013791133036179</v>
      </c>
      <c r="O268" s="13">
        <f t="shared" si="161"/>
        <v>67.906093407441446</v>
      </c>
      <c r="P268" s="13">
        <f t="shared" si="161"/>
        <v>70.362541865278743</v>
      </c>
      <c r="Q268" s="13">
        <f t="shared" si="161"/>
        <v>72.939585379063331</v>
      </c>
      <c r="R268" s="13">
        <f t="shared" si="161"/>
        <v>75.143742036294014</v>
      </c>
      <c r="S268" s="13">
        <f t="shared" si="161"/>
        <v>76.874407580141195</v>
      </c>
      <c r="T268" s="13">
        <f t="shared" si="161"/>
        <v>79.329898299948582</v>
      </c>
      <c r="U268" s="13">
        <f t="shared" ref="M268:AH268" si="162">U84*100/U176</f>
        <v>82.169697466894505</v>
      </c>
      <c r="V268" s="13">
        <f t="shared" si="162"/>
        <v>85.319360701932467</v>
      </c>
      <c r="W268" s="13">
        <f t="shared" si="162"/>
        <v>88.209056752226232</v>
      </c>
      <c r="X268" s="13">
        <f t="shared" si="162"/>
        <v>91.304879581551972</v>
      </c>
      <c r="Y268" s="13">
        <f t="shared" si="162"/>
        <v>93.511055756008233</v>
      </c>
      <c r="Z268" s="13">
        <f t="shared" si="162"/>
        <v>95.435155966072045</v>
      </c>
      <c r="AA268" s="13">
        <f t="shared" si="162"/>
        <v>97.761923758601398</v>
      </c>
      <c r="AB268" s="13">
        <f t="shared" si="162"/>
        <v>100</v>
      </c>
      <c r="AC268" s="13">
        <f t="shared" si="162"/>
        <v>102.49911069526928</v>
      </c>
      <c r="AD268" s="13">
        <f t="shared" si="162"/>
        <v>104.81310896608359</v>
      </c>
      <c r="AE268" s="13">
        <f t="shared" si="162"/>
        <v>107.03406512480365</v>
      </c>
      <c r="AF268" s="13">
        <f t="shared" si="162"/>
        <v>109.14721312035577</v>
      </c>
      <c r="AG268" s="13">
        <f t="shared" si="162"/>
        <v>111.69743136973081</v>
      </c>
      <c r="AH268" s="13">
        <f t="shared" si="162"/>
        <v>114.38973345508039</v>
      </c>
    </row>
    <row r="269" spans="1:34" x14ac:dyDescent="0.25">
      <c r="A269" t="s">
        <v>100</v>
      </c>
      <c r="B269" s="9" t="s">
        <v>291</v>
      </c>
      <c r="C269" s="13">
        <f t="shared" ref="C269:T269" si="163">C85*100/C177</f>
        <v>43.981969189224692</v>
      </c>
      <c r="D269" s="13">
        <f t="shared" si="163"/>
        <v>45.581966485659954</v>
      </c>
      <c r="E269" s="13">
        <f t="shared" si="163"/>
        <v>47.371086394048461</v>
      </c>
      <c r="F269" s="13">
        <f t="shared" si="163"/>
        <v>49.56180552429452</v>
      </c>
      <c r="G269" s="13">
        <f t="shared" si="163"/>
        <v>51.916581526422362</v>
      </c>
      <c r="H269" s="13">
        <f t="shared" si="163"/>
        <v>53.73793320946568</v>
      </c>
      <c r="I269" s="13">
        <f t="shared" si="163"/>
        <v>55.340808787715225</v>
      </c>
      <c r="J269" s="13">
        <f t="shared" si="163"/>
        <v>56.894049436768476</v>
      </c>
      <c r="K269" s="13">
        <f t="shared" si="163"/>
        <v>58.694013469788018</v>
      </c>
      <c r="L269" s="13">
        <f t="shared" si="163"/>
        <v>60.221796545308635</v>
      </c>
      <c r="M269" s="13">
        <f t="shared" si="163"/>
        <v>61.364915448182465</v>
      </c>
      <c r="N269" s="13">
        <f t="shared" si="163"/>
        <v>62.415371298262428</v>
      </c>
      <c r="O269" s="13">
        <f t="shared" si="163"/>
        <v>64.536117542159147</v>
      </c>
      <c r="P269" s="13">
        <f t="shared" si="163"/>
        <v>67.291714528219089</v>
      </c>
      <c r="Q269" s="13">
        <f t="shared" si="163"/>
        <v>69.542241054600609</v>
      </c>
      <c r="R269" s="13">
        <f t="shared" si="163"/>
        <v>71.538111543262289</v>
      </c>
      <c r="S269" s="13">
        <f t="shared" si="163"/>
        <v>74.528325741454566</v>
      </c>
      <c r="T269" s="13">
        <f t="shared" si="163"/>
        <v>77.740024619306766</v>
      </c>
      <c r="U269" s="13">
        <f t="shared" ref="M269:AH269" si="164">U85*100/U177</f>
        <v>81.536630238977608</v>
      </c>
      <c r="V269" s="13">
        <f t="shared" si="164"/>
        <v>85.086137328437403</v>
      </c>
      <c r="W269" s="13">
        <f t="shared" si="164"/>
        <v>88.697067764214395</v>
      </c>
      <c r="X269" s="13">
        <f t="shared" si="164"/>
        <v>92.689655959169485</v>
      </c>
      <c r="Y269" s="13">
        <f t="shared" si="164"/>
        <v>92.51530290436817</v>
      </c>
      <c r="Z269" s="13">
        <f t="shared" si="164"/>
        <v>95.433619296001027</v>
      </c>
      <c r="AA269" s="13">
        <f t="shared" si="164"/>
        <v>98.411245333544173</v>
      </c>
      <c r="AB269" s="13">
        <f t="shared" si="164"/>
        <v>100</v>
      </c>
      <c r="AC269" s="13">
        <f t="shared" si="164"/>
        <v>102.57317514753558</v>
      </c>
      <c r="AD269" s="13">
        <f t="shared" si="164"/>
        <v>104.97668877715374</v>
      </c>
      <c r="AE269" s="13">
        <f t="shared" si="164"/>
        <v>105.21650421248823</v>
      </c>
      <c r="AF269" s="13">
        <f t="shared" si="164"/>
        <v>105.60355804751161</v>
      </c>
      <c r="AG269" s="13">
        <f t="shared" si="164"/>
        <v>108.24184711156181</v>
      </c>
      <c r="AH269" s="13">
        <f t="shared" si="164"/>
        <v>111.9833221306863</v>
      </c>
    </row>
    <row r="270" spans="1:34" x14ac:dyDescent="0.25">
      <c r="A270" t="s">
        <v>101</v>
      </c>
      <c r="B270" s="9" t="s">
        <v>163</v>
      </c>
      <c r="C270" s="13">
        <f t="shared" ref="C270:T270" si="165">C86*100/C178</f>
        <v>47.107181402417602</v>
      </c>
      <c r="D270" s="13">
        <f t="shared" si="165"/>
        <v>48.609433333243416</v>
      </c>
      <c r="E270" s="13">
        <f t="shared" si="165"/>
        <v>50.069917010315699</v>
      </c>
      <c r="F270" s="13">
        <f t="shared" si="165"/>
        <v>51.711673857865634</v>
      </c>
      <c r="G270" s="13">
        <f t="shared" si="165"/>
        <v>54.499753423883838</v>
      </c>
      <c r="H270" s="13">
        <f t="shared" si="165"/>
        <v>56.361417099667165</v>
      </c>
      <c r="I270" s="13">
        <f t="shared" si="165"/>
        <v>57.738881443983971</v>
      </c>
      <c r="J270" s="13">
        <f t="shared" si="165"/>
        <v>59.169678151387643</v>
      </c>
      <c r="K270" s="13">
        <f t="shared" si="165"/>
        <v>61.32736723014834</v>
      </c>
      <c r="L270" s="13">
        <f t="shared" si="165"/>
        <v>63.098056053754512</v>
      </c>
      <c r="M270" s="13">
        <f t="shared" si="165"/>
        <v>64.384624764219097</v>
      </c>
      <c r="N270" s="13">
        <f t="shared" si="165"/>
        <v>65.235534854092336</v>
      </c>
      <c r="O270" s="13">
        <f t="shared" si="165"/>
        <v>67.015740563361945</v>
      </c>
      <c r="P270" s="13">
        <f t="shared" si="165"/>
        <v>69.292920991839225</v>
      </c>
      <c r="Q270" s="13">
        <f t="shared" si="165"/>
        <v>71.216796479380079</v>
      </c>
      <c r="R270" s="13">
        <f t="shared" si="165"/>
        <v>74.203403368416488</v>
      </c>
      <c r="S270" s="13">
        <f t="shared" si="165"/>
        <v>77.919419810859537</v>
      </c>
      <c r="T270" s="13">
        <f t="shared" si="165"/>
        <v>80.700677097513676</v>
      </c>
      <c r="U270" s="13">
        <f t="shared" ref="M270:AH270" si="166">U86*100/U178</f>
        <v>84.151416123064337</v>
      </c>
      <c r="V270" s="13">
        <f t="shared" si="166"/>
        <v>87.419625638971425</v>
      </c>
      <c r="W270" s="13">
        <f t="shared" si="166"/>
        <v>90.398326203056357</v>
      </c>
      <c r="X270" s="13">
        <f t="shared" si="166"/>
        <v>93.420515992412348</v>
      </c>
      <c r="Y270" s="13">
        <f t="shared" si="166"/>
        <v>93.661357505003039</v>
      </c>
      <c r="Z270" s="13">
        <f t="shared" si="166"/>
        <v>96.254041645098425</v>
      </c>
      <c r="AA270" s="13">
        <f t="shared" si="166"/>
        <v>99.038713457449774</v>
      </c>
      <c r="AB270" s="13">
        <f t="shared" si="166"/>
        <v>100</v>
      </c>
      <c r="AC270" s="13">
        <f t="shared" si="166"/>
        <v>101.03899733595959</v>
      </c>
      <c r="AD270" s="13">
        <f t="shared" si="166"/>
        <v>103.04178618693457</v>
      </c>
      <c r="AE270" s="13">
        <f t="shared" si="166"/>
        <v>103.81626886342218</v>
      </c>
      <c r="AF270" s="13">
        <f t="shared" si="166"/>
        <v>104.42493120096212</v>
      </c>
      <c r="AG270" s="13">
        <f t="shared" si="166"/>
        <v>106.6452167149736</v>
      </c>
      <c r="AH270" s="13">
        <f t="shared" si="166"/>
        <v>110.12533335674652</v>
      </c>
    </row>
    <row r="271" spans="1:34" x14ac:dyDescent="0.25">
      <c r="A271" t="s">
        <v>102</v>
      </c>
      <c r="B271" s="1" t="s">
        <v>292</v>
      </c>
      <c r="C271" s="13">
        <f t="shared" ref="C271:T271" si="167">C87*100/C179</f>
        <v>47.027227706613935</v>
      </c>
      <c r="D271" s="13">
        <f t="shared" si="167"/>
        <v>48.230805257655732</v>
      </c>
      <c r="E271" s="13">
        <f t="shared" si="167"/>
        <v>49.656725174919771</v>
      </c>
      <c r="F271" s="13">
        <f t="shared" si="167"/>
        <v>51.450465401982264</v>
      </c>
      <c r="G271" s="13">
        <f t="shared" si="167"/>
        <v>53.686899220969842</v>
      </c>
      <c r="H271" s="13">
        <f t="shared" si="167"/>
        <v>55.642199529710339</v>
      </c>
      <c r="I271" s="13">
        <f t="shared" si="167"/>
        <v>57.140564837290448</v>
      </c>
      <c r="J271" s="13">
        <f t="shared" si="167"/>
        <v>58.72491114815486</v>
      </c>
      <c r="K271" s="13">
        <f t="shared" si="167"/>
        <v>60.409772161757679</v>
      </c>
      <c r="L271" s="13">
        <f t="shared" si="167"/>
        <v>62.395194884665656</v>
      </c>
      <c r="M271" s="13">
        <f t="shared" si="167"/>
        <v>63.86915729556263</v>
      </c>
      <c r="N271" s="13">
        <f t="shared" si="167"/>
        <v>64.862129880593557</v>
      </c>
      <c r="O271" s="13">
        <f t="shared" si="167"/>
        <v>66.676551580716094</v>
      </c>
      <c r="P271" s="13">
        <f t="shared" si="167"/>
        <v>69.269550992381852</v>
      </c>
      <c r="Q271" s="13">
        <f t="shared" si="167"/>
        <v>70.946177335354108</v>
      </c>
      <c r="R271" s="13">
        <f t="shared" si="167"/>
        <v>74.001900645675377</v>
      </c>
      <c r="S271" s="13">
        <f t="shared" si="167"/>
        <v>77.9621739731801</v>
      </c>
      <c r="T271" s="13">
        <f t="shared" si="167"/>
        <v>81.061768631905821</v>
      </c>
      <c r="U271" s="13">
        <f t="shared" ref="M271:AH271" si="168">U87*100/U179</f>
        <v>84.902868797313815</v>
      </c>
      <c r="V271" s="13">
        <f t="shared" si="168"/>
        <v>88.013602304913462</v>
      </c>
      <c r="W271" s="13">
        <f t="shared" si="168"/>
        <v>90.959229545590318</v>
      </c>
      <c r="X271" s="13">
        <f t="shared" si="168"/>
        <v>93.963397078307239</v>
      </c>
      <c r="Y271" s="13">
        <f t="shared" si="168"/>
        <v>93.767465231781344</v>
      </c>
      <c r="Z271" s="13">
        <f t="shared" si="168"/>
        <v>96.227310466798286</v>
      </c>
      <c r="AA271" s="13">
        <f t="shared" si="168"/>
        <v>99.063115728341756</v>
      </c>
      <c r="AB271" s="13">
        <f t="shared" si="168"/>
        <v>100</v>
      </c>
      <c r="AC271" s="13">
        <f t="shared" si="168"/>
        <v>101.02629553357987</v>
      </c>
      <c r="AD271" s="13">
        <f t="shared" si="168"/>
        <v>102.81897050590646</v>
      </c>
      <c r="AE271" s="13">
        <f t="shared" si="168"/>
        <v>103.55252798821371</v>
      </c>
      <c r="AF271" s="13">
        <f t="shared" si="168"/>
        <v>104.38787682598853</v>
      </c>
      <c r="AG271" s="13">
        <f t="shared" si="168"/>
        <v>106.73196482126693</v>
      </c>
      <c r="AH271" s="13">
        <f t="shared" si="168"/>
        <v>110.38840779417649</v>
      </c>
    </row>
    <row r="272" spans="1:34" x14ac:dyDescent="0.25">
      <c r="A272" t="s">
        <v>103</v>
      </c>
      <c r="B272" s="1" t="s">
        <v>293</v>
      </c>
      <c r="C272" s="13">
        <f t="shared" ref="C272:T272" si="169">C88*100/C180</f>
        <v>46.481527725099561</v>
      </c>
      <c r="D272" s="13">
        <f t="shared" si="169"/>
        <v>50.451569254969172</v>
      </c>
      <c r="E272" s="13">
        <f t="shared" si="169"/>
        <v>52.16189684087778</v>
      </c>
      <c r="F272" s="13">
        <f t="shared" si="169"/>
        <v>52.51926533103321</v>
      </c>
      <c r="G272" s="13">
        <f t="shared" si="169"/>
        <v>59.781548644954078</v>
      </c>
      <c r="H272" s="13">
        <f t="shared" si="169"/>
        <v>60.807591428414604</v>
      </c>
      <c r="I272" s="13">
        <f t="shared" si="169"/>
        <v>61.185924078013315</v>
      </c>
      <c r="J272" s="13">
        <f t="shared" si="169"/>
        <v>61.421090963211618</v>
      </c>
      <c r="K272" s="13">
        <f t="shared" si="169"/>
        <v>66.9550950254079</v>
      </c>
      <c r="L272" s="13">
        <f t="shared" si="169"/>
        <v>67.161072130507279</v>
      </c>
      <c r="M272" s="13">
        <f t="shared" si="169"/>
        <v>67.142637661258121</v>
      </c>
      <c r="N272" s="13">
        <f t="shared" si="169"/>
        <v>67.093945002315124</v>
      </c>
      <c r="O272" s="13">
        <f t="shared" si="169"/>
        <v>68.649840644335384</v>
      </c>
      <c r="P272" s="13">
        <f t="shared" si="169"/>
        <v>68.995013434921944</v>
      </c>
      <c r="Q272" s="13">
        <f t="shared" si="169"/>
        <v>72.463520641537229</v>
      </c>
      <c r="R272" s="13">
        <f t="shared" si="169"/>
        <v>74.956868854912116</v>
      </c>
      <c r="S272" s="13">
        <f t="shared" si="169"/>
        <v>76.876806571779753</v>
      </c>
      <c r="T272" s="13">
        <f t="shared" si="169"/>
        <v>77.190393056389297</v>
      </c>
      <c r="U272" s="13">
        <f t="shared" ref="M272:AH272" si="170">U88*100/U180</f>
        <v>77.540748257306902</v>
      </c>
      <c r="V272" s="13">
        <f t="shared" si="170"/>
        <v>82.026789450739244</v>
      </c>
      <c r="W272" s="13">
        <f t="shared" si="170"/>
        <v>85.241891275048218</v>
      </c>
      <c r="X272" s="13">
        <f t="shared" si="170"/>
        <v>88.389234833071541</v>
      </c>
      <c r="Y272" s="13">
        <f t="shared" si="170"/>
        <v>92.674970344009509</v>
      </c>
      <c r="Z272" s="13">
        <f t="shared" si="170"/>
        <v>96.640924532311701</v>
      </c>
      <c r="AA272" s="13">
        <f t="shared" si="170"/>
        <v>98.874568133964218</v>
      </c>
      <c r="AB272" s="13">
        <f t="shared" si="170"/>
        <v>100</v>
      </c>
      <c r="AC272" s="13">
        <f t="shared" si="170"/>
        <v>101.27621725591568</v>
      </c>
      <c r="AD272" s="13">
        <f t="shared" si="170"/>
        <v>105.44818525012211</v>
      </c>
      <c r="AE272" s="13">
        <f t="shared" si="170"/>
        <v>106.78361465917291</v>
      </c>
      <c r="AF272" s="13">
        <f t="shared" si="170"/>
        <v>104.79539364138421</v>
      </c>
      <c r="AG272" s="13">
        <f t="shared" si="170"/>
        <v>105.64091180876166</v>
      </c>
      <c r="AH272" s="13">
        <f t="shared" si="170"/>
        <v>107.21708838760239</v>
      </c>
    </row>
    <row r="273" spans="1:34" x14ac:dyDescent="0.25">
      <c r="A273" t="s">
        <v>104</v>
      </c>
      <c r="B273" s="9" t="s">
        <v>164</v>
      </c>
      <c r="C273" s="13">
        <f t="shared" ref="C273:T273" si="171">C89*100/C181</f>
        <v>42.418533783572798</v>
      </c>
      <c r="D273" s="13">
        <f t="shared" si="171"/>
        <v>44.087774516601236</v>
      </c>
      <c r="E273" s="13">
        <f t="shared" si="171"/>
        <v>46.089820297857642</v>
      </c>
      <c r="F273" s="13">
        <f t="shared" si="171"/>
        <v>48.628353167129561</v>
      </c>
      <c r="G273" s="13">
        <f t="shared" si="171"/>
        <v>50.735206392492138</v>
      </c>
      <c r="H273" s="13">
        <f t="shared" si="171"/>
        <v>52.533877375557161</v>
      </c>
      <c r="I273" s="13">
        <f t="shared" si="171"/>
        <v>54.254235878299014</v>
      </c>
      <c r="J273" s="13">
        <f t="shared" si="171"/>
        <v>55.865381247782587</v>
      </c>
      <c r="K273" s="13">
        <f t="shared" si="171"/>
        <v>57.473428440956233</v>
      </c>
      <c r="L273" s="13">
        <f t="shared" si="171"/>
        <v>58.878042143419286</v>
      </c>
      <c r="M273" s="13">
        <f t="shared" si="171"/>
        <v>59.94894919074509</v>
      </c>
      <c r="N273" s="13">
        <f t="shared" si="171"/>
        <v>61.085213778579138</v>
      </c>
      <c r="O273" s="13">
        <f t="shared" si="171"/>
        <v>63.346156396738309</v>
      </c>
      <c r="P273" s="13">
        <f t="shared" si="171"/>
        <v>66.299208810956159</v>
      </c>
      <c r="Q273" s="13">
        <f t="shared" si="171"/>
        <v>68.672742905479481</v>
      </c>
      <c r="R273" s="13">
        <f t="shared" si="171"/>
        <v>70.258033664080315</v>
      </c>
      <c r="S273" s="13">
        <f t="shared" si="171"/>
        <v>72.925880913117808</v>
      </c>
      <c r="T273" s="13">
        <f t="shared" si="171"/>
        <v>76.328209330360309</v>
      </c>
      <c r="U273" s="13">
        <f t="shared" ref="M273:AH273" si="172">U89*100/U181</f>
        <v>80.27928707371747</v>
      </c>
      <c r="V273" s="13">
        <f t="shared" si="172"/>
        <v>83.961270214988957</v>
      </c>
      <c r="W273" s="13">
        <f t="shared" si="172"/>
        <v>87.8612662696369</v>
      </c>
      <c r="X273" s="13">
        <f t="shared" si="172"/>
        <v>92.307578259719165</v>
      </c>
      <c r="Y273" s="13">
        <f t="shared" si="172"/>
        <v>91.932068705607705</v>
      </c>
      <c r="Z273" s="13">
        <f t="shared" si="172"/>
        <v>95.013819069297256</v>
      </c>
      <c r="AA273" s="13">
        <f t="shared" si="172"/>
        <v>98.09024901230886</v>
      </c>
      <c r="AB273" s="13">
        <f t="shared" si="172"/>
        <v>100</v>
      </c>
      <c r="AC273" s="13">
        <f t="shared" si="172"/>
        <v>103.33384722990584</v>
      </c>
      <c r="AD273" s="13">
        <f t="shared" si="172"/>
        <v>105.92718460675771</v>
      </c>
      <c r="AE273" s="13">
        <f t="shared" si="172"/>
        <v>105.92236902492795</v>
      </c>
      <c r="AF273" s="13">
        <f t="shared" si="172"/>
        <v>106.20862415396572</v>
      </c>
      <c r="AG273" s="13">
        <f t="shared" si="172"/>
        <v>109.03801967231169</v>
      </c>
      <c r="AH273" s="13">
        <f t="shared" si="172"/>
        <v>112.89503834717064</v>
      </c>
    </row>
    <row r="274" spans="1:34" x14ac:dyDescent="0.25">
      <c r="A274" t="s">
        <v>105</v>
      </c>
      <c r="B274" s="1" t="s">
        <v>292</v>
      </c>
      <c r="C274" s="13">
        <f t="shared" ref="C274:T274" si="173">C90*100/C182</f>
        <v>42.384902285643413</v>
      </c>
      <c r="D274" s="13">
        <f t="shared" si="173"/>
        <v>44.007970945778595</v>
      </c>
      <c r="E274" s="13">
        <f t="shared" si="173"/>
        <v>45.958336925972709</v>
      </c>
      <c r="F274" s="13">
        <f t="shared" si="173"/>
        <v>48.519185648312458</v>
      </c>
      <c r="G274" s="13">
        <f t="shared" si="173"/>
        <v>50.560437546356759</v>
      </c>
      <c r="H274" s="13">
        <f t="shared" si="173"/>
        <v>52.241199176458117</v>
      </c>
      <c r="I274" s="13">
        <f t="shared" si="173"/>
        <v>53.837854141068945</v>
      </c>
      <c r="J274" s="13">
        <f t="shared" si="173"/>
        <v>55.429640824514436</v>
      </c>
      <c r="K274" s="13">
        <f t="shared" si="173"/>
        <v>57.003540363676059</v>
      </c>
      <c r="L274" s="13">
        <f t="shared" si="173"/>
        <v>58.361699184181958</v>
      </c>
      <c r="M274" s="13">
        <f t="shared" si="173"/>
        <v>59.553230228199432</v>
      </c>
      <c r="N274" s="13">
        <f t="shared" si="173"/>
        <v>60.755554237540693</v>
      </c>
      <c r="O274" s="13">
        <f t="shared" si="173"/>
        <v>63.167011619174801</v>
      </c>
      <c r="P274" s="13">
        <f t="shared" si="173"/>
        <v>66.162443272253938</v>
      </c>
      <c r="Q274" s="13">
        <f t="shared" si="173"/>
        <v>68.481514370008824</v>
      </c>
      <c r="R274" s="13">
        <f t="shared" si="173"/>
        <v>70.18809888736925</v>
      </c>
      <c r="S274" s="13">
        <f t="shared" si="173"/>
        <v>72.856235030108991</v>
      </c>
      <c r="T274" s="13">
        <f t="shared" si="173"/>
        <v>76.251990628225485</v>
      </c>
      <c r="U274" s="13">
        <f t="shared" ref="M274:AH274" si="174">U90*100/U182</f>
        <v>80.012015337480264</v>
      </c>
      <c r="V274" s="13">
        <f t="shared" si="174"/>
        <v>83.659554289968895</v>
      </c>
      <c r="W274" s="13">
        <f t="shared" si="174"/>
        <v>87.652075508913995</v>
      </c>
      <c r="X274" s="13">
        <f t="shared" si="174"/>
        <v>92.019141969043957</v>
      </c>
      <c r="Y274" s="13">
        <f t="shared" si="174"/>
        <v>91.712038780975405</v>
      </c>
      <c r="Z274" s="13">
        <f t="shared" si="174"/>
        <v>94.788331801850163</v>
      </c>
      <c r="AA274" s="13">
        <f t="shared" si="174"/>
        <v>97.82750203387306</v>
      </c>
      <c r="AB274" s="13">
        <f t="shared" si="174"/>
        <v>100</v>
      </c>
      <c r="AC274" s="13">
        <f t="shared" si="174"/>
        <v>103.32198193678543</v>
      </c>
      <c r="AD274" s="13">
        <f t="shared" si="174"/>
        <v>105.66421883030524</v>
      </c>
      <c r="AE274" s="13">
        <f t="shared" si="174"/>
        <v>105.81296551626848</v>
      </c>
      <c r="AF274" s="13">
        <f t="shared" si="174"/>
        <v>106.16997795595559</v>
      </c>
      <c r="AG274" s="13">
        <f t="shared" si="174"/>
        <v>108.93985196821748</v>
      </c>
      <c r="AH274" s="13">
        <f t="shared" si="174"/>
        <v>112.66472695819331</v>
      </c>
    </row>
    <row r="275" spans="1:34" x14ac:dyDescent="0.25">
      <c r="A275" t="s">
        <v>106</v>
      </c>
      <c r="B275" s="1" t="s">
        <v>293</v>
      </c>
      <c r="C275" s="13">
        <f t="shared" ref="C275:T275" si="175">C91*100/C183</f>
        <v>42.622221056160939</v>
      </c>
      <c r="D275" s="13">
        <f t="shared" si="175"/>
        <v>44.630469240082341</v>
      </c>
      <c r="E275" s="13">
        <f t="shared" si="175"/>
        <v>47.024747383008801</v>
      </c>
      <c r="F275" s="13">
        <f t="shared" si="175"/>
        <v>49.500625779553012</v>
      </c>
      <c r="G275" s="13">
        <f t="shared" si="175"/>
        <v>52.166548270953506</v>
      </c>
      <c r="H275" s="13">
        <f t="shared" si="175"/>
        <v>54.983690586414845</v>
      </c>
      <c r="I275" s="13">
        <f t="shared" si="175"/>
        <v>57.574000378812208</v>
      </c>
      <c r="J275" s="13">
        <f t="shared" si="175"/>
        <v>59.20924989696514</v>
      </c>
      <c r="K275" s="13">
        <f t="shared" si="175"/>
        <v>61.012617952372757</v>
      </c>
      <c r="L275" s="13">
        <f t="shared" si="175"/>
        <v>62.722612485407332</v>
      </c>
      <c r="M275" s="13">
        <f t="shared" si="175"/>
        <v>62.973867766523739</v>
      </c>
      <c r="N275" s="13">
        <f t="shared" si="175"/>
        <v>63.613900696275373</v>
      </c>
      <c r="O275" s="13">
        <f t="shared" si="175"/>
        <v>64.632491437304893</v>
      </c>
      <c r="P275" s="13">
        <f t="shared" si="175"/>
        <v>67.223235703641549</v>
      </c>
      <c r="Q275" s="13">
        <f t="shared" si="175"/>
        <v>70.007904131562441</v>
      </c>
      <c r="R275" s="13">
        <f t="shared" si="175"/>
        <v>70.532345448074452</v>
      </c>
      <c r="S275" s="13">
        <f t="shared" si="175"/>
        <v>73.2315493540913</v>
      </c>
      <c r="T275" s="13">
        <f t="shared" si="175"/>
        <v>76.625642947012636</v>
      </c>
      <c r="U275" s="13">
        <f t="shared" ref="M275:AH275" si="176">U91*100/U183</f>
        <v>82.18079007411184</v>
      </c>
      <c r="V275" s="13">
        <f t="shared" si="176"/>
        <v>86.087327512923082</v>
      </c>
      <c r="W275" s="13">
        <f t="shared" si="176"/>
        <v>89.218676545727448</v>
      </c>
      <c r="X275" s="13">
        <f t="shared" si="176"/>
        <v>94.326317498721465</v>
      </c>
      <c r="Y275" s="13">
        <f t="shared" si="176"/>
        <v>93.386254055298082</v>
      </c>
      <c r="Z275" s="13">
        <f t="shared" si="176"/>
        <v>96.512621347973635</v>
      </c>
      <c r="AA275" s="13">
        <f t="shared" si="176"/>
        <v>99.84224994207058</v>
      </c>
      <c r="AB275" s="13">
        <f t="shared" si="176"/>
        <v>100</v>
      </c>
      <c r="AC275" s="13">
        <f t="shared" si="176"/>
        <v>103.40922264991949</v>
      </c>
      <c r="AD275" s="13">
        <f t="shared" si="176"/>
        <v>107.6581490459446</v>
      </c>
      <c r="AE275" s="13">
        <f t="shared" si="176"/>
        <v>106.63326033177189</v>
      </c>
      <c r="AF275" s="13">
        <f t="shared" si="176"/>
        <v>106.45433183891124</v>
      </c>
      <c r="AG275" s="13">
        <f t="shared" si="176"/>
        <v>109.67847453874475</v>
      </c>
      <c r="AH275" s="13">
        <f t="shared" si="176"/>
        <v>114.4361875225427</v>
      </c>
    </row>
    <row r="278" spans="1:34" s="15" customFormat="1" ht="12.75" x14ac:dyDescent="0.2">
      <c r="B278" s="23" t="s">
        <v>294</v>
      </c>
      <c r="C278" s="15">
        <v>57.040999999999997</v>
      </c>
      <c r="D278" s="15">
        <v>59.055</v>
      </c>
      <c r="E278" s="15">
        <v>61.37</v>
      </c>
      <c r="F278" s="15">
        <v>63.676000000000002</v>
      </c>
      <c r="G278" s="15">
        <v>65.819000000000003</v>
      </c>
      <c r="H278" s="15">
        <v>67.320999999999998</v>
      </c>
      <c r="I278" s="15">
        <v>68.917000000000002</v>
      </c>
      <c r="J278" s="15">
        <v>70.385999999999996</v>
      </c>
      <c r="K278" s="15">
        <v>71.864000000000004</v>
      </c>
      <c r="L278" s="15">
        <v>73.177999999999997</v>
      </c>
      <c r="M278" s="15">
        <v>74.445999999999998</v>
      </c>
      <c r="N278" s="15">
        <v>75.266999999999996</v>
      </c>
      <c r="O278" s="15">
        <v>76.346000000000004</v>
      </c>
      <c r="P278" s="15">
        <v>78.069000000000003</v>
      </c>
      <c r="Q278" s="15">
        <v>79.822000000000003</v>
      </c>
      <c r="R278" s="15">
        <v>81.039000000000001</v>
      </c>
      <c r="S278" s="15">
        <v>82.566999999999993</v>
      </c>
      <c r="T278" s="15">
        <v>84.778000000000006</v>
      </c>
      <c r="U278" s="15">
        <v>87.406999999999996</v>
      </c>
      <c r="V278" s="15">
        <v>90.073999999999998</v>
      </c>
      <c r="W278" s="15">
        <v>92.498000000000005</v>
      </c>
      <c r="X278" s="15">
        <v>94.263999999999996</v>
      </c>
      <c r="Y278" s="15">
        <v>94.998999999999995</v>
      </c>
      <c r="Z278" s="15">
        <v>96.108999999999995</v>
      </c>
      <c r="AA278" s="15">
        <v>98.111999999999995</v>
      </c>
      <c r="AB278" s="15">
        <v>100</v>
      </c>
      <c r="AC278" s="15">
        <v>101.773</v>
      </c>
      <c r="AD278" s="15">
        <v>103.64700000000001</v>
      </c>
      <c r="AE278" s="15">
        <v>104.688</v>
      </c>
      <c r="AF278" s="15">
        <v>105.77</v>
      </c>
      <c r="AG278" s="15">
        <v>107.795</v>
      </c>
      <c r="AH278" s="15">
        <v>110.38200000000001</v>
      </c>
    </row>
    <row r="279" spans="1:34" x14ac:dyDescent="0.25">
      <c r="C279" s="57">
        <f>C278/$AB278</f>
        <v>0.57040999999999997</v>
      </c>
      <c r="D279" s="57">
        <f t="shared" ref="D279:AH279" si="177">D278/$AB278</f>
        <v>0.59055000000000002</v>
      </c>
      <c r="E279" s="57">
        <f t="shared" si="177"/>
        <v>0.61370000000000002</v>
      </c>
      <c r="F279" s="57">
        <f t="shared" si="177"/>
        <v>0.63675999999999999</v>
      </c>
      <c r="G279" s="57">
        <f t="shared" si="177"/>
        <v>0.65819000000000005</v>
      </c>
      <c r="H279" s="57">
        <f t="shared" si="177"/>
        <v>0.67320999999999998</v>
      </c>
      <c r="I279" s="57">
        <f t="shared" si="177"/>
        <v>0.68917000000000006</v>
      </c>
      <c r="J279" s="57">
        <f t="shared" si="177"/>
        <v>0.70385999999999993</v>
      </c>
      <c r="K279" s="57">
        <f>K278/$AB278</f>
        <v>0.71864000000000006</v>
      </c>
      <c r="L279" s="57">
        <f t="shared" si="177"/>
        <v>0.73177999999999999</v>
      </c>
      <c r="M279" s="57">
        <f t="shared" si="177"/>
        <v>0.74446000000000001</v>
      </c>
      <c r="N279" s="57">
        <f t="shared" si="177"/>
        <v>0.75266999999999995</v>
      </c>
      <c r="O279" s="57">
        <f t="shared" si="177"/>
        <v>0.76346000000000003</v>
      </c>
      <c r="P279" s="57">
        <f t="shared" si="177"/>
        <v>0.78069</v>
      </c>
      <c r="Q279" s="57">
        <f t="shared" si="177"/>
        <v>0.79822000000000004</v>
      </c>
      <c r="R279" s="57">
        <f t="shared" si="177"/>
        <v>0.81039000000000005</v>
      </c>
      <c r="S279" s="57">
        <f t="shared" si="177"/>
        <v>0.8256699999999999</v>
      </c>
      <c r="T279" s="57">
        <f t="shared" si="177"/>
        <v>0.84778000000000009</v>
      </c>
      <c r="U279" s="57">
        <f t="shared" si="177"/>
        <v>0.87407000000000001</v>
      </c>
      <c r="V279" s="57">
        <f t="shared" si="177"/>
        <v>0.90073999999999999</v>
      </c>
      <c r="W279" s="57">
        <f t="shared" si="177"/>
        <v>0.92498000000000002</v>
      </c>
      <c r="X279" s="57">
        <f t="shared" si="177"/>
        <v>0.94263999999999992</v>
      </c>
      <c r="Y279" s="57">
        <f t="shared" si="177"/>
        <v>0.94999</v>
      </c>
      <c r="Z279" s="57">
        <f t="shared" si="177"/>
        <v>0.96109</v>
      </c>
      <c r="AA279" s="57">
        <f t="shared" si="177"/>
        <v>0.98111999999999999</v>
      </c>
      <c r="AB279" s="57">
        <f t="shared" si="177"/>
        <v>1</v>
      </c>
      <c r="AC279" s="57">
        <f t="shared" si="177"/>
        <v>1.01773</v>
      </c>
      <c r="AD279" s="57">
        <f t="shared" si="177"/>
        <v>1.03647</v>
      </c>
      <c r="AE279" s="57">
        <f t="shared" si="177"/>
        <v>1.04688</v>
      </c>
      <c r="AF279" s="57">
        <f t="shared" si="177"/>
        <v>1.0576999999999999</v>
      </c>
      <c r="AG279" s="57">
        <f t="shared" si="177"/>
        <v>1.07795</v>
      </c>
      <c r="AH279" s="57">
        <f t="shared" si="177"/>
        <v>1.10382</v>
      </c>
    </row>
    <row r="281" spans="1:34" x14ac:dyDescent="0.25">
      <c r="B281" t="s">
        <v>295</v>
      </c>
    </row>
    <row r="282" spans="1:34" x14ac:dyDescent="0.25">
      <c r="B282" t="s">
        <v>297</v>
      </c>
    </row>
    <row r="283" spans="1:34" x14ac:dyDescent="0.25">
      <c r="B283" t="s">
        <v>296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AH275"/>
  <sheetViews>
    <sheetView zoomScale="70" zoomScaleNormal="70" workbookViewId="0">
      <pane xSplit="2" ySplit="3" topLeftCell="R250" activePane="bottomRight" state="frozen"/>
      <selection pane="topRight" activeCell="C1" sqref="C1"/>
      <selection pane="bottomLeft" activeCell="A4" sqref="A4"/>
      <selection pane="bottomRight" activeCell="AC198" sqref="AC198"/>
    </sheetView>
  </sheetViews>
  <sheetFormatPr defaultColWidth="11.42578125" defaultRowHeight="15" x14ac:dyDescent="0.25"/>
  <cols>
    <col min="1" max="1" width="9.140625" customWidth="1"/>
    <col min="2" max="2" width="53.7109375" customWidth="1"/>
    <col min="3" max="267" width="9.140625" customWidth="1"/>
    <col min="268" max="268" width="47.42578125" customWidth="1"/>
    <col min="269" max="523" width="9.140625" customWidth="1"/>
    <col min="524" max="524" width="47.42578125" customWidth="1"/>
    <col min="525" max="779" width="9.140625" customWidth="1"/>
    <col min="780" max="780" width="47.42578125" customWidth="1"/>
    <col min="781" max="1035" width="9.140625" customWidth="1"/>
    <col min="1036" max="1036" width="47.42578125" customWidth="1"/>
    <col min="1037" max="1291" width="9.140625" customWidth="1"/>
    <col min="1292" max="1292" width="47.42578125" customWidth="1"/>
    <col min="1293" max="1547" width="9.140625" customWidth="1"/>
    <col min="1548" max="1548" width="47.42578125" customWidth="1"/>
    <col min="1549" max="1803" width="9.140625" customWidth="1"/>
    <col min="1804" max="1804" width="47.42578125" customWidth="1"/>
    <col min="1805" max="2059" width="9.140625" customWidth="1"/>
    <col min="2060" max="2060" width="47.42578125" customWidth="1"/>
    <col min="2061" max="2315" width="9.140625" customWidth="1"/>
    <col min="2316" max="2316" width="47.42578125" customWidth="1"/>
    <col min="2317" max="2571" width="9.140625" customWidth="1"/>
    <col min="2572" max="2572" width="47.42578125" customWidth="1"/>
    <col min="2573" max="2827" width="9.140625" customWidth="1"/>
    <col min="2828" max="2828" width="47.42578125" customWidth="1"/>
    <col min="2829" max="3083" width="9.140625" customWidth="1"/>
    <col min="3084" max="3084" width="47.42578125" customWidth="1"/>
    <col min="3085" max="3339" width="9.140625" customWidth="1"/>
    <col min="3340" max="3340" width="47.42578125" customWidth="1"/>
    <col min="3341" max="3595" width="9.140625" customWidth="1"/>
    <col min="3596" max="3596" width="47.42578125" customWidth="1"/>
    <col min="3597" max="3851" width="9.140625" customWidth="1"/>
    <col min="3852" max="3852" width="47.42578125" customWidth="1"/>
    <col min="3853" max="4107" width="9.140625" customWidth="1"/>
    <col min="4108" max="4108" width="47.42578125" customWidth="1"/>
    <col min="4109" max="4363" width="9.140625" customWidth="1"/>
    <col min="4364" max="4364" width="47.42578125" customWidth="1"/>
    <col min="4365" max="4619" width="9.140625" customWidth="1"/>
    <col min="4620" max="4620" width="47.42578125" customWidth="1"/>
    <col min="4621" max="4875" width="9.140625" customWidth="1"/>
    <col min="4876" max="4876" width="47.42578125" customWidth="1"/>
    <col min="4877" max="5131" width="9.140625" customWidth="1"/>
    <col min="5132" max="5132" width="47.42578125" customWidth="1"/>
    <col min="5133" max="5387" width="9.140625" customWidth="1"/>
    <col min="5388" max="5388" width="47.42578125" customWidth="1"/>
    <col min="5389" max="5643" width="9.140625" customWidth="1"/>
    <col min="5644" max="5644" width="47.42578125" customWidth="1"/>
    <col min="5645" max="5899" width="9.140625" customWidth="1"/>
    <col min="5900" max="5900" width="47.42578125" customWidth="1"/>
    <col min="5901" max="6155" width="9.140625" customWidth="1"/>
    <col min="6156" max="6156" width="47.42578125" customWidth="1"/>
    <col min="6157" max="6411" width="9.140625" customWidth="1"/>
    <col min="6412" max="6412" width="47.42578125" customWidth="1"/>
    <col min="6413" max="6667" width="9.140625" customWidth="1"/>
    <col min="6668" max="6668" width="47.42578125" customWidth="1"/>
    <col min="6669" max="6923" width="9.140625" customWidth="1"/>
    <col min="6924" max="6924" width="47.42578125" customWidth="1"/>
    <col min="6925" max="7179" width="9.140625" customWidth="1"/>
    <col min="7180" max="7180" width="47.42578125" customWidth="1"/>
    <col min="7181" max="7435" width="9.140625" customWidth="1"/>
    <col min="7436" max="7436" width="47.42578125" customWidth="1"/>
    <col min="7437" max="7691" width="9.140625" customWidth="1"/>
    <col min="7692" max="7692" width="47.42578125" customWidth="1"/>
    <col min="7693" max="7947" width="9.140625" customWidth="1"/>
    <col min="7948" max="7948" width="47.42578125" customWidth="1"/>
    <col min="7949" max="8203" width="9.140625" customWidth="1"/>
    <col min="8204" max="8204" width="47.42578125" customWidth="1"/>
    <col min="8205" max="8459" width="9.140625" customWidth="1"/>
    <col min="8460" max="8460" width="47.42578125" customWidth="1"/>
    <col min="8461" max="8715" width="9.140625" customWidth="1"/>
    <col min="8716" max="8716" width="47.42578125" customWidth="1"/>
    <col min="8717" max="8971" width="9.140625" customWidth="1"/>
    <col min="8972" max="8972" width="47.42578125" customWidth="1"/>
    <col min="8973" max="9227" width="9.140625" customWidth="1"/>
    <col min="9228" max="9228" width="47.42578125" customWidth="1"/>
    <col min="9229" max="9483" width="9.140625" customWidth="1"/>
    <col min="9484" max="9484" width="47.42578125" customWidth="1"/>
    <col min="9485" max="9739" width="9.140625" customWidth="1"/>
    <col min="9740" max="9740" width="47.42578125" customWidth="1"/>
    <col min="9741" max="9995" width="9.140625" customWidth="1"/>
    <col min="9996" max="9996" width="47.42578125" customWidth="1"/>
    <col min="9997" max="10251" width="9.140625" customWidth="1"/>
    <col min="10252" max="10252" width="47.42578125" customWidth="1"/>
    <col min="10253" max="10507" width="9.140625" customWidth="1"/>
    <col min="10508" max="10508" width="47.42578125" customWidth="1"/>
    <col min="10509" max="10763" width="9.140625" customWidth="1"/>
    <col min="10764" max="10764" width="47.42578125" customWidth="1"/>
    <col min="10765" max="11019" width="9.140625" customWidth="1"/>
    <col min="11020" max="11020" width="47.42578125" customWidth="1"/>
    <col min="11021" max="11275" width="9.140625" customWidth="1"/>
    <col min="11276" max="11276" width="47.42578125" customWidth="1"/>
    <col min="11277" max="11531" width="9.140625" customWidth="1"/>
    <col min="11532" max="11532" width="47.42578125" customWidth="1"/>
    <col min="11533" max="11787" width="9.140625" customWidth="1"/>
    <col min="11788" max="11788" width="47.42578125" customWidth="1"/>
    <col min="11789" max="12043" width="9.140625" customWidth="1"/>
    <col min="12044" max="12044" width="47.42578125" customWidth="1"/>
    <col min="12045" max="12299" width="9.140625" customWidth="1"/>
    <col min="12300" max="12300" width="47.42578125" customWidth="1"/>
    <col min="12301" max="12555" width="9.140625" customWidth="1"/>
    <col min="12556" max="12556" width="47.42578125" customWidth="1"/>
    <col min="12557" max="12811" width="9.140625" customWidth="1"/>
    <col min="12812" max="12812" width="47.42578125" customWidth="1"/>
    <col min="12813" max="13067" width="9.140625" customWidth="1"/>
    <col min="13068" max="13068" width="47.42578125" customWidth="1"/>
    <col min="13069" max="13323" width="9.140625" customWidth="1"/>
    <col min="13324" max="13324" width="47.42578125" customWidth="1"/>
    <col min="13325" max="13579" width="9.140625" customWidth="1"/>
    <col min="13580" max="13580" width="47.42578125" customWidth="1"/>
    <col min="13581" max="13835" width="9.140625" customWidth="1"/>
    <col min="13836" max="13836" width="47.42578125" customWidth="1"/>
    <col min="13837" max="14091" width="9.140625" customWidth="1"/>
    <col min="14092" max="14092" width="47.42578125" customWidth="1"/>
    <col min="14093" max="14347" width="9.140625" customWidth="1"/>
    <col min="14348" max="14348" width="47.42578125" customWidth="1"/>
    <col min="14349" max="14603" width="9.140625" customWidth="1"/>
    <col min="14604" max="14604" width="47.42578125" customWidth="1"/>
    <col min="14605" max="14859" width="9.140625" customWidth="1"/>
    <col min="14860" max="14860" width="47.42578125" customWidth="1"/>
    <col min="14861" max="15115" width="9.140625" customWidth="1"/>
    <col min="15116" max="15116" width="47.42578125" customWidth="1"/>
    <col min="15117" max="15371" width="9.140625" customWidth="1"/>
    <col min="15372" max="15372" width="47.42578125" customWidth="1"/>
    <col min="15373" max="15627" width="9.140625" customWidth="1"/>
    <col min="15628" max="15628" width="47.42578125" customWidth="1"/>
    <col min="15629" max="15883" width="9.140625" customWidth="1"/>
    <col min="15884" max="15884" width="47.42578125" customWidth="1"/>
    <col min="15885" max="16139" width="9.140625" customWidth="1"/>
    <col min="16140" max="16140" width="47.42578125" customWidth="1"/>
    <col min="16141" max="16384" width="9.140625" customWidth="1"/>
  </cols>
  <sheetData>
    <row r="1" spans="1:34" ht="18" x14ac:dyDescent="0.25">
      <c r="A1" s="11" t="s">
        <v>388</v>
      </c>
    </row>
    <row r="2" spans="1:34" s="14" customFormat="1" x14ac:dyDescent="0.25"/>
    <row r="3" spans="1:34" x14ac:dyDescent="0.25">
      <c r="A3" s="7" t="s">
        <v>165</v>
      </c>
      <c r="B3" s="7" t="s">
        <v>384</v>
      </c>
      <c r="C3" s="7">
        <v>1987</v>
      </c>
      <c r="D3" s="7">
        <v>1988</v>
      </c>
      <c r="E3" s="7">
        <v>1989</v>
      </c>
      <c r="F3" s="7">
        <v>1990</v>
      </c>
      <c r="G3" s="7">
        <v>1991</v>
      </c>
      <c r="H3" s="7">
        <v>1992</v>
      </c>
      <c r="I3" s="7">
        <v>1993</v>
      </c>
      <c r="J3" s="7">
        <v>1994</v>
      </c>
      <c r="K3" s="7">
        <v>1995</v>
      </c>
      <c r="L3" s="7">
        <v>1996</v>
      </c>
      <c r="M3" s="7" t="s">
        <v>167</v>
      </c>
      <c r="N3" s="7" t="s">
        <v>168</v>
      </c>
      <c r="O3" s="7" t="s">
        <v>169</v>
      </c>
      <c r="P3" s="7" t="s">
        <v>170</v>
      </c>
      <c r="Q3" s="7" t="s">
        <v>171</v>
      </c>
      <c r="R3" s="7" t="s">
        <v>172</v>
      </c>
      <c r="S3" s="7" t="s">
        <v>173</v>
      </c>
      <c r="T3" s="7" t="s">
        <v>174</v>
      </c>
      <c r="U3" s="7" t="s">
        <v>175</v>
      </c>
      <c r="V3" s="7" t="s">
        <v>176</v>
      </c>
      <c r="W3" s="7" t="s">
        <v>177</v>
      </c>
      <c r="X3" s="7" t="s">
        <v>178</v>
      </c>
      <c r="Y3" s="7" t="s">
        <v>179</v>
      </c>
      <c r="Z3" s="7" t="s">
        <v>180</v>
      </c>
      <c r="AA3" s="7" t="s">
        <v>181</v>
      </c>
      <c r="AB3" s="7" t="s">
        <v>182</v>
      </c>
      <c r="AC3" s="7" t="s">
        <v>183</v>
      </c>
      <c r="AD3" s="7" t="s">
        <v>184</v>
      </c>
      <c r="AE3" s="7" t="s">
        <v>185</v>
      </c>
      <c r="AF3" s="7" t="s">
        <v>186</v>
      </c>
      <c r="AG3" s="7" t="s">
        <v>187</v>
      </c>
      <c r="AH3" s="7" t="s">
        <v>188</v>
      </c>
    </row>
    <row r="4" spans="1:34" x14ac:dyDescent="0.25">
      <c r="A4" t="s">
        <v>0</v>
      </c>
      <c r="B4" s="9" t="s">
        <v>1</v>
      </c>
      <c r="C4" s="8">
        <v>3896.5110688028544</v>
      </c>
      <c r="D4" s="8">
        <v>4251.3654813856929</v>
      </c>
      <c r="E4" s="8">
        <v>4479.2508889602241</v>
      </c>
      <c r="F4" s="8">
        <v>4702.0455581269853</v>
      </c>
      <c r="G4" s="8">
        <v>4675.8931372831839</v>
      </c>
      <c r="H4" s="8">
        <v>4891.2014264373283</v>
      </c>
      <c r="I4" s="8">
        <v>5180.8744237130868</v>
      </c>
      <c r="J4" s="8">
        <v>5551.89941712358</v>
      </c>
      <c r="K4" s="8">
        <v>6025.9369995020097</v>
      </c>
      <c r="L4" s="8">
        <v>6409.7387481322839</v>
      </c>
      <c r="M4" s="8">
        <v>6815.8</v>
      </c>
      <c r="N4" s="8">
        <v>7154</v>
      </c>
      <c r="O4" s="8">
        <v>7641.6</v>
      </c>
      <c r="P4" s="8">
        <v>8371.5</v>
      </c>
      <c r="Q4" s="8">
        <v>8306.4</v>
      </c>
      <c r="R4" s="8">
        <v>8241.7999999999993</v>
      </c>
      <c r="S4" s="8">
        <v>8683</v>
      </c>
      <c r="T4" s="8">
        <v>9476.4</v>
      </c>
      <c r="U4" s="8">
        <v>10476.299999999999</v>
      </c>
      <c r="V4" s="8">
        <v>11116.7</v>
      </c>
      <c r="W4" s="8">
        <v>11786.6</v>
      </c>
      <c r="X4" s="8">
        <v>12276.4</v>
      </c>
      <c r="Y4" s="8">
        <v>10470.5</v>
      </c>
      <c r="Z4" s="8">
        <v>11430.3</v>
      </c>
      <c r="AA4" s="8">
        <v>12456.9</v>
      </c>
      <c r="AB4" s="8">
        <v>12989.8</v>
      </c>
      <c r="AC4" s="8">
        <v>13506.5</v>
      </c>
      <c r="AD4" s="8">
        <v>14212.8</v>
      </c>
      <c r="AE4" s="8">
        <v>13951.9</v>
      </c>
      <c r="AF4" s="8">
        <v>14123.5</v>
      </c>
      <c r="AG4" s="8">
        <v>14976</v>
      </c>
      <c r="AH4" s="8">
        <v>16013.1</v>
      </c>
    </row>
    <row r="5" spans="1:34" x14ac:dyDescent="0.25">
      <c r="A5" t="s">
        <v>2</v>
      </c>
      <c r="B5" s="9" t="s">
        <v>190</v>
      </c>
      <c r="C5" s="8">
        <v>3561.086721706693</v>
      </c>
      <c r="D5" s="8">
        <v>3910.2779291291063</v>
      </c>
      <c r="E5" s="8">
        <v>4116.7964261192947</v>
      </c>
      <c r="F5" s="8">
        <v>4312.5566567129099</v>
      </c>
      <c r="G5" s="8">
        <v>4266.7083438468053</v>
      </c>
      <c r="H5" s="8">
        <v>4470.2105044634518</v>
      </c>
      <c r="I5" s="8">
        <v>4745.4009262064401</v>
      </c>
      <c r="J5" s="8">
        <v>5095.7986681780667</v>
      </c>
      <c r="K5" s="8">
        <v>5549.5562031906402</v>
      </c>
      <c r="L5" s="8">
        <v>5914.2312706601251</v>
      </c>
      <c r="M5" s="8">
        <v>6296.2</v>
      </c>
      <c r="N5" s="8">
        <v>6615.5</v>
      </c>
      <c r="O5" s="8">
        <v>7059.2</v>
      </c>
      <c r="P5" s="8">
        <v>7743.5</v>
      </c>
      <c r="Q5" s="8">
        <v>7620.2</v>
      </c>
      <c r="R5" s="8">
        <v>7501.4</v>
      </c>
      <c r="S5" s="8">
        <v>7892.2</v>
      </c>
      <c r="T5" s="8">
        <v>8628</v>
      </c>
      <c r="U5" s="8">
        <v>9563.2999999999993</v>
      </c>
      <c r="V5" s="8">
        <v>10131.700000000001</v>
      </c>
      <c r="W5" s="8">
        <v>10740.8</v>
      </c>
      <c r="X5" s="8">
        <v>11138</v>
      </c>
      <c r="Y5" s="8">
        <v>9291.7999999999993</v>
      </c>
      <c r="Z5" s="8">
        <v>10203.200000000001</v>
      </c>
      <c r="AA5" s="8">
        <v>11229.6</v>
      </c>
      <c r="AB5" s="8">
        <v>11759.6</v>
      </c>
      <c r="AC5" s="8">
        <v>12292.6</v>
      </c>
      <c r="AD5" s="8">
        <v>12992.6</v>
      </c>
      <c r="AE5" s="8">
        <v>12720.5</v>
      </c>
      <c r="AF5" s="8">
        <v>12852.6</v>
      </c>
      <c r="AG5" s="8">
        <v>13651.7</v>
      </c>
      <c r="AH5" s="8">
        <v>14595.5</v>
      </c>
    </row>
    <row r="6" spans="1:34" x14ac:dyDescent="0.25">
      <c r="A6" t="s">
        <v>3</v>
      </c>
      <c r="B6" s="9" t="s">
        <v>4</v>
      </c>
      <c r="C6" s="8">
        <v>94.763514419704677</v>
      </c>
      <c r="D6" s="8">
        <v>105.17048960458523</v>
      </c>
      <c r="E6" s="8">
        <v>110.37397719602414</v>
      </c>
      <c r="F6" s="8">
        <v>115.47739771930199</v>
      </c>
      <c r="G6" s="8">
        <v>117.07847082489931</v>
      </c>
      <c r="H6" s="8">
        <v>117.5788061707114</v>
      </c>
      <c r="I6" s="8">
        <v>127.88571428542818</v>
      </c>
      <c r="J6" s="8">
        <v>131.98846411808321</v>
      </c>
      <c r="K6" s="8">
        <v>141.19463447301476</v>
      </c>
      <c r="L6" s="8">
        <v>141.19463447301476</v>
      </c>
      <c r="M6" s="8">
        <v>149.19999999999999</v>
      </c>
      <c r="N6" s="8">
        <v>150</v>
      </c>
      <c r="O6" s="8">
        <v>152.69999999999999</v>
      </c>
      <c r="P6" s="8">
        <v>145.30000000000001</v>
      </c>
      <c r="Q6" s="8">
        <v>151.5</v>
      </c>
      <c r="R6" s="8">
        <v>145.80000000000001</v>
      </c>
      <c r="S6" s="8">
        <v>154.30000000000001</v>
      </c>
      <c r="T6" s="8">
        <v>164.3</v>
      </c>
      <c r="U6" s="8">
        <v>170.2</v>
      </c>
      <c r="V6" s="8">
        <v>177.1</v>
      </c>
      <c r="W6" s="8">
        <v>203</v>
      </c>
      <c r="X6" s="8">
        <v>227.5</v>
      </c>
      <c r="Y6" s="8">
        <v>210.5</v>
      </c>
      <c r="Z6" s="8">
        <v>222.5</v>
      </c>
      <c r="AA6" s="8">
        <v>251.5</v>
      </c>
      <c r="AB6" s="8">
        <v>273.10000000000002</v>
      </c>
      <c r="AC6" s="8">
        <v>272.8</v>
      </c>
      <c r="AD6" s="8">
        <v>299.89999999999998</v>
      </c>
      <c r="AE6" s="8">
        <v>275.2</v>
      </c>
      <c r="AF6" s="8">
        <v>263.7</v>
      </c>
      <c r="AG6" s="8">
        <v>273</v>
      </c>
      <c r="AH6" s="8">
        <v>280.2</v>
      </c>
    </row>
    <row r="7" spans="1:34" x14ac:dyDescent="0.25">
      <c r="A7" t="s">
        <v>5</v>
      </c>
      <c r="B7" s="1" t="s">
        <v>108</v>
      </c>
      <c r="C7" s="8">
        <v>85.469710806999984</v>
      </c>
      <c r="D7" s="8">
        <v>92.75859969599999</v>
      </c>
      <c r="E7" s="8">
        <v>98.050532724999982</v>
      </c>
      <c r="F7" s="8">
        <v>102.44383561599999</v>
      </c>
      <c r="G7" s="8">
        <v>104.54063926899998</v>
      </c>
      <c r="H7" s="8">
        <v>102.04444444399999</v>
      </c>
      <c r="I7" s="8">
        <v>110.63135464199999</v>
      </c>
      <c r="J7" s="8">
        <v>113.42709284599997</v>
      </c>
      <c r="K7" s="8">
        <v>122.61308980199999</v>
      </c>
      <c r="L7" s="8">
        <v>122.31354642299999</v>
      </c>
      <c r="M7" s="8">
        <v>131.19999999999999</v>
      </c>
      <c r="N7" s="8">
        <v>128.80000000000001</v>
      </c>
      <c r="O7" s="8">
        <v>129</v>
      </c>
      <c r="P7" s="8">
        <v>128.30000000000001</v>
      </c>
      <c r="Q7" s="8">
        <v>134.19999999999999</v>
      </c>
      <c r="R7" s="8">
        <v>127.9</v>
      </c>
      <c r="S7" s="8">
        <v>135.69999999999999</v>
      </c>
      <c r="T7" s="8">
        <v>142.5</v>
      </c>
      <c r="U7" s="8">
        <v>147.4</v>
      </c>
      <c r="V7" s="8">
        <v>158.19999999999999</v>
      </c>
      <c r="W7" s="8">
        <v>186.8</v>
      </c>
      <c r="X7" s="8">
        <v>210.5</v>
      </c>
      <c r="Y7" s="8">
        <v>196</v>
      </c>
      <c r="Z7" s="8">
        <v>205.6</v>
      </c>
      <c r="AA7" s="8">
        <v>231.1</v>
      </c>
      <c r="AB7" s="8">
        <v>256.8</v>
      </c>
      <c r="AC7" s="8">
        <v>254.5</v>
      </c>
      <c r="AD7" s="8">
        <v>277</v>
      </c>
      <c r="AE7" s="8">
        <v>256.3</v>
      </c>
      <c r="AF7" s="8">
        <v>246.1</v>
      </c>
      <c r="AG7" s="8">
        <v>252</v>
      </c>
      <c r="AH7" s="8">
        <v>259.60000000000002</v>
      </c>
    </row>
    <row r="8" spans="1:34" x14ac:dyDescent="0.25">
      <c r="A8" t="s">
        <v>6</v>
      </c>
      <c r="B8" s="1" t="s">
        <v>109</v>
      </c>
      <c r="C8" s="8">
        <v>9.3559322032584298</v>
      </c>
      <c r="D8" s="8">
        <v>12.3050847458427</v>
      </c>
      <c r="E8" s="8">
        <v>12.3050847458427</v>
      </c>
      <c r="F8" s="8">
        <v>12.915254236853936</v>
      </c>
      <c r="G8" s="8">
        <v>12.508474575842701</v>
      </c>
      <c r="H8" s="8">
        <v>15.661016949438208</v>
      </c>
      <c r="I8" s="8">
        <v>17.288135593483151</v>
      </c>
      <c r="J8" s="8">
        <v>18.610169492022475</v>
      </c>
      <c r="K8" s="8">
        <v>18.711864406516856</v>
      </c>
      <c r="L8" s="8">
        <v>18.915254237528092</v>
      </c>
      <c r="M8" s="8">
        <v>18</v>
      </c>
      <c r="N8" s="8">
        <v>21.2</v>
      </c>
      <c r="O8" s="8">
        <v>23.7</v>
      </c>
      <c r="P8" s="8">
        <v>17</v>
      </c>
      <c r="Q8" s="8">
        <v>17.3</v>
      </c>
      <c r="R8" s="8">
        <v>17.899999999999999</v>
      </c>
      <c r="S8" s="8">
        <v>18.600000000000001</v>
      </c>
      <c r="T8" s="8">
        <v>21.8</v>
      </c>
      <c r="U8" s="8">
        <v>22.7</v>
      </c>
      <c r="V8" s="8">
        <v>18.899999999999999</v>
      </c>
      <c r="W8" s="8">
        <v>16.2</v>
      </c>
      <c r="X8" s="8">
        <v>17</v>
      </c>
      <c r="Y8" s="8">
        <v>14.4</v>
      </c>
      <c r="Z8" s="8">
        <v>17</v>
      </c>
      <c r="AA8" s="8">
        <v>20.5</v>
      </c>
      <c r="AB8" s="8">
        <v>16.3</v>
      </c>
      <c r="AC8" s="8">
        <v>18.3</v>
      </c>
      <c r="AD8" s="8">
        <v>22.9</v>
      </c>
      <c r="AE8" s="8">
        <v>18.899999999999999</v>
      </c>
      <c r="AF8" s="8">
        <v>17.7</v>
      </c>
      <c r="AG8" s="8">
        <v>21</v>
      </c>
      <c r="AH8" s="8">
        <v>20.5</v>
      </c>
    </row>
    <row r="9" spans="1:34" x14ac:dyDescent="0.25">
      <c r="A9" t="s">
        <v>7</v>
      </c>
      <c r="B9" s="9" t="s">
        <v>8</v>
      </c>
      <c r="C9" s="8">
        <v>61.917305152184611</v>
      </c>
      <c r="D9" s="8">
        <v>61.593130779064509</v>
      </c>
      <c r="E9" s="8">
        <v>63.322060766280693</v>
      </c>
      <c r="F9" s="8">
        <v>71.426420078771216</v>
      </c>
      <c r="G9" s="8">
        <v>72.07476882397728</v>
      </c>
      <c r="H9" s="8">
        <v>70.886129458283222</v>
      </c>
      <c r="I9" s="8">
        <v>69.589431967871079</v>
      </c>
      <c r="J9" s="8">
        <v>65.591281373984842</v>
      </c>
      <c r="K9" s="8">
        <v>63.970409511486729</v>
      </c>
      <c r="L9" s="8">
        <v>76.937384412505693</v>
      </c>
      <c r="M9" s="8">
        <v>81.8</v>
      </c>
      <c r="N9" s="8">
        <v>69.8</v>
      </c>
      <c r="O9" s="8">
        <v>71.3</v>
      </c>
      <c r="P9" s="8">
        <v>107.5</v>
      </c>
      <c r="Q9" s="8">
        <v>102.2</v>
      </c>
      <c r="R9" s="8">
        <v>83.1</v>
      </c>
      <c r="S9" s="8">
        <v>113.4</v>
      </c>
      <c r="T9" s="8">
        <v>133</v>
      </c>
      <c r="U9" s="8">
        <v>168.3</v>
      </c>
      <c r="V9" s="8">
        <v>170.9</v>
      </c>
      <c r="W9" s="8">
        <v>161.6</v>
      </c>
      <c r="X9" s="8">
        <v>221.8</v>
      </c>
      <c r="Y9" s="8">
        <v>128.19999999999999</v>
      </c>
      <c r="Z9" s="8">
        <v>193.5</v>
      </c>
      <c r="AA9" s="8">
        <v>244.9</v>
      </c>
      <c r="AB9" s="8">
        <v>254.3</v>
      </c>
      <c r="AC9" s="8">
        <v>276.39999999999998</v>
      </c>
      <c r="AD9" s="8">
        <v>329</v>
      </c>
      <c r="AE9" s="8">
        <v>233.6</v>
      </c>
      <c r="AF9" s="8">
        <v>166.5</v>
      </c>
      <c r="AG9" s="8">
        <v>209.2</v>
      </c>
      <c r="AH9" s="8">
        <v>277.2</v>
      </c>
    </row>
    <row r="10" spans="1:34" x14ac:dyDescent="0.25">
      <c r="A10" t="s">
        <v>9</v>
      </c>
      <c r="B10" s="1" t="s">
        <v>110</v>
      </c>
      <c r="C10" s="8">
        <v>32.233421750225354</v>
      </c>
      <c r="D10" s="8">
        <v>29.815915119009393</v>
      </c>
      <c r="E10" s="8">
        <v>30.851989390258218</v>
      </c>
      <c r="F10" s="8">
        <v>36.26259946925822</v>
      </c>
      <c r="G10" s="8">
        <v>37.413793103413148</v>
      </c>
      <c r="H10" s="8">
        <v>39.601061007798123</v>
      </c>
      <c r="I10" s="8">
        <v>39.02546419123005</v>
      </c>
      <c r="J10" s="8">
        <v>33.845092838042248</v>
      </c>
      <c r="K10" s="8">
        <v>31.312466843920188</v>
      </c>
      <c r="L10" s="8">
        <v>42.709283819507043</v>
      </c>
      <c r="M10" s="8">
        <v>43.4</v>
      </c>
      <c r="N10" s="8">
        <v>33.700000000000003</v>
      </c>
      <c r="O10" s="8">
        <v>41.5</v>
      </c>
      <c r="P10" s="8">
        <v>74.7</v>
      </c>
      <c r="Q10" s="8">
        <v>66.2</v>
      </c>
      <c r="R10" s="8">
        <v>46.8</v>
      </c>
      <c r="S10" s="8">
        <v>73.099999999999994</v>
      </c>
      <c r="T10" s="8">
        <v>78</v>
      </c>
      <c r="U10" s="8">
        <v>93.2</v>
      </c>
      <c r="V10" s="8">
        <v>78.5</v>
      </c>
      <c r="W10" s="8">
        <v>71</v>
      </c>
      <c r="X10" s="8">
        <v>116.8</v>
      </c>
      <c r="Y10" s="8">
        <v>54.7</v>
      </c>
      <c r="Z10" s="8">
        <v>115.9</v>
      </c>
      <c r="AA10" s="8">
        <v>154.80000000000001</v>
      </c>
      <c r="AB10" s="8">
        <v>138.9</v>
      </c>
      <c r="AC10" s="8">
        <v>171.3</v>
      </c>
      <c r="AD10" s="8">
        <v>197.8</v>
      </c>
      <c r="AE10" s="8">
        <v>113.1</v>
      </c>
      <c r="AF10" s="8">
        <v>93.8</v>
      </c>
      <c r="AG10" s="8">
        <v>117.2</v>
      </c>
      <c r="AH10" s="8">
        <v>174.9</v>
      </c>
    </row>
    <row r="11" spans="1:34" x14ac:dyDescent="0.25">
      <c r="A11" t="s">
        <v>10</v>
      </c>
      <c r="B11" s="1" t="s">
        <v>111</v>
      </c>
      <c r="C11" s="8">
        <v>28.012500000092466</v>
      </c>
      <c r="D11" s="8">
        <v>29.137500000030819</v>
      </c>
      <c r="E11" s="8">
        <v>29.812500000400686</v>
      </c>
      <c r="F11" s="8">
        <v>31.500000000308223</v>
      </c>
      <c r="G11" s="8">
        <v>31.162500000123288</v>
      </c>
      <c r="H11" s="8">
        <v>29.250000000431509</v>
      </c>
      <c r="I11" s="8">
        <v>26.999999999537671</v>
      </c>
      <c r="J11" s="8">
        <v>28.575000000061642</v>
      </c>
      <c r="K11" s="8">
        <v>29.362499999815068</v>
      </c>
      <c r="L11" s="8">
        <v>29.362499999815068</v>
      </c>
      <c r="M11" s="8">
        <v>29.7</v>
      </c>
      <c r="N11" s="8">
        <v>26.4</v>
      </c>
      <c r="O11" s="8">
        <v>23.7</v>
      </c>
      <c r="P11" s="8">
        <v>26.2</v>
      </c>
      <c r="Q11" s="8">
        <v>27</v>
      </c>
      <c r="R11" s="8">
        <v>27.1</v>
      </c>
      <c r="S11" s="8">
        <v>28.1</v>
      </c>
      <c r="T11" s="8">
        <v>33.700000000000003</v>
      </c>
      <c r="U11" s="8">
        <v>41.4</v>
      </c>
      <c r="V11" s="8">
        <v>49</v>
      </c>
      <c r="W11" s="8">
        <v>46.5</v>
      </c>
      <c r="X11" s="8">
        <v>54.9</v>
      </c>
      <c r="Y11" s="8">
        <v>43.4</v>
      </c>
      <c r="Z11" s="8">
        <v>43.2</v>
      </c>
      <c r="AA11" s="8">
        <v>54.5</v>
      </c>
      <c r="AB11" s="8">
        <v>58</v>
      </c>
      <c r="AC11" s="8">
        <v>52.4</v>
      </c>
      <c r="AD11" s="8">
        <v>58.6</v>
      </c>
      <c r="AE11" s="8">
        <v>53.3</v>
      </c>
      <c r="AF11" s="8">
        <v>43.7</v>
      </c>
      <c r="AG11" s="8">
        <v>44.9</v>
      </c>
      <c r="AH11" s="8">
        <v>45.5</v>
      </c>
    </row>
    <row r="12" spans="1:34" x14ac:dyDescent="0.25">
      <c r="A12" t="s">
        <v>11</v>
      </c>
      <c r="B12" s="1" t="s">
        <v>112</v>
      </c>
      <c r="C12" s="8">
        <v>3.2620689658055557</v>
      </c>
      <c r="D12" s="8">
        <v>3.9293103443333335</v>
      </c>
      <c r="E12" s="8">
        <v>3.8551724139166668</v>
      </c>
      <c r="F12" s="8">
        <v>4.818965517694445</v>
      </c>
      <c r="G12" s="8">
        <v>4.818965517694445</v>
      </c>
      <c r="H12" s="8">
        <v>3.8551724139166663</v>
      </c>
      <c r="I12" s="8">
        <v>4.7448275860833329</v>
      </c>
      <c r="J12" s="8">
        <v>4.4482758620277778</v>
      </c>
      <c r="K12" s="8">
        <v>4.3741379316111111</v>
      </c>
      <c r="L12" s="8">
        <v>5.931034482305555</v>
      </c>
      <c r="M12" s="8">
        <v>8.6</v>
      </c>
      <c r="N12" s="8">
        <v>9.8000000000000007</v>
      </c>
      <c r="O12" s="8">
        <v>6.1</v>
      </c>
      <c r="P12" s="8">
        <v>6.6</v>
      </c>
      <c r="Q12" s="8">
        <v>9</v>
      </c>
      <c r="R12" s="8">
        <v>9.1</v>
      </c>
      <c r="S12" s="8">
        <v>12.2</v>
      </c>
      <c r="T12" s="8">
        <v>21.2</v>
      </c>
      <c r="U12" s="8">
        <v>33.6</v>
      </c>
      <c r="V12" s="8">
        <v>43.4</v>
      </c>
      <c r="W12" s="8">
        <v>44</v>
      </c>
      <c r="X12" s="8">
        <v>50.1</v>
      </c>
      <c r="Y12" s="8">
        <v>30.1</v>
      </c>
      <c r="Z12" s="8">
        <v>34.4</v>
      </c>
      <c r="AA12" s="8">
        <v>35.5</v>
      </c>
      <c r="AB12" s="8">
        <v>57.3</v>
      </c>
      <c r="AC12" s="8">
        <v>52.7</v>
      </c>
      <c r="AD12" s="8">
        <v>72.7</v>
      </c>
      <c r="AE12" s="8">
        <v>67.2</v>
      </c>
      <c r="AF12" s="8">
        <v>29</v>
      </c>
      <c r="AG12" s="8">
        <v>47.1</v>
      </c>
      <c r="AH12" s="8">
        <v>56.8</v>
      </c>
    </row>
    <row r="13" spans="1:34" x14ac:dyDescent="0.25">
      <c r="A13" t="s">
        <v>12</v>
      </c>
      <c r="B13" s="9" t="s">
        <v>13</v>
      </c>
      <c r="C13" s="8">
        <v>56.664824120420207</v>
      </c>
      <c r="D13" s="8">
        <v>65.851256280980493</v>
      </c>
      <c r="E13" s="8">
        <v>66.124120603203394</v>
      </c>
      <c r="F13" s="8">
        <v>64.21407035205236</v>
      </c>
      <c r="G13" s="8">
        <v>67.670351759159558</v>
      </c>
      <c r="H13" s="8">
        <v>70.489949748848957</v>
      </c>
      <c r="I13" s="8">
        <v>77.038693467868441</v>
      </c>
      <c r="J13" s="8">
        <v>73.127638191492082</v>
      </c>
      <c r="K13" s="8">
        <v>70.21708542662607</v>
      </c>
      <c r="L13" s="8">
        <v>82.132160803903787</v>
      </c>
      <c r="M13" s="8">
        <v>90.5</v>
      </c>
      <c r="N13" s="8">
        <v>104.4</v>
      </c>
      <c r="O13" s="8">
        <v>134.9</v>
      </c>
      <c r="P13" s="8">
        <v>193.1</v>
      </c>
      <c r="Q13" s="8">
        <v>265.10000000000002</v>
      </c>
      <c r="R13" s="8">
        <v>147.5</v>
      </c>
      <c r="S13" s="8">
        <v>159.1</v>
      </c>
      <c r="T13" s="8">
        <v>152.5</v>
      </c>
      <c r="U13" s="8">
        <v>218</v>
      </c>
      <c r="V13" s="8">
        <v>195.1</v>
      </c>
      <c r="W13" s="8">
        <v>219.7</v>
      </c>
      <c r="X13" s="8">
        <v>283.2</v>
      </c>
      <c r="Y13" s="8">
        <v>178.2</v>
      </c>
      <c r="Z13" s="8">
        <v>215.6</v>
      </c>
      <c r="AA13" s="8">
        <v>197.4</v>
      </c>
      <c r="AB13" s="8">
        <v>181.8</v>
      </c>
      <c r="AC13" s="8">
        <v>205.3</v>
      </c>
      <c r="AD13" s="8">
        <v>239.6</v>
      </c>
      <c r="AE13" s="8">
        <v>215</v>
      </c>
      <c r="AF13" s="8">
        <v>174.7</v>
      </c>
      <c r="AG13" s="8">
        <v>171.2</v>
      </c>
      <c r="AH13" s="8">
        <v>183.5</v>
      </c>
    </row>
    <row r="14" spans="1:34" x14ac:dyDescent="0.25">
      <c r="A14" t="s">
        <v>14</v>
      </c>
      <c r="B14" s="9" t="s">
        <v>15</v>
      </c>
      <c r="C14" s="8">
        <v>266.73575063599225</v>
      </c>
      <c r="D14" s="8">
        <v>265.70152671767971</v>
      </c>
      <c r="E14" s="8">
        <v>268.14605597932785</v>
      </c>
      <c r="F14" s="8">
        <v>269.46234096690853</v>
      </c>
      <c r="G14" s="8">
        <v>246.33333333299956</v>
      </c>
      <c r="H14" s="8">
        <v>264.76132315512211</v>
      </c>
      <c r="I14" s="8">
        <v>281.30890585212939</v>
      </c>
      <c r="J14" s="8">
        <v>301.14720101758752</v>
      </c>
      <c r="K14" s="8">
        <v>315.06221374043514</v>
      </c>
      <c r="L14" s="8">
        <v>346.6530534353592</v>
      </c>
      <c r="M14" s="8">
        <v>369.5</v>
      </c>
      <c r="N14" s="8">
        <v>399.8</v>
      </c>
      <c r="O14" s="8">
        <v>424</v>
      </c>
      <c r="P14" s="8">
        <v>452.5</v>
      </c>
      <c r="Q14" s="8">
        <v>470.4</v>
      </c>
      <c r="R14" s="8">
        <v>476.1</v>
      </c>
      <c r="S14" s="8">
        <v>514.20000000000005</v>
      </c>
      <c r="T14" s="8">
        <v>573.4</v>
      </c>
      <c r="U14" s="8">
        <v>635.29999999999995</v>
      </c>
      <c r="V14" s="8">
        <v>656.5</v>
      </c>
      <c r="W14" s="8">
        <v>623.79999999999995</v>
      </c>
      <c r="X14" s="8">
        <v>626.9</v>
      </c>
      <c r="Y14" s="8">
        <v>533.29999999999995</v>
      </c>
      <c r="Z14" s="8">
        <v>491.5</v>
      </c>
      <c r="AA14" s="8">
        <v>496.1</v>
      </c>
      <c r="AB14" s="8">
        <v>521.20000000000005</v>
      </c>
      <c r="AC14" s="8">
        <v>568.1</v>
      </c>
      <c r="AD14" s="8">
        <v>621.9</v>
      </c>
      <c r="AE14" s="8">
        <v>675.3</v>
      </c>
      <c r="AF14" s="8">
        <v>727.6</v>
      </c>
      <c r="AG14" s="8">
        <v>756.9</v>
      </c>
      <c r="AH14" s="8">
        <v>769.3</v>
      </c>
    </row>
    <row r="15" spans="1:34" x14ac:dyDescent="0.25">
      <c r="A15" t="s">
        <v>16</v>
      </c>
      <c r="B15" s="9" t="s">
        <v>17</v>
      </c>
      <c r="C15" s="8">
        <v>1565.9390852974789</v>
      </c>
      <c r="D15" s="8">
        <v>1702.4408249157641</v>
      </c>
      <c r="E15" s="8">
        <v>1794.5845398433057</v>
      </c>
      <c r="F15" s="8">
        <v>1834.7083894503985</v>
      </c>
      <c r="G15" s="8">
        <v>1782.2852693601271</v>
      </c>
      <c r="H15" s="8">
        <v>1865.3557519640965</v>
      </c>
      <c r="I15" s="8">
        <v>1945.2001964084593</v>
      </c>
      <c r="J15" s="8">
        <v>2095.5134118965025</v>
      </c>
      <c r="K15" s="8">
        <v>2285.1439674519934</v>
      </c>
      <c r="L15" s="8">
        <v>2368.9201459039205</v>
      </c>
      <c r="M15" s="8">
        <v>2515.1</v>
      </c>
      <c r="N15" s="8">
        <v>2531.9</v>
      </c>
      <c r="O15" s="8">
        <v>2590.9</v>
      </c>
      <c r="P15" s="8">
        <v>2740.3</v>
      </c>
      <c r="Q15" s="8">
        <v>2573</v>
      </c>
      <c r="R15" s="8">
        <v>2503.1</v>
      </c>
      <c r="S15" s="8">
        <v>2526.5</v>
      </c>
      <c r="T15" s="8">
        <v>2753.6</v>
      </c>
      <c r="U15" s="8">
        <v>3111.1</v>
      </c>
      <c r="V15" s="8">
        <v>3299.7</v>
      </c>
      <c r="W15" s="8">
        <v>3559.3</v>
      </c>
      <c r="X15" s="8">
        <v>3692.9</v>
      </c>
      <c r="Y15" s="8">
        <v>2808.9</v>
      </c>
      <c r="Z15" s="8">
        <v>3222.1</v>
      </c>
      <c r="AA15" s="8">
        <v>3725.3</v>
      </c>
      <c r="AB15" s="8">
        <v>3844.2</v>
      </c>
      <c r="AC15" s="8">
        <v>3947.4</v>
      </c>
      <c r="AD15" s="8">
        <v>3975.2</v>
      </c>
      <c r="AE15" s="8">
        <v>3579</v>
      </c>
      <c r="AF15" s="8">
        <v>3449.9</v>
      </c>
      <c r="AG15" s="8">
        <v>3633.8</v>
      </c>
      <c r="AH15" s="8">
        <v>3895.8</v>
      </c>
    </row>
    <row r="16" spans="1:34" x14ac:dyDescent="0.25">
      <c r="A16" t="s">
        <v>18</v>
      </c>
      <c r="B16" s="1" t="s">
        <v>284</v>
      </c>
      <c r="C16" s="8">
        <v>783.14117560527825</v>
      </c>
      <c r="D16" s="8">
        <v>859.61627308168386</v>
      </c>
      <c r="E16" s="8">
        <v>890.86956521765876</v>
      </c>
      <c r="F16" s="8">
        <v>896.59766056011711</v>
      </c>
      <c r="G16" s="8">
        <v>855.79754285337845</v>
      </c>
      <c r="H16" s="8">
        <v>921.31891414713505</v>
      </c>
      <c r="I16" s="8">
        <v>987.64422864739015</v>
      </c>
      <c r="J16" s="8">
        <v>1099.2918413891448</v>
      </c>
      <c r="K16" s="8">
        <v>1214.1552269548433</v>
      </c>
      <c r="L16" s="8">
        <v>1261.0854116093399</v>
      </c>
      <c r="M16" s="8">
        <v>1366</v>
      </c>
      <c r="N16" s="8">
        <v>1428.1</v>
      </c>
      <c r="O16" s="8">
        <v>1481.4</v>
      </c>
      <c r="P16" s="8">
        <v>1510.5</v>
      </c>
      <c r="Q16" s="8">
        <v>1407.4</v>
      </c>
      <c r="R16" s="8">
        <v>1332.5</v>
      </c>
      <c r="S16" s="8">
        <v>1312.5</v>
      </c>
      <c r="T16" s="8">
        <v>1409.8</v>
      </c>
      <c r="U16" s="8">
        <v>1539.4</v>
      </c>
      <c r="V16" s="8">
        <v>1635.3</v>
      </c>
      <c r="W16" s="8">
        <v>1739.6</v>
      </c>
      <c r="X16" s="8">
        <v>1687.3</v>
      </c>
      <c r="Y16" s="8">
        <v>1271.0999999999999</v>
      </c>
      <c r="Z16" s="8">
        <v>1418.2</v>
      </c>
      <c r="AA16" s="8">
        <v>1583.9</v>
      </c>
      <c r="AB16" s="8">
        <v>1638</v>
      </c>
      <c r="AC16" s="8">
        <v>1687.6</v>
      </c>
      <c r="AD16" s="8">
        <v>1772</v>
      </c>
      <c r="AE16" s="8">
        <v>1717.9</v>
      </c>
      <c r="AF16" s="8">
        <v>1656</v>
      </c>
      <c r="AG16" s="8">
        <v>1738.6</v>
      </c>
      <c r="AH16" s="8">
        <v>1871.9</v>
      </c>
    </row>
    <row r="17" spans="1:34" x14ac:dyDescent="0.25">
      <c r="A17" t="s">
        <v>19</v>
      </c>
      <c r="B17" s="1" t="s">
        <v>113</v>
      </c>
      <c r="C17" s="8">
        <v>34.925324674967101</v>
      </c>
      <c r="D17" s="8">
        <v>36.435064935197367</v>
      </c>
      <c r="E17" s="8">
        <v>37.038961038881574</v>
      </c>
      <c r="F17" s="8">
        <v>37.441558441677628</v>
      </c>
      <c r="G17" s="8">
        <v>35.126623376874988</v>
      </c>
      <c r="H17" s="8">
        <v>42.172077922236838</v>
      </c>
      <c r="I17" s="8">
        <v>50.12337662312499</v>
      </c>
      <c r="J17" s="8">
        <v>55.357142857434205</v>
      </c>
      <c r="K17" s="8">
        <v>55.659090909276316</v>
      </c>
      <c r="L17" s="8">
        <v>57.974025974078948</v>
      </c>
      <c r="M17" s="8">
        <v>62</v>
      </c>
      <c r="N17" s="8">
        <v>64.3</v>
      </c>
      <c r="O17" s="8">
        <v>68.7</v>
      </c>
      <c r="P17" s="8">
        <v>66.7</v>
      </c>
      <c r="Q17" s="8">
        <v>60.8</v>
      </c>
      <c r="R17" s="8">
        <v>62.9</v>
      </c>
      <c r="S17" s="8">
        <v>64</v>
      </c>
      <c r="T17" s="8">
        <v>73.5</v>
      </c>
      <c r="U17" s="8">
        <v>80.099999999999994</v>
      </c>
      <c r="V17" s="8">
        <v>82.9</v>
      </c>
      <c r="W17" s="8">
        <v>74.2</v>
      </c>
      <c r="X17" s="8">
        <v>63.5</v>
      </c>
      <c r="Y17" s="8">
        <v>44.7</v>
      </c>
      <c r="Z17" s="8">
        <v>48.6</v>
      </c>
      <c r="AA17" s="8">
        <v>49.4</v>
      </c>
      <c r="AB17" s="8">
        <v>55</v>
      </c>
      <c r="AC17" s="8">
        <v>60.1</v>
      </c>
      <c r="AD17" s="8">
        <v>66.599999999999994</v>
      </c>
      <c r="AE17" s="8">
        <v>68.5</v>
      </c>
      <c r="AF17" s="8">
        <v>70.3</v>
      </c>
      <c r="AG17" s="8">
        <v>73.900000000000006</v>
      </c>
      <c r="AH17" s="8">
        <v>75.599999999999994</v>
      </c>
    </row>
    <row r="18" spans="1:34" x14ac:dyDescent="0.25">
      <c r="A18" t="s">
        <v>20</v>
      </c>
      <c r="B18" s="1" t="s">
        <v>114</v>
      </c>
      <c r="C18" s="8">
        <v>37.353348214579057</v>
      </c>
      <c r="D18" s="8">
        <v>37.250446428131397</v>
      </c>
      <c r="E18" s="8">
        <v>36.941741071868584</v>
      </c>
      <c r="F18" s="8">
        <v>37.559151785420923</v>
      </c>
      <c r="G18" s="8">
        <v>35.60401785728952</v>
      </c>
      <c r="H18" s="8">
        <v>34.677901785420929</v>
      </c>
      <c r="I18" s="8">
        <v>36.941741071868591</v>
      </c>
      <c r="J18" s="8">
        <v>38.485267857289536</v>
      </c>
      <c r="K18" s="8">
        <v>41.67522321457907</v>
      </c>
      <c r="L18" s="8">
        <v>47.643526785420939</v>
      </c>
      <c r="M18" s="8">
        <v>46.1</v>
      </c>
      <c r="N18" s="8">
        <v>50.8</v>
      </c>
      <c r="O18" s="8">
        <v>52.5</v>
      </c>
      <c r="P18" s="8">
        <v>55.1</v>
      </c>
      <c r="Q18" s="8">
        <v>53.1</v>
      </c>
      <c r="R18" s="8">
        <v>53.4</v>
      </c>
      <c r="S18" s="8">
        <v>54.5</v>
      </c>
      <c r="T18" s="8">
        <v>57.1</v>
      </c>
      <c r="U18" s="8">
        <v>64.400000000000006</v>
      </c>
      <c r="V18" s="8">
        <v>75.3</v>
      </c>
      <c r="W18" s="8">
        <v>78.2</v>
      </c>
      <c r="X18" s="8">
        <v>69.7</v>
      </c>
      <c r="Y18" s="8">
        <v>51.1</v>
      </c>
      <c r="Z18" s="8">
        <v>54</v>
      </c>
      <c r="AA18" s="8">
        <v>55.2</v>
      </c>
      <c r="AB18" s="8">
        <v>57.1</v>
      </c>
      <c r="AC18" s="8">
        <v>59.2</v>
      </c>
      <c r="AD18" s="8">
        <v>64.099999999999994</v>
      </c>
      <c r="AE18" s="8">
        <v>64.5</v>
      </c>
      <c r="AF18" s="8">
        <v>67.2</v>
      </c>
      <c r="AG18" s="8">
        <v>69.5</v>
      </c>
      <c r="AH18" s="8">
        <v>71.5</v>
      </c>
    </row>
    <row r="19" spans="1:34" x14ac:dyDescent="0.25">
      <c r="A19" t="s">
        <v>21</v>
      </c>
      <c r="B19" s="1" t="s">
        <v>115</v>
      </c>
      <c r="C19" s="8">
        <v>78.281512604880461</v>
      </c>
      <c r="D19" s="8">
        <v>97.9781512605892</v>
      </c>
      <c r="E19" s="8">
        <v>99.695294117587522</v>
      </c>
      <c r="F19" s="8">
        <v>96.766050420533645</v>
      </c>
      <c r="G19" s="8">
        <v>87.776302521178422</v>
      </c>
      <c r="H19" s="8">
        <v>88.988403361233992</v>
      </c>
      <c r="I19" s="8">
        <v>91.715630252117833</v>
      </c>
      <c r="J19" s="8">
        <v>103.12957983158415</v>
      </c>
      <c r="K19" s="8">
        <v>115.75563025211784</v>
      </c>
      <c r="L19" s="8">
        <v>115.45260504235691</v>
      </c>
      <c r="M19" s="8">
        <v>120.2</v>
      </c>
      <c r="N19" s="8">
        <v>117.7</v>
      </c>
      <c r="O19" s="8">
        <v>110.4</v>
      </c>
      <c r="P19" s="8">
        <v>108.7</v>
      </c>
      <c r="Q19" s="8">
        <v>96.6</v>
      </c>
      <c r="R19" s="8">
        <v>97.5</v>
      </c>
      <c r="S19" s="8">
        <v>98.4</v>
      </c>
      <c r="T19" s="8">
        <v>126.9</v>
      </c>
      <c r="U19" s="8">
        <v>146.19999999999999</v>
      </c>
      <c r="V19" s="8">
        <v>170.4</v>
      </c>
      <c r="W19" s="8">
        <v>191.8</v>
      </c>
      <c r="X19" s="8">
        <v>211.5</v>
      </c>
      <c r="Y19" s="8">
        <v>126</v>
      </c>
      <c r="Z19" s="8">
        <v>184.8</v>
      </c>
      <c r="AA19" s="8">
        <v>219</v>
      </c>
      <c r="AB19" s="8">
        <v>203.7</v>
      </c>
      <c r="AC19" s="8">
        <v>200.9</v>
      </c>
      <c r="AD19" s="8">
        <v>201.5</v>
      </c>
      <c r="AE19" s="8">
        <v>167.1</v>
      </c>
      <c r="AF19" s="8">
        <v>148.80000000000001</v>
      </c>
      <c r="AG19" s="8">
        <v>165.5</v>
      </c>
      <c r="AH19" s="8">
        <v>192.5</v>
      </c>
    </row>
    <row r="20" spans="1:34" x14ac:dyDescent="0.25">
      <c r="A20" t="s">
        <v>22</v>
      </c>
      <c r="B20" s="1" t="s">
        <v>116</v>
      </c>
      <c r="C20" s="8">
        <v>81.441117145244846</v>
      </c>
      <c r="D20" s="8">
        <v>91.309619860809292</v>
      </c>
      <c r="E20" s="8">
        <v>93.802715283581222</v>
      </c>
      <c r="F20" s="8">
        <v>95.049262994967208</v>
      </c>
      <c r="G20" s="8">
        <v>92.452288595650643</v>
      </c>
      <c r="H20" s="8">
        <v>95.464778898081619</v>
      </c>
      <c r="I20" s="8">
        <v>98.788906129125095</v>
      </c>
      <c r="J20" s="8">
        <v>107.09922420469107</v>
      </c>
      <c r="K20" s="8">
        <v>120.70737005441343</v>
      </c>
      <c r="L20" s="8">
        <v>124.86252909270711</v>
      </c>
      <c r="M20" s="8">
        <v>133.9</v>
      </c>
      <c r="N20" s="8">
        <v>143</v>
      </c>
      <c r="O20" s="8">
        <v>141.30000000000001</v>
      </c>
      <c r="P20" s="8">
        <v>147.9</v>
      </c>
      <c r="Q20" s="8">
        <v>141.69999999999999</v>
      </c>
      <c r="R20" s="8">
        <v>140.80000000000001</v>
      </c>
      <c r="S20" s="8">
        <v>135.80000000000001</v>
      </c>
      <c r="T20" s="8">
        <v>145.6</v>
      </c>
      <c r="U20" s="8">
        <v>165.5</v>
      </c>
      <c r="V20" s="8">
        <v>189.9</v>
      </c>
      <c r="W20" s="8">
        <v>208</v>
      </c>
      <c r="X20" s="8">
        <v>224.7</v>
      </c>
      <c r="Y20" s="8">
        <v>162.9</v>
      </c>
      <c r="Z20" s="8">
        <v>175.7</v>
      </c>
      <c r="AA20" s="8">
        <v>199.6</v>
      </c>
      <c r="AB20" s="8">
        <v>205.9</v>
      </c>
      <c r="AC20" s="8">
        <v>208.9</v>
      </c>
      <c r="AD20" s="8">
        <v>216.7</v>
      </c>
      <c r="AE20" s="8">
        <v>204.6</v>
      </c>
      <c r="AF20" s="8">
        <v>191.7</v>
      </c>
      <c r="AG20" s="8">
        <v>214.7</v>
      </c>
      <c r="AH20" s="8">
        <v>235.8</v>
      </c>
    </row>
    <row r="21" spans="1:34" x14ac:dyDescent="0.25">
      <c r="A21" t="s">
        <v>23</v>
      </c>
      <c r="B21" s="1" t="s">
        <v>117</v>
      </c>
      <c r="C21" s="8">
        <v>84.944203347447186</v>
      </c>
      <c r="D21" s="8">
        <v>91.901735895951717</v>
      </c>
      <c r="E21" s="8">
        <v>99.69001859929007</v>
      </c>
      <c r="F21" s="8">
        <v>98.443893366027226</v>
      </c>
      <c r="G21" s="8">
        <v>98.132362058217552</v>
      </c>
      <c r="H21" s="8">
        <v>98.547737135634463</v>
      </c>
      <c r="I21" s="8">
        <v>112.87817730904838</v>
      </c>
      <c r="J21" s="8">
        <v>131.57005579685804</v>
      </c>
      <c r="K21" s="8">
        <v>149.4311841288218</v>
      </c>
      <c r="L21" s="8">
        <v>158.25790452620848</v>
      </c>
      <c r="M21" s="8">
        <v>167.5</v>
      </c>
      <c r="N21" s="8">
        <v>164.2</v>
      </c>
      <c r="O21" s="8">
        <v>164.8</v>
      </c>
      <c r="P21" s="8">
        <v>181.5</v>
      </c>
      <c r="Q21" s="8">
        <v>159.6</v>
      </c>
      <c r="R21" s="8">
        <v>148</v>
      </c>
      <c r="S21" s="8">
        <v>152.9</v>
      </c>
      <c r="T21" s="8">
        <v>161.80000000000001</v>
      </c>
      <c r="U21" s="8">
        <v>184.7</v>
      </c>
      <c r="V21" s="8">
        <v>201.9</v>
      </c>
      <c r="W21" s="8">
        <v>217.4</v>
      </c>
      <c r="X21" s="8">
        <v>222.4</v>
      </c>
      <c r="Y21" s="8">
        <v>166.7</v>
      </c>
      <c r="Z21" s="8">
        <v>191.5</v>
      </c>
      <c r="AA21" s="8">
        <v>224.2</v>
      </c>
      <c r="AB21" s="8">
        <v>252</v>
      </c>
      <c r="AC21" s="8">
        <v>238.6</v>
      </c>
      <c r="AD21" s="8">
        <v>247.9</v>
      </c>
      <c r="AE21" s="8">
        <v>226.9</v>
      </c>
      <c r="AF21" s="8">
        <v>207.4</v>
      </c>
      <c r="AG21" s="8">
        <v>232.4</v>
      </c>
      <c r="AH21" s="8">
        <v>243.8</v>
      </c>
    </row>
    <row r="22" spans="1:34" x14ac:dyDescent="0.25">
      <c r="A22" t="s">
        <v>24</v>
      </c>
      <c r="B22" s="1" t="s">
        <v>118</v>
      </c>
      <c r="C22" s="8">
        <v>127.2354098359458</v>
      </c>
      <c r="D22" s="8">
        <v>138.66142076489047</v>
      </c>
      <c r="E22" s="8">
        <v>139.14557377011542</v>
      </c>
      <c r="F22" s="8">
        <v>145.24590163949821</v>
      </c>
      <c r="G22" s="8">
        <v>145.34273224033453</v>
      </c>
      <c r="H22" s="8">
        <v>158.12437158516138</v>
      </c>
      <c r="I22" s="8">
        <v>167.61377049216256</v>
      </c>
      <c r="J22" s="8">
        <v>189.11016393416963</v>
      </c>
      <c r="K22" s="8">
        <v>224.84065573772205</v>
      </c>
      <c r="L22" s="8">
        <v>243.52896174817198</v>
      </c>
      <c r="M22" s="8">
        <v>265.8</v>
      </c>
      <c r="N22" s="8">
        <v>272.89999999999998</v>
      </c>
      <c r="O22" s="8">
        <v>299.8</v>
      </c>
      <c r="P22" s="8">
        <v>323.3</v>
      </c>
      <c r="Q22" s="8">
        <v>287.8</v>
      </c>
      <c r="R22" s="8">
        <v>217.3</v>
      </c>
      <c r="S22" s="8">
        <v>194.5</v>
      </c>
      <c r="T22" s="8">
        <v>196.8</v>
      </c>
      <c r="U22" s="8">
        <v>196.5</v>
      </c>
      <c r="V22" s="8">
        <v>201.9</v>
      </c>
      <c r="W22" s="8">
        <v>216.1</v>
      </c>
      <c r="X22" s="8">
        <v>191.2</v>
      </c>
      <c r="Y22" s="8">
        <v>126.5</v>
      </c>
      <c r="Z22" s="8">
        <v>119.1</v>
      </c>
      <c r="AA22" s="8">
        <v>124.3</v>
      </c>
      <c r="AB22" s="8">
        <v>113.6</v>
      </c>
      <c r="AC22" s="8">
        <v>108.4</v>
      </c>
      <c r="AD22" s="8">
        <v>96.8</v>
      </c>
      <c r="AE22" s="8">
        <v>78</v>
      </c>
      <c r="AF22" s="8">
        <v>66.400000000000006</v>
      </c>
      <c r="AG22" s="8">
        <v>71.900000000000006</v>
      </c>
      <c r="AH22" s="8">
        <v>80.099999999999994</v>
      </c>
    </row>
    <row r="23" spans="1:34" x14ac:dyDescent="0.25">
      <c r="A23" t="s">
        <v>25</v>
      </c>
      <c r="B23" s="1" t="s">
        <v>119</v>
      </c>
      <c r="C23" s="8">
        <v>37.248113207623241</v>
      </c>
      <c r="D23" s="8">
        <v>41.184905659978021</v>
      </c>
      <c r="E23" s="8">
        <v>41.891509433632649</v>
      </c>
      <c r="F23" s="8">
        <v>40.579245282847722</v>
      </c>
      <c r="G23" s="8">
        <v>37.853773584753533</v>
      </c>
      <c r="H23" s="8">
        <v>43.001886792376759</v>
      </c>
      <c r="I23" s="8">
        <v>47.039622641255889</v>
      </c>
      <c r="J23" s="8">
        <v>52.086792452354786</v>
      </c>
      <c r="K23" s="8">
        <v>59.051886792376756</v>
      </c>
      <c r="L23" s="8">
        <v>62.282075472084763</v>
      </c>
      <c r="M23" s="8">
        <v>64.2</v>
      </c>
      <c r="N23" s="8">
        <v>74.2</v>
      </c>
      <c r="O23" s="8">
        <v>72.400000000000006</v>
      </c>
      <c r="P23" s="8">
        <v>79.400000000000006</v>
      </c>
      <c r="Q23" s="8">
        <v>66.3</v>
      </c>
      <c r="R23" s="8">
        <v>57.2</v>
      </c>
      <c r="S23" s="8">
        <v>52.4</v>
      </c>
      <c r="T23" s="8">
        <v>60.4</v>
      </c>
      <c r="U23" s="8">
        <v>65.5</v>
      </c>
      <c r="V23" s="8">
        <v>65.8</v>
      </c>
      <c r="W23" s="8">
        <v>76</v>
      </c>
      <c r="X23" s="8">
        <v>71.5</v>
      </c>
      <c r="Y23" s="8">
        <v>52</v>
      </c>
      <c r="Z23" s="8">
        <v>57.9</v>
      </c>
      <c r="AA23" s="8">
        <v>69.599999999999994</v>
      </c>
      <c r="AB23" s="8">
        <v>70.8</v>
      </c>
      <c r="AC23" s="8">
        <v>65.599999999999994</v>
      </c>
      <c r="AD23" s="8">
        <v>72.099999999999994</v>
      </c>
      <c r="AE23" s="8">
        <v>62.5</v>
      </c>
      <c r="AF23" s="8">
        <v>66</v>
      </c>
      <c r="AG23" s="8">
        <v>65.3</v>
      </c>
      <c r="AH23" s="8">
        <v>69.7</v>
      </c>
    </row>
    <row r="24" spans="1:34" x14ac:dyDescent="0.25">
      <c r="A24" t="s">
        <v>26</v>
      </c>
      <c r="B24" s="1" t="s">
        <v>120</v>
      </c>
      <c r="C24" s="8">
        <v>176.69053124999994</v>
      </c>
      <c r="D24" s="8">
        <v>192.13724999999994</v>
      </c>
      <c r="E24" s="8">
        <v>203.79703124999995</v>
      </c>
      <c r="F24" s="8">
        <v>194.52899999999994</v>
      </c>
      <c r="G24" s="8">
        <v>182.66990624999994</v>
      </c>
      <c r="H24" s="8">
        <v>203.89668749999996</v>
      </c>
      <c r="I24" s="8">
        <v>226.21968749999994</v>
      </c>
      <c r="J24" s="8">
        <v>262.39490624999996</v>
      </c>
      <c r="K24" s="8">
        <v>283.72134374999996</v>
      </c>
      <c r="L24" s="8">
        <v>288.50484374999996</v>
      </c>
      <c r="M24" s="8">
        <v>318.89999999999998</v>
      </c>
      <c r="N24" s="8">
        <v>323.89999999999998</v>
      </c>
      <c r="O24" s="8">
        <v>368.3</v>
      </c>
      <c r="P24" s="8">
        <v>344.9</v>
      </c>
      <c r="Q24" s="8">
        <v>333.6</v>
      </c>
      <c r="R24" s="8">
        <v>342</v>
      </c>
      <c r="S24" s="8">
        <v>345.6</v>
      </c>
      <c r="T24" s="8">
        <v>369</v>
      </c>
      <c r="U24" s="8">
        <v>387.1</v>
      </c>
      <c r="V24" s="8">
        <v>391.6</v>
      </c>
      <c r="W24" s="8">
        <v>388.1</v>
      </c>
      <c r="X24" s="8">
        <v>334.8</v>
      </c>
      <c r="Y24" s="8">
        <v>294.8</v>
      </c>
      <c r="Z24" s="8">
        <v>346</v>
      </c>
      <c r="AA24" s="8">
        <v>393.9</v>
      </c>
      <c r="AB24" s="8">
        <v>397.9</v>
      </c>
      <c r="AC24" s="8">
        <v>442.5</v>
      </c>
      <c r="AD24" s="8">
        <v>496.1</v>
      </c>
      <c r="AE24" s="8">
        <v>531.1</v>
      </c>
      <c r="AF24" s="8">
        <v>545.70000000000005</v>
      </c>
      <c r="AG24" s="8">
        <v>553.1</v>
      </c>
      <c r="AH24" s="8">
        <v>591.9</v>
      </c>
    </row>
    <row r="25" spans="1:34" x14ac:dyDescent="0.25">
      <c r="A25" t="s">
        <v>27</v>
      </c>
      <c r="B25" s="1" t="s">
        <v>121</v>
      </c>
      <c r="C25" s="8">
        <v>64.513278008571731</v>
      </c>
      <c r="D25" s="8">
        <v>72.239419087012848</v>
      </c>
      <c r="E25" s="8">
        <v>75.812759336190581</v>
      </c>
      <c r="F25" s="8">
        <v>85.470435684241977</v>
      </c>
      <c r="G25" s="8">
        <v>76.585373443635973</v>
      </c>
      <c r="H25" s="8">
        <v>87.208817427489279</v>
      </c>
      <c r="I25" s="8">
        <v>81.027904563938961</v>
      </c>
      <c r="J25" s="8">
        <v>79.675829875411125</v>
      </c>
      <c r="K25" s="8">
        <v>76.585373443635959</v>
      </c>
      <c r="L25" s="8">
        <v>76.102489626233393</v>
      </c>
      <c r="M25" s="8">
        <v>93.1</v>
      </c>
      <c r="N25" s="8">
        <v>117.2</v>
      </c>
      <c r="O25" s="8">
        <v>106.6</v>
      </c>
      <c r="P25" s="8">
        <v>90.8</v>
      </c>
      <c r="Q25" s="8">
        <v>104.6</v>
      </c>
      <c r="R25" s="8">
        <v>102.9</v>
      </c>
      <c r="S25" s="8">
        <v>99.7</v>
      </c>
      <c r="T25" s="8">
        <v>101.1</v>
      </c>
      <c r="U25" s="8">
        <v>116.4</v>
      </c>
      <c r="V25" s="8">
        <v>117.9</v>
      </c>
      <c r="W25" s="8">
        <v>149.5</v>
      </c>
      <c r="X25" s="8">
        <v>154.80000000000001</v>
      </c>
      <c r="Y25" s="8">
        <v>130.6</v>
      </c>
      <c r="Z25" s="8">
        <v>128.4</v>
      </c>
      <c r="AA25" s="8">
        <v>131.80000000000001</v>
      </c>
      <c r="AB25" s="8">
        <v>164.1</v>
      </c>
      <c r="AC25" s="8">
        <v>172.9</v>
      </c>
      <c r="AD25" s="8">
        <v>185.9</v>
      </c>
      <c r="AE25" s="8">
        <v>184.6</v>
      </c>
      <c r="AF25" s="8">
        <v>168.5</v>
      </c>
      <c r="AG25" s="8">
        <v>167.9</v>
      </c>
      <c r="AH25" s="8">
        <v>182.8</v>
      </c>
    </row>
    <row r="26" spans="1:34" x14ac:dyDescent="0.25">
      <c r="A26" t="s">
        <v>28</v>
      </c>
      <c r="B26" s="1" t="s">
        <v>122</v>
      </c>
      <c r="C26" s="8">
        <v>23.732957746047092</v>
      </c>
      <c r="D26" s="8">
        <v>24.235774648221604</v>
      </c>
      <c r="E26" s="8">
        <v>25.040281689722988</v>
      </c>
      <c r="F26" s="8">
        <v>25.844788732213292</v>
      </c>
      <c r="G26" s="8">
        <v>23.934084506916893</v>
      </c>
      <c r="H26" s="8">
        <v>25.945352112648198</v>
      </c>
      <c r="I26" s="8">
        <v>27.051549295454294</v>
      </c>
      <c r="J26" s="8">
        <v>29.967887324110805</v>
      </c>
      <c r="K26" s="8">
        <v>31.677464788537396</v>
      </c>
      <c r="L26" s="8">
        <v>31.677464788537396</v>
      </c>
      <c r="M26" s="8">
        <v>35.700000000000003</v>
      </c>
      <c r="N26" s="8">
        <v>38.799999999999997</v>
      </c>
      <c r="O26" s="8">
        <v>39.200000000000003</v>
      </c>
      <c r="P26" s="8">
        <v>42.4</v>
      </c>
      <c r="Q26" s="8">
        <v>41.9</v>
      </c>
      <c r="R26" s="8">
        <v>44.4</v>
      </c>
      <c r="S26" s="8">
        <v>45</v>
      </c>
      <c r="T26" s="8">
        <v>47.5</v>
      </c>
      <c r="U26" s="8">
        <v>50.6</v>
      </c>
      <c r="V26" s="8">
        <v>51.9</v>
      </c>
      <c r="W26" s="8">
        <v>53.2</v>
      </c>
      <c r="X26" s="8">
        <v>49.1</v>
      </c>
      <c r="Y26" s="8">
        <v>36.700000000000003</v>
      </c>
      <c r="Z26" s="8">
        <v>35.4</v>
      </c>
      <c r="AA26" s="8">
        <v>35.200000000000003</v>
      </c>
      <c r="AB26" s="8">
        <v>43.3</v>
      </c>
      <c r="AC26" s="8">
        <v>43.3</v>
      </c>
      <c r="AD26" s="8">
        <v>43.2</v>
      </c>
      <c r="AE26" s="8">
        <v>44.6</v>
      </c>
      <c r="AF26" s="8">
        <v>43.9</v>
      </c>
      <c r="AG26" s="8">
        <v>46.3</v>
      </c>
      <c r="AH26" s="8">
        <v>47.4</v>
      </c>
    </row>
    <row r="27" spans="1:34" x14ac:dyDescent="0.25">
      <c r="A27" t="s">
        <v>29</v>
      </c>
      <c r="B27" s="1" t="s">
        <v>123</v>
      </c>
      <c r="C27" s="8">
        <v>37.757169460080178</v>
      </c>
      <c r="D27" s="8">
        <v>37.21154562410549</v>
      </c>
      <c r="E27" s="8">
        <v>39.066666666666677</v>
      </c>
      <c r="F27" s="8">
        <v>40.267039106552751</v>
      </c>
      <c r="G27" s="8">
        <v>41.140037243864988</v>
      </c>
      <c r="H27" s="8">
        <v>43.322532589000005</v>
      </c>
      <c r="I27" s="8">
        <v>49.106145251320676</v>
      </c>
      <c r="J27" s="8">
        <v>51.506890129856544</v>
      </c>
      <c r="K27" s="8">
        <v>56.308379888164559</v>
      </c>
      <c r="L27" s="8">
        <v>55.653631285489446</v>
      </c>
      <c r="M27" s="8">
        <v>58.6</v>
      </c>
      <c r="N27" s="8">
        <v>61.1</v>
      </c>
      <c r="O27" s="8">
        <v>57.4</v>
      </c>
      <c r="P27" s="8">
        <v>69.8</v>
      </c>
      <c r="Q27" s="8">
        <v>61.6</v>
      </c>
      <c r="R27" s="8">
        <v>66</v>
      </c>
      <c r="S27" s="8">
        <v>69.7</v>
      </c>
      <c r="T27" s="8">
        <v>70.099999999999994</v>
      </c>
      <c r="U27" s="8">
        <v>82.2</v>
      </c>
      <c r="V27" s="8">
        <v>85.8</v>
      </c>
      <c r="W27" s="8">
        <v>87</v>
      </c>
      <c r="X27" s="8">
        <v>94.1</v>
      </c>
      <c r="Y27" s="8">
        <v>79</v>
      </c>
      <c r="Z27" s="8">
        <v>76.7</v>
      </c>
      <c r="AA27" s="8">
        <v>81.599999999999994</v>
      </c>
      <c r="AB27" s="8">
        <v>74.5</v>
      </c>
      <c r="AC27" s="8">
        <v>87.1</v>
      </c>
      <c r="AD27" s="8">
        <v>81</v>
      </c>
      <c r="AE27" s="8">
        <v>85.3</v>
      </c>
      <c r="AF27" s="8">
        <v>80.099999999999994</v>
      </c>
      <c r="AG27" s="8">
        <v>78.2</v>
      </c>
      <c r="AH27" s="8">
        <v>80.900000000000006</v>
      </c>
    </row>
    <row r="28" spans="1:34" x14ac:dyDescent="0.25">
      <c r="A28" t="s">
        <v>30</v>
      </c>
      <c r="B28" s="1" t="s">
        <v>285</v>
      </c>
      <c r="C28" s="8">
        <v>783.20211360629207</v>
      </c>
      <c r="D28" s="8">
        <v>843.1059445182932</v>
      </c>
      <c r="E28" s="8">
        <v>904.22404227174377</v>
      </c>
      <c r="F28" s="8">
        <v>938.83064729191835</v>
      </c>
      <c r="G28" s="8">
        <v>927.19392338173941</v>
      </c>
      <c r="H28" s="8">
        <v>944.59841479493969</v>
      </c>
      <c r="I28" s="8">
        <v>957.95535006622526</v>
      </c>
      <c r="J28" s="8">
        <v>996.30594451795218</v>
      </c>
      <c r="K28" s="8">
        <v>1071.0845442540733</v>
      </c>
      <c r="L28" s="8">
        <v>1108.0184940550564</v>
      </c>
      <c r="M28" s="8">
        <v>1149</v>
      </c>
      <c r="N28" s="8">
        <v>1103.8</v>
      </c>
      <c r="O28" s="8">
        <v>1109.5</v>
      </c>
      <c r="P28" s="8">
        <v>1229.8</v>
      </c>
      <c r="Q28" s="8">
        <v>1165.5999999999999</v>
      </c>
      <c r="R28" s="8">
        <v>1170.5999999999999</v>
      </c>
      <c r="S28" s="8">
        <v>1214</v>
      </c>
      <c r="T28" s="8">
        <v>1343.8</v>
      </c>
      <c r="U28" s="8">
        <v>1571.8</v>
      </c>
      <c r="V28" s="8">
        <v>1664.3</v>
      </c>
      <c r="W28" s="8">
        <v>1819.7</v>
      </c>
      <c r="X28" s="8">
        <v>2005.6</v>
      </c>
      <c r="Y28" s="8">
        <v>1537.8</v>
      </c>
      <c r="Z28" s="8">
        <v>1803.9</v>
      </c>
      <c r="AA28" s="8">
        <v>2141.4</v>
      </c>
      <c r="AB28" s="8">
        <v>2206.3000000000002</v>
      </c>
      <c r="AC28" s="8">
        <v>2259.8000000000002</v>
      </c>
      <c r="AD28" s="8">
        <v>2203.1999999999998</v>
      </c>
      <c r="AE28" s="8">
        <v>1861.1</v>
      </c>
      <c r="AF28" s="8">
        <v>1793.9</v>
      </c>
      <c r="AG28" s="8">
        <v>1895.1</v>
      </c>
      <c r="AH28" s="8">
        <v>2023.9</v>
      </c>
    </row>
    <row r="29" spans="1:34" x14ac:dyDescent="0.25">
      <c r="A29" t="s">
        <v>31</v>
      </c>
      <c r="B29" s="1" t="s">
        <v>124</v>
      </c>
      <c r="C29" s="8">
        <v>267.51302982698235</v>
      </c>
      <c r="D29" s="8">
        <v>291.48335949770961</v>
      </c>
      <c r="E29" s="8">
        <v>316.3875981163248</v>
      </c>
      <c r="F29" s="8">
        <v>321.05714285679818</v>
      </c>
      <c r="G29" s="8">
        <v>325.10408163304686</v>
      </c>
      <c r="H29" s="8">
        <v>334.23563579293011</v>
      </c>
      <c r="I29" s="8">
        <v>342.84835164808652</v>
      </c>
      <c r="J29" s="8">
        <v>352.91381475689155</v>
      </c>
      <c r="K29" s="8">
        <v>359.45117739417464</v>
      </c>
      <c r="L29" s="8">
        <v>381.03485086336548</v>
      </c>
      <c r="M29" s="8">
        <v>396.6</v>
      </c>
      <c r="N29" s="8">
        <v>400.2</v>
      </c>
      <c r="O29" s="8">
        <v>376.4</v>
      </c>
      <c r="P29" s="8">
        <v>393.9</v>
      </c>
      <c r="Q29" s="8">
        <v>402.2</v>
      </c>
      <c r="R29" s="8">
        <v>393.1</v>
      </c>
      <c r="S29" s="8">
        <v>420.8</v>
      </c>
      <c r="T29" s="8">
        <v>454.2</v>
      </c>
      <c r="U29" s="8">
        <v>482.4</v>
      </c>
      <c r="V29" s="8">
        <v>473.7</v>
      </c>
      <c r="W29" s="8">
        <v>526.5</v>
      </c>
      <c r="X29" s="8">
        <v>579.5</v>
      </c>
      <c r="Y29" s="8">
        <v>534.79999999999995</v>
      </c>
      <c r="Z29" s="8">
        <v>577.1</v>
      </c>
      <c r="AA29" s="8">
        <v>646.79999999999995</v>
      </c>
      <c r="AB29" s="8">
        <v>676.7</v>
      </c>
      <c r="AC29" s="8">
        <v>692.1</v>
      </c>
      <c r="AD29" s="8">
        <v>710.3</v>
      </c>
      <c r="AE29" s="8">
        <v>685.4</v>
      </c>
      <c r="AF29" s="8">
        <v>673.4</v>
      </c>
      <c r="AG29" s="8">
        <v>697.6</v>
      </c>
      <c r="AH29" s="8">
        <v>704.6</v>
      </c>
    </row>
    <row r="30" spans="1:34" x14ac:dyDescent="0.25">
      <c r="A30" t="s">
        <v>32</v>
      </c>
      <c r="B30" s="1" t="s">
        <v>125</v>
      </c>
      <c r="C30" s="8">
        <v>46.077243589921352</v>
      </c>
      <c r="D30" s="8">
        <v>48.252564102767252</v>
      </c>
      <c r="E30" s="8">
        <v>49.933493589921355</v>
      </c>
      <c r="F30" s="8">
        <v>47.758173077075448</v>
      </c>
      <c r="G30" s="8">
        <v>47.362660255927779</v>
      </c>
      <c r="H30" s="8">
        <v>49.340224358695032</v>
      </c>
      <c r="I30" s="8">
        <v>52.800961538537727</v>
      </c>
      <c r="J30" s="8">
        <v>57.349358974308188</v>
      </c>
      <c r="K30" s="8">
        <v>59.722435897232749</v>
      </c>
      <c r="L30" s="8">
        <v>59.129166666996795</v>
      </c>
      <c r="M30" s="8">
        <v>61.7</v>
      </c>
      <c r="N30" s="8">
        <v>59.6</v>
      </c>
      <c r="O30" s="8">
        <v>58.1</v>
      </c>
      <c r="P30" s="8">
        <v>57.1</v>
      </c>
      <c r="Q30" s="8">
        <v>51.7</v>
      </c>
      <c r="R30" s="8">
        <v>51.4</v>
      </c>
      <c r="S30" s="8">
        <v>53.6</v>
      </c>
      <c r="T30" s="8">
        <v>51.6</v>
      </c>
      <c r="U30" s="8">
        <v>56.4</v>
      </c>
      <c r="V30" s="8">
        <v>51.6</v>
      </c>
      <c r="W30" s="8">
        <v>45.1</v>
      </c>
      <c r="X30" s="8">
        <v>38.700000000000003</v>
      </c>
      <c r="Y30" s="8">
        <v>31.2</v>
      </c>
      <c r="Z30" s="8">
        <v>34.299999999999997</v>
      </c>
      <c r="AA30" s="8">
        <v>37.799999999999997</v>
      </c>
      <c r="AB30" s="8">
        <v>35.799999999999997</v>
      </c>
      <c r="AC30" s="8">
        <v>37.299999999999997</v>
      </c>
      <c r="AD30" s="8">
        <v>38</v>
      </c>
      <c r="AE30" s="8">
        <v>35.6</v>
      </c>
      <c r="AF30" s="8">
        <v>34</v>
      </c>
      <c r="AG30" s="8">
        <v>35.700000000000003</v>
      </c>
      <c r="AH30" s="8">
        <v>38</v>
      </c>
    </row>
    <row r="31" spans="1:34" x14ac:dyDescent="0.25">
      <c r="A31" t="s">
        <v>33</v>
      </c>
      <c r="B31" s="1" t="s">
        <v>126</v>
      </c>
      <c r="C31" s="8">
        <v>50.758878504444453</v>
      </c>
      <c r="D31" s="8">
        <v>52.381308411111121</v>
      </c>
      <c r="E31" s="8">
        <v>49.600000000000009</v>
      </c>
      <c r="F31" s="8">
        <v>50.063551402222231</v>
      </c>
      <c r="G31" s="8">
        <v>50.527102803333349</v>
      </c>
      <c r="H31" s="8">
        <v>54.003738317777788</v>
      </c>
      <c r="I31" s="8">
        <v>55.973831775555574</v>
      </c>
      <c r="J31" s="8">
        <v>57.828037383333353</v>
      </c>
      <c r="K31" s="8">
        <v>58.755140186666679</v>
      </c>
      <c r="L31" s="8">
        <v>59.102803737777791</v>
      </c>
      <c r="M31" s="8">
        <v>62</v>
      </c>
      <c r="N31" s="8">
        <v>55.6</v>
      </c>
      <c r="O31" s="8">
        <v>53.6</v>
      </c>
      <c r="P31" s="8">
        <v>53.2</v>
      </c>
      <c r="Q31" s="8">
        <v>39.299999999999997</v>
      </c>
      <c r="R31" s="8">
        <v>32.700000000000003</v>
      </c>
      <c r="S31" s="8">
        <v>29.4</v>
      </c>
      <c r="T31" s="8">
        <v>24.6</v>
      </c>
      <c r="U31" s="8">
        <v>26.5</v>
      </c>
      <c r="V31" s="8">
        <v>26.3</v>
      </c>
      <c r="W31" s="8">
        <v>18</v>
      </c>
      <c r="X31" s="8">
        <v>15.1</v>
      </c>
      <c r="Y31" s="8">
        <v>14.5</v>
      </c>
      <c r="Z31" s="8">
        <v>12.9</v>
      </c>
      <c r="AA31" s="8">
        <v>14.7</v>
      </c>
      <c r="AB31" s="8">
        <v>9.1999999999999993</v>
      </c>
      <c r="AC31" s="8">
        <v>9.3000000000000007</v>
      </c>
      <c r="AD31" s="8">
        <v>9.1</v>
      </c>
      <c r="AE31" s="8">
        <v>9</v>
      </c>
      <c r="AF31" s="8">
        <v>8.8000000000000007</v>
      </c>
      <c r="AG31" s="8">
        <v>9.6999999999999993</v>
      </c>
      <c r="AH31" s="8">
        <v>10.7</v>
      </c>
    </row>
    <row r="32" spans="1:34" x14ac:dyDescent="0.25">
      <c r="A32" t="s">
        <v>34</v>
      </c>
      <c r="B32" s="1" t="s">
        <v>127</v>
      </c>
      <c r="C32" s="8">
        <v>64.382911392218404</v>
      </c>
      <c r="D32" s="8">
        <v>71.712658228085644</v>
      </c>
      <c r="E32" s="8">
        <v>77.754746835867238</v>
      </c>
      <c r="F32" s="8">
        <v>78.943354430791231</v>
      </c>
      <c r="G32" s="8">
        <v>77.556645569543903</v>
      </c>
      <c r="H32" s="8">
        <v>78.745253164467897</v>
      </c>
      <c r="I32" s="8">
        <v>77.358544304225916</v>
      </c>
      <c r="J32" s="8">
        <v>83.69778481048715</v>
      </c>
      <c r="K32" s="8">
        <v>103.30981012623019</v>
      </c>
      <c r="L32" s="8">
        <v>94.494303797964662</v>
      </c>
      <c r="M32" s="8">
        <v>93.9</v>
      </c>
      <c r="N32" s="8">
        <v>97.3</v>
      </c>
      <c r="O32" s="8">
        <v>96.2</v>
      </c>
      <c r="P32" s="8">
        <v>101.5</v>
      </c>
      <c r="Q32" s="8">
        <v>101.5</v>
      </c>
      <c r="R32" s="8">
        <v>98.3</v>
      </c>
      <c r="S32" s="8">
        <v>97.7</v>
      </c>
      <c r="T32" s="8">
        <v>100.2</v>
      </c>
      <c r="U32" s="8">
        <v>108.4</v>
      </c>
      <c r="V32" s="8">
        <v>109.6</v>
      </c>
      <c r="W32" s="8">
        <v>118.5</v>
      </c>
      <c r="X32" s="8">
        <v>126</v>
      </c>
      <c r="Y32" s="8">
        <v>101.3</v>
      </c>
      <c r="Z32" s="8">
        <v>113.1</v>
      </c>
      <c r="AA32" s="8">
        <v>121.9</v>
      </c>
      <c r="AB32" s="8">
        <v>126</v>
      </c>
      <c r="AC32" s="8">
        <v>127.5</v>
      </c>
      <c r="AD32" s="8">
        <v>127.9</v>
      </c>
      <c r="AE32" s="8">
        <v>123.4</v>
      </c>
      <c r="AF32" s="8">
        <v>120.7</v>
      </c>
      <c r="AG32" s="8">
        <v>126.2</v>
      </c>
      <c r="AH32" s="8">
        <v>132.80000000000001</v>
      </c>
    </row>
    <row r="33" spans="1:34" x14ac:dyDescent="0.25">
      <c r="A33" t="s">
        <v>35</v>
      </c>
      <c r="B33" s="1" t="s">
        <v>128</v>
      </c>
      <c r="C33" s="8">
        <v>40.735108153405932</v>
      </c>
      <c r="D33" s="8">
        <v>43.065723793628706</v>
      </c>
      <c r="E33" s="8">
        <v>44.99101497463861</v>
      </c>
      <c r="F33" s="8">
        <v>47.524292844970297</v>
      </c>
      <c r="G33" s="8">
        <v>46.004326123173271</v>
      </c>
      <c r="H33" s="8">
        <v>48.537603993504945</v>
      </c>
      <c r="I33" s="8">
        <v>50.260232945410884</v>
      </c>
      <c r="J33" s="8">
        <v>50.969550748782169</v>
      </c>
      <c r="K33" s="8">
        <v>57.353410982138605</v>
      </c>
      <c r="L33" s="8">
        <v>58.772046588881189</v>
      </c>
      <c r="M33" s="8">
        <v>60.9</v>
      </c>
      <c r="N33" s="8">
        <v>61.4</v>
      </c>
      <c r="O33" s="8">
        <v>61.7</v>
      </c>
      <c r="P33" s="8">
        <v>63.5</v>
      </c>
      <c r="Q33" s="8">
        <v>61.4</v>
      </c>
      <c r="R33" s="8">
        <v>57.6</v>
      </c>
      <c r="S33" s="8">
        <v>53.3</v>
      </c>
      <c r="T33" s="8">
        <v>53.5</v>
      </c>
      <c r="U33" s="8">
        <v>54.5</v>
      </c>
      <c r="V33" s="8">
        <v>53.9</v>
      </c>
      <c r="W33" s="8">
        <v>55.8</v>
      </c>
      <c r="X33" s="8">
        <v>54</v>
      </c>
      <c r="Y33" s="8">
        <v>44.4</v>
      </c>
      <c r="Z33" s="8">
        <v>44.4</v>
      </c>
      <c r="AA33" s="8">
        <v>45.5</v>
      </c>
      <c r="AB33" s="8">
        <v>44.8</v>
      </c>
      <c r="AC33" s="8">
        <v>44.4</v>
      </c>
      <c r="AD33" s="8">
        <v>43.4</v>
      </c>
      <c r="AE33" s="8">
        <v>42.1</v>
      </c>
      <c r="AF33" s="8">
        <v>43.5</v>
      </c>
      <c r="AG33" s="8">
        <v>41.9</v>
      </c>
      <c r="AH33" s="8">
        <v>42.8</v>
      </c>
    </row>
    <row r="34" spans="1:34" x14ac:dyDescent="0.25">
      <c r="A34" t="s">
        <v>36</v>
      </c>
      <c r="B34" s="1" t="s">
        <v>129</v>
      </c>
      <c r="C34" s="8">
        <v>107.4531297710385</v>
      </c>
      <c r="D34" s="8">
        <v>99.428396946172825</v>
      </c>
      <c r="E34" s="8">
        <v>111.66122137376905</v>
      </c>
      <c r="F34" s="8">
        <v>133.87603053424354</v>
      </c>
      <c r="G34" s="8">
        <v>122.42610686985232</v>
      </c>
      <c r="H34" s="8">
        <v>113.61847328278868</v>
      </c>
      <c r="I34" s="8">
        <v>103.73435114480753</v>
      </c>
      <c r="J34" s="8">
        <v>104.90870228961508</v>
      </c>
      <c r="K34" s="8">
        <v>115.28213740409583</v>
      </c>
      <c r="L34" s="8">
        <v>134.16961832094896</v>
      </c>
      <c r="M34" s="8">
        <v>128.19999999999999</v>
      </c>
      <c r="N34" s="8">
        <v>86.5</v>
      </c>
      <c r="O34" s="8">
        <v>115.3</v>
      </c>
      <c r="P34" s="8">
        <v>180.3</v>
      </c>
      <c r="Q34" s="8">
        <v>149.69999999999999</v>
      </c>
      <c r="R34" s="8">
        <v>163.5</v>
      </c>
      <c r="S34" s="8">
        <v>164.7</v>
      </c>
      <c r="T34" s="8">
        <v>220.7</v>
      </c>
      <c r="U34" s="8">
        <v>320.89999999999998</v>
      </c>
      <c r="V34" s="8">
        <v>396.9</v>
      </c>
      <c r="W34" s="8">
        <v>451.9</v>
      </c>
      <c r="X34" s="8">
        <v>579</v>
      </c>
      <c r="Y34" s="8">
        <v>371.6</v>
      </c>
      <c r="Z34" s="8">
        <v>484.3</v>
      </c>
      <c r="AA34" s="8">
        <v>658.9</v>
      </c>
      <c r="AB34" s="8">
        <v>675.5</v>
      </c>
      <c r="AC34" s="8">
        <v>683.2</v>
      </c>
      <c r="AD34" s="8">
        <v>609.4</v>
      </c>
      <c r="AE34" s="8">
        <v>356.4</v>
      </c>
      <c r="AF34" s="8">
        <v>339.1</v>
      </c>
      <c r="AG34" s="8">
        <v>394.5</v>
      </c>
      <c r="AH34" s="8">
        <v>479.8</v>
      </c>
    </row>
    <row r="35" spans="1:34" x14ac:dyDescent="0.25">
      <c r="A35" t="s">
        <v>37</v>
      </c>
      <c r="B35" s="1" t="s">
        <v>130</v>
      </c>
      <c r="C35" s="8">
        <v>150.03073868197251</v>
      </c>
      <c r="D35" s="8">
        <v>173.20937251796752</v>
      </c>
      <c r="E35" s="8">
        <v>187.07776012697755</v>
      </c>
      <c r="F35" s="8">
        <v>187.95059571120254</v>
      </c>
      <c r="G35" s="8">
        <v>189.79324861010252</v>
      </c>
      <c r="H35" s="8">
        <v>193.76949960332249</v>
      </c>
      <c r="I35" s="8">
        <v>198.71556791121751</v>
      </c>
      <c r="J35" s="8">
        <v>203.75861795058</v>
      </c>
      <c r="K35" s="8">
        <v>221.40929308987501</v>
      </c>
      <c r="L35" s="8">
        <v>224.9976171562075</v>
      </c>
      <c r="M35" s="8">
        <v>244.2</v>
      </c>
      <c r="N35" s="8">
        <v>241.4</v>
      </c>
      <c r="O35" s="8">
        <v>241.8</v>
      </c>
      <c r="P35" s="8">
        <v>266.8</v>
      </c>
      <c r="Q35" s="8">
        <v>252.9</v>
      </c>
      <c r="R35" s="8">
        <v>263.5</v>
      </c>
      <c r="S35" s="8">
        <v>281</v>
      </c>
      <c r="T35" s="8">
        <v>319.8</v>
      </c>
      <c r="U35" s="8">
        <v>387.6</v>
      </c>
      <c r="V35" s="8">
        <v>406.5</v>
      </c>
      <c r="W35" s="8">
        <v>460.9</v>
      </c>
      <c r="X35" s="8">
        <v>470.4</v>
      </c>
      <c r="Y35" s="8">
        <v>332.7</v>
      </c>
      <c r="Z35" s="8">
        <v>413</v>
      </c>
      <c r="AA35" s="8">
        <v>477.7</v>
      </c>
      <c r="AB35" s="8">
        <v>489.4</v>
      </c>
      <c r="AC35" s="8">
        <v>510.5</v>
      </c>
      <c r="AD35" s="8">
        <v>501</v>
      </c>
      <c r="AE35" s="8">
        <v>453.7</v>
      </c>
      <c r="AF35" s="8">
        <v>421.4</v>
      </c>
      <c r="AG35" s="8">
        <v>436.7</v>
      </c>
      <c r="AH35" s="8">
        <v>460.1</v>
      </c>
    </row>
    <row r="36" spans="1:34" x14ac:dyDescent="0.25">
      <c r="A36" t="s">
        <v>38</v>
      </c>
      <c r="B36" s="1" t="s">
        <v>131</v>
      </c>
      <c r="C36" s="8">
        <v>56.999398797343979</v>
      </c>
      <c r="D36" s="8">
        <v>64.213226453377885</v>
      </c>
      <c r="E36" s="8">
        <v>66.448496994370913</v>
      </c>
      <c r="F36" s="8">
        <v>70.71583166353939</v>
      </c>
      <c r="G36" s="8">
        <v>68.074148296911275</v>
      </c>
      <c r="H36" s="8">
        <v>72.646292585306085</v>
      </c>
      <c r="I36" s="8">
        <v>77.320040080109678</v>
      </c>
      <c r="J36" s="8">
        <v>85.85470941844666</v>
      </c>
      <c r="K36" s="8">
        <v>95.608617234699892</v>
      </c>
      <c r="L36" s="8">
        <v>96.015030060335008</v>
      </c>
      <c r="M36" s="8">
        <v>101.4</v>
      </c>
      <c r="N36" s="8">
        <v>101.8</v>
      </c>
      <c r="O36" s="8">
        <v>106.5</v>
      </c>
      <c r="P36" s="8">
        <v>113.5</v>
      </c>
      <c r="Q36" s="8">
        <v>106.8</v>
      </c>
      <c r="R36" s="8">
        <v>110.4</v>
      </c>
      <c r="S36" s="8">
        <v>113.5</v>
      </c>
      <c r="T36" s="8">
        <v>119.1</v>
      </c>
      <c r="U36" s="8">
        <v>135.19999999999999</v>
      </c>
      <c r="V36" s="8">
        <v>145.80000000000001</v>
      </c>
      <c r="W36" s="8">
        <v>143</v>
      </c>
      <c r="X36" s="8">
        <v>142.9</v>
      </c>
      <c r="Y36" s="8">
        <v>107.4</v>
      </c>
      <c r="Z36" s="8">
        <v>124.8</v>
      </c>
      <c r="AA36" s="8">
        <v>138.1</v>
      </c>
      <c r="AB36" s="8">
        <v>149</v>
      </c>
      <c r="AC36" s="8">
        <v>155.5</v>
      </c>
      <c r="AD36" s="8">
        <v>164.1</v>
      </c>
      <c r="AE36" s="8">
        <v>155.5</v>
      </c>
      <c r="AF36" s="8">
        <v>153</v>
      </c>
      <c r="AG36" s="8">
        <v>152.69999999999999</v>
      </c>
      <c r="AH36" s="8">
        <v>155</v>
      </c>
    </row>
    <row r="37" spans="1:34" x14ac:dyDescent="0.25">
      <c r="A37" t="s">
        <v>39</v>
      </c>
      <c r="B37" s="9" t="s">
        <v>40</v>
      </c>
      <c r="C37" s="8">
        <v>123.760144273836</v>
      </c>
      <c r="D37" s="8">
        <v>137.42326420182684</v>
      </c>
      <c r="E37" s="8">
        <v>139.70045085699496</v>
      </c>
      <c r="F37" s="8">
        <v>157.81893597869905</v>
      </c>
      <c r="G37" s="8">
        <v>148.51217312880439</v>
      </c>
      <c r="H37" s="8">
        <v>152.27448151521025</v>
      </c>
      <c r="I37" s="8">
        <v>171.87808836815208</v>
      </c>
      <c r="J37" s="8">
        <v>185.73922452637103</v>
      </c>
      <c r="K37" s="8">
        <v>226.2335437332643</v>
      </c>
      <c r="L37" s="8">
        <v>216.92678088336967</v>
      </c>
      <c r="M37" s="8">
        <v>219.6</v>
      </c>
      <c r="N37" s="8">
        <v>209</v>
      </c>
      <c r="O37" s="8">
        <v>242.2</v>
      </c>
      <c r="P37" s="8">
        <v>257.89999999999998</v>
      </c>
      <c r="Q37" s="8">
        <v>246.6</v>
      </c>
      <c r="R37" s="8">
        <v>278.7</v>
      </c>
      <c r="S37" s="8">
        <v>287.8</v>
      </c>
      <c r="T37" s="8">
        <v>322.2</v>
      </c>
      <c r="U37" s="8">
        <v>352.8</v>
      </c>
      <c r="V37" s="8">
        <v>385.4</v>
      </c>
      <c r="W37" s="8">
        <v>413</v>
      </c>
      <c r="X37" s="8">
        <v>442.8</v>
      </c>
      <c r="Y37" s="8">
        <v>320.60000000000002</v>
      </c>
      <c r="Z37" s="8">
        <v>470.3</v>
      </c>
      <c r="AA37" s="8">
        <v>595.9</v>
      </c>
      <c r="AB37" s="8">
        <v>657.6</v>
      </c>
      <c r="AC37" s="8">
        <v>694.7</v>
      </c>
      <c r="AD37" s="8">
        <v>731</v>
      </c>
      <c r="AE37" s="8">
        <v>702.7</v>
      </c>
      <c r="AF37" s="8">
        <v>697.4</v>
      </c>
      <c r="AG37" s="8">
        <v>765</v>
      </c>
      <c r="AH37" s="8">
        <v>828.6</v>
      </c>
    </row>
    <row r="38" spans="1:34" x14ac:dyDescent="0.25">
      <c r="A38" t="s">
        <v>41</v>
      </c>
      <c r="B38" s="9" t="s">
        <v>42</v>
      </c>
      <c r="C38" s="8">
        <v>184.13149389089389</v>
      </c>
      <c r="D38" s="8">
        <v>184.89688608628433</v>
      </c>
      <c r="E38" s="8">
        <v>192.00409933024721</v>
      </c>
      <c r="F38" s="8">
        <v>205.89050059157699</v>
      </c>
      <c r="G38" s="8">
        <v>205.9998423337756</v>
      </c>
      <c r="H38" s="8">
        <v>218.13677571887567</v>
      </c>
      <c r="I38" s="8">
        <v>233.44461962983925</v>
      </c>
      <c r="J38" s="8">
        <v>257.28111943229641</v>
      </c>
      <c r="K38" s="8">
        <v>276.96263303120543</v>
      </c>
      <c r="L38" s="8">
        <v>280.89893575140786</v>
      </c>
      <c r="M38" s="8">
        <v>277.39999999999998</v>
      </c>
      <c r="N38" s="8">
        <v>265.3</v>
      </c>
      <c r="O38" s="8">
        <v>301.10000000000002</v>
      </c>
      <c r="P38" s="8">
        <v>314.5</v>
      </c>
      <c r="Q38" s="8">
        <v>282.8</v>
      </c>
      <c r="R38" s="8">
        <v>312.7</v>
      </c>
      <c r="S38" s="8">
        <v>338.4</v>
      </c>
      <c r="T38" s="8">
        <v>395</v>
      </c>
      <c r="U38" s="8">
        <v>398.9</v>
      </c>
      <c r="V38" s="8">
        <v>432.1</v>
      </c>
      <c r="W38" s="8">
        <v>464.7</v>
      </c>
      <c r="X38" s="8">
        <v>428.6</v>
      </c>
      <c r="Y38" s="8">
        <v>380.1</v>
      </c>
      <c r="Z38" s="8">
        <v>448.1</v>
      </c>
      <c r="AA38" s="8">
        <v>464</v>
      </c>
      <c r="AB38" s="8">
        <v>495.1</v>
      </c>
      <c r="AC38" s="8">
        <v>530.6</v>
      </c>
      <c r="AD38" s="8">
        <v>576.4</v>
      </c>
      <c r="AE38" s="8">
        <v>626.70000000000005</v>
      </c>
      <c r="AF38" s="8">
        <v>657.5</v>
      </c>
      <c r="AG38" s="8">
        <v>697.9</v>
      </c>
      <c r="AH38" s="8">
        <v>735.9</v>
      </c>
    </row>
    <row r="39" spans="1:34" x14ac:dyDescent="0.25">
      <c r="A39" t="s">
        <v>43</v>
      </c>
      <c r="B39" s="9" t="s">
        <v>44</v>
      </c>
      <c r="C39" s="8">
        <v>134.75757701958665</v>
      </c>
      <c r="D39" s="8">
        <v>155.72210657813937</v>
      </c>
      <c r="E39" s="8">
        <v>167.71623646941168</v>
      </c>
      <c r="F39" s="8">
        <v>182.93567860099427</v>
      </c>
      <c r="G39" s="8">
        <v>178.09771024102369</v>
      </c>
      <c r="H39" s="8">
        <v>186.96731890063981</v>
      </c>
      <c r="I39" s="8">
        <v>192.51082431327103</v>
      </c>
      <c r="J39" s="8">
        <v>202.58992506287981</v>
      </c>
      <c r="K39" s="8">
        <v>217.10383014180172</v>
      </c>
      <c r="L39" s="8">
        <v>232.32327227338428</v>
      </c>
      <c r="M39" s="8">
        <v>242.1</v>
      </c>
      <c r="N39" s="8">
        <v>247.4</v>
      </c>
      <c r="O39" s="8">
        <v>268.5</v>
      </c>
      <c r="P39" s="8">
        <v>292.39999999999998</v>
      </c>
      <c r="Q39" s="8">
        <v>283.89999999999998</v>
      </c>
      <c r="R39" s="8">
        <v>289.89999999999998</v>
      </c>
      <c r="S39" s="8">
        <v>306.7</v>
      </c>
      <c r="T39" s="8">
        <v>340.2</v>
      </c>
      <c r="U39" s="8">
        <v>376.8</v>
      </c>
      <c r="V39" s="8">
        <v>410.3</v>
      </c>
      <c r="W39" s="8">
        <v>452.1</v>
      </c>
      <c r="X39" s="8">
        <v>480</v>
      </c>
      <c r="Y39" s="8">
        <v>377.4</v>
      </c>
      <c r="Z39" s="8">
        <v>423.2</v>
      </c>
      <c r="AA39" s="8">
        <v>502.7</v>
      </c>
      <c r="AB39" s="8">
        <v>530.1</v>
      </c>
      <c r="AC39" s="8">
        <v>545.70000000000005</v>
      </c>
      <c r="AD39" s="8">
        <v>588.29999999999995</v>
      </c>
      <c r="AE39" s="8">
        <v>557</v>
      </c>
      <c r="AF39" s="8">
        <v>544.1</v>
      </c>
      <c r="AG39" s="8">
        <v>568.1</v>
      </c>
      <c r="AH39" s="8">
        <v>608</v>
      </c>
    </row>
    <row r="40" spans="1:34" x14ac:dyDescent="0.25">
      <c r="A40" t="s">
        <v>45</v>
      </c>
      <c r="B40" s="1" t="s">
        <v>132</v>
      </c>
      <c r="C40" s="8">
        <v>43.345210083754907</v>
      </c>
      <c r="D40" s="8">
        <v>45.251596639073533</v>
      </c>
      <c r="E40" s="8">
        <v>47.458991596220592</v>
      </c>
      <c r="F40" s="8">
        <v>49.365378151539218</v>
      </c>
      <c r="G40" s="8">
        <v>48.863697478573528</v>
      </c>
      <c r="H40" s="8">
        <v>48.161344537397056</v>
      </c>
      <c r="I40" s="8">
        <v>49.265042016946076</v>
      </c>
      <c r="J40" s="8">
        <v>49.164705882352933</v>
      </c>
      <c r="K40" s="8">
        <v>52.877142857421568</v>
      </c>
      <c r="L40" s="8">
        <v>57.191596639073524</v>
      </c>
      <c r="M40" s="8">
        <v>59.7</v>
      </c>
      <c r="N40" s="8">
        <v>60.5</v>
      </c>
      <c r="O40" s="8">
        <v>63.5</v>
      </c>
      <c r="P40" s="8">
        <v>76.5</v>
      </c>
      <c r="Q40" s="8">
        <v>69.400000000000006</v>
      </c>
      <c r="R40" s="8">
        <v>59.6</v>
      </c>
      <c r="S40" s="8">
        <v>67.7</v>
      </c>
      <c r="T40" s="8">
        <v>71.900000000000006</v>
      </c>
      <c r="U40" s="8">
        <v>80.7</v>
      </c>
      <c r="V40" s="8">
        <v>84.6</v>
      </c>
      <c r="W40" s="8">
        <v>88.1</v>
      </c>
      <c r="X40" s="8">
        <v>102.8</v>
      </c>
      <c r="Y40" s="8">
        <v>75.400000000000006</v>
      </c>
      <c r="Z40" s="8">
        <v>79.599999999999994</v>
      </c>
      <c r="AA40" s="8">
        <v>110.1</v>
      </c>
      <c r="AB40" s="8">
        <v>108.1</v>
      </c>
      <c r="AC40" s="8">
        <v>107.4</v>
      </c>
      <c r="AD40" s="8">
        <v>108.5</v>
      </c>
      <c r="AE40" s="8">
        <v>93.8</v>
      </c>
      <c r="AF40" s="8">
        <v>81</v>
      </c>
      <c r="AG40" s="8">
        <v>86.7</v>
      </c>
      <c r="AH40" s="8">
        <v>95.1</v>
      </c>
    </row>
    <row r="41" spans="1:34" x14ac:dyDescent="0.25">
      <c r="A41" t="s">
        <v>46</v>
      </c>
      <c r="B41" s="1" t="s">
        <v>133</v>
      </c>
      <c r="C41" s="8">
        <v>9.4192982452947334</v>
      </c>
      <c r="D41" s="8">
        <v>10.696491228389469</v>
      </c>
      <c r="E41" s="8">
        <v>13.091228070494733</v>
      </c>
      <c r="F41" s="8">
        <v>13.729824561084207</v>
      </c>
      <c r="G41" s="8">
        <v>12.133333333652628</v>
      </c>
      <c r="H41" s="8">
        <v>13.011403508452629</v>
      </c>
      <c r="I41" s="8">
        <v>13.410526315789472</v>
      </c>
      <c r="J41" s="8">
        <v>14.528070175757893</v>
      </c>
      <c r="K41" s="8">
        <v>16.20438596523158</v>
      </c>
      <c r="L41" s="8">
        <v>16.842982455821051</v>
      </c>
      <c r="M41" s="8">
        <v>18.2</v>
      </c>
      <c r="N41" s="8">
        <v>15.9</v>
      </c>
      <c r="O41" s="8">
        <v>16.100000000000001</v>
      </c>
      <c r="P41" s="8">
        <v>16</v>
      </c>
      <c r="Q41" s="8">
        <v>16.5</v>
      </c>
      <c r="R41" s="8">
        <v>18.8</v>
      </c>
      <c r="S41" s="8">
        <v>18</v>
      </c>
      <c r="T41" s="8">
        <v>20.399999999999999</v>
      </c>
      <c r="U41" s="8">
        <v>23.5</v>
      </c>
      <c r="V41" s="8">
        <v>26</v>
      </c>
      <c r="W41" s="8">
        <v>28.3</v>
      </c>
      <c r="X41" s="8">
        <v>31.2</v>
      </c>
      <c r="Y41" s="8">
        <v>21.8</v>
      </c>
      <c r="Z41" s="8">
        <v>32.700000000000003</v>
      </c>
      <c r="AA41" s="8">
        <v>39.4</v>
      </c>
      <c r="AB41" s="8">
        <v>39.5</v>
      </c>
      <c r="AC41" s="8">
        <v>41.6</v>
      </c>
      <c r="AD41" s="8">
        <v>44.9</v>
      </c>
      <c r="AE41" s="8">
        <v>37.700000000000003</v>
      </c>
      <c r="AF41" s="8">
        <v>35</v>
      </c>
      <c r="AG41" s="8">
        <v>37.1</v>
      </c>
      <c r="AH41" s="8">
        <v>41.4</v>
      </c>
    </row>
    <row r="42" spans="1:34" x14ac:dyDescent="0.25">
      <c r="A42" t="s">
        <v>47</v>
      </c>
      <c r="B42" s="1" t="s">
        <v>134</v>
      </c>
      <c r="C42" s="8">
        <v>11.892045454177779</v>
      </c>
      <c r="D42" s="8">
        <v>13.236363636455556</v>
      </c>
      <c r="E42" s="8">
        <v>13.339772727088887</v>
      </c>
      <c r="F42" s="8">
        <v>13.856818182277776</v>
      </c>
      <c r="G42" s="8">
        <v>13.753409090633332</v>
      </c>
      <c r="H42" s="8">
        <v>13.753409090633332</v>
      </c>
      <c r="I42" s="8">
        <v>14.477272727088886</v>
      </c>
      <c r="J42" s="8">
        <v>14.580681817722221</v>
      </c>
      <c r="K42" s="8">
        <v>16.338636363544442</v>
      </c>
      <c r="L42" s="8">
        <v>17.786363636455555</v>
      </c>
      <c r="M42" s="8">
        <v>18.2</v>
      </c>
      <c r="N42" s="8">
        <v>18.3</v>
      </c>
      <c r="O42" s="8">
        <v>19.3</v>
      </c>
      <c r="P42" s="8">
        <v>19.3</v>
      </c>
      <c r="Q42" s="8">
        <v>18.8</v>
      </c>
      <c r="R42" s="8">
        <v>19</v>
      </c>
      <c r="S42" s="8">
        <v>21.9</v>
      </c>
      <c r="T42" s="8">
        <v>26.7</v>
      </c>
      <c r="U42" s="8">
        <v>29.1</v>
      </c>
      <c r="V42" s="8">
        <v>29.7</v>
      </c>
      <c r="W42" s="8">
        <v>33.299999999999997</v>
      </c>
      <c r="X42" s="8">
        <v>36.4</v>
      </c>
      <c r="Y42" s="8">
        <v>28</v>
      </c>
      <c r="Z42" s="8">
        <v>30.5</v>
      </c>
      <c r="AA42" s="8">
        <v>31.2</v>
      </c>
      <c r="AB42" s="8">
        <v>33.5</v>
      </c>
      <c r="AC42" s="8">
        <v>27.5</v>
      </c>
      <c r="AD42" s="8">
        <v>32.4</v>
      </c>
      <c r="AE42" s="8">
        <v>32.200000000000003</v>
      </c>
      <c r="AF42" s="8">
        <v>33.299999999999997</v>
      </c>
      <c r="AG42" s="8">
        <v>34.200000000000003</v>
      </c>
      <c r="AH42" s="8">
        <v>38.299999999999997</v>
      </c>
    </row>
    <row r="43" spans="1:34" x14ac:dyDescent="0.25">
      <c r="A43" t="s">
        <v>48</v>
      </c>
      <c r="B43" s="1" t="s">
        <v>135</v>
      </c>
      <c r="C43" s="8">
        <v>36.226698450971199</v>
      </c>
      <c r="D43" s="8">
        <v>46.447079856756915</v>
      </c>
      <c r="E43" s="8">
        <v>51.000715136581803</v>
      </c>
      <c r="F43" s="8">
        <v>59.804410012344469</v>
      </c>
      <c r="G43" s="8">
        <v>58.387723480365203</v>
      </c>
      <c r="H43" s="8">
        <v>63.953277712023045</v>
      </c>
      <c r="I43" s="8">
        <v>66.078307509013811</v>
      </c>
      <c r="J43" s="8">
        <v>72.554588796245383</v>
      </c>
      <c r="K43" s="8">
        <v>76.096305125215423</v>
      </c>
      <c r="L43" s="8">
        <v>81.155899880467729</v>
      </c>
      <c r="M43" s="8">
        <v>84.9</v>
      </c>
      <c r="N43" s="8">
        <v>88.5</v>
      </c>
      <c r="O43" s="8">
        <v>93.4</v>
      </c>
      <c r="P43" s="8">
        <v>100.5</v>
      </c>
      <c r="Q43" s="8">
        <v>102.1</v>
      </c>
      <c r="R43" s="8">
        <v>106</v>
      </c>
      <c r="S43" s="8">
        <v>107.5</v>
      </c>
      <c r="T43" s="8">
        <v>121.9</v>
      </c>
      <c r="U43" s="8">
        <v>139</v>
      </c>
      <c r="V43" s="8">
        <v>147.30000000000001</v>
      </c>
      <c r="W43" s="8">
        <v>155.4</v>
      </c>
      <c r="X43" s="8">
        <v>163.19999999999999</v>
      </c>
      <c r="Y43" s="8">
        <v>121.8</v>
      </c>
      <c r="Z43" s="8">
        <v>138.1</v>
      </c>
      <c r="AA43" s="8">
        <v>156.69999999999999</v>
      </c>
      <c r="AB43" s="8">
        <v>169.7</v>
      </c>
      <c r="AC43" s="8">
        <v>176.6</v>
      </c>
      <c r="AD43" s="8">
        <v>192.8</v>
      </c>
      <c r="AE43" s="8">
        <v>184.3</v>
      </c>
      <c r="AF43" s="8">
        <v>179.4</v>
      </c>
      <c r="AG43" s="8">
        <v>186</v>
      </c>
      <c r="AH43" s="8">
        <v>198.7</v>
      </c>
    </row>
    <row r="44" spans="1:34" x14ac:dyDescent="0.25">
      <c r="A44" t="s">
        <v>49</v>
      </c>
      <c r="B44" s="1" t="s">
        <v>136</v>
      </c>
      <c r="C44" s="8">
        <v>7.9276595747692298</v>
      </c>
      <c r="D44" s="8">
        <v>8.221276596131867</v>
      </c>
      <c r="E44" s="8">
        <v>8.710638298065934</v>
      </c>
      <c r="F44" s="8">
        <v>9.2978723407912103</v>
      </c>
      <c r="G44" s="8">
        <v>9.5914893621538475</v>
      </c>
      <c r="H44" s="8">
        <v>9.6893617019340663</v>
      </c>
      <c r="I44" s="8">
        <v>9.4936170213626383</v>
      </c>
      <c r="J44" s="8">
        <v>9.3957446805714291</v>
      </c>
      <c r="K44" s="8">
        <v>9.7872340427252755</v>
      </c>
      <c r="L44" s="8">
        <v>9.8851063825054943</v>
      </c>
      <c r="M44" s="8">
        <v>9.1999999999999993</v>
      </c>
      <c r="N44" s="8">
        <v>10.3</v>
      </c>
      <c r="O44" s="8">
        <v>8.6999999999999993</v>
      </c>
      <c r="P44" s="8">
        <v>7.6</v>
      </c>
      <c r="Q44" s="8">
        <v>7.8</v>
      </c>
      <c r="R44" s="8">
        <v>8</v>
      </c>
      <c r="S44" s="8">
        <v>6.7</v>
      </c>
      <c r="T44" s="8">
        <v>10.3</v>
      </c>
      <c r="U44" s="8">
        <v>13.5</v>
      </c>
      <c r="V44" s="8">
        <v>16.5</v>
      </c>
      <c r="W44" s="8">
        <v>18.7</v>
      </c>
      <c r="X44" s="8">
        <v>17</v>
      </c>
      <c r="Y44" s="8">
        <v>15.5</v>
      </c>
      <c r="Z44" s="8">
        <v>13.8</v>
      </c>
      <c r="AA44" s="8">
        <v>15.1</v>
      </c>
      <c r="AB44" s="8">
        <v>14.7</v>
      </c>
      <c r="AC44" s="8">
        <v>17.7</v>
      </c>
      <c r="AD44" s="8">
        <v>21.3</v>
      </c>
      <c r="AE44" s="8">
        <v>23.9</v>
      </c>
      <c r="AF44" s="8">
        <v>29.8</v>
      </c>
      <c r="AG44" s="8">
        <v>32.200000000000003</v>
      </c>
      <c r="AH44" s="8">
        <v>31.3</v>
      </c>
    </row>
    <row r="45" spans="1:34" x14ac:dyDescent="0.25">
      <c r="A45" t="s">
        <v>50</v>
      </c>
      <c r="B45" s="1" t="s">
        <v>137</v>
      </c>
      <c r="C45" s="8">
        <v>12.456000000000001</v>
      </c>
      <c r="D45" s="8">
        <v>13.148000000000001</v>
      </c>
      <c r="E45" s="8">
        <v>13.246857143000001</v>
      </c>
      <c r="F45" s="8">
        <v>13.246857143000001</v>
      </c>
      <c r="G45" s="8">
        <v>12.950285714000001</v>
      </c>
      <c r="H45" s="8">
        <v>13.741142857000003</v>
      </c>
      <c r="I45" s="8">
        <v>14.729714286000004</v>
      </c>
      <c r="J45" s="8">
        <v>15.224000000000002</v>
      </c>
      <c r="K45" s="8">
        <v>14.828571429000002</v>
      </c>
      <c r="L45" s="8">
        <v>16.608000000000001</v>
      </c>
      <c r="M45" s="8">
        <v>17.3</v>
      </c>
      <c r="N45" s="8">
        <v>14.3</v>
      </c>
      <c r="O45" s="8">
        <v>13.7</v>
      </c>
      <c r="P45" s="8">
        <v>13.9</v>
      </c>
      <c r="Q45" s="8">
        <v>6.6</v>
      </c>
      <c r="R45" s="8">
        <v>12.1</v>
      </c>
      <c r="S45" s="8">
        <v>12</v>
      </c>
      <c r="T45" s="8">
        <v>12.4</v>
      </c>
      <c r="U45" s="8">
        <v>13</v>
      </c>
      <c r="V45" s="8">
        <v>13.5</v>
      </c>
      <c r="W45" s="8">
        <v>12.7</v>
      </c>
      <c r="X45" s="8">
        <v>15</v>
      </c>
      <c r="Y45" s="8">
        <v>12.7</v>
      </c>
      <c r="Z45" s="8">
        <v>11</v>
      </c>
      <c r="AA45" s="8">
        <v>13.5</v>
      </c>
      <c r="AB45" s="8">
        <v>11.2</v>
      </c>
      <c r="AC45" s="8">
        <v>11.9</v>
      </c>
      <c r="AD45" s="8">
        <v>11.6</v>
      </c>
      <c r="AE45" s="8">
        <v>7</v>
      </c>
      <c r="AF45" s="8">
        <v>5.2</v>
      </c>
      <c r="AG45" s="8">
        <v>5.6</v>
      </c>
      <c r="AH45" s="8">
        <v>6.3</v>
      </c>
    </row>
    <row r="46" spans="1:34" x14ac:dyDescent="0.25">
      <c r="A46" t="s">
        <v>51</v>
      </c>
      <c r="B46" s="1" t="s">
        <v>138</v>
      </c>
      <c r="C46" s="8">
        <v>11.316666666365592</v>
      </c>
      <c r="D46" s="8">
        <v>16.21666666636559</v>
      </c>
      <c r="E46" s="8">
        <v>17.616666666817203</v>
      </c>
      <c r="F46" s="8">
        <v>20.066666666817202</v>
      </c>
      <c r="G46" s="8">
        <v>19.716666666967743</v>
      </c>
      <c r="H46" s="8">
        <v>21.466666666215051</v>
      </c>
      <c r="I46" s="8">
        <v>21.700000000150535</v>
      </c>
      <c r="J46" s="8">
        <v>23.450000000451613</v>
      </c>
      <c r="K46" s="8">
        <v>26.600000000150533</v>
      </c>
      <c r="L46" s="8">
        <v>28.116666666516124</v>
      </c>
      <c r="M46" s="8">
        <v>29.4</v>
      </c>
      <c r="N46" s="8">
        <v>35.700000000000003</v>
      </c>
      <c r="O46" s="8">
        <v>47.4</v>
      </c>
      <c r="P46" s="8">
        <v>51.6</v>
      </c>
      <c r="Q46" s="8">
        <v>52.1</v>
      </c>
      <c r="R46" s="8">
        <v>53.3</v>
      </c>
      <c r="S46" s="8">
        <v>56.4</v>
      </c>
      <c r="T46" s="8">
        <v>60.6</v>
      </c>
      <c r="U46" s="8">
        <v>62.9</v>
      </c>
      <c r="V46" s="8">
        <v>72</v>
      </c>
      <c r="W46" s="8">
        <v>87.9</v>
      </c>
      <c r="X46" s="8">
        <v>82.8</v>
      </c>
      <c r="Y46" s="8">
        <v>68.8</v>
      </c>
      <c r="Z46" s="8">
        <v>74.099999999999994</v>
      </c>
      <c r="AA46" s="8">
        <v>84.2</v>
      </c>
      <c r="AB46" s="8">
        <v>91.5</v>
      </c>
      <c r="AC46" s="8">
        <v>97.5</v>
      </c>
      <c r="AD46" s="8">
        <v>108.3</v>
      </c>
      <c r="AE46" s="8">
        <v>109.9</v>
      </c>
      <c r="AF46" s="8">
        <v>111.8</v>
      </c>
      <c r="AG46" s="8">
        <v>116.3</v>
      </c>
      <c r="AH46" s="8">
        <v>126.5</v>
      </c>
    </row>
    <row r="47" spans="1:34" x14ac:dyDescent="0.25">
      <c r="A47" t="s">
        <v>52</v>
      </c>
      <c r="B47" s="1" t="s">
        <v>139</v>
      </c>
      <c r="C47" s="8">
        <v>1.35</v>
      </c>
      <c r="D47" s="8">
        <v>2.0863636366415097</v>
      </c>
      <c r="E47" s="8">
        <v>2.3318181821886794</v>
      </c>
      <c r="F47" s="8">
        <v>2.9454545455471703</v>
      </c>
      <c r="G47" s="8">
        <v>2.5772727277358491</v>
      </c>
      <c r="H47" s="8">
        <v>2.9454545455471699</v>
      </c>
      <c r="I47" s="8">
        <v>3.1909090910943396</v>
      </c>
      <c r="J47" s="8">
        <v>3.5590909089056608</v>
      </c>
      <c r="K47" s="8">
        <v>4.5409090910943402</v>
      </c>
      <c r="L47" s="8">
        <v>4.9090909089056609</v>
      </c>
      <c r="M47" s="8">
        <v>5.4</v>
      </c>
      <c r="N47" s="8">
        <v>3.9</v>
      </c>
      <c r="O47" s="8">
        <v>6.5</v>
      </c>
      <c r="P47" s="8">
        <v>7.2</v>
      </c>
      <c r="Q47" s="8">
        <v>10.5</v>
      </c>
      <c r="R47" s="8">
        <v>13.1</v>
      </c>
      <c r="S47" s="8">
        <v>16.5</v>
      </c>
      <c r="T47" s="8">
        <v>16.100000000000001</v>
      </c>
      <c r="U47" s="8">
        <v>15.1</v>
      </c>
      <c r="V47" s="8">
        <v>20.7</v>
      </c>
      <c r="W47" s="8">
        <v>27.8</v>
      </c>
      <c r="X47" s="8">
        <v>31.7</v>
      </c>
      <c r="Y47" s="8">
        <v>33.4</v>
      </c>
      <c r="Z47" s="8">
        <v>43.3</v>
      </c>
      <c r="AA47" s="8">
        <v>52.5</v>
      </c>
      <c r="AB47" s="8">
        <v>61.8</v>
      </c>
      <c r="AC47" s="8">
        <v>65.599999999999994</v>
      </c>
      <c r="AD47" s="8">
        <v>68.400000000000006</v>
      </c>
      <c r="AE47" s="8">
        <v>68.2</v>
      </c>
      <c r="AF47" s="8">
        <v>68.599999999999994</v>
      </c>
      <c r="AG47" s="8">
        <v>69.900000000000006</v>
      </c>
      <c r="AH47" s="8">
        <v>70.400000000000006</v>
      </c>
    </row>
    <row r="48" spans="1:34" x14ac:dyDescent="0.25">
      <c r="A48" t="s">
        <v>53</v>
      </c>
      <c r="B48" s="9" t="s">
        <v>286</v>
      </c>
      <c r="C48" s="8">
        <v>136.70965239029826</v>
      </c>
      <c r="D48" s="8">
        <v>153.00201738048506</v>
      </c>
      <c r="E48" s="8">
        <v>155.61297330817865</v>
      </c>
      <c r="F48" s="8">
        <v>165.01241464929495</v>
      </c>
      <c r="G48" s="8">
        <v>171.90533829937934</v>
      </c>
      <c r="H48" s="8">
        <v>178.17163252645224</v>
      </c>
      <c r="I48" s="8">
        <v>193.31517690829165</v>
      </c>
      <c r="J48" s="8">
        <v>211.06967721883851</v>
      </c>
      <c r="K48" s="8">
        <v>248.0408131592784</v>
      </c>
      <c r="L48" s="8">
        <v>279.99891371866829</v>
      </c>
      <c r="M48" s="8">
        <v>336.5</v>
      </c>
      <c r="N48" s="8">
        <v>373.8</v>
      </c>
      <c r="O48" s="8">
        <v>428.5</v>
      </c>
      <c r="P48" s="8">
        <v>537.4</v>
      </c>
      <c r="Q48" s="8">
        <v>537</v>
      </c>
      <c r="R48" s="8">
        <v>494.7</v>
      </c>
      <c r="S48" s="8">
        <v>484.3</v>
      </c>
      <c r="T48" s="8">
        <v>464.3</v>
      </c>
      <c r="U48" s="8">
        <v>489.3</v>
      </c>
      <c r="V48" s="8">
        <v>531.9</v>
      </c>
      <c r="W48" s="8">
        <v>513.9</v>
      </c>
      <c r="X48" s="8">
        <v>512</v>
      </c>
      <c r="Y48" s="8">
        <v>497.7</v>
      </c>
      <c r="Z48" s="8">
        <v>515.6</v>
      </c>
      <c r="AA48" s="8">
        <v>565</v>
      </c>
      <c r="AB48" s="8">
        <v>623.6</v>
      </c>
      <c r="AC48" s="8">
        <v>608.4</v>
      </c>
      <c r="AD48" s="8">
        <v>669.7</v>
      </c>
      <c r="AE48" s="8">
        <v>673.2</v>
      </c>
      <c r="AF48" s="8">
        <v>702.4</v>
      </c>
      <c r="AG48" s="8">
        <v>712.4</v>
      </c>
      <c r="AH48" s="8">
        <v>765.7</v>
      </c>
    </row>
    <row r="49" spans="1:34" x14ac:dyDescent="0.25">
      <c r="A49" t="s">
        <v>55</v>
      </c>
      <c r="B49" s="1" t="s">
        <v>140</v>
      </c>
      <c r="C49" s="8">
        <v>39.829787234469457</v>
      </c>
      <c r="D49" s="8">
        <v>44.899032881672028</v>
      </c>
      <c r="E49" s="8">
        <v>46.437911025414792</v>
      </c>
      <c r="F49" s="8">
        <v>50.239845261067529</v>
      </c>
      <c r="G49" s="8">
        <v>51.778723403807071</v>
      </c>
      <c r="H49" s="8">
        <v>52.683945841774921</v>
      </c>
      <c r="I49" s="8">
        <v>59.92572533849517</v>
      </c>
      <c r="J49" s="8">
        <v>63.63713733075241</v>
      </c>
      <c r="K49" s="8">
        <v>75.314506769903531</v>
      </c>
      <c r="L49" s="8">
        <v>81.922630560848887</v>
      </c>
      <c r="M49" s="8">
        <v>93.6</v>
      </c>
      <c r="N49" s="8">
        <v>105.9</v>
      </c>
      <c r="O49" s="8">
        <v>99.6</v>
      </c>
      <c r="P49" s="8">
        <v>143.69999999999999</v>
      </c>
      <c r="Q49" s="8">
        <v>146</v>
      </c>
      <c r="R49" s="8">
        <v>127.9</v>
      </c>
      <c r="S49" s="8">
        <v>116.3</v>
      </c>
      <c r="T49" s="8">
        <v>119.2</v>
      </c>
      <c r="U49" s="8">
        <v>119.3</v>
      </c>
      <c r="V49" s="8">
        <v>142.30000000000001</v>
      </c>
      <c r="W49" s="8">
        <v>119.4</v>
      </c>
      <c r="X49" s="8">
        <v>123.8</v>
      </c>
      <c r="Y49" s="8">
        <v>109.9</v>
      </c>
      <c r="Z49" s="8">
        <v>102.5</v>
      </c>
      <c r="AA49" s="8">
        <v>103.6</v>
      </c>
      <c r="AB49" s="8">
        <v>94.9</v>
      </c>
      <c r="AC49" s="8">
        <v>98.5</v>
      </c>
      <c r="AD49" s="8">
        <v>103.7</v>
      </c>
      <c r="AE49" s="8">
        <v>98.2</v>
      </c>
      <c r="AF49" s="8">
        <v>99.7</v>
      </c>
      <c r="AG49" s="8">
        <v>92</v>
      </c>
      <c r="AH49" s="8">
        <v>93.4</v>
      </c>
    </row>
    <row r="50" spans="1:34" x14ac:dyDescent="0.25">
      <c r="A50" t="s">
        <v>56</v>
      </c>
      <c r="B50" s="1" t="s">
        <v>141</v>
      </c>
      <c r="C50" s="8">
        <v>18.153103447869277</v>
      </c>
      <c r="D50" s="8">
        <v>23.073103447869279</v>
      </c>
      <c r="E50" s="8">
        <v>22.055172413830064</v>
      </c>
      <c r="F50" s="8">
        <v>27.314482758509801</v>
      </c>
      <c r="G50" s="8">
        <v>31.046896552130718</v>
      </c>
      <c r="H50" s="8">
        <v>33.591724138300656</v>
      </c>
      <c r="I50" s="8">
        <v>35.966896552130727</v>
      </c>
      <c r="J50" s="8">
        <v>42.244137930849675</v>
      </c>
      <c r="K50" s="8">
        <v>44.449655172339867</v>
      </c>
      <c r="L50" s="8">
        <v>48.860689655320265</v>
      </c>
      <c r="M50" s="8">
        <v>49.2</v>
      </c>
      <c r="N50" s="8">
        <v>47.9</v>
      </c>
      <c r="O50" s="8">
        <v>44.4</v>
      </c>
      <c r="P50" s="8">
        <v>61.1</v>
      </c>
      <c r="Q50" s="8">
        <v>56.7</v>
      </c>
      <c r="R50" s="8">
        <v>50.9</v>
      </c>
      <c r="S50" s="8">
        <v>62.1</v>
      </c>
      <c r="T50" s="8">
        <v>54.9</v>
      </c>
      <c r="U50" s="8">
        <v>70.400000000000006</v>
      </c>
      <c r="V50" s="8">
        <v>68.400000000000006</v>
      </c>
      <c r="W50" s="8">
        <v>60.6</v>
      </c>
      <c r="X50" s="8">
        <v>51.3</v>
      </c>
      <c r="Y50" s="8">
        <v>40.799999999999997</v>
      </c>
      <c r="Z50" s="8">
        <v>38.700000000000003</v>
      </c>
      <c r="AA50" s="8">
        <v>43.5</v>
      </c>
      <c r="AB50" s="8">
        <v>49.3</v>
      </c>
      <c r="AC50" s="8">
        <v>52.4</v>
      </c>
      <c r="AD50" s="8">
        <v>54.6</v>
      </c>
      <c r="AE50" s="8">
        <v>55.7</v>
      </c>
      <c r="AF50" s="8">
        <v>56.1</v>
      </c>
      <c r="AG50" s="8">
        <v>59.5</v>
      </c>
      <c r="AH50" s="8">
        <v>65.7</v>
      </c>
    </row>
    <row r="51" spans="1:34" x14ac:dyDescent="0.25">
      <c r="A51" t="s">
        <v>57</v>
      </c>
      <c r="B51" s="1" t="s">
        <v>142</v>
      </c>
      <c r="C51" s="8">
        <v>74.648854961362474</v>
      </c>
      <c r="D51" s="8">
        <v>79.869054609905874</v>
      </c>
      <c r="E51" s="8">
        <v>79.869054609905874</v>
      </c>
      <c r="F51" s="8">
        <v>80.704286553632457</v>
      </c>
      <c r="G51" s="8">
        <v>82.479154433673301</v>
      </c>
      <c r="H51" s="8">
        <v>85.82008220757119</v>
      </c>
      <c r="I51" s="8">
        <v>89.683029947432786</v>
      </c>
      <c r="J51" s="8">
        <v>96.678097475008499</v>
      </c>
      <c r="K51" s="8">
        <v>115.47081620633578</v>
      </c>
      <c r="L51" s="8">
        <v>135.20317087498583</v>
      </c>
      <c r="M51" s="8">
        <v>177.8</v>
      </c>
      <c r="N51" s="8">
        <v>205</v>
      </c>
      <c r="O51" s="8">
        <v>249.9</v>
      </c>
      <c r="P51" s="8">
        <v>286.10000000000002</v>
      </c>
      <c r="Q51" s="8">
        <v>299.8</v>
      </c>
      <c r="R51" s="8">
        <v>295.89999999999998</v>
      </c>
      <c r="S51" s="8">
        <v>286.5</v>
      </c>
      <c r="T51" s="8">
        <v>274.8</v>
      </c>
      <c r="U51" s="8">
        <v>274.89999999999998</v>
      </c>
      <c r="V51" s="8">
        <v>294.3</v>
      </c>
      <c r="W51" s="8">
        <v>280.60000000000002</v>
      </c>
      <c r="X51" s="8">
        <v>281.3</v>
      </c>
      <c r="Y51" s="8">
        <v>290</v>
      </c>
      <c r="Z51" s="8">
        <v>312.7</v>
      </c>
      <c r="AA51" s="8">
        <v>343.5</v>
      </c>
      <c r="AB51" s="8">
        <v>362.7</v>
      </c>
      <c r="AC51" s="8">
        <v>347.5</v>
      </c>
      <c r="AD51" s="8">
        <v>399.3</v>
      </c>
      <c r="AE51" s="8">
        <v>397.6</v>
      </c>
      <c r="AF51" s="8">
        <v>415.8</v>
      </c>
      <c r="AG51" s="8">
        <v>417.6</v>
      </c>
      <c r="AH51" s="8">
        <v>433.9</v>
      </c>
    </row>
    <row r="52" spans="1:34" x14ac:dyDescent="0.25">
      <c r="A52" t="s">
        <v>58</v>
      </c>
      <c r="B52" s="1" t="s">
        <v>143</v>
      </c>
      <c r="C52" s="8">
        <v>3.9138461542909075</v>
      </c>
      <c r="D52" s="8">
        <v>5.5446153847636337</v>
      </c>
      <c r="E52" s="8">
        <v>6.6861538457090886</v>
      </c>
      <c r="F52" s="8">
        <v>7.4199999999999973</v>
      </c>
      <c r="G52" s="8">
        <v>8.1538461542909069</v>
      </c>
      <c r="H52" s="8">
        <v>8.4799999999999986</v>
      </c>
      <c r="I52" s="8">
        <v>9.621538461909088</v>
      </c>
      <c r="J52" s="8">
        <v>11.659999999999998</v>
      </c>
      <c r="K52" s="8">
        <v>14.350769230472725</v>
      </c>
      <c r="L52" s="8">
        <v>15.736923077145455</v>
      </c>
      <c r="M52" s="8">
        <v>15.9</v>
      </c>
      <c r="N52" s="8">
        <v>14.9</v>
      </c>
      <c r="O52" s="8">
        <v>34.5</v>
      </c>
      <c r="P52" s="8">
        <v>46.5</v>
      </c>
      <c r="Q52" s="8">
        <v>34.5</v>
      </c>
      <c r="R52" s="8">
        <v>20</v>
      </c>
      <c r="S52" s="8">
        <v>19.399999999999999</v>
      </c>
      <c r="T52" s="8">
        <v>15.4</v>
      </c>
      <c r="U52" s="8">
        <v>24.7</v>
      </c>
      <c r="V52" s="8">
        <v>27</v>
      </c>
      <c r="W52" s="8">
        <v>53.3</v>
      </c>
      <c r="X52" s="8">
        <v>55.4</v>
      </c>
      <c r="Y52" s="8">
        <v>57</v>
      </c>
      <c r="Z52" s="8">
        <v>61.8</v>
      </c>
      <c r="AA52" s="8">
        <v>74.400000000000006</v>
      </c>
      <c r="AB52" s="8">
        <v>116.7</v>
      </c>
      <c r="AC52" s="8">
        <v>110</v>
      </c>
      <c r="AD52" s="8">
        <v>112.2</v>
      </c>
      <c r="AE52" s="8">
        <v>121.8</v>
      </c>
      <c r="AF52" s="8">
        <v>130.9</v>
      </c>
      <c r="AG52" s="8">
        <v>143.30000000000001</v>
      </c>
      <c r="AH52" s="8">
        <v>172.8</v>
      </c>
    </row>
    <row r="53" spans="1:34" x14ac:dyDescent="0.25">
      <c r="A53" t="s">
        <v>59</v>
      </c>
      <c r="B53" s="9" t="s">
        <v>287</v>
      </c>
      <c r="C53" s="8">
        <v>392.61849083912591</v>
      </c>
      <c r="D53" s="8">
        <v>440.80436354890747</v>
      </c>
      <c r="E53" s="8">
        <v>470.67960462853773</v>
      </c>
      <c r="F53" s="8">
        <v>499.68749999999989</v>
      </c>
      <c r="G53" s="8">
        <v>504.89157425295639</v>
      </c>
      <c r="H53" s="8">
        <v>515.49246624847672</v>
      </c>
      <c r="I53" s="8">
        <v>572.35179604586097</v>
      </c>
      <c r="J53" s="8">
        <v>623.91067984548511</v>
      </c>
      <c r="K53" s="8">
        <v>664.48318466741318</v>
      </c>
      <c r="L53" s="8">
        <v>753.43430568971735</v>
      </c>
      <c r="M53" s="8">
        <v>799.5</v>
      </c>
      <c r="N53" s="8">
        <v>900.4</v>
      </c>
      <c r="O53" s="8">
        <v>997.6</v>
      </c>
      <c r="P53" s="8">
        <v>1153.3</v>
      </c>
      <c r="Q53" s="8">
        <v>1093.5</v>
      </c>
      <c r="R53" s="8">
        <v>1127.3</v>
      </c>
      <c r="S53" s="8">
        <v>1266.5999999999999</v>
      </c>
      <c r="T53" s="8">
        <v>1478.6</v>
      </c>
      <c r="U53" s="8">
        <v>1638.3</v>
      </c>
      <c r="V53" s="8">
        <v>1742.3</v>
      </c>
      <c r="W53" s="8">
        <v>1833.9</v>
      </c>
      <c r="X53" s="8">
        <v>1890.6</v>
      </c>
      <c r="Y53" s="8">
        <v>1605</v>
      </c>
      <c r="Z53" s="8">
        <v>1644.5</v>
      </c>
      <c r="AA53" s="8">
        <v>1691.1</v>
      </c>
      <c r="AB53" s="8">
        <v>1775.8</v>
      </c>
      <c r="AC53" s="8">
        <v>1982.5</v>
      </c>
      <c r="AD53" s="8">
        <v>2108.8000000000002</v>
      </c>
      <c r="AE53" s="8">
        <v>2191.4</v>
      </c>
      <c r="AF53" s="8">
        <v>2303.9</v>
      </c>
      <c r="AG53" s="8">
        <v>2502.4</v>
      </c>
      <c r="AH53" s="8">
        <v>2670.8</v>
      </c>
    </row>
    <row r="54" spans="1:34" x14ac:dyDescent="0.25">
      <c r="A54" t="s">
        <v>60</v>
      </c>
      <c r="B54" s="9" t="s">
        <v>61</v>
      </c>
      <c r="C54" s="8">
        <v>227.41842048188715</v>
      </c>
      <c r="D54" s="8">
        <v>237.09184204782375</v>
      </c>
      <c r="E54" s="8">
        <v>250.67183770888931</v>
      </c>
      <c r="F54" s="8">
        <v>247.60238663473163</v>
      </c>
      <c r="G54" s="8">
        <v>247.60238663473163</v>
      </c>
      <c r="H54" s="8">
        <v>250.76485137758203</v>
      </c>
      <c r="I54" s="8">
        <v>289.83059231974846</v>
      </c>
      <c r="J54" s="8">
        <v>311.22373616833494</v>
      </c>
      <c r="K54" s="8">
        <v>344.70865697525448</v>
      </c>
      <c r="L54" s="8">
        <v>391.21549143017108</v>
      </c>
      <c r="M54" s="8">
        <v>428.7</v>
      </c>
      <c r="N54" s="8">
        <v>475.2</v>
      </c>
      <c r="O54" s="8">
        <v>560.6</v>
      </c>
      <c r="P54" s="8">
        <v>650.70000000000005</v>
      </c>
      <c r="Q54" s="8">
        <v>585.79999999999995</v>
      </c>
      <c r="R54" s="8">
        <v>589.4</v>
      </c>
      <c r="S54" s="8">
        <v>652.70000000000005</v>
      </c>
      <c r="T54" s="8">
        <v>740.2</v>
      </c>
      <c r="U54" s="8">
        <v>772.7</v>
      </c>
      <c r="V54" s="8">
        <v>843.5</v>
      </c>
      <c r="W54" s="8">
        <v>992.5</v>
      </c>
      <c r="X54" s="8">
        <v>1119.5</v>
      </c>
      <c r="Y54" s="8">
        <v>903.9</v>
      </c>
      <c r="Z54" s="8">
        <v>904.6</v>
      </c>
      <c r="AA54" s="8">
        <v>942.8</v>
      </c>
      <c r="AB54" s="8">
        <v>977.7</v>
      </c>
      <c r="AC54" s="8">
        <v>1125.7</v>
      </c>
      <c r="AD54" s="8">
        <v>1171.2</v>
      </c>
      <c r="AE54" s="8">
        <v>1196.8</v>
      </c>
      <c r="AF54" s="8">
        <v>1220.5999999999999</v>
      </c>
      <c r="AG54" s="8">
        <v>1354.2</v>
      </c>
      <c r="AH54" s="8">
        <v>1461.7</v>
      </c>
    </row>
    <row r="55" spans="1:34" x14ac:dyDescent="0.25">
      <c r="A55" t="s">
        <v>62</v>
      </c>
      <c r="B55" s="1" t="s">
        <v>144</v>
      </c>
      <c r="C55" s="8">
        <v>70.484015486901214</v>
      </c>
      <c r="D55" s="8">
        <v>80.616648230351828</v>
      </c>
      <c r="E55" s="8">
        <v>76.705807521831247</v>
      </c>
      <c r="F55" s="8">
        <v>72.794966814137325</v>
      </c>
      <c r="G55" s="8">
        <v>68.350829645739694</v>
      </c>
      <c r="H55" s="8">
        <v>70.306249999999991</v>
      </c>
      <c r="I55" s="8">
        <v>81.505475664031366</v>
      </c>
      <c r="J55" s="8">
        <v>93.771294247816869</v>
      </c>
      <c r="K55" s="8">
        <v>112.96996681413735</v>
      </c>
      <c r="L55" s="8">
        <v>138.03490044241204</v>
      </c>
      <c r="M55" s="8">
        <v>160.69999999999999</v>
      </c>
      <c r="N55" s="8">
        <v>163</v>
      </c>
      <c r="O55" s="8">
        <v>174.6</v>
      </c>
      <c r="P55" s="8">
        <v>206</v>
      </c>
      <c r="Q55" s="8">
        <v>212.4</v>
      </c>
      <c r="R55" s="8">
        <v>200.4</v>
      </c>
      <c r="S55" s="8">
        <v>212.5</v>
      </c>
      <c r="T55" s="8">
        <v>256.60000000000002</v>
      </c>
      <c r="U55" s="8">
        <v>262.39999999999998</v>
      </c>
      <c r="V55" s="8">
        <v>277.89999999999998</v>
      </c>
      <c r="W55" s="8">
        <v>311.2</v>
      </c>
      <c r="X55" s="8">
        <v>291.7</v>
      </c>
      <c r="Y55" s="8">
        <v>290.10000000000002</v>
      </c>
      <c r="Z55" s="8">
        <v>266.89999999999998</v>
      </c>
      <c r="AA55" s="8">
        <v>222.3</v>
      </c>
      <c r="AB55" s="8">
        <v>237.1</v>
      </c>
      <c r="AC55" s="8">
        <v>264.2</v>
      </c>
      <c r="AD55" s="8">
        <v>260.5</v>
      </c>
      <c r="AE55" s="8">
        <v>246</v>
      </c>
      <c r="AF55" s="8">
        <v>274.2</v>
      </c>
      <c r="AG55" s="8">
        <v>319.5</v>
      </c>
      <c r="AH55" s="8">
        <v>364.4</v>
      </c>
    </row>
    <row r="56" spans="1:34" x14ac:dyDescent="0.25">
      <c r="A56" t="s">
        <v>63</v>
      </c>
      <c r="B56" s="1" t="s">
        <v>145</v>
      </c>
      <c r="C56" s="8">
        <v>24.020961775321503</v>
      </c>
      <c r="D56" s="8">
        <v>19.738964241268317</v>
      </c>
      <c r="E56" s="8">
        <v>27.467447595877065</v>
      </c>
      <c r="F56" s="8">
        <v>25.691985203317962</v>
      </c>
      <c r="G56" s="8">
        <v>35.718125770295508</v>
      </c>
      <c r="H56" s="8">
        <v>40.313440197035455</v>
      </c>
      <c r="I56" s="8">
        <v>45.639827373711583</v>
      </c>
      <c r="J56" s="8">
        <v>46.266461159085111</v>
      </c>
      <c r="K56" s="8">
        <v>61.932305795425535</v>
      </c>
      <c r="L56" s="8">
        <v>76.03156596833216</v>
      </c>
      <c r="M56" s="8">
        <v>84.7</v>
      </c>
      <c r="N56" s="8">
        <v>122.8</v>
      </c>
      <c r="O56" s="8">
        <v>172.4</v>
      </c>
      <c r="P56" s="8">
        <v>224.2</v>
      </c>
      <c r="Q56" s="8">
        <v>130.19999999999999</v>
      </c>
      <c r="R56" s="8">
        <v>123.8</v>
      </c>
      <c r="S56" s="8">
        <v>163.9</v>
      </c>
      <c r="T56" s="8">
        <v>189.7</v>
      </c>
      <c r="U56" s="8">
        <v>188.2</v>
      </c>
      <c r="V56" s="8">
        <v>225.3</v>
      </c>
      <c r="W56" s="8">
        <v>303.3</v>
      </c>
      <c r="X56" s="8">
        <v>365.1</v>
      </c>
      <c r="Y56" s="8">
        <v>250.3</v>
      </c>
      <c r="Z56" s="8">
        <v>258</v>
      </c>
      <c r="AA56" s="8">
        <v>278.5</v>
      </c>
      <c r="AB56" s="8">
        <v>245.4</v>
      </c>
      <c r="AC56" s="8">
        <v>269.2</v>
      </c>
      <c r="AD56" s="8">
        <v>330.5</v>
      </c>
      <c r="AE56" s="8">
        <v>337.2</v>
      </c>
      <c r="AF56" s="8">
        <v>309.10000000000002</v>
      </c>
      <c r="AG56" s="8">
        <v>316.5</v>
      </c>
      <c r="AH56" s="8">
        <v>359.4</v>
      </c>
    </row>
    <row r="57" spans="1:34" x14ac:dyDescent="0.25">
      <c r="A57" t="s">
        <v>64</v>
      </c>
      <c r="B57" s="1" t="s">
        <v>146</v>
      </c>
      <c r="C57" s="8">
        <v>104.39101429561686</v>
      </c>
      <c r="D57" s="8">
        <v>109.78897208964503</v>
      </c>
      <c r="E57" s="8">
        <v>117.93165418641124</v>
      </c>
      <c r="F57" s="8">
        <v>121.7742682094873</v>
      </c>
      <c r="G57" s="8">
        <v>119.76147038792112</v>
      </c>
      <c r="H57" s="8">
        <v>117.01674608612957</v>
      </c>
      <c r="I57" s="8">
        <v>134.4914908105014</v>
      </c>
      <c r="J57" s="8">
        <v>141.26181075542536</v>
      </c>
      <c r="K57" s="8">
        <v>135.49788972128454</v>
      </c>
      <c r="L57" s="8">
        <v>136.50428863206761</v>
      </c>
      <c r="M57" s="8">
        <v>134.4</v>
      </c>
      <c r="N57" s="8">
        <v>137.1</v>
      </c>
      <c r="O57" s="8">
        <v>155.9</v>
      </c>
      <c r="P57" s="8">
        <v>145.80000000000001</v>
      </c>
      <c r="Q57" s="8">
        <v>177.6</v>
      </c>
      <c r="R57" s="8">
        <v>210.8</v>
      </c>
      <c r="S57" s="8">
        <v>226.2</v>
      </c>
      <c r="T57" s="8">
        <v>234.2</v>
      </c>
      <c r="U57" s="8">
        <v>257.3</v>
      </c>
      <c r="V57" s="8">
        <v>263.5</v>
      </c>
      <c r="W57" s="8">
        <v>286.10000000000002</v>
      </c>
      <c r="X57" s="8">
        <v>366.7</v>
      </c>
      <c r="Y57" s="8">
        <v>279.5</v>
      </c>
      <c r="Z57" s="8">
        <v>287.3</v>
      </c>
      <c r="AA57" s="8">
        <v>341.1</v>
      </c>
      <c r="AB57" s="8">
        <v>390.9</v>
      </c>
      <c r="AC57" s="8">
        <v>466.1</v>
      </c>
      <c r="AD57" s="8">
        <v>455.8</v>
      </c>
      <c r="AE57" s="8">
        <v>467.3</v>
      </c>
      <c r="AF57" s="8">
        <v>500.1</v>
      </c>
      <c r="AG57" s="8">
        <v>583.79999999999995</v>
      </c>
      <c r="AH57" s="8">
        <v>594.29999999999995</v>
      </c>
    </row>
    <row r="58" spans="1:34" x14ac:dyDescent="0.25">
      <c r="A58" t="s">
        <v>65</v>
      </c>
      <c r="B58" s="1" t="s">
        <v>147</v>
      </c>
      <c r="C58" s="8">
        <v>26.333973128302656</v>
      </c>
      <c r="D58" s="8">
        <v>23.888675624233123</v>
      </c>
      <c r="E58" s="8">
        <v>26.333973128302652</v>
      </c>
      <c r="F58" s="8">
        <v>24.923224568609399</v>
      </c>
      <c r="G58" s="8">
        <v>22.760076775276065</v>
      </c>
      <c r="H58" s="8">
        <v>22.477927063537827</v>
      </c>
      <c r="I58" s="8">
        <v>27.462571977259707</v>
      </c>
      <c r="J58" s="8">
        <v>28.497120921635986</v>
      </c>
      <c r="K58" s="8">
        <v>34.046065258834354</v>
      </c>
      <c r="L58" s="8">
        <v>40.723608444989772</v>
      </c>
      <c r="M58" s="8">
        <v>49</v>
      </c>
      <c r="N58" s="8">
        <v>52.3</v>
      </c>
      <c r="O58" s="8">
        <v>57.7</v>
      </c>
      <c r="P58" s="8">
        <v>74.7</v>
      </c>
      <c r="Q58" s="8">
        <v>65.7</v>
      </c>
      <c r="R58" s="8">
        <v>54.4</v>
      </c>
      <c r="S58" s="8">
        <v>50.1</v>
      </c>
      <c r="T58" s="8">
        <v>59.6</v>
      </c>
      <c r="U58" s="8">
        <v>64.7</v>
      </c>
      <c r="V58" s="8">
        <v>76.7</v>
      </c>
      <c r="W58" s="8">
        <v>91.9</v>
      </c>
      <c r="X58" s="8">
        <v>95.9</v>
      </c>
      <c r="Y58" s="8">
        <v>84</v>
      </c>
      <c r="Z58" s="8">
        <v>92.4</v>
      </c>
      <c r="AA58" s="8">
        <v>100.8</v>
      </c>
      <c r="AB58" s="8">
        <v>104.3</v>
      </c>
      <c r="AC58" s="8">
        <v>126.2</v>
      </c>
      <c r="AD58" s="8">
        <v>124.5</v>
      </c>
      <c r="AE58" s="8">
        <v>146.30000000000001</v>
      </c>
      <c r="AF58" s="8">
        <v>137.19999999999999</v>
      </c>
      <c r="AG58" s="8">
        <v>134.4</v>
      </c>
      <c r="AH58" s="8">
        <v>143.6</v>
      </c>
    </row>
    <row r="59" spans="1:34" x14ac:dyDescent="0.25">
      <c r="A59" t="s">
        <v>66</v>
      </c>
      <c r="B59" s="9" t="s">
        <v>67</v>
      </c>
      <c r="C59" s="8">
        <v>163.82782750253972</v>
      </c>
      <c r="D59" s="8">
        <v>203.75394629769315</v>
      </c>
      <c r="E59" s="8">
        <v>220.14678600500528</v>
      </c>
      <c r="F59" s="8">
        <v>253.73702196902644</v>
      </c>
      <c r="G59" s="8">
        <v>259.16777868235977</v>
      </c>
      <c r="H59" s="8">
        <v>266.81106590707935</v>
      </c>
      <c r="I59" s="8">
        <v>283.90789259538622</v>
      </c>
      <c r="J59" s="8">
        <v>314.5816110659365</v>
      </c>
      <c r="K59" s="8">
        <v>320.6157851907725</v>
      </c>
      <c r="L59" s="8">
        <v>363.25728234368256</v>
      </c>
      <c r="M59" s="8">
        <v>370.8</v>
      </c>
      <c r="N59" s="8">
        <v>425.3</v>
      </c>
      <c r="O59" s="8">
        <v>437</v>
      </c>
      <c r="P59" s="8">
        <v>502.6</v>
      </c>
      <c r="Q59" s="8">
        <v>507.6</v>
      </c>
      <c r="R59" s="8">
        <v>537.9</v>
      </c>
      <c r="S59" s="8">
        <v>613.9</v>
      </c>
      <c r="T59" s="8">
        <v>738.4</v>
      </c>
      <c r="U59" s="8">
        <v>865.6</v>
      </c>
      <c r="V59" s="8">
        <v>898.8</v>
      </c>
      <c r="W59" s="8">
        <v>841.3</v>
      </c>
      <c r="X59" s="8">
        <v>771.1</v>
      </c>
      <c r="Y59" s="8">
        <v>701.1</v>
      </c>
      <c r="Z59" s="8">
        <v>739.9</v>
      </c>
      <c r="AA59" s="8">
        <v>748.3</v>
      </c>
      <c r="AB59" s="8">
        <v>798.1</v>
      </c>
      <c r="AC59" s="8">
        <v>856.8</v>
      </c>
      <c r="AD59" s="8">
        <v>937.6</v>
      </c>
      <c r="AE59" s="8">
        <v>994.5</v>
      </c>
      <c r="AF59" s="8">
        <v>1083.3</v>
      </c>
      <c r="AG59" s="8">
        <v>1148.2</v>
      </c>
      <c r="AH59" s="8">
        <v>1209</v>
      </c>
    </row>
    <row r="60" spans="1:34" x14ac:dyDescent="0.25">
      <c r="A60" t="s">
        <v>68</v>
      </c>
      <c r="B60" s="1" t="s">
        <v>148</v>
      </c>
      <c r="C60" s="8">
        <v>148.14681305271668</v>
      </c>
      <c r="D60" s="8">
        <v>182.34220799025533</v>
      </c>
      <c r="E60" s="8">
        <v>196.69829216214291</v>
      </c>
      <c r="F60" s="8">
        <v>227.80314120159724</v>
      </c>
      <c r="G60" s="8">
        <v>233.68514791148954</v>
      </c>
      <c r="H60" s="8">
        <v>240.56410491006329</v>
      </c>
      <c r="I60" s="8">
        <v>254.62110399458084</v>
      </c>
      <c r="J60" s="8">
        <v>281.23967673114055</v>
      </c>
      <c r="K60" s="8">
        <v>283.93144251309599</v>
      </c>
      <c r="L60" s="8">
        <v>321.41677340623653</v>
      </c>
      <c r="M60" s="8">
        <v>326.89999999999998</v>
      </c>
      <c r="N60" s="8">
        <v>367.9</v>
      </c>
      <c r="O60" s="8">
        <v>375.9</v>
      </c>
      <c r="P60" s="8">
        <v>428.3</v>
      </c>
      <c r="Q60" s="8">
        <v>446.2</v>
      </c>
      <c r="R60" s="8">
        <v>482.5</v>
      </c>
      <c r="S60" s="8">
        <v>537.4</v>
      </c>
      <c r="T60" s="8">
        <v>646.29999999999995</v>
      </c>
      <c r="U60" s="8">
        <v>758.4</v>
      </c>
      <c r="V60" s="8">
        <v>804.3</v>
      </c>
      <c r="W60" s="8">
        <v>735.3</v>
      </c>
      <c r="X60" s="8">
        <v>660</v>
      </c>
      <c r="Y60" s="8">
        <v>613.29999999999995</v>
      </c>
      <c r="Z60" s="8">
        <v>631.29999999999995</v>
      </c>
      <c r="AA60" s="8">
        <v>626.1</v>
      </c>
      <c r="AB60" s="8">
        <v>672.1</v>
      </c>
      <c r="AC60" s="8">
        <v>721.6</v>
      </c>
      <c r="AD60" s="8">
        <v>789.9</v>
      </c>
      <c r="AE60" s="8">
        <v>867.8</v>
      </c>
      <c r="AF60" s="8">
        <v>974.9</v>
      </c>
      <c r="AG60" s="8">
        <v>1039.5999999999999</v>
      </c>
      <c r="AH60" s="8">
        <v>1099.0999999999999</v>
      </c>
    </row>
    <row r="61" spans="1:34" x14ac:dyDescent="0.25">
      <c r="A61" t="s">
        <v>69</v>
      </c>
      <c r="B61" s="1" t="s">
        <v>149</v>
      </c>
      <c r="C61" s="8">
        <v>15.386519607801453</v>
      </c>
      <c r="D61" s="8">
        <v>21.089215685815983</v>
      </c>
      <c r="E61" s="8">
        <v>23.241176470213073</v>
      </c>
      <c r="F61" s="8">
        <v>25.60833333368765</v>
      </c>
      <c r="G61" s="8">
        <v>25.070343137588381</v>
      </c>
      <c r="H61" s="8">
        <v>25.823529411702182</v>
      </c>
      <c r="I61" s="8">
        <v>28.943872549290557</v>
      </c>
      <c r="J61" s="8">
        <v>33.140196078014526</v>
      </c>
      <c r="K61" s="8">
        <v>36.583333333687648</v>
      </c>
      <c r="L61" s="8">
        <v>41.748039215602901</v>
      </c>
      <c r="M61" s="8">
        <v>43.9</v>
      </c>
      <c r="N61" s="8">
        <v>57.4</v>
      </c>
      <c r="O61" s="8">
        <v>61.1</v>
      </c>
      <c r="P61" s="8">
        <v>74.3</v>
      </c>
      <c r="Q61" s="8">
        <v>61.5</v>
      </c>
      <c r="R61" s="8">
        <v>55.5</v>
      </c>
      <c r="S61" s="8">
        <v>76.400000000000006</v>
      </c>
      <c r="T61" s="8">
        <v>92.2</v>
      </c>
      <c r="U61" s="8">
        <v>107.2</v>
      </c>
      <c r="V61" s="8">
        <v>94.5</v>
      </c>
      <c r="W61" s="8">
        <v>106</v>
      </c>
      <c r="X61" s="8">
        <v>111.1</v>
      </c>
      <c r="Y61" s="8">
        <v>87.8</v>
      </c>
      <c r="Z61" s="8">
        <v>108.6</v>
      </c>
      <c r="AA61" s="8">
        <v>122.2</v>
      </c>
      <c r="AB61" s="8">
        <v>125.9</v>
      </c>
      <c r="AC61" s="8">
        <v>135.19999999999999</v>
      </c>
      <c r="AD61" s="8">
        <v>147.6</v>
      </c>
      <c r="AE61" s="8">
        <v>126.8</v>
      </c>
      <c r="AF61" s="8">
        <v>108.4</v>
      </c>
      <c r="AG61" s="8">
        <v>108.6</v>
      </c>
      <c r="AH61" s="8">
        <v>109.9</v>
      </c>
    </row>
    <row r="62" spans="1:34" x14ac:dyDescent="0.25">
      <c r="A62" t="s">
        <v>70</v>
      </c>
      <c r="B62" s="9" t="s">
        <v>288</v>
      </c>
      <c r="C62" s="8">
        <v>186.54444444489741</v>
      </c>
      <c r="D62" s="8">
        <v>226.72847222188696</v>
      </c>
      <c r="E62" s="8">
        <v>254.91388888915279</v>
      </c>
      <c r="F62" s="8">
        <v>276.19444444480109</v>
      </c>
      <c r="G62" s="8">
        <v>288.75902777731051</v>
      </c>
      <c r="H62" s="8">
        <v>304.26666666691273</v>
      </c>
      <c r="I62" s="8">
        <v>321.24583333356873</v>
      </c>
      <c r="J62" s="8">
        <v>354.29861111062252</v>
      </c>
      <c r="K62" s="8">
        <v>400.82152777743897</v>
      </c>
      <c r="L62" s="8">
        <v>450.40069444451217</v>
      </c>
      <c r="M62" s="8">
        <v>505.3</v>
      </c>
      <c r="N62" s="8">
        <v>596.29999999999995</v>
      </c>
      <c r="O62" s="8">
        <v>656.7</v>
      </c>
      <c r="P62" s="8">
        <v>704.9</v>
      </c>
      <c r="Q62" s="8">
        <v>679.8</v>
      </c>
      <c r="R62" s="8">
        <v>662.3</v>
      </c>
      <c r="S62" s="8">
        <v>696.7</v>
      </c>
      <c r="T62" s="8">
        <v>759.2</v>
      </c>
      <c r="U62" s="8">
        <v>834.8</v>
      </c>
      <c r="V62" s="8">
        <v>891.9</v>
      </c>
      <c r="W62" s="8">
        <v>976.6</v>
      </c>
      <c r="X62" s="8">
        <v>962.1</v>
      </c>
      <c r="Y62" s="8">
        <v>904.9</v>
      </c>
      <c r="Z62" s="8">
        <v>945.4</v>
      </c>
      <c r="AA62" s="8">
        <v>1011.9</v>
      </c>
      <c r="AB62" s="8">
        <v>1044.4000000000001</v>
      </c>
      <c r="AC62" s="8">
        <v>1077.8</v>
      </c>
      <c r="AD62" s="8">
        <v>1180.4000000000001</v>
      </c>
      <c r="AE62" s="8">
        <v>1224.5999999999999</v>
      </c>
      <c r="AF62" s="8">
        <v>1314.1</v>
      </c>
      <c r="AG62" s="8">
        <v>1415</v>
      </c>
      <c r="AH62" s="8">
        <v>1529.6</v>
      </c>
    </row>
    <row r="63" spans="1:34" x14ac:dyDescent="0.25">
      <c r="A63" t="s">
        <v>71</v>
      </c>
      <c r="B63" s="9" t="s">
        <v>72</v>
      </c>
      <c r="C63" s="8">
        <v>117.52776626641018</v>
      </c>
      <c r="D63" s="8">
        <v>132.8250310812881</v>
      </c>
      <c r="E63" s="8">
        <v>150.36092001665131</v>
      </c>
      <c r="F63" s="8">
        <v>159.06668048090339</v>
      </c>
      <c r="G63" s="8">
        <v>165.53381682566294</v>
      </c>
      <c r="H63" s="8">
        <v>173.36900124289414</v>
      </c>
      <c r="I63" s="8">
        <v>183.44280978061065</v>
      </c>
      <c r="J63" s="8">
        <v>197.24765851615777</v>
      </c>
      <c r="K63" s="8">
        <v>226.10103605485014</v>
      </c>
      <c r="L63" s="8">
        <v>260.05350186483759</v>
      </c>
      <c r="M63" s="8">
        <v>300.10000000000002</v>
      </c>
      <c r="N63" s="8">
        <v>346.5</v>
      </c>
      <c r="O63" s="8">
        <v>381.7</v>
      </c>
      <c r="P63" s="8">
        <v>422</v>
      </c>
      <c r="Q63" s="8">
        <v>416.7</v>
      </c>
      <c r="R63" s="8">
        <v>407.9</v>
      </c>
      <c r="S63" s="8">
        <v>430.3</v>
      </c>
      <c r="T63" s="8">
        <v>455.2</v>
      </c>
      <c r="U63" s="8">
        <v>493.8</v>
      </c>
      <c r="V63" s="8">
        <v>514.9</v>
      </c>
      <c r="W63" s="8">
        <v>559.6</v>
      </c>
      <c r="X63" s="8">
        <v>542.1</v>
      </c>
      <c r="Y63" s="8">
        <v>528.29999999999995</v>
      </c>
      <c r="Z63" s="8">
        <v>554.1</v>
      </c>
      <c r="AA63" s="8">
        <v>586.20000000000005</v>
      </c>
      <c r="AB63" s="8">
        <v>596.5</v>
      </c>
      <c r="AC63" s="8">
        <v>612.20000000000005</v>
      </c>
      <c r="AD63" s="8">
        <v>652.1</v>
      </c>
      <c r="AE63" s="8">
        <v>652.6</v>
      </c>
      <c r="AF63" s="8">
        <v>701.7</v>
      </c>
      <c r="AG63" s="8">
        <v>769.7</v>
      </c>
      <c r="AH63" s="8">
        <v>829.5</v>
      </c>
    </row>
    <row r="64" spans="1:34" x14ac:dyDescent="0.25">
      <c r="A64" t="s">
        <v>73</v>
      </c>
      <c r="B64" s="1" t="s">
        <v>150</v>
      </c>
      <c r="C64" s="8">
        <v>25.61392694098441</v>
      </c>
      <c r="D64" s="8">
        <v>26.558219178054586</v>
      </c>
      <c r="E64" s="8">
        <v>29.7452054793002</v>
      </c>
      <c r="F64" s="8">
        <v>32.932191780545814</v>
      </c>
      <c r="G64" s="8">
        <v>33.404337899584803</v>
      </c>
      <c r="H64" s="8">
        <v>36.591324200830421</v>
      </c>
      <c r="I64" s="8">
        <v>39.306164384044841</v>
      </c>
      <c r="J64" s="8">
        <v>41.430821918208579</v>
      </c>
      <c r="K64" s="8">
        <v>41.548858447212474</v>
      </c>
      <c r="L64" s="8">
        <v>46.034246575563351</v>
      </c>
      <c r="M64" s="8">
        <v>51.7</v>
      </c>
      <c r="N64" s="8">
        <v>56.5</v>
      </c>
      <c r="O64" s="8">
        <v>60.2</v>
      </c>
      <c r="P64" s="8">
        <v>58.6</v>
      </c>
      <c r="Q64" s="8">
        <v>60</v>
      </c>
      <c r="R64" s="8">
        <v>62.8</v>
      </c>
      <c r="S64" s="8">
        <v>73.7</v>
      </c>
      <c r="T64" s="8">
        <v>71.2</v>
      </c>
      <c r="U64" s="8">
        <v>75</v>
      </c>
      <c r="V64" s="8">
        <v>76.400000000000006</v>
      </c>
      <c r="W64" s="8">
        <v>73</v>
      </c>
      <c r="X64" s="8">
        <v>51.5</v>
      </c>
      <c r="Y64" s="8">
        <v>67.7</v>
      </c>
      <c r="Z64" s="8">
        <v>81.599999999999994</v>
      </c>
      <c r="AA64" s="8">
        <v>82.3</v>
      </c>
      <c r="AB64" s="8">
        <v>90.3</v>
      </c>
      <c r="AC64" s="8">
        <v>90.3</v>
      </c>
      <c r="AD64" s="8">
        <v>92.3</v>
      </c>
      <c r="AE64" s="8">
        <v>93.4</v>
      </c>
      <c r="AF64" s="8">
        <v>88.7</v>
      </c>
      <c r="AG64" s="8">
        <v>103</v>
      </c>
      <c r="AH64" s="8">
        <v>98.3</v>
      </c>
    </row>
    <row r="65" spans="1:34" x14ac:dyDescent="0.25">
      <c r="A65" t="s">
        <v>74</v>
      </c>
      <c r="B65" s="1" t="s">
        <v>151</v>
      </c>
      <c r="C65" s="8">
        <v>6.2676258988869549</v>
      </c>
      <c r="D65" s="8">
        <v>8.8791366907913005</v>
      </c>
      <c r="E65" s="8">
        <v>10.968345324104344</v>
      </c>
      <c r="F65" s="8">
        <v>12.709352518356518</v>
      </c>
      <c r="G65" s="8">
        <v>14.624460432139125</v>
      </c>
      <c r="H65" s="8">
        <v>14.972661870147821</v>
      </c>
      <c r="I65" s="8">
        <v>18.454676258652167</v>
      </c>
      <c r="J65" s="8">
        <v>23.329496403399993</v>
      </c>
      <c r="K65" s="8">
        <v>28.726618704634777</v>
      </c>
      <c r="L65" s="8">
        <v>36.038848920704346</v>
      </c>
      <c r="M65" s="8">
        <v>48.4</v>
      </c>
      <c r="N65" s="8">
        <v>64.599999999999994</v>
      </c>
      <c r="O65" s="8">
        <v>83.2</v>
      </c>
      <c r="P65" s="8">
        <v>96.6</v>
      </c>
      <c r="Q65" s="8">
        <v>87.1</v>
      </c>
      <c r="R65" s="8">
        <v>89.5</v>
      </c>
      <c r="S65" s="8">
        <v>82</v>
      </c>
      <c r="T65" s="8">
        <v>78.7</v>
      </c>
      <c r="U65" s="8">
        <v>82.9</v>
      </c>
      <c r="V65" s="8">
        <v>81.5</v>
      </c>
      <c r="W65" s="8">
        <v>89.9</v>
      </c>
      <c r="X65" s="8">
        <v>100.6</v>
      </c>
      <c r="Y65" s="8">
        <v>90.7</v>
      </c>
      <c r="Z65" s="8">
        <v>102.2</v>
      </c>
      <c r="AA65" s="8">
        <v>106.4</v>
      </c>
      <c r="AB65" s="8">
        <v>101.9</v>
      </c>
      <c r="AC65" s="8">
        <v>103.9</v>
      </c>
      <c r="AD65" s="8">
        <v>111.9</v>
      </c>
      <c r="AE65" s="8">
        <v>97.2</v>
      </c>
      <c r="AF65" s="8">
        <v>102</v>
      </c>
      <c r="AG65" s="8">
        <v>109.3</v>
      </c>
      <c r="AH65" s="8">
        <v>121.4</v>
      </c>
    </row>
    <row r="66" spans="1:34" x14ac:dyDescent="0.25">
      <c r="A66" t="s">
        <v>75</v>
      </c>
      <c r="B66" s="1" t="s">
        <v>152</v>
      </c>
      <c r="C66" s="8">
        <v>81.644575472158522</v>
      </c>
      <c r="D66" s="8">
        <v>93.44292452784147</v>
      </c>
      <c r="E66" s="8">
        <v>105.47724056561415</v>
      </c>
      <c r="F66" s="8">
        <v>109.37069575447758</v>
      </c>
      <c r="G66" s="8">
        <v>113.7360849055683</v>
      </c>
      <c r="H66" s="8">
        <v>117.86550707554537</v>
      </c>
      <c r="I66" s="8">
        <v>122.2308962266361</v>
      </c>
      <c r="J66" s="8">
        <v>129.89982311331806</v>
      </c>
      <c r="K66" s="8">
        <v>153.61450471670489</v>
      </c>
      <c r="L66" s="8">
        <v>176.2673349055683</v>
      </c>
      <c r="M66" s="8">
        <v>200.1</v>
      </c>
      <c r="N66" s="8">
        <v>225.5</v>
      </c>
      <c r="O66" s="8">
        <v>238.3</v>
      </c>
      <c r="P66" s="8">
        <v>266.8</v>
      </c>
      <c r="Q66" s="8">
        <v>269.60000000000002</v>
      </c>
      <c r="R66" s="8">
        <v>255.5</v>
      </c>
      <c r="S66" s="8">
        <v>274.60000000000002</v>
      </c>
      <c r="T66" s="8">
        <v>305.3</v>
      </c>
      <c r="U66" s="8">
        <v>335.9</v>
      </c>
      <c r="V66" s="8">
        <v>357.1</v>
      </c>
      <c r="W66" s="8">
        <v>396.7</v>
      </c>
      <c r="X66" s="8">
        <v>390</v>
      </c>
      <c r="Y66" s="8">
        <v>369.8</v>
      </c>
      <c r="Z66" s="8">
        <v>370.3</v>
      </c>
      <c r="AA66" s="8">
        <v>397.5</v>
      </c>
      <c r="AB66" s="8">
        <v>404.3</v>
      </c>
      <c r="AC66" s="8">
        <v>418</v>
      </c>
      <c r="AD66" s="8">
        <v>447.9</v>
      </c>
      <c r="AE66" s="8">
        <v>462.1</v>
      </c>
      <c r="AF66" s="8">
        <v>511</v>
      </c>
      <c r="AG66" s="8">
        <v>557.29999999999995</v>
      </c>
      <c r="AH66" s="8">
        <v>609.79999999999995</v>
      </c>
    </row>
    <row r="67" spans="1:34" x14ac:dyDescent="0.25">
      <c r="A67" t="s">
        <v>76</v>
      </c>
      <c r="B67" s="9" t="s">
        <v>153</v>
      </c>
      <c r="C67" s="8">
        <v>27.062290502927951</v>
      </c>
      <c r="D67" s="8">
        <v>36.699581005855904</v>
      </c>
      <c r="E67" s="8">
        <v>39.522625697841498</v>
      </c>
      <c r="F67" s="8">
        <v>43.903212290446689</v>
      </c>
      <c r="G67" s="8">
        <v>47.505027932742074</v>
      </c>
      <c r="H67" s="8">
        <v>51.301536312865998</v>
      </c>
      <c r="I67" s="8">
        <v>53.443156424962538</v>
      </c>
      <c r="J67" s="8">
        <v>60.354748603312679</v>
      </c>
      <c r="K67" s="8">
        <v>63.859217877195967</v>
      </c>
      <c r="L67" s="8">
        <v>67.168994413250729</v>
      </c>
      <c r="M67" s="8">
        <v>69.7</v>
      </c>
      <c r="N67" s="8">
        <v>82.5</v>
      </c>
      <c r="O67" s="8">
        <v>91.6</v>
      </c>
      <c r="P67" s="8">
        <v>89.1</v>
      </c>
      <c r="Q67" s="8">
        <v>85.9</v>
      </c>
      <c r="R67" s="8">
        <v>86.8</v>
      </c>
      <c r="S67" s="8">
        <v>95</v>
      </c>
      <c r="T67" s="8">
        <v>117.7</v>
      </c>
      <c r="U67" s="8">
        <v>140.69999999999999</v>
      </c>
      <c r="V67" s="8">
        <v>153.19999999999999</v>
      </c>
      <c r="W67" s="8">
        <v>182.3</v>
      </c>
      <c r="X67" s="8">
        <v>176.2</v>
      </c>
      <c r="Y67" s="8">
        <v>155.1</v>
      </c>
      <c r="Z67" s="8">
        <v>156.80000000000001</v>
      </c>
      <c r="AA67" s="8">
        <v>168.5</v>
      </c>
      <c r="AB67" s="8">
        <v>176.6</v>
      </c>
      <c r="AC67" s="8">
        <v>179.3</v>
      </c>
      <c r="AD67" s="8">
        <v>198.5</v>
      </c>
      <c r="AE67" s="8">
        <v>213.6</v>
      </c>
      <c r="AF67" s="8">
        <v>215.4</v>
      </c>
      <c r="AG67" s="8">
        <v>228.8</v>
      </c>
      <c r="AH67" s="8">
        <v>240.8</v>
      </c>
    </row>
    <row r="68" spans="1:34" x14ac:dyDescent="0.25">
      <c r="A68" t="s">
        <v>77</v>
      </c>
      <c r="B68" s="9" t="s">
        <v>78</v>
      </c>
      <c r="C68" s="8">
        <v>43.136704120036761</v>
      </c>
      <c r="D68" s="8">
        <v>56.534456928790433</v>
      </c>
      <c r="E68" s="8">
        <v>64.654307115974248</v>
      </c>
      <c r="F68" s="8">
        <v>72.06367041200366</v>
      </c>
      <c r="G68" s="8">
        <v>74.296629213628663</v>
      </c>
      <c r="H68" s="8">
        <v>77.747565543231602</v>
      </c>
      <c r="I68" s="8">
        <v>82.619475655143376</v>
      </c>
      <c r="J68" s="8">
        <v>93.784269663268375</v>
      </c>
      <c r="K68" s="8">
        <v>108.29850187283456</v>
      </c>
      <c r="L68" s="8">
        <v>121.69625468158824</v>
      </c>
      <c r="M68" s="8">
        <v>135.5</v>
      </c>
      <c r="N68" s="8">
        <v>167.2</v>
      </c>
      <c r="O68" s="8">
        <v>183.4</v>
      </c>
      <c r="P68" s="8">
        <v>193.8</v>
      </c>
      <c r="Q68" s="8">
        <v>177.2</v>
      </c>
      <c r="R68" s="8">
        <v>167.7</v>
      </c>
      <c r="S68" s="8">
        <v>171.5</v>
      </c>
      <c r="T68" s="8">
        <v>186.4</v>
      </c>
      <c r="U68" s="8">
        <v>200.4</v>
      </c>
      <c r="V68" s="8">
        <v>223.7</v>
      </c>
      <c r="W68" s="8">
        <v>234.8</v>
      </c>
      <c r="X68" s="8">
        <v>243.7</v>
      </c>
      <c r="Y68" s="8">
        <v>221.5</v>
      </c>
      <c r="Z68" s="8">
        <v>234.5</v>
      </c>
      <c r="AA68" s="8">
        <v>257.2</v>
      </c>
      <c r="AB68" s="8">
        <v>271.3</v>
      </c>
      <c r="AC68" s="8">
        <v>286.3</v>
      </c>
      <c r="AD68" s="8">
        <v>329.8</v>
      </c>
      <c r="AE68" s="8">
        <v>358.4</v>
      </c>
      <c r="AF68" s="8">
        <v>397.1</v>
      </c>
      <c r="AG68" s="8">
        <v>416.5</v>
      </c>
      <c r="AH68" s="8">
        <v>459.3</v>
      </c>
    </row>
    <row r="69" spans="1:34" x14ac:dyDescent="0.25">
      <c r="A69" t="s">
        <v>79</v>
      </c>
      <c r="B69" s="1" t="s">
        <v>154</v>
      </c>
      <c r="C69" s="8">
        <v>34.253003533611015</v>
      </c>
      <c r="D69" s="8">
        <v>45.466784452707394</v>
      </c>
      <c r="E69" s="8">
        <v>52.500883391829596</v>
      </c>
      <c r="F69" s="8">
        <v>58.515547702755583</v>
      </c>
      <c r="G69" s="8">
        <v>61.064134275232355</v>
      </c>
      <c r="H69" s="8">
        <v>63.204946996827879</v>
      </c>
      <c r="I69" s="8">
        <v>67.282685512592067</v>
      </c>
      <c r="J69" s="8">
        <v>77.069257950624788</v>
      </c>
      <c r="K69" s="8">
        <v>90.627738515764207</v>
      </c>
      <c r="L69" s="8">
        <v>102.3512367489587</v>
      </c>
      <c r="M69" s="8">
        <v>115.4</v>
      </c>
      <c r="N69" s="8">
        <v>143.5</v>
      </c>
      <c r="O69" s="8">
        <v>157.69999999999999</v>
      </c>
      <c r="P69" s="8">
        <v>167.2</v>
      </c>
      <c r="Q69" s="8">
        <v>152.30000000000001</v>
      </c>
      <c r="R69" s="8">
        <v>144.6</v>
      </c>
      <c r="S69" s="8">
        <v>146.4</v>
      </c>
      <c r="T69" s="8">
        <v>156.30000000000001</v>
      </c>
      <c r="U69" s="8">
        <v>167.2</v>
      </c>
      <c r="V69" s="8">
        <v>182</v>
      </c>
      <c r="W69" s="8">
        <v>193.7</v>
      </c>
      <c r="X69" s="8">
        <v>201.1</v>
      </c>
      <c r="Y69" s="8">
        <v>185.1</v>
      </c>
      <c r="Z69" s="8">
        <v>199.9</v>
      </c>
      <c r="AA69" s="8">
        <v>216.4</v>
      </c>
      <c r="AB69" s="8">
        <v>230.4</v>
      </c>
      <c r="AC69" s="8">
        <v>244.4</v>
      </c>
      <c r="AD69" s="8">
        <v>286.10000000000002</v>
      </c>
      <c r="AE69" s="8">
        <v>316.39999999999998</v>
      </c>
      <c r="AF69" s="8">
        <v>350.1</v>
      </c>
      <c r="AG69" s="8">
        <v>368.9</v>
      </c>
      <c r="AH69" s="8">
        <v>409.5</v>
      </c>
    </row>
    <row r="70" spans="1:34" x14ac:dyDescent="0.25">
      <c r="A70" t="s">
        <v>80</v>
      </c>
      <c r="B70" s="1" t="s">
        <v>155</v>
      </c>
      <c r="C70" s="8">
        <v>8.8123152705909096</v>
      </c>
      <c r="D70" s="8">
        <v>10.990640393863638</v>
      </c>
      <c r="E70" s="8">
        <v>12.0798029555</v>
      </c>
      <c r="F70" s="8">
        <v>13.466009852681816</v>
      </c>
      <c r="G70" s="8">
        <v>13.168965517136362</v>
      </c>
      <c r="H70" s="8">
        <v>14.456157635803031</v>
      </c>
      <c r="I70" s="8">
        <v>15.248275861893941</v>
      </c>
      <c r="J70" s="8">
        <v>16.634482759075759</v>
      </c>
      <c r="K70" s="8">
        <v>17.624630542196972</v>
      </c>
      <c r="L70" s="8">
        <v>19.20886699539394</v>
      </c>
      <c r="M70" s="8">
        <v>20.100000000000001</v>
      </c>
      <c r="N70" s="8">
        <v>23.8</v>
      </c>
      <c r="O70" s="8">
        <v>25.7</v>
      </c>
      <c r="P70" s="8">
        <v>26.6</v>
      </c>
      <c r="Q70" s="8">
        <v>24.9</v>
      </c>
      <c r="R70" s="8">
        <v>23.1</v>
      </c>
      <c r="S70" s="8">
        <v>25.1</v>
      </c>
      <c r="T70" s="8">
        <v>30.1</v>
      </c>
      <c r="U70" s="8">
        <v>33.1</v>
      </c>
      <c r="V70" s="8">
        <v>41.8</v>
      </c>
      <c r="W70" s="8">
        <v>41.1</v>
      </c>
      <c r="X70" s="8">
        <v>42.6</v>
      </c>
      <c r="Y70" s="8">
        <v>36.4</v>
      </c>
      <c r="Z70" s="8">
        <v>34.700000000000003</v>
      </c>
      <c r="AA70" s="8">
        <v>40.700000000000003</v>
      </c>
      <c r="AB70" s="8">
        <v>40.9</v>
      </c>
      <c r="AC70" s="8">
        <v>41.9</v>
      </c>
      <c r="AD70" s="8">
        <v>43.7</v>
      </c>
      <c r="AE70" s="8">
        <v>42.1</v>
      </c>
      <c r="AF70" s="8">
        <v>47</v>
      </c>
      <c r="AG70" s="8">
        <v>47.7</v>
      </c>
      <c r="AH70" s="8">
        <v>49.8</v>
      </c>
    </row>
    <row r="71" spans="1:34" x14ac:dyDescent="0.25">
      <c r="A71" t="s">
        <v>81</v>
      </c>
      <c r="B71" s="9" t="s">
        <v>289</v>
      </c>
      <c r="C71" s="8">
        <v>148.51893392593121</v>
      </c>
      <c r="D71" s="8">
        <v>178.80588561920163</v>
      </c>
      <c r="E71" s="8">
        <v>191.31571349238334</v>
      </c>
      <c r="F71" s="8">
        <v>211.9146029985215</v>
      </c>
      <c r="G71" s="8">
        <v>225.83531371424627</v>
      </c>
      <c r="H71" s="8">
        <v>245.39955580206998</v>
      </c>
      <c r="I71" s="8">
        <v>261.57767906701969</v>
      </c>
      <c r="J71" s="8">
        <v>273.89938922856874</v>
      </c>
      <c r="K71" s="8">
        <v>296.66163242667051</v>
      </c>
      <c r="L71" s="8">
        <v>318.85952248794769</v>
      </c>
      <c r="M71" s="8">
        <v>338.8</v>
      </c>
      <c r="N71" s="8">
        <v>372.2</v>
      </c>
      <c r="O71" s="8">
        <v>384.7</v>
      </c>
      <c r="P71" s="8">
        <v>414.6</v>
      </c>
      <c r="Q71" s="8">
        <v>458.4</v>
      </c>
      <c r="R71" s="8">
        <v>499.7</v>
      </c>
      <c r="S71" s="8">
        <v>533.1</v>
      </c>
      <c r="T71" s="8">
        <v>555.20000000000005</v>
      </c>
      <c r="U71" s="8">
        <v>608.79999999999995</v>
      </c>
      <c r="V71" s="8">
        <v>639.20000000000005</v>
      </c>
      <c r="W71" s="8">
        <v>693</v>
      </c>
      <c r="X71" s="8">
        <v>713.8</v>
      </c>
      <c r="Y71" s="8">
        <v>730.1</v>
      </c>
      <c r="Z71" s="8">
        <v>780.2</v>
      </c>
      <c r="AA71" s="8">
        <v>818.9</v>
      </c>
      <c r="AB71" s="8">
        <v>858.1</v>
      </c>
      <c r="AC71" s="8">
        <v>866.5</v>
      </c>
      <c r="AD71" s="8">
        <v>906.8</v>
      </c>
      <c r="AE71" s="8">
        <v>958</v>
      </c>
      <c r="AF71" s="8">
        <v>1004.5</v>
      </c>
      <c r="AG71" s="8">
        <v>1059.3</v>
      </c>
      <c r="AH71" s="8">
        <v>1100.9000000000001</v>
      </c>
    </row>
    <row r="72" spans="1:34" x14ac:dyDescent="0.25">
      <c r="A72" t="s">
        <v>82</v>
      </c>
      <c r="B72" s="9" t="s">
        <v>83</v>
      </c>
      <c r="C72" s="8">
        <v>18.471615720549195</v>
      </c>
      <c r="D72" s="8">
        <v>21.694323144439355</v>
      </c>
      <c r="E72" s="8">
        <v>23.973799126407322</v>
      </c>
      <c r="F72" s="8">
        <v>26.410480349107551</v>
      </c>
      <c r="G72" s="8">
        <v>26.803493449702518</v>
      </c>
      <c r="H72" s="8">
        <v>28.218340611350115</v>
      </c>
      <c r="I72" s="8">
        <v>29.554585153043476</v>
      </c>
      <c r="J72" s="8">
        <v>30.497816594141874</v>
      </c>
      <c r="K72" s="8">
        <v>32.777292576109836</v>
      </c>
      <c r="L72" s="8">
        <v>35.921397380045768</v>
      </c>
      <c r="M72" s="8">
        <v>36</v>
      </c>
      <c r="N72" s="8">
        <v>41.8</v>
      </c>
      <c r="O72" s="8">
        <v>42.3</v>
      </c>
      <c r="P72" s="8">
        <v>46.5</v>
      </c>
      <c r="Q72" s="8">
        <v>53.9</v>
      </c>
      <c r="R72" s="8">
        <v>59.8</v>
      </c>
      <c r="S72" s="8">
        <v>59.9</v>
      </c>
      <c r="T72" s="8">
        <v>56.3</v>
      </c>
      <c r="U72" s="8">
        <v>61.9</v>
      </c>
      <c r="V72" s="8">
        <v>70.599999999999994</v>
      </c>
      <c r="W72" s="8">
        <v>85.1</v>
      </c>
      <c r="X72" s="8">
        <v>89.5</v>
      </c>
      <c r="Y72" s="8">
        <v>85.2</v>
      </c>
      <c r="Z72" s="8">
        <v>94</v>
      </c>
      <c r="AA72" s="8">
        <v>100.4</v>
      </c>
      <c r="AB72" s="8">
        <v>95.6</v>
      </c>
      <c r="AC72" s="8">
        <v>102.3</v>
      </c>
      <c r="AD72" s="8">
        <v>104.1</v>
      </c>
      <c r="AE72" s="8">
        <v>106.7</v>
      </c>
      <c r="AF72" s="8">
        <v>107.6</v>
      </c>
      <c r="AG72" s="8">
        <v>119.1</v>
      </c>
      <c r="AH72" s="8">
        <v>114</v>
      </c>
    </row>
    <row r="73" spans="1:34" x14ac:dyDescent="0.25">
      <c r="A73" t="s">
        <v>84</v>
      </c>
      <c r="B73" s="9" t="s">
        <v>85</v>
      </c>
      <c r="C73" s="8">
        <v>129.44122137424108</v>
      </c>
      <c r="D73" s="8">
        <v>156.50445292655158</v>
      </c>
      <c r="E73" s="8">
        <v>166.6170483460761</v>
      </c>
      <c r="F73" s="8">
        <v>184.62709923642359</v>
      </c>
      <c r="G73" s="8">
        <v>198.39949109455804</v>
      </c>
      <c r="H73" s="8">
        <v>216.69847328269051</v>
      </c>
      <c r="I73" s="8">
        <v>231.62659033098154</v>
      </c>
      <c r="J73" s="8">
        <v>243.08753180683601</v>
      </c>
      <c r="K73" s="8">
        <v>263.60165394367004</v>
      </c>
      <c r="L73" s="8">
        <v>282.4784987273726</v>
      </c>
      <c r="M73" s="8">
        <v>302.8</v>
      </c>
      <c r="N73" s="8">
        <v>330.4</v>
      </c>
      <c r="O73" s="8">
        <v>342.4</v>
      </c>
      <c r="P73" s="8">
        <v>368.1</v>
      </c>
      <c r="Q73" s="8">
        <v>404.6</v>
      </c>
      <c r="R73" s="8">
        <v>439.9</v>
      </c>
      <c r="S73" s="8">
        <v>473.3</v>
      </c>
      <c r="T73" s="8">
        <v>498.9</v>
      </c>
      <c r="U73" s="8">
        <v>546.9</v>
      </c>
      <c r="V73" s="8">
        <v>568.6</v>
      </c>
      <c r="W73" s="8">
        <v>607.9</v>
      </c>
      <c r="X73" s="8">
        <v>624.29999999999995</v>
      </c>
      <c r="Y73" s="8">
        <v>644.9</v>
      </c>
      <c r="Z73" s="8">
        <v>686.2</v>
      </c>
      <c r="AA73" s="8">
        <v>718.5</v>
      </c>
      <c r="AB73" s="8">
        <v>762.5</v>
      </c>
      <c r="AC73" s="8">
        <v>764.2</v>
      </c>
      <c r="AD73" s="8">
        <v>802.7</v>
      </c>
      <c r="AE73" s="8">
        <v>851.3</v>
      </c>
      <c r="AF73" s="8">
        <v>896.9</v>
      </c>
      <c r="AG73" s="8">
        <v>940.2</v>
      </c>
      <c r="AH73" s="8">
        <v>986.9</v>
      </c>
    </row>
    <row r="74" spans="1:34" x14ac:dyDescent="0.25">
      <c r="A74" t="s">
        <v>86</v>
      </c>
      <c r="B74" s="1" t="s">
        <v>156</v>
      </c>
      <c r="C74" s="8">
        <v>50.675073964880248</v>
      </c>
      <c r="D74" s="8">
        <v>63.572337278259781</v>
      </c>
      <c r="E74" s="8">
        <v>66.618934911702453</v>
      </c>
      <c r="F74" s="8">
        <v>74.438535503341797</v>
      </c>
      <c r="G74" s="8">
        <v>80.734837278259789</v>
      </c>
      <c r="H74" s="8">
        <v>92.210355029432506</v>
      </c>
      <c r="I74" s="8">
        <v>99.217529585952107</v>
      </c>
      <c r="J74" s="8">
        <v>105.81849112441365</v>
      </c>
      <c r="K74" s="8">
        <v>118.51264792876417</v>
      </c>
      <c r="L74" s="8">
        <v>127.44933431906678</v>
      </c>
      <c r="M74" s="8">
        <v>137.30000000000001</v>
      </c>
      <c r="N74" s="8">
        <v>149.4</v>
      </c>
      <c r="O74" s="8">
        <v>154.6</v>
      </c>
      <c r="P74" s="8">
        <v>164.2</v>
      </c>
      <c r="Q74" s="8">
        <v>181.5</v>
      </c>
      <c r="R74" s="8">
        <v>195.4</v>
      </c>
      <c r="S74" s="8">
        <v>216.3</v>
      </c>
      <c r="T74" s="8">
        <v>232.2</v>
      </c>
      <c r="U74" s="8">
        <v>245.9</v>
      </c>
      <c r="V74" s="8">
        <v>248.6</v>
      </c>
      <c r="W74" s="8">
        <v>265.5</v>
      </c>
      <c r="X74" s="8">
        <v>264.60000000000002</v>
      </c>
      <c r="Y74" s="8">
        <v>266.10000000000002</v>
      </c>
      <c r="Z74" s="8">
        <v>271.60000000000002</v>
      </c>
      <c r="AA74" s="8">
        <v>278.89999999999998</v>
      </c>
      <c r="AB74" s="8">
        <v>295.3</v>
      </c>
      <c r="AC74" s="8">
        <v>281.2</v>
      </c>
      <c r="AD74" s="8">
        <v>297.7</v>
      </c>
      <c r="AE74" s="8">
        <v>314.10000000000002</v>
      </c>
      <c r="AF74" s="8">
        <v>323.10000000000002</v>
      </c>
      <c r="AG74" s="8">
        <v>332.6</v>
      </c>
      <c r="AH74" s="8">
        <v>347.6</v>
      </c>
    </row>
    <row r="75" spans="1:34" x14ac:dyDescent="0.25">
      <c r="A75" t="s">
        <v>87</v>
      </c>
      <c r="B75" s="1" t="s">
        <v>157</v>
      </c>
      <c r="C75" s="8">
        <v>68.013624678330174</v>
      </c>
      <c r="D75" s="8">
        <v>78.519794344650819</v>
      </c>
      <c r="E75" s="8">
        <v>85.247429305699754</v>
      </c>
      <c r="F75" s="8">
        <v>94.002570694300289</v>
      </c>
      <c r="G75" s="8">
        <v>102.11259640061007</v>
      </c>
      <c r="H75" s="8">
        <v>110.03830334166442</v>
      </c>
      <c r="I75" s="8">
        <v>116.30514138860055</v>
      </c>
      <c r="J75" s="8">
        <v>120.36015424175544</v>
      </c>
      <c r="K75" s="8">
        <v>127.08778920280434</v>
      </c>
      <c r="L75" s="8">
        <v>135.65861182517529</v>
      </c>
      <c r="M75" s="8">
        <v>143.39999999999998</v>
      </c>
      <c r="N75" s="8">
        <v>157.69999999999999</v>
      </c>
      <c r="O75" s="8">
        <v>161.9</v>
      </c>
      <c r="P75" s="8">
        <v>173.4</v>
      </c>
      <c r="Q75" s="8">
        <v>185.3</v>
      </c>
      <c r="R75" s="8">
        <v>203.7</v>
      </c>
      <c r="S75" s="8">
        <v>215.7</v>
      </c>
      <c r="T75" s="8">
        <v>224.3</v>
      </c>
      <c r="U75" s="8">
        <v>256.60000000000002</v>
      </c>
      <c r="V75" s="8">
        <v>272.5</v>
      </c>
      <c r="W75" s="8">
        <v>289.2</v>
      </c>
      <c r="X75" s="8">
        <v>300</v>
      </c>
      <c r="Y75" s="8">
        <v>313.2</v>
      </c>
      <c r="Z75" s="8">
        <v>341.70000000000005</v>
      </c>
      <c r="AA75" s="8">
        <v>363.8</v>
      </c>
      <c r="AB75" s="8">
        <v>393.8</v>
      </c>
      <c r="AC75" s="8">
        <v>411.6</v>
      </c>
      <c r="AD75" s="8">
        <v>431</v>
      </c>
      <c r="AE75" s="8">
        <v>462.1</v>
      </c>
      <c r="AF75" s="8">
        <v>496.4</v>
      </c>
      <c r="AG75" s="8">
        <v>523.29999999999995</v>
      </c>
      <c r="AH75" s="8">
        <v>551.5</v>
      </c>
    </row>
    <row r="76" spans="1:34" x14ac:dyDescent="0.25">
      <c r="A76" t="s">
        <v>88</v>
      </c>
      <c r="B76" s="1" t="s">
        <v>158</v>
      </c>
      <c r="C76" s="8">
        <v>10.019915254530437</v>
      </c>
      <c r="D76" s="8">
        <v>13.765677965678266</v>
      </c>
      <c r="E76" s="8">
        <v>13.952966102004352</v>
      </c>
      <c r="F76" s="8">
        <v>15.357627118204354</v>
      </c>
      <c r="G76" s="8">
        <v>14.702118644426092</v>
      </c>
      <c r="H76" s="8">
        <v>13.952966102004352</v>
      </c>
      <c r="I76" s="8">
        <v>15.544915254530437</v>
      </c>
      <c r="J76" s="8">
        <v>16.481355932317392</v>
      </c>
      <c r="K76" s="8">
        <v>17.886016949478261</v>
      </c>
      <c r="L76" s="8">
        <v>19.29067796567826</v>
      </c>
      <c r="M76" s="8">
        <v>22.1</v>
      </c>
      <c r="N76" s="8">
        <v>23.3</v>
      </c>
      <c r="O76" s="8">
        <v>25.9</v>
      </c>
      <c r="P76" s="8">
        <v>30.5</v>
      </c>
      <c r="Q76" s="8">
        <v>37.799999999999997</v>
      </c>
      <c r="R76" s="8">
        <v>40.799999999999997</v>
      </c>
      <c r="S76" s="8">
        <v>41.3</v>
      </c>
      <c r="T76" s="8">
        <v>42.4</v>
      </c>
      <c r="U76" s="8">
        <v>44.4</v>
      </c>
      <c r="V76" s="8">
        <v>47.5</v>
      </c>
      <c r="W76" s="8">
        <v>53.2</v>
      </c>
      <c r="X76" s="8">
        <v>59.6</v>
      </c>
      <c r="Y76" s="8">
        <v>65.7</v>
      </c>
      <c r="Z76" s="8">
        <v>72.900000000000006</v>
      </c>
      <c r="AA76" s="8">
        <v>75.8</v>
      </c>
      <c r="AB76" s="8">
        <v>73.5</v>
      </c>
      <c r="AC76" s="8">
        <v>71.3</v>
      </c>
      <c r="AD76" s="8">
        <v>74</v>
      </c>
      <c r="AE76" s="8">
        <v>75.2</v>
      </c>
      <c r="AF76" s="8">
        <v>77.400000000000006</v>
      </c>
      <c r="AG76" s="8">
        <v>84.4</v>
      </c>
      <c r="AH76" s="8">
        <v>87.9</v>
      </c>
    </row>
    <row r="77" spans="1:34" x14ac:dyDescent="0.25">
      <c r="A77" t="s">
        <v>89</v>
      </c>
      <c r="B77" s="9" t="s">
        <v>290</v>
      </c>
      <c r="C77" s="8">
        <v>137.89655172436926</v>
      </c>
      <c r="D77" s="8">
        <v>153.82758620677492</v>
      </c>
      <c r="E77" s="8">
        <v>159.6206896550143</v>
      </c>
      <c r="F77" s="8">
        <v>172.75862069011774</v>
      </c>
      <c r="G77" s="8">
        <v>176.06896551696153</v>
      </c>
      <c r="H77" s="8">
        <v>185.79310344789863</v>
      </c>
      <c r="I77" s="8">
        <v>201.00000000015825</v>
      </c>
      <c r="J77" s="8">
        <v>215.89655172449093</v>
      </c>
      <c r="K77" s="8">
        <v>229.75862068974038</v>
      </c>
      <c r="L77" s="8">
        <v>241.86206896576064</v>
      </c>
      <c r="M77" s="8">
        <v>249</v>
      </c>
      <c r="N77" s="8">
        <v>260.5</v>
      </c>
      <c r="O77" s="8">
        <v>264.39999999999998</v>
      </c>
      <c r="P77" s="8">
        <v>283.60000000000002</v>
      </c>
      <c r="Q77" s="8">
        <v>298.89999999999998</v>
      </c>
      <c r="R77" s="8">
        <v>306.89999999999998</v>
      </c>
      <c r="S77" s="8">
        <v>325.89999999999998</v>
      </c>
      <c r="T77" s="8">
        <v>346</v>
      </c>
      <c r="U77" s="8">
        <v>373.8</v>
      </c>
      <c r="V77" s="8">
        <v>401</v>
      </c>
      <c r="W77" s="8">
        <v>422.4</v>
      </c>
      <c r="X77" s="8">
        <v>435.7</v>
      </c>
      <c r="Y77" s="8">
        <v>421.9</v>
      </c>
      <c r="Z77" s="8">
        <v>423.4</v>
      </c>
      <c r="AA77" s="8">
        <v>449.1</v>
      </c>
      <c r="AB77" s="8">
        <v>472.1</v>
      </c>
      <c r="AC77" s="8">
        <v>488.1</v>
      </c>
      <c r="AD77" s="8">
        <v>521.29999999999995</v>
      </c>
      <c r="AE77" s="8">
        <v>558.4</v>
      </c>
      <c r="AF77" s="8">
        <v>574.70000000000005</v>
      </c>
      <c r="AG77" s="8">
        <v>608</v>
      </c>
      <c r="AH77" s="8">
        <v>647.6</v>
      </c>
    </row>
    <row r="78" spans="1:34" x14ac:dyDescent="0.25">
      <c r="A78" t="s">
        <v>90</v>
      </c>
      <c r="B78" s="9" t="s">
        <v>91</v>
      </c>
      <c r="C78" s="8">
        <v>16.58378378403501</v>
      </c>
      <c r="D78" s="8">
        <v>20.517117117024068</v>
      </c>
      <c r="E78" s="8">
        <v>20.198198197881837</v>
      </c>
      <c r="F78" s="8">
        <v>21.68648648617943</v>
      </c>
      <c r="G78" s="8">
        <v>23.174774774477019</v>
      </c>
      <c r="H78" s="8">
        <v>24.875675675536105</v>
      </c>
      <c r="I78" s="8">
        <v>31.67927927977243</v>
      </c>
      <c r="J78" s="8">
        <v>36.463063062774616</v>
      </c>
      <c r="K78" s="8">
        <v>42.841441441487966</v>
      </c>
      <c r="L78" s="8">
        <v>47.837837838284464</v>
      </c>
      <c r="M78" s="8">
        <v>47.2</v>
      </c>
      <c r="N78" s="8">
        <v>50.7</v>
      </c>
      <c r="O78" s="8">
        <v>52.2</v>
      </c>
      <c r="P78" s="8">
        <v>52.5</v>
      </c>
      <c r="Q78" s="8">
        <v>63.3</v>
      </c>
      <c r="R78" s="8">
        <v>63.5</v>
      </c>
      <c r="S78" s="8">
        <v>69.400000000000006</v>
      </c>
      <c r="T78" s="8">
        <v>74</v>
      </c>
      <c r="U78" s="8">
        <v>79.8</v>
      </c>
      <c r="V78" s="8">
        <v>92.2</v>
      </c>
      <c r="W78" s="8">
        <v>104.1</v>
      </c>
      <c r="X78" s="8">
        <v>104.4</v>
      </c>
      <c r="Y78" s="8">
        <v>99.5</v>
      </c>
      <c r="Z78" s="8">
        <v>93.7</v>
      </c>
      <c r="AA78" s="8">
        <v>93.8</v>
      </c>
      <c r="AB78" s="8">
        <v>93.3</v>
      </c>
      <c r="AC78" s="8">
        <v>96.7</v>
      </c>
      <c r="AD78" s="8">
        <v>99.3</v>
      </c>
      <c r="AE78" s="8">
        <v>112.1</v>
      </c>
      <c r="AF78" s="8">
        <v>112.6</v>
      </c>
      <c r="AG78" s="8">
        <v>127</v>
      </c>
      <c r="AH78" s="8">
        <v>135.1</v>
      </c>
    </row>
    <row r="79" spans="1:34" x14ac:dyDescent="0.25">
      <c r="A79" t="s">
        <v>92</v>
      </c>
      <c r="B79" s="1" t="s">
        <v>159</v>
      </c>
      <c r="C79" s="8">
        <v>7.8553846151506903</v>
      </c>
      <c r="D79" s="8">
        <v>9.5630769232328809</v>
      </c>
      <c r="E79" s="8">
        <v>8.8800000000000043</v>
      </c>
      <c r="F79" s="8">
        <v>10.132307691917813</v>
      </c>
      <c r="G79" s="8">
        <v>11.04307692323288</v>
      </c>
      <c r="H79" s="8">
        <v>11.61230769191781</v>
      </c>
      <c r="I79" s="8">
        <v>14.8</v>
      </c>
      <c r="J79" s="8">
        <v>17.076923076767123</v>
      </c>
      <c r="K79" s="8">
        <v>20.036923076767124</v>
      </c>
      <c r="L79" s="8">
        <v>22.655384615150684</v>
      </c>
      <c r="M79" s="8">
        <v>22.2</v>
      </c>
      <c r="N79" s="8">
        <v>24</v>
      </c>
      <c r="O79" s="8">
        <v>24.7</v>
      </c>
      <c r="P79" s="8">
        <v>26.6</v>
      </c>
      <c r="Q79" s="8">
        <v>31.2</v>
      </c>
      <c r="R79" s="8">
        <v>34</v>
      </c>
      <c r="S79" s="8">
        <v>35.5</v>
      </c>
      <c r="T79" s="8">
        <v>36</v>
      </c>
      <c r="U79" s="8">
        <v>39.299999999999997</v>
      </c>
      <c r="V79" s="8">
        <v>42.9</v>
      </c>
      <c r="W79" s="8">
        <v>51.1</v>
      </c>
      <c r="X79" s="8">
        <v>50.3</v>
      </c>
      <c r="Y79" s="8">
        <v>48.4</v>
      </c>
      <c r="Z79" s="8">
        <v>46.3</v>
      </c>
      <c r="AA79" s="8">
        <v>43.9</v>
      </c>
      <c r="AB79" s="8">
        <v>43.4</v>
      </c>
      <c r="AC79" s="8">
        <v>45.3</v>
      </c>
      <c r="AD79" s="8">
        <v>46.7</v>
      </c>
      <c r="AE79" s="8">
        <v>56.5</v>
      </c>
      <c r="AF79" s="8">
        <v>55</v>
      </c>
      <c r="AG79" s="8">
        <v>61.4</v>
      </c>
      <c r="AH79" s="8">
        <v>66.099999999999994</v>
      </c>
    </row>
    <row r="80" spans="1:34" x14ac:dyDescent="0.25">
      <c r="A80" t="s">
        <v>93</v>
      </c>
      <c r="B80" s="1" t="s">
        <v>160</v>
      </c>
      <c r="C80" s="8">
        <v>8.7698795184915976</v>
      </c>
      <c r="D80" s="8">
        <v>10.987550201243698</v>
      </c>
      <c r="E80" s="8">
        <v>11.289959839848738</v>
      </c>
      <c r="F80" s="8">
        <v>11.69317269097059</v>
      </c>
      <c r="G80" s="8">
        <v>12.197188754609243</v>
      </c>
      <c r="H80" s="8">
        <v>13.306024096512605</v>
      </c>
      <c r="I80" s="8">
        <v>16.934939758718485</v>
      </c>
      <c r="J80" s="8">
        <v>19.354216867558822</v>
      </c>
      <c r="K80" s="8">
        <v>22.882329317247901</v>
      </c>
      <c r="L80" s="8">
        <v>25.301606426088235</v>
      </c>
      <c r="M80" s="8">
        <v>25.1</v>
      </c>
      <c r="N80" s="8">
        <v>26.7</v>
      </c>
      <c r="O80" s="8">
        <v>27.4</v>
      </c>
      <c r="P80" s="8">
        <v>25.9</v>
      </c>
      <c r="Q80" s="8">
        <v>32.1</v>
      </c>
      <c r="R80" s="8">
        <v>29.4</v>
      </c>
      <c r="S80" s="8">
        <v>33.9</v>
      </c>
      <c r="T80" s="8">
        <v>38</v>
      </c>
      <c r="U80" s="8">
        <v>40.5</v>
      </c>
      <c r="V80" s="8">
        <v>49.3</v>
      </c>
      <c r="W80" s="8">
        <v>53</v>
      </c>
      <c r="X80" s="8">
        <v>54</v>
      </c>
      <c r="Y80" s="8">
        <v>51.1</v>
      </c>
      <c r="Z80" s="8">
        <v>47.3</v>
      </c>
      <c r="AA80" s="8">
        <v>50</v>
      </c>
      <c r="AB80" s="8">
        <v>49.9</v>
      </c>
      <c r="AC80" s="8">
        <v>51.4</v>
      </c>
      <c r="AD80" s="8">
        <v>52.6</v>
      </c>
      <c r="AE80" s="8">
        <v>55.6</v>
      </c>
      <c r="AF80" s="8">
        <v>57.6</v>
      </c>
      <c r="AG80" s="8">
        <v>65.599999999999994</v>
      </c>
      <c r="AH80" s="8">
        <v>69</v>
      </c>
    </row>
    <row r="81" spans="1:34" x14ac:dyDescent="0.25">
      <c r="A81" t="s">
        <v>94</v>
      </c>
      <c r="B81" s="9" t="s">
        <v>95</v>
      </c>
      <c r="C81" s="8">
        <v>120.99775853251788</v>
      </c>
      <c r="D81" s="8">
        <v>133.02557310252683</v>
      </c>
      <c r="E81" s="8">
        <v>139.09088130420511</v>
      </c>
      <c r="F81" s="8">
        <v>150.6046867044611</v>
      </c>
      <c r="G81" s="8">
        <v>152.55792154912046</v>
      </c>
      <c r="H81" s="8">
        <v>160.57646459545813</v>
      </c>
      <c r="I81" s="8">
        <v>169.10901681054378</v>
      </c>
      <c r="J81" s="8">
        <v>179.28639837024599</v>
      </c>
      <c r="K81" s="8">
        <v>186.89373408017826</v>
      </c>
      <c r="L81" s="8">
        <v>194.08986245571515</v>
      </c>
      <c r="M81" s="8">
        <v>201.8</v>
      </c>
      <c r="N81" s="8">
        <v>209.8</v>
      </c>
      <c r="O81" s="8">
        <v>212.3</v>
      </c>
      <c r="P81" s="8">
        <v>231.2</v>
      </c>
      <c r="Q81" s="8">
        <v>235.6</v>
      </c>
      <c r="R81" s="8">
        <v>243.4</v>
      </c>
      <c r="S81" s="8">
        <v>256.39999999999998</v>
      </c>
      <c r="T81" s="8">
        <v>272</v>
      </c>
      <c r="U81" s="8">
        <v>294</v>
      </c>
      <c r="V81" s="8">
        <v>308.7</v>
      </c>
      <c r="W81" s="8">
        <v>318.3</v>
      </c>
      <c r="X81" s="8">
        <v>331.3</v>
      </c>
      <c r="Y81" s="8">
        <v>322.39999999999998</v>
      </c>
      <c r="Z81" s="8">
        <v>329.8</v>
      </c>
      <c r="AA81" s="8">
        <v>355.3</v>
      </c>
      <c r="AB81" s="8">
        <v>378.8</v>
      </c>
      <c r="AC81" s="8">
        <v>391.4</v>
      </c>
      <c r="AD81" s="8">
        <v>422</v>
      </c>
      <c r="AE81" s="8">
        <v>446.3</v>
      </c>
      <c r="AF81" s="8">
        <v>462.1</v>
      </c>
      <c r="AG81" s="8">
        <v>480.9</v>
      </c>
      <c r="AH81" s="8">
        <v>512.5</v>
      </c>
    </row>
    <row r="82" spans="1:34" x14ac:dyDescent="0.25">
      <c r="A82" t="s">
        <v>96</v>
      </c>
      <c r="B82" s="1" t="s">
        <v>161</v>
      </c>
      <c r="C82" s="8">
        <v>26.569767441972576</v>
      </c>
      <c r="D82" s="8">
        <v>30.395813953578063</v>
      </c>
      <c r="E82" s="8">
        <v>30.714651162476798</v>
      </c>
      <c r="F82" s="8">
        <v>32.096279069632914</v>
      </c>
      <c r="G82" s="8">
        <v>31.671162791101267</v>
      </c>
      <c r="H82" s="8">
        <v>35.603488372339662</v>
      </c>
      <c r="I82" s="8">
        <v>36.56</v>
      </c>
      <c r="J82" s="8">
        <v>39.854651162476792</v>
      </c>
      <c r="K82" s="8">
        <v>42.086511627660336</v>
      </c>
      <c r="L82" s="8">
        <v>44.530930232109704</v>
      </c>
      <c r="M82" s="8">
        <v>45.7</v>
      </c>
      <c r="N82" s="8">
        <v>48.1</v>
      </c>
      <c r="O82" s="8">
        <v>49.7</v>
      </c>
      <c r="P82" s="8">
        <v>57</v>
      </c>
      <c r="Q82" s="8">
        <v>54.6</v>
      </c>
      <c r="R82" s="8">
        <v>55</v>
      </c>
      <c r="S82" s="8">
        <v>57.1</v>
      </c>
      <c r="T82" s="8">
        <v>60.8</v>
      </c>
      <c r="U82" s="8">
        <v>68.5</v>
      </c>
      <c r="V82" s="8">
        <v>71.5</v>
      </c>
      <c r="W82" s="8">
        <v>68.3</v>
      </c>
      <c r="X82" s="8">
        <v>74.5</v>
      </c>
      <c r="Y82" s="8">
        <v>74.5</v>
      </c>
      <c r="Z82" s="8">
        <v>73.599999999999994</v>
      </c>
      <c r="AA82" s="8">
        <v>76.900000000000006</v>
      </c>
      <c r="AB82" s="8">
        <v>86.3</v>
      </c>
      <c r="AC82" s="8">
        <v>89.3</v>
      </c>
      <c r="AD82" s="8">
        <v>101.2</v>
      </c>
      <c r="AE82" s="8">
        <v>101.4</v>
      </c>
      <c r="AF82" s="8">
        <v>107.1</v>
      </c>
      <c r="AG82" s="8">
        <v>106.7</v>
      </c>
      <c r="AH82" s="8">
        <v>112.2</v>
      </c>
    </row>
    <row r="83" spans="1:34" x14ac:dyDescent="0.25">
      <c r="A83" t="s">
        <v>97</v>
      </c>
      <c r="B83" s="1" t="s">
        <v>162</v>
      </c>
      <c r="C83" s="8">
        <v>94.393150684606923</v>
      </c>
      <c r="D83" s="8">
        <v>102.64109589075946</v>
      </c>
      <c r="E83" s="8">
        <v>108.34337899574513</v>
      </c>
      <c r="F83" s="8">
        <v>118.42420091290614</v>
      </c>
      <c r="G83" s="8">
        <v>120.8680365296193</v>
      </c>
      <c r="H83" s="8">
        <v>125.04292237492244</v>
      </c>
      <c r="I83" s="8">
        <v>132.47625570748045</v>
      </c>
      <c r="J83" s="8">
        <v>139.40045662082269</v>
      </c>
      <c r="K83" s="8">
        <v>144.8990867579185</v>
      </c>
      <c r="L83" s="8">
        <v>149.6849315068911</v>
      </c>
      <c r="M83" s="8">
        <v>156.1</v>
      </c>
      <c r="N83" s="8">
        <v>161.69999999999999</v>
      </c>
      <c r="O83" s="8">
        <v>162.6</v>
      </c>
      <c r="P83" s="8">
        <v>174.2</v>
      </c>
      <c r="Q83" s="8">
        <v>181</v>
      </c>
      <c r="R83" s="8">
        <v>188.5</v>
      </c>
      <c r="S83" s="8">
        <v>199.3</v>
      </c>
      <c r="T83" s="8">
        <v>211.2</v>
      </c>
      <c r="U83" s="8">
        <v>225.5</v>
      </c>
      <c r="V83" s="8">
        <v>237.2</v>
      </c>
      <c r="W83" s="8">
        <v>250</v>
      </c>
      <c r="X83" s="8">
        <v>256.8</v>
      </c>
      <c r="Y83" s="8">
        <v>247.9</v>
      </c>
      <c r="Z83" s="8">
        <v>256.2</v>
      </c>
      <c r="AA83" s="8">
        <v>278.39999999999998</v>
      </c>
      <c r="AB83" s="8">
        <v>292.5</v>
      </c>
      <c r="AC83" s="8">
        <v>302.10000000000002</v>
      </c>
      <c r="AD83" s="8">
        <v>320.8</v>
      </c>
      <c r="AE83" s="8">
        <v>344.9</v>
      </c>
      <c r="AF83" s="8">
        <v>355.1</v>
      </c>
      <c r="AG83" s="8">
        <v>374.2</v>
      </c>
      <c r="AH83" s="8">
        <v>400.3</v>
      </c>
    </row>
    <row r="84" spans="1:34" x14ac:dyDescent="0.25">
      <c r="A84" t="s">
        <v>98</v>
      </c>
      <c r="B84" s="9" t="s">
        <v>99</v>
      </c>
      <c r="C84" s="8">
        <v>62.202222222334463</v>
      </c>
      <c r="D84" s="8">
        <v>70.315555555331144</v>
      </c>
      <c r="E84" s="8">
        <v>75.994888889337773</v>
      </c>
      <c r="F84" s="8">
        <v>80.051555555331134</v>
      </c>
      <c r="G84" s="8">
        <v>77.978148147886316</v>
      </c>
      <c r="H84" s="8">
        <v>89.967851852113697</v>
      </c>
      <c r="I84" s="8">
        <v>90.959481481892965</v>
      </c>
      <c r="J84" s="8">
        <v>99.253111110662246</v>
      </c>
      <c r="K84" s="8">
        <v>112.14429629678257</v>
      </c>
      <c r="L84" s="8">
        <v>120.61822222233445</v>
      </c>
      <c r="M84" s="8">
        <v>121.7</v>
      </c>
      <c r="N84" s="8">
        <v>134.80000000000001</v>
      </c>
      <c r="O84" s="8">
        <v>141.6</v>
      </c>
      <c r="P84" s="8">
        <v>146.1</v>
      </c>
      <c r="Q84" s="8">
        <v>177</v>
      </c>
      <c r="R84" s="8">
        <v>173.5</v>
      </c>
      <c r="S84" s="8">
        <v>185.1</v>
      </c>
      <c r="T84" s="8">
        <v>190.5</v>
      </c>
      <c r="U84" s="8">
        <v>186.9</v>
      </c>
      <c r="V84" s="8">
        <v>198.4</v>
      </c>
      <c r="W84" s="8">
        <v>203.9</v>
      </c>
      <c r="X84" s="8">
        <v>220.3</v>
      </c>
      <c r="Y84" s="8">
        <v>195.1</v>
      </c>
      <c r="Z84" s="8">
        <v>207</v>
      </c>
      <c r="AA84" s="8">
        <v>215.8</v>
      </c>
      <c r="AB84" s="8">
        <v>228.3</v>
      </c>
      <c r="AC84" s="8">
        <v>228.2</v>
      </c>
      <c r="AD84" s="8">
        <v>244.2</v>
      </c>
      <c r="AE84" s="8">
        <v>250.3</v>
      </c>
      <c r="AF84" s="8">
        <v>271.5</v>
      </c>
      <c r="AG84" s="8">
        <v>279.5</v>
      </c>
      <c r="AH84" s="8">
        <v>302.39999999999998</v>
      </c>
    </row>
    <row r="85" spans="1:34" x14ac:dyDescent="0.25">
      <c r="A85" t="s">
        <v>100</v>
      </c>
      <c r="B85" s="9" t="s">
        <v>291</v>
      </c>
      <c r="C85" s="8">
        <v>332.08139904642144</v>
      </c>
      <c r="D85" s="8">
        <v>339.60784313735348</v>
      </c>
      <c r="E85" s="8">
        <v>360.62681505004298</v>
      </c>
      <c r="F85" s="8">
        <v>386.78579756274178</v>
      </c>
      <c r="G85" s="8">
        <v>404.50047694714107</v>
      </c>
      <c r="H85" s="8">
        <v>416.79978802293442</v>
      </c>
      <c r="I85" s="8">
        <v>431.9444621093395</v>
      </c>
      <c r="J85" s="8">
        <v>453.33057763617177</v>
      </c>
      <c r="K85" s="8">
        <v>474.99205087461638</v>
      </c>
      <c r="L85" s="8">
        <v>495.00137784841326</v>
      </c>
      <c r="M85" s="8">
        <v>519.6</v>
      </c>
      <c r="N85" s="8">
        <v>538.4</v>
      </c>
      <c r="O85" s="8">
        <v>582.4</v>
      </c>
      <c r="P85" s="8">
        <v>628.1</v>
      </c>
      <c r="Q85" s="8">
        <v>686.2</v>
      </c>
      <c r="R85" s="8">
        <v>740.4</v>
      </c>
      <c r="S85" s="8">
        <v>790.8</v>
      </c>
      <c r="T85" s="8">
        <v>848.4</v>
      </c>
      <c r="U85" s="8">
        <v>913</v>
      </c>
      <c r="V85" s="8">
        <v>985.1</v>
      </c>
      <c r="W85" s="8">
        <v>1045.8</v>
      </c>
      <c r="X85" s="8">
        <v>1138.4000000000001</v>
      </c>
      <c r="Y85" s="8">
        <v>1178.8</v>
      </c>
      <c r="Z85" s="8">
        <v>1227.2</v>
      </c>
      <c r="AA85" s="8">
        <v>1227.3</v>
      </c>
      <c r="AB85" s="8">
        <v>1230.3</v>
      </c>
      <c r="AC85" s="8">
        <v>1213.9000000000001</v>
      </c>
      <c r="AD85" s="8">
        <v>1220.2</v>
      </c>
      <c r="AE85" s="8">
        <v>1231.4000000000001</v>
      </c>
      <c r="AF85" s="8">
        <v>1270.9000000000001</v>
      </c>
      <c r="AG85" s="8">
        <v>1324.3</v>
      </c>
      <c r="AH85" s="8">
        <v>1417.6</v>
      </c>
    </row>
    <row r="86" spans="1:34" x14ac:dyDescent="0.25">
      <c r="A86" t="s">
        <v>101</v>
      </c>
      <c r="B86" s="9" t="s">
        <v>163</v>
      </c>
      <c r="C86" s="8">
        <v>132.92972972963852</v>
      </c>
      <c r="D86" s="8">
        <v>130.89189189174547</v>
      </c>
      <c r="E86" s="8">
        <v>136.06486486509414</v>
      </c>
      <c r="F86" s="8">
        <v>145.07837837838051</v>
      </c>
      <c r="G86" s="8">
        <v>147.03783783765743</v>
      </c>
      <c r="H86" s="8">
        <v>143.74594594599054</v>
      </c>
      <c r="I86" s="8">
        <v>140.76756756776709</v>
      </c>
      <c r="J86" s="8">
        <v>141.86486486532974</v>
      </c>
      <c r="K86" s="8">
        <v>142.96216216187139</v>
      </c>
      <c r="L86" s="8">
        <v>146.48918918938662</v>
      </c>
      <c r="M86" s="8">
        <v>150.80000000000001</v>
      </c>
      <c r="N86" s="8">
        <v>145.69999999999999</v>
      </c>
      <c r="O86" s="8">
        <v>157.1</v>
      </c>
      <c r="P86" s="8">
        <v>164.6</v>
      </c>
      <c r="Q86" s="8">
        <v>189</v>
      </c>
      <c r="R86" s="8">
        <v>217</v>
      </c>
      <c r="S86" s="8">
        <v>252.7</v>
      </c>
      <c r="T86" s="8">
        <v>280.10000000000002</v>
      </c>
      <c r="U86" s="8">
        <v>301.39999999999998</v>
      </c>
      <c r="V86" s="8">
        <v>324.89999999999998</v>
      </c>
      <c r="W86" s="8">
        <v>338.1</v>
      </c>
      <c r="X86" s="8">
        <v>389.9</v>
      </c>
      <c r="Y86" s="8">
        <v>413</v>
      </c>
      <c r="Z86" s="8">
        <v>446.3</v>
      </c>
      <c r="AA86" s="8">
        <v>435.7</v>
      </c>
      <c r="AB86" s="8">
        <v>429.5</v>
      </c>
      <c r="AC86" s="8">
        <v>393.3</v>
      </c>
      <c r="AD86" s="8">
        <v>378.9</v>
      </c>
      <c r="AE86" s="8">
        <v>367.3</v>
      </c>
      <c r="AF86" s="8">
        <v>368.5</v>
      </c>
      <c r="AG86" s="8">
        <v>372.6</v>
      </c>
      <c r="AH86" s="8">
        <v>410.3</v>
      </c>
    </row>
    <row r="87" spans="1:34" x14ac:dyDescent="0.25">
      <c r="A87" t="s">
        <v>102</v>
      </c>
      <c r="B87" s="1" t="s">
        <v>292</v>
      </c>
      <c r="C87" s="8">
        <v>117.96308040771795</v>
      </c>
      <c r="D87" s="8">
        <v>116.1001132503351</v>
      </c>
      <c r="E87" s="8">
        <v>120.34767836912812</v>
      </c>
      <c r="F87" s="8">
        <v>127.05436013590598</v>
      </c>
      <c r="G87" s="8">
        <v>130.25866364664441</v>
      </c>
      <c r="H87" s="8">
        <v>129.21540203858984</v>
      </c>
      <c r="I87" s="8">
        <v>124.4462061157695</v>
      </c>
      <c r="J87" s="8">
        <v>125.63850509597572</v>
      </c>
      <c r="K87" s="8">
        <v>124.59524348792114</v>
      </c>
      <c r="L87" s="8">
        <v>126.75628539060499</v>
      </c>
      <c r="M87" s="8">
        <v>131.6</v>
      </c>
      <c r="N87" s="8">
        <v>127.7</v>
      </c>
      <c r="O87" s="8">
        <v>137.1</v>
      </c>
      <c r="P87" s="8">
        <v>144.19999999999999</v>
      </c>
      <c r="Q87" s="8">
        <v>165.5</v>
      </c>
      <c r="R87" s="8">
        <v>194.4</v>
      </c>
      <c r="S87" s="8">
        <v>229.9</v>
      </c>
      <c r="T87" s="8">
        <v>258.60000000000002</v>
      </c>
      <c r="U87" s="8">
        <v>276.3</v>
      </c>
      <c r="V87" s="8">
        <v>295.2</v>
      </c>
      <c r="W87" s="8">
        <v>304.8</v>
      </c>
      <c r="X87" s="8">
        <v>352.2</v>
      </c>
      <c r="Y87" s="8">
        <v>376.2</v>
      </c>
      <c r="Z87" s="8">
        <v>407.1</v>
      </c>
      <c r="AA87" s="8">
        <v>394.4</v>
      </c>
      <c r="AB87" s="8">
        <v>382.5</v>
      </c>
      <c r="AC87" s="8">
        <v>345.5</v>
      </c>
      <c r="AD87" s="8">
        <v>333.4</v>
      </c>
      <c r="AE87" s="8">
        <v>330.9</v>
      </c>
      <c r="AF87" s="8">
        <v>334</v>
      </c>
      <c r="AG87" s="8">
        <v>343.8</v>
      </c>
      <c r="AH87" s="8">
        <v>380.1</v>
      </c>
    </row>
    <row r="88" spans="1:34" x14ac:dyDescent="0.25">
      <c r="A88" t="s">
        <v>103</v>
      </c>
      <c r="B88" s="1" t="s">
        <v>293</v>
      </c>
      <c r="C88" s="8">
        <v>13.731645570038213</v>
      </c>
      <c r="D88" s="8">
        <v>13.610126582216559</v>
      </c>
      <c r="E88" s="8">
        <v>14.703797468942673</v>
      </c>
      <c r="F88" s="8">
        <v>17.741772152254775</v>
      </c>
      <c r="G88" s="8">
        <v>15.554430380025476</v>
      </c>
      <c r="H88" s="8">
        <v>12.030379746649681</v>
      </c>
      <c r="I88" s="8">
        <v>15.311392405605094</v>
      </c>
      <c r="J88" s="8">
        <v>15.18987341778344</v>
      </c>
      <c r="K88" s="8">
        <v>18.59240506333758</v>
      </c>
      <c r="L88" s="8">
        <v>20.293670885503182</v>
      </c>
      <c r="M88" s="8">
        <v>19.2</v>
      </c>
      <c r="N88" s="8">
        <v>18</v>
      </c>
      <c r="O88" s="8">
        <v>20</v>
      </c>
      <c r="P88" s="8">
        <v>20.399999999999999</v>
      </c>
      <c r="Q88" s="8">
        <v>23.5</v>
      </c>
      <c r="R88" s="8">
        <v>22.6</v>
      </c>
      <c r="S88" s="8">
        <v>22.7</v>
      </c>
      <c r="T88" s="8">
        <v>21.5</v>
      </c>
      <c r="U88" s="8">
        <v>25.2</v>
      </c>
      <c r="V88" s="8">
        <v>29.7</v>
      </c>
      <c r="W88" s="8">
        <v>33.200000000000003</v>
      </c>
      <c r="X88" s="8">
        <v>37.700000000000003</v>
      </c>
      <c r="Y88" s="8">
        <v>36.799999999999997</v>
      </c>
      <c r="Z88" s="8">
        <v>39.1</v>
      </c>
      <c r="AA88" s="8">
        <v>41.3</v>
      </c>
      <c r="AB88" s="8">
        <v>46.9</v>
      </c>
      <c r="AC88" s="8">
        <v>47.8</v>
      </c>
      <c r="AD88" s="8">
        <v>45.5</v>
      </c>
      <c r="AE88" s="8">
        <v>36.4</v>
      </c>
      <c r="AF88" s="8">
        <v>34.5</v>
      </c>
      <c r="AG88" s="8">
        <v>28.8</v>
      </c>
      <c r="AH88" s="8">
        <v>30.3</v>
      </c>
    </row>
    <row r="89" spans="1:34" x14ac:dyDescent="0.25">
      <c r="A89" t="s">
        <v>104</v>
      </c>
      <c r="B89" s="9" t="s">
        <v>164</v>
      </c>
      <c r="C89" s="8">
        <v>189.67985014740199</v>
      </c>
      <c r="D89" s="8">
        <v>200.33823922947568</v>
      </c>
      <c r="E89" s="8">
        <v>216.52320042862408</v>
      </c>
      <c r="F89" s="8">
        <v>233.20160556611921</v>
      </c>
      <c r="G89" s="8">
        <v>249.78132191634455</v>
      </c>
      <c r="H89" s="8">
        <v>267.2492373559935</v>
      </c>
      <c r="I89" s="8">
        <v>287.18437249137162</v>
      </c>
      <c r="J89" s="8">
        <v>308.69852823105748</v>
      </c>
      <c r="K89" s="8">
        <v>330.60743912182016</v>
      </c>
      <c r="L89" s="8">
        <v>347.77928819866088</v>
      </c>
      <c r="M89" s="8">
        <v>368.8</v>
      </c>
      <c r="N89" s="8">
        <v>392.7</v>
      </c>
      <c r="O89" s="8">
        <v>425.3</v>
      </c>
      <c r="P89" s="8">
        <v>463.5</v>
      </c>
      <c r="Q89" s="8">
        <v>497.2</v>
      </c>
      <c r="R89" s="8">
        <v>523.4</v>
      </c>
      <c r="S89" s="8">
        <v>538.1</v>
      </c>
      <c r="T89" s="8">
        <v>568.29999999999995</v>
      </c>
      <c r="U89" s="8">
        <v>611.6</v>
      </c>
      <c r="V89" s="8">
        <v>660.2</v>
      </c>
      <c r="W89" s="8">
        <v>707.7</v>
      </c>
      <c r="X89" s="8">
        <v>748.5</v>
      </c>
      <c r="Y89" s="8">
        <v>765.8</v>
      </c>
      <c r="Z89" s="8">
        <v>780.9</v>
      </c>
      <c r="AA89" s="8">
        <v>791.7</v>
      </c>
      <c r="AB89" s="8">
        <v>800.8</v>
      </c>
      <c r="AC89" s="8">
        <v>820.6</v>
      </c>
      <c r="AD89" s="8">
        <v>841.3</v>
      </c>
      <c r="AE89" s="8">
        <v>864.2</v>
      </c>
      <c r="AF89" s="8">
        <v>902.4</v>
      </c>
      <c r="AG89" s="8">
        <v>951.8</v>
      </c>
      <c r="AH89" s="8">
        <v>1007.3</v>
      </c>
    </row>
    <row r="90" spans="1:34" x14ac:dyDescent="0.25">
      <c r="A90" t="s">
        <v>105</v>
      </c>
      <c r="B90" s="1" t="s">
        <v>292</v>
      </c>
      <c r="C90" s="8">
        <v>153.47558139538248</v>
      </c>
      <c r="D90" s="8">
        <v>163.10465116305957</v>
      </c>
      <c r="E90" s="8">
        <v>177.05697674436703</v>
      </c>
      <c r="F90" s="8">
        <v>191.79534883760741</v>
      </c>
      <c r="G90" s="8">
        <v>205.74767441891487</v>
      </c>
      <c r="H90" s="8">
        <v>220.97732558186323</v>
      </c>
      <c r="I90" s="8">
        <v>236.40348837229465</v>
      </c>
      <c r="J90" s="8">
        <v>252.32093023243405</v>
      </c>
      <c r="K90" s="8">
        <v>270.98953488333837</v>
      </c>
      <c r="L90" s="8">
        <v>285.53139534909565</v>
      </c>
      <c r="M90" s="8">
        <v>304.2</v>
      </c>
      <c r="N90" s="8">
        <v>326.7</v>
      </c>
      <c r="O90" s="8">
        <v>357.3</v>
      </c>
      <c r="P90" s="8">
        <v>392.1</v>
      </c>
      <c r="Q90" s="8">
        <v>425.2</v>
      </c>
      <c r="R90" s="8">
        <v>444.3</v>
      </c>
      <c r="S90" s="8">
        <v>451</v>
      </c>
      <c r="T90" s="8">
        <v>472.3</v>
      </c>
      <c r="U90" s="8">
        <v>507.7</v>
      </c>
      <c r="V90" s="8">
        <v>542.6</v>
      </c>
      <c r="W90" s="8">
        <v>578.29999999999995</v>
      </c>
      <c r="X90" s="8">
        <v>605.29999999999995</v>
      </c>
      <c r="Y90" s="8">
        <v>610.5</v>
      </c>
      <c r="Z90" s="8">
        <v>612.1</v>
      </c>
      <c r="AA90" s="8">
        <v>616.79999999999995</v>
      </c>
      <c r="AB90" s="8">
        <v>622.6</v>
      </c>
      <c r="AC90" s="8">
        <v>638.9</v>
      </c>
      <c r="AD90" s="8">
        <v>656.2</v>
      </c>
      <c r="AE90" s="8">
        <v>677.2</v>
      </c>
      <c r="AF90" s="8">
        <v>710.5</v>
      </c>
      <c r="AG90" s="8">
        <v>753.8</v>
      </c>
      <c r="AH90" s="8">
        <v>805.2</v>
      </c>
    </row>
    <row r="91" spans="1:34" x14ac:dyDescent="0.25">
      <c r="A91" t="s">
        <v>106</v>
      </c>
      <c r="B91" s="1" t="s">
        <v>293</v>
      </c>
      <c r="C91" s="8">
        <v>36.28081123206443</v>
      </c>
      <c r="D91" s="8">
        <v>37.389391575208599</v>
      </c>
      <c r="E91" s="8">
        <v>39.404992199377304</v>
      </c>
      <c r="F91" s="8">
        <v>41.420592823546016</v>
      </c>
      <c r="G91" s="8">
        <v>44.040873635064415</v>
      </c>
      <c r="H91" s="8">
        <v>46.258034321352767</v>
      </c>
      <c r="I91" s="8">
        <v>50.793135725484667</v>
      </c>
      <c r="J91" s="8">
        <v>56.43681747276073</v>
      </c>
      <c r="K91" s="8">
        <v>59.661778471628828</v>
      </c>
      <c r="L91" s="8">
        <v>62.282059282156432</v>
      </c>
      <c r="M91" s="8">
        <v>64.599999999999994</v>
      </c>
      <c r="N91" s="8">
        <v>66.099999999999994</v>
      </c>
      <c r="O91" s="8">
        <v>68</v>
      </c>
      <c r="P91" s="8">
        <v>71.400000000000006</v>
      </c>
      <c r="Q91" s="8">
        <v>72</v>
      </c>
      <c r="R91" s="8">
        <v>79.2</v>
      </c>
      <c r="S91" s="8">
        <v>87.1</v>
      </c>
      <c r="T91" s="8">
        <v>95.9</v>
      </c>
      <c r="U91" s="8">
        <v>103.8</v>
      </c>
      <c r="V91" s="8">
        <v>117.6</v>
      </c>
      <c r="W91" s="8">
        <v>129.4</v>
      </c>
      <c r="X91" s="8">
        <v>143.19999999999999</v>
      </c>
      <c r="Y91" s="8">
        <v>155.30000000000001</v>
      </c>
      <c r="Z91" s="8">
        <v>168.8</v>
      </c>
      <c r="AA91" s="8">
        <v>174.8</v>
      </c>
      <c r="AB91" s="8">
        <v>178.2</v>
      </c>
      <c r="AC91" s="8">
        <v>181.7</v>
      </c>
      <c r="AD91" s="8">
        <v>185.1</v>
      </c>
      <c r="AE91" s="8">
        <v>187</v>
      </c>
      <c r="AF91" s="8">
        <v>191.9</v>
      </c>
      <c r="AG91" s="8">
        <v>198</v>
      </c>
      <c r="AH91" s="8">
        <v>202.1</v>
      </c>
    </row>
    <row r="93" spans="1:34" ht="18" x14ac:dyDescent="0.25">
      <c r="A93" s="11" t="s">
        <v>388</v>
      </c>
    </row>
    <row r="94" spans="1:34" s="14" customFormat="1" x14ac:dyDescent="0.25"/>
    <row r="95" spans="1:34" x14ac:dyDescent="0.25">
      <c r="A95" s="7" t="s">
        <v>165</v>
      </c>
      <c r="B95" s="7" t="s">
        <v>385</v>
      </c>
      <c r="C95" s="7">
        <v>1987</v>
      </c>
      <c r="D95" s="7">
        <v>1988</v>
      </c>
      <c r="E95" s="7">
        <v>1989</v>
      </c>
      <c r="F95" s="7">
        <v>1990</v>
      </c>
      <c r="G95" s="7">
        <v>1991</v>
      </c>
      <c r="H95" s="7">
        <v>1992</v>
      </c>
      <c r="I95" s="7">
        <v>1993</v>
      </c>
      <c r="J95" s="7">
        <v>1994</v>
      </c>
      <c r="K95" s="7">
        <v>1995</v>
      </c>
      <c r="L95" s="7">
        <v>1996</v>
      </c>
      <c r="M95" s="7" t="s">
        <v>167</v>
      </c>
      <c r="N95" s="7" t="s">
        <v>168</v>
      </c>
      <c r="O95" s="7" t="s">
        <v>169</v>
      </c>
      <c r="P95" s="7" t="s">
        <v>170</v>
      </c>
      <c r="Q95" s="7" t="s">
        <v>171</v>
      </c>
      <c r="R95" s="7" t="s">
        <v>172</v>
      </c>
      <c r="S95" s="7" t="s">
        <v>173</v>
      </c>
      <c r="T95" s="7" t="s">
        <v>174</v>
      </c>
      <c r="U95" s="7" t="s">
        <v>175</v>
      </c>
      <c r="V95" s="7" t="s">
        <v>176</v>
      </c>
      <c r="W95" s="7" t="s">
        <v>177</v>
      </c>
      <c r="X95" s="7" t="s">
        <v>178</v>
      </c>
      <c r="Y95" s="7" t="s">
        <v>179</v>
      </c>
      <c r="Z95" s="7" t="s">
        <v>180</v>
      </c>
      <c r="AA95" s="7" t="s">
        <v>181</v>
      </c>
      <c r="AB95" s="7" t="s">
        <v>182</v>
      </c>
      <c r="AC95" s="7" t="s">
        <v>183</v>
      </c>
      <c r="AD95" s="7" t="s">
        <v>184</v>
      </c>
      <c r="AE95" s="7" t="s">
        <v>185</v>
      </c>
      <c r="AF95" s="7" t="s">
        <v>186</v>
      </c>
      <c r="AG95" s="7" t="s">
        <v>187</v>
      </c>
      <c r="AH95" s="7" t="s">
        <v>188</v>
      </c>
    </row>
    <row r="96" spans="1:34" x14ac:dyDescent="0.25">
      <c r="A96" t="s">
        <v>0</v>
      </c>
      <c r="B96" s="9" t="s">
        <v>1</v>
      </c>
      <c r="C96" s="8">
        <v>7033.5494629279328</v>
      </c>
      <c r="D96" s="8">
        <v>7388.6820751739087</v>
      </c>
      <c r="E96" s="8">
        <v>7488.7925157611389</v>
      </c>
      <c r="F96" s="8">
        <v>7617.3793775002696</v>
      </c>
      <c r="G96" s="8">
        <v>7499.0440273762742</v>
      </c>
      <c r="H96" s="8">
        <v>7738.7522125481864</v>
      </c>
      <c r="I96" s="8">
        <v>8060.0928050270923</v>
      </c>
      <c r="J96" s="8">
        <v>8488.3781791681067</v>
      </c>
      <c r="K96" s="8">
        <v>8924.5103893612686</v>
      </c>
      <c r="L96" s="8">
        <v>9352.4160778870737</v>
      </c>
      <c r="M96" s="8">
        <v>9895.2399459999997</v>
      </c>
      <c r="N96" s="8">
        <v>10563.695054</v>
      </c>
      <c r="O96" s="8">
        <v>11162.265037999998</v>
      </c>
      <c r="P96" s="8">
        <v>11703.290208</v>
      </c>
      <c r="Q96" s="8">
        <v>11586.901599999999</v>
      </c>
      <c r="R96" s="8">
        <v>11494.933815999999</v>
      </c>
      <c r="S96" s="8">
        <v>11697.834492</v>
      </c>
      <c r="T96" s="8">
        <v>12117.275134000001</v>
      </c>
      <c r="U96" s="8">
        <v>12670.250919999999</v>
      </c>
      <c r="V96" s="8">
        <v>12849.769955999998</v>
      </c>
      <c r="W96" s="8">
        <v>13162.694238</v>
      </c>
      <c r="X96" s="8">
        <v>12823.660458</v>
      </c>
      <c r="Y96" s="8">
        <v>11646.394883999999</v>
      </c>
      <c r="Z96" s="8">
        <v>12182.094235999999</v>
      </c>
      <c r="AA96" s="8">
        <v>12566.462417999999</v>
      </c>
      <c r="AB96" s="8">
        <v>12989.8</v>
      </c>
      <c r="AC96" s="8">
        <v>13351.825726000001</v>
      </c>
      <c r="AD96" s="8">
        <v>13848.165983999999</v>
      </c>
      <c r="AE96" s="8">
        <v>14112.248618000001</v>
      </c>
      <c r="AF96" s="8">
        <v>14415.820243999997</v>
      </c>
      <c r="AG96" s="8">
        <v>14814.737002000002</v>
      </c>
      <c r="AH96" s="8">
        <v>15257.819079999997</v>
      </c>
    </row>
    <row r="97" spans="1:34" x14ac:dyDescent="0.25">
      <c r="A97" t="s">
        <v>2</v>
      </c>
      <c r="B97" s="9" t="s">
        <v>190</v>
      </c>
      <c r="C97" s="8">
        <v>6362.0757994344094</v>
      </c>
      <c r="D97" s="8">
        <v>6714.5970367971313</v>
      </c>
      <c r="E97" s="8">
        <v>6796.6831381154971</v>
      </c>
      <c r="F97" s="8">
        <v>6908.5873323409805</v>
      </c>
      <c r="G97" s="8">
        <v>6775.4996280979631</v>
      </c>
      <c r="H97" s="8">
        <v>7007.7123438915023</v>
      </c>
      <c r="I97" s="8">
        <v>7316.2547724126034</v>
      </c>
      <c r="J97" s="8">
        <v>7720.583507100434</v>
      </c>
      <c r="K97" s="8">
        <v>8141.9511520204214</v>
      </c>
      <c r="L97" s="8">
        <v>8556.2960028585021</v>
      </c>
      <c r="M97" s="8">
        <v>9072.4138039999998</v>
      </c>
      <c r="N97" s="8">
        <v>9703.7867280000009</v>
      </c>
      <c r="O97" s="8">
        <v>10253.665624000001</v>
      </c>
      <c r="P97" s="8">
        <v>10775.791864000001</v>
      </c>
      <c r="Q97" s="8">
        <v>10593.165276000002</v>
      </c>
      <c r="R97" s="8">
        <v>10432.529140000001</v>
      </c>
      <c r="S97" s="8">
        <v>10611.745444</v>
      </c>
      <c r="T97" s="8">
        <v>11003.457719999999</v>
      </c>
      <c r="U97" s="8">
        <v>11546.868836000001</v>
      </c>
      <c r="V97" s="8">
        <v>11691.864704000001</v>
      </c>
      <c r="W97" s="8">
        <v>11982.44442</v>
      </c>
      <c r="X97" s="8">
        <v>11625.775752000001</v>
      </c>
      <c r="Y97" s="8">
        <v>10333.630904</v>
      </c>
      <c r="Z97" s="8">
        <v>10869.986260000001</v>
      </c>
      <c r="AA97" s="8">
        <v>11323.554032</v>
      </c>
      <c r="AB97" s="8">
        <v>11759.6</v>
      </c>
      <c r="AC97" s="8">
        <v>12156.133711999999</v>
      </c>
      <c r="AD97" s="8">
        <v>12662.031704000001</v>
      </c>
      <c r="AE97" s="8">
        <v>12855.829912000001</v>
      </c>
      <c r="AF97" s="8">
        <v>13108.778908</v>
      </c>
      <c r="AG97" s="8">
        <v>13503.313488</v>
      </c>
      <c r="AH97" s="8">
        <v>13914.076315999999</v>
      </c>
    </row>
    <row r="98" spans="1:34" x14ac:dyDescent="0.25">
      <c r="A98" t="s">
        <v>3</v>
      </c>
      <c r="B98" s="9" t="s">
        <v>4</v>
      </c>
      <c r="C98" s="8">
        <v>237.47593534906738</v>
      </c>
      <c r="D98" s="8">
        <v>244.73069875723303</v>
      </c>
      <c r="E98" s="8">
        <v>244.03058502710186</v>
      </c>
      <c r="F98" s="8">
        <v>249.38051070130851</v>
      </c>
      <c r="G98" s="8">
        <v>250.87320601349427</v>
      </c>
      <c r="H98" s="8">
        <v>250.92604478513402</v>
      </c>
      <c r="I98" s="8">
        <v>263.43826601682605</v>
      </c>
      <c r="J98" s="8">
        <v>268.15412642514042</v>
      </c>
      <c r="K98" s="8">
        <v>285.25011113542593</v>
      </c>
      <c r="L98" s="8">
        <v>270.53979698512325</v>
      </c>
      <c r="M98" s="8">
        <v>278.19877700000006</v>
      </c>
      <c r="N98" s="8">
        <v>293.29574500000001</v>
      </c>
      <c r="O98" s="8">
        <v>304.14600799999999</v>
      </c>
      <c r="P98" s="8">
        <v>272.17692200000005</v>
      </c>
      <c r="Q98" s="8">
        <v>279.06723500000004</v>
      </c>
      <c r="R98" s="8">
        <v>272.95252600000003</v>
      </c>
      <c r="S98" s="8">
        <v>271.78365800000006</v>
      </c>
      <c r="T98" s="8">
        <v>269.59066500000006</v>
      </c>
      <c r="U98" s="8">
        <v>262.74950999999999</v>
      </c>
      <c r="V98" s="8">
        <v>261.41405100000003</v>
      </c>
      <c r="W98" s="8">
        <v>277.25931300000002</v>
      </c>
      <c r="X98" s="8">
        <v>264.17509200000001</v>
      </c>
      <c r="Y98" s="8">
        <v>263.00622400000003</v>
      </c>
      <c r="Z98" s="8">
        <v>269.93750199999999</v>
      </c>
      <c r="AA98" s="8">
        <v>265.649832</v>
      </c>
      <c r="AB98" s="8">
        <v>273.10000000000002</v>
      </c>
      <c r="AC98" s="8">
        <v>269.51419700000002</v>
      </c>
      <c r="AD98" s="8">
        <v>282.96164100000004</v>
      </c>
      <c r="AE98" s="8">
        <v>275.57428600000003</v>
      </c>
      <c r="AF98" s="8">
        <v>285.33761099999998</v>
      </c>
      <c r="AG98" s="8">
        <v>296.82146600000004</v>
      </c>
      <c r="AH98" s="8">
        <v>297.04540800000001</v>
      </c>
    </row>
    <row r="99" spans="1:34" x14ac:dyDescent="0.25">
      <c r="A99" t="s">
        <v>5</v>
      </c>
      <c r="B99" s="1" t="s">
        <v>108</v>
      </c>
      <c r="C99" s="8">
        <v>217.30500232664281</v>
      </c>
      <c r="D99" s="8">
        <v>219.51254818320686</v>
      </c>
      <c r="E99" s="8">
        <v>220.4921173634215</v>
      </c>
      <c r="F99" s="8">
        <v>225.57978408861129</v>
      </c>
      <c r="G99" s="8">
        <v>228.29117533773811</v>
      </c>
      <c r="H99" s="8">
        <v>223.27146915328549</v>
      </c>
      <c r="I99" s="8">
        <v>236.1464765168933</v>
      </c>
      <c r="J99" s="8">
        <v>239.24922674392261</v>
      </c>
      <c r="K99" s="8">
        <v>257.80948490250557</v>
      </c>
      <c r="L99" s="8">
        <v>242.17856041833932</v>
      </c>
      <c r="M99" s="8">
        <v>252.34452000000002</v>
      </c>
      <c r="N99" s="8">
        <v>260.71876800000001</v>
      </c>
      <c r="O99" s="8">
        <v>266.32727999999997</v>
      </c>
      <c r="P99" s="8">
        <v>247.10323200000002</v>
      </c>
      <c r="Q99" s="8">
        <v>252.98138400000005</v>
      </c>
      <c r="R99" s="8">
        <v>245.33131200000003</v>
      </c>
      <c r="S99" s="8">
        <v>244.134624</v>
      </c>
      <c r="T99" s="8">
        <v>238.44136800000001</v>
      </c>
      <c r="U99" s="8">
        <v>231.46668000000003</v>
      </c>
      <c r="V99" s="8">
        <v>236.95449600000003</v>
      </c>
      <c r="W99" s="8">
        <v>258.56421599999999</v>
      </c>
      <c r="X99" s="8">
        <v>246.18645600000002</v>
      </c>
      <c r="Y99" s="8">
        <v>245.85261599999998</v>
      </c>
      <c r="Z99" s="8">
        <v>251.12985599999999</v>
      </c>
      <c r="AA99" s="8">
        <v>244.59429599999999</v>
      </c>
      <c r="AB99" s="8">
        <v>256.8</v>
      </c>
      <c r="AC99" s="8">
        <v>251.34813600000001</v>
      </c>
      <c r="AD99" s="8">
        <v>260.559552</v>
      </c>
      <c r="AE99" s="8">
        <v>256.55604000000005</v>
      </c>
      <c r="AF99" s="8">
        <v>267.20810400000005</v>
      </c>
      <c r="AG99" s="8">
        <v>275.63114400000001</v>
      </c>
      <c r="AH99" s="8">
        <v>277.37738400000001</v>
      </c>
    </row>
    <row r="100" spans="1:34" x14ac:dyDescent="0.25">
      <c r="A100" t="s">
        <v>6</v>
      </c>
      <c r="B100" s="1" t="s">
        <v>109</v>
      </c>
      <c r="C100" s="8">
        <v>19.594943793894203</v>
      </c>
      <c r="D100" s="8">
        <v>23.911730981912996</v>
      </c>
      <c r="E100" s="8">
        <v>22.506794582450681</v>
      </c>
      <c r="F100" s="8">
        <v>22.793344298119113</v>
      </c>
      <c r="G100" s="8">
        <v>21.824132023890218</v>
      </c>
      <c r="H100" s="8">
        <v>25.831614077378429</v>
      </c>
      <c r="I100" s="8">
        <v>25.834423388769888</v>
      </c>
      <c r="J100" s="8">
        <v>27.092713757458661</v>
      </c>
      <c r="K100" s="8">
        <v>26.522142706130641</v>
      </c>
      <c r="L100" s="8">
        <v>26.811220801807913</v>
      </c>
      <c r="M100" s="8">
        <v>25.138838</v>
      </c>
      <c r="N100" s="8">
        <v>30.313436000000003</v>
      </c>
      <c r="O100" s="8">
        <v>34.271076000000001</v>
      </c>
      <c r="P100" s="8">
        <v>24.344702000000002</v>
      </c>
      <c r="Q100" s="8">
        <v>25.248373999999998</v>
      </c>
      <c r="R100" s="8">
        <v>26.317491</v>
      </c>
      <c r="S100" s="8">
        <v>26.320099000000006</v>
      </c>
      <c r="T100" s="8">
        <v>29.055238999999997</v>
      </c>
      <c r="U100" s="8">
        <v>29.061595999999998</v>
      </c>
      <c r="V100" s="8">
        <v>23.452440000000003</v>
      </c>
      <c r="W100" s="8">
        <v>18.831064000000001</v>
      </c>
      <c r="X100" s="8">
        <v>18.097726999999999</v>
      </c>
      <c r="Y100" s="8">
        <v>17.312393</v>
      </c>
      <c r="Z100" s="8">
        <v>18.892189000000002</v>
      </c>
      <c r="AA100" s="8">
        <v>20.975818000000004</v>
      </c>
      <c r="AB100" s="8">
        <v>16.3</v>
      </c>
      <c r="AC100" s="8">
        <v>18.171892</v>
      </c>
      <c r="AD100" s="8">
        <v>22.492044</v>
      </c>
      <c r="AE100" s="8">
        <v>19.031065000000002</v>
      </c>
      <c r="AF100" s="8">
        <v>18.179715999999999</v>
      </c>
      <c r="AG100" s="8">
        <v>21.084539000000003</v>
      </c>
      <c r="AH100" s="8">
        <v>19.703929000000002</v>
      </c>
    </row>
    <row r="101" spans="1:34" x14ac:dyDescent="0.25">
      <c r="A101" t="s">
        <v>7</v>
      </c>
      <c r="B101" s="9" t="s">
        <v>8</v>
      </c>
      <c r="C101" s="8">
        <v>148.60547864468526</v>
      </c>
      <c r="D101" s="8">
        <v>146.22498121872567</v>
      </c>
      <c r="E101" s="8">
        <v>143.47375058731669</v>
      </c>
      <c r="F101" s="8">
        <v>153.8884268254638</v>
      </c>
      <c r="G101" s="8">
        <v>157.26405022424447</v>
      </c>
      <c r="H101" s="8">
        <v>154.73477170923343</v>
      </c>
      <c r="I101" s="8">
        <v>151.01036641309366</v>
      </c>
      <c r="J101" s="8">
        <v>141.83471957339211</v>
      </c>
      <c r="K101" s="8">
        <v>134.16151782921995</v>
      </c>
      <c r="L101" s="8">
        <v>152.77134913926236</v>
      </c>
      <c r="M101" s="8">
        <v>161.73480000000001</v>
      </c>
      <c r="N101" s="8">
        <v>152.63340300000002</v>
      </c>
      <c r="O101" s="8">
        <v>142.65975699999998</v>
      </c>
      <c r="P101" s="8">
        <v>179.57140200000001</v>
      </c>
      <c r="Q101" s="8">
        <v>174.02257600000002</v>
      </c>
      <c r="R101" s="8">
        <v>142.38002699999998</v>
      </c>
      <c r="S101" s="8">
        <v>174.38876799999997</v>
      </c>
      <c r="T101" s="8">
        <v>182.32038499999999</v>
      </c>
      <c r="U101" s="8">
        <v>200.698646</v>
      </c>
      <c r="V101" s="8">
        <v>192.19994</v>
      </c>
      <c r="W101" s="8">
        <v>173.31816500000002</v>
      </c>
      <c r="X101" s="8">
        <v>212.54139699999999</v>
      </c>
      <c r="Y101" s="8">
        <v>143.39977000000002</v>
      </c>
      <c r="Z101" s="8">
        <v>200.08578300000002</v>
      </c>
      <c r="AA101" s="8">
        <v>238.45711</v>
      </c>
      <c r="AB101" s="8">
        <v>254.3</v>
      </c>
      <c r="AC101" s="8">
        <v>268.08305999999999</v>
      </c>
      <c r="AD101" s="8">
        <v>311.70568200000002</v>
      </c>
      <c r="AE101" s="8">
        <v>240.01342600000004</v>
      </c>
      <c r="AF101" s="8">
        <v>172.87314000000003</v>
      </c>
      <c r="AG101" s="8">
        <v>205.69818400000003</v>
      </c>
      <c r="AH101" s="8">
        <v>259.83611100000002</v>
      </c>
    </row>
    <row r="102" spans="1:34" x14ac:dyDescent="0.25">
      <c r="A102" t="s">
        <v>9</v>
      </c>
      <c r="B102" s="1" t="s">
        <v>110</v>
      </c>
      <c r="C102" s="8">
        <v>82.282924380526751</v>
      </c>
      <c r="D102" s="8">
        <v>76.222995220826974</v>
      </c>
      <c r="E102" s="8">
        <v>74.196508957360152</v>
      </c>
      <c r="F102" s="8">
        <v>80.948016763498472</v>
      </c>
      <c r="G102" s="8">
        <v>85.945304316719231</v>
      </c>
      <c r="H102" s="8">
        <v>91.426237402306413</v>
      </c>
      <c r="I102" s="8">
        <v>89.466381640092237</v>
      </c>
      <c r="J102" s="8">
        <v>78.163321353504102</v>
      </c>
      <c r="K102" s="8">
        <v>70.221654948574738</v>
      </c>
      <c r="L102" s="8">
        <v>87.1308677094502</v>
      </c>
      <c r="M102" s="8">
        <v>88.514025000000004</v>
      </c>
      <c r="N102" s="8">
        <v>83.320553999999987</v>
      </c>
      <c r="O102" s="8">
        <v>88.218168000000006</v>
      </c>
      <c r="P102" s="8">
        <v>123.086235</v>
      </c>
      <c r="Q102" s="8">
        <v>113.15071800000001</v>
      </c>
      <c r="R102" s="8">
        <v>81.709314000000006</v>
      </c>
      <c r="S102" s="8">
        <v>109.37124900000001</v>
      </c>
      <c r="T102" s="8">
        <v>101.445615</v>
      </c>
      <c r="U102" s="8">
        <v>101.551179</v>
      </c>
      <c r="V102" s="8">
        <v>80.907860999999997</v>
      </c>
      <c r="W102" s="8">
        <v>69.530562000000003</v>
      </c>
      <c r="X102" s="8">
        <v>98.056455</v>
      </c>
      <c r="Y102" s="8">
        <v>60.253430999999999</v>
      </c>
      <c r="Z102" s="8">
        <v>115.235607</v>
      </c>
      <c r="AA102" s="8">
        <v>146.05335000000002</v>
      </c>
      <c r="AB102" s="8">
        <v>138.9</v>
      </c>
      <c r="AC102" s="8">
        <v>163.61031</v>
      </c>
      <c r="AD102" s="8">
        <v>182.87712900000002</v>
      </c>
      <c r="AE102" s="8">
        <v>119.044245</v>
      </c>
      <c r="AF102" s="8">
        <v>100.306635</v>
      </c>
      <c r="AG102" s="8">
        <v>117.43439400000001</v>
      </c>
      <c r="AH102" s="8">
        <v>166.87862700000002</v>
      </c>
    </row>
    <row r="103" spans="1:34" x14ac:dyDescent="0.25">
      <c r="A103" t="s">
        <v>10</v>
      </c>
      <c r="B103" s="1" t="s">
        <v>111</v>
      </c>
      <c r="C103" s="8">
        <v>60.74609102746814</v>
      </c>
      <c r="D103" s="8">
        <v>61.797028883193519</v>
      </c>
      <c r="E103" s="8">
        <v>61.506932374608631</v>
      </c>
      <c r="F103" s="8">
        <v>63.368728217870526</v>
      </c>
      <c r="G103" s="8">
        <v>62.531979264750376</v>
      </c>
      <c r="H103" s="8">
        <v>58.575957314803794</v>
      </c>
      <c r="I103" s="8">
        <v>54.256284975890615</v>
      </c>
      <c r="J103" s="8">
        <v>56.38522851458157</v>
      </c>
      <c r="K103" s="8">
        <v>56.390524394892118</v>
      </c>
      <c r="L103" s="8">
        <v>55.531415061158029</v>
      </c>
      <c r="M103" s="8">
        <v>55.822099999999999</v>
      </c>
      <c r="N103" s="8">
        <v>49.879420000000003</v>
      </c>
      <c r="O103" s="8">
        <v>44.147860000000001</v>
      </c>
      <c r="P103" s="8">
        <v>46.275880000000001</v>
      </c>
      <c r="Q103" s="8">
        <v>46.957380000000001</v>
      </c>
      <c r="R103" s="8">
        <v>46.583280000000002</v>
      </c>
      <c r="S103" s="8">
        <v>46.274139999999996</v>
      </c>
      <c r="T103" s="8">
        <v>51.278960000000005</v>
      </c>
      <c r="U103" s="8">
        <v>56.931059999999995</v>
      </c>
      <c r="V103" s="8">
        <v>62.635939999999998</v>
      </c>
      <c r="W103" s="8">
        <v>56.63758</v>
      </c>
      <c r="X103" s="8">
        <v>60.700480000000006</v>
      </c>
      <c r="Y103" s="8">
        <v>51.001719999999999</v>
      </c>
      <c r="Z103" s="8">
        <v>47.736320000000006</v>
      </c>
      <c r="AA103" s="8">
        <v>55.281540000000007</v>
      </c>
      <c r="AB103" s="8">
        <v>58</v>
      </c>
      <c r="AC103" s="8">
        <v>52.358919999999998</v>
      </c>
      <c r="AD103" s="8">
        <v>58.344519999999996</v>
      </c>
      <c r="AE103" s="8">
        <v>55.771059999999999</v>
      </c>
      <c r="AF103" s="8">
        <v>46.314739999999993</v>
      </c>
      <c r="AG103" s="8">
        <v>45.461559999999999</v>
      </c>
      <c r="AH103" s="8">
        <v>43.772019999999991</v>
      </c>
    </row>
    <row r="104" spans="1:34" x14ac:dyDescent="0.25">
      <c r="A104" t="s">
        <v>11</v>
      </c>
      <c r="B104" s="1" t="s">
        <v>112</v>
      </c>
      <c r="C104" s="8">
        <v>7.1443314151912451</v>
      </c>
      <c r="D104" s="8">
        <v>8.2644712577417661</v>
      </c>
      <c r="E104" s="8">
        <v>7.8588155186195028</v>
      </c>
      <c r="F104" s="8">
        <v>9.3453705315308397</v>
      </c>
      <c r="G104" s="8">
        <v>9.1853505547561358</v>
      </c>
      <c r="H104" s="8">
        <v>7.2498222914857369</v>
      </c>
      <c r="I104" s="8">
        <v>8.713444506818929</v>
      </c>
      <c r="J104" s="8">
        <v>7.9062099697678505</v>
      </c>
      <c r="K104" s="8">
        <v>7.5066696443586123</v>
      </c>
      <c r="L104" s="8">
        <v>9.9716907629029432</v>
      </c>
      <c r="M104" s="8">
        <v>14.259105</v>
      </c>
      <c r="N104" s="8">
        <v>15.959195999999999</v>
      </c>
      <c r="O104" s="8">
        <v>9.7364160000000002</v>
      </c>
      <c r="P104" s="8">
        <v>10.153559999999999</v>
      </c>
      <c r="Q104" s="8">
        <v>13.608750000000001</v>
      </c>
      <c r="R104" s="8">
        <v>13.487273999999999</v>
      </c>
      <c r="S104" s="8">
        <v>17.493116999999998</v>
      </c>
      <c r="T104" s="8">
        <v>28.635675000000003</v>
      </c>
      <c r="U104" s="8">
        <v>42.251300999999991</v>
      </c>
      <c r="V104" s="8">
        <v>51.872543999999998</v>
      </c>
      <c r="W104" s="8">
        <v>50.640020999999997</v>
      </c>
      <c r="X104" s="8">
        <v>54.750149999999991</v>
      </c>
      <c r="Y104" s="8">
        <v>33.975462</v>
      </c>
      <c r="Z104" s="8">
        <v>37.140713999999996</v>
      </c>
      <c r="AA104" s="8">
        <v>36.355131</v>
      </c>
      <c r="AB104" s="8">
        <v>57.3</v>
      </c>
      <c r="AC104" s="8">
        <v>51.701790000000003</v>
      </c>
      <c r="AD104" s="8">
        <v>70.213127999999998</v>
      </c>
      <c r="AE104" s="8">
        <v>65.13462899999999</v>
      </c>
      <c r="AF104" s="8">
        <v>28.003083</v>
      </c>
      <c r="AG104" s="8">
        <v>43.899248999999998</v>
      </c>
      <c r="AH104" s="8">
        <v>50.736858000000005</v>
      </c>
    </row>
    <row r="105" spans="1:34" x14ac:dyDescent="0.25">
      <c r="A105" t="s">
        <v>12</v>
      </c>
      <c r="B105" s="9" t="s">
        <v>13</v>
      </c>
      <c r="C105" s="8">
        <v>119.68191425704651</v>
      </c>
      <c r="D105" s="8">
        <v>141.18301831832426</v>
      </c>
      <c r="E105" s="8">
        <v>135.3250611005262</v>
      </c>
      <c r="F105" s="8">
        <v>123.87721152311461</v>
      </c>
      <c r="G105" s="8">
        <v>135.42209071108988</v>
      </c>
      <c r="H105" s="8">
        <v>140.59919608012004</v>
      </c>
      <c r="I105" s="8">
        <v>153.75246442116679</v>
      </c>
      <c r="J105" s="8">
        <v>147.58368353195752</v>
      </c>
      <c r="K105" s="8">
        <v>140.10418060479856</v>
      </c>
      <c r="L105" s="8">
        <v>148.55233507730864</v>
      </c>
      <c r="M105" s="8">
        <v>164.92896000000002</v>
      </c>
      <c r="N105" s="8">
        <v>204.33592800000002</v>
      </c>
      <c r="O105" s="8">
        <v>252.99651600000001</v>
      </c>
      <c r="P105" s="8">
        <v>305.30946600000004</v>
      </c>
      <c r="Q105" s="8">
        <v>413.96223600000008</v>
      </c>
      <c r="R105" s="8">
        <v>239.86146600000004</v>
      </c>
      <c r="S105" s="8">
        <v>220.09071599999999</v>
      </c>
      <c r="T105" s="8">
        <v>192.524382</v>
      </c>
      <c r="U105" s="8">
        <v>231.02962200000002</v>
      </c>
      <c r="V105" s="8">
        <v>201.754368</v>
      </c>
      <c r="W105" s="8">
        <v>219.32352000000003</v>
      </c>
      <c r="X105" s="8">
        <v>241.70491799999999</v>
      </c>
      <c r="Y105" s="8">
        <v>199.74547799999999</v>
      </c>
      <c r="Z105" s="8">
        <v>218.27453400000002</v>
      </c>
      <c r="AA105" s="8">
        <v>189.22107599999998</v>
      </c>
      <c r="AB105" s="8">
        <v>181.8</v>
      </c>
      <c r="AC105" s="8">
        <v>196.193106</v>
      </c>
      <c r="AD105" s="8">
        <v>220.23433800000004</v>
      </c>
      <c r="AE105" s="8">
        <v>223.65217800000002</v>
      </c>
      <c r="AF105" s="8">
        <v>184.41973800000002</v>
      </c>
      <c r="AG105" s="8">
        <v>167.18328000000002</v>
      </c>
      <c r="AH105" s="8">
        <v>169.859376</v>
      </c>
    </row>
    <row r="106" spans="1:34" x14ac:dyDescent="0.25">
      <c r="A106" t="s">
        <v>14</v>
      </c>
      <c r="B106" s="9" t="s">
        <v>15</v>
      </c>
      <c r="C106" s="8">
        <v>507.90091158885616</v>
      </c>
      <c r="D106" s="8">
        <v>486.99094856453371</v>
      </c>
      <c r="E106" s="8">
        <v>473.23837722674477</v>
      </c>
      <c r="F106" s="8">
        <v>462.01576005049475</v>
      </c>
      <c r="G106" s="8">
        <v>416.29638898380267</v>
      </c>
      <c r="H106" s="8">
        <v>439.44799230501866</v>
      </c>
      <c r="I106" s="8">
        <v>454.74304281743406</v>
      </c>
      <c r="J106" s="8">
        <v>475.80437062052806</v>
      </c>
      <c r="K106" s="8">
        <v>483.3726095646831</v>
      </c>
      <c r="L106" s="8">
        <v>524.26993124668547</v>
      </c>
      <c r="M106" s="8">
        <v>552.9932</v>
      </c>
      <c r="N106" s="8">
        <v>599.97416800000008</v>
      </c>
      <c r="O106" s="8">
        <v>623.89724799999999</v>
      </c>
      <c r="P106" s="8">
        <v>650.02500400000008</v>
      </c>
      <c r="Q106" s="8">
        <v>673.00471200000015</v>
      </c>
      <c r="R106" s="8">
        <v>678.35743600000001</v>
      </c>
      <c r="S106" s="8">
        <v>713.99188000000004</v>
      </c>
      <c r="T106" s="8">
        <v>746.718028</v>
      </c>
      <c r="U106" s="8">
        <v>783.12384799999995</v>
      </c>
      <c r="V106" s="8">
        <v>764.11047199999996</v>
      </c>
      <c r="W106" s="8">
        <v>704.53731199999993</v>
      </c>
      <c r="X106" s="8">
        <v>669.6846680000001</v>
      </c>
      <c r="Y106" s="8">
        <v>587.51227600000004</v>
      </c>
      <c r="Z106" s="8">
        <v>528.49158800000009</v>
      </c>
      <c r="AA106" s="8">
        <v>508.73810800000001</v>
      </c>
      <c r="AB106" s="8">
        <v>521.20000000000005</v>
      </c>
      <c r="AC106" s="8">
        <v>557.85078400000009</v>
      </c>
      <c r="AD106" s="8">
        <v>606.20250799999997</v>
      </c>
      <c r="AE106" s="8">
        <v>663.52408400000002</v>
      </c>
      <c r="AF106" s="8">
        <v>714.77368000000001</v>
      </c>
      <c r="AG106" s="8">
        <v>721.29910400000006</v>
      </c>
      <c r="AH106" s="8">
        <v>699.08034799999996</v>
      </c>
    </row>
    <row r="107" spans="1:34" x14ac:dyDescent="0.25">
      <c r="A107" t="s">
        <v>16</v>
      </c>
      <c r="B107" s="9" t="s">
        <v>17</v>
      </c>
      <c r="C107" s="8">
        <v>2905.761050637228</v>
      </c>
      <c r="D107" s="8">
        <v>3017.2824415482955</v>
      </c>
      <c r="E107" s="8">
        <v>3057.7599590861328</v>
      </c>
      <c r="F107" s="8">
        <v>3062.9237576202941</v>
      </c>
      <c r="G107" s="8">
        <v>2997.8765535105135</v>
      </c>
      <c r="H107" s="8">
        <v>3131.6772364830495</v>
      </c>
      <c r="I107" s="8">
        <v>3231.2052888635208</v>
      </c>
      <c r="J107" s="8">
        <v>3421.7244686319987</v>
      </c>
      <c r="K107" s="8">
        <v>3600.9998935279646</v>
      </c>
      <c r="L107" s="8">
        <v>3728.3874718699421</v>
      </c>
      <c r="M107" s="8">
        <v>4008.7317599999997</v>
      </c>
      <c r="N107" s="8">
        <v>4207.2462479999995</v>
      </c>
      <c r="O107" s="8">
        <v>4308.3102659999995</v>
      </c>
      <c r="P107" s="8">
        <v>4328.7614100000001</v>
      </c>
      <c r="Q107" s="8">
        <v>4124.3652959999999</v>
      </c>
      <c r="R107" s="8">
        <v>4052.4403139999999</v>
      </c>
      <c r="S107" s="8">
        <v>3924.2746859999997</v>
      </c>
      <c r="T107" s="8">
        <v>3948.4931459999998</v>
      </c>
      <c r="U107" s="8">
        <v>4132.1690219999991</v>
      </c>
      <c r="V107" s="8">
        <v>4115.3314259999997</v>
      </c>
      <c r="W107" s="8">
        <v>4221.5466719999995</v>
      </c>
      <c r="X107" s="8">
        <v>3918.8543639999994</v>
      </c>
      <c r="Y107" s="8">
        <v>3389.5849080000003</v>
      </c>
      <c r="Z107" s="8">
        <v>3571.1464740000001</v>
      </c>
      <c r="AA107" s="8">
        <v>3722.8386060000003</v>
      </c>
      <c r="AB107" s="8">
        <v>3844.2</v>
      </c>
      <c r="AC107" s="8">
        <v>3949.8770579999996</v>
      </c>
      <c r="AD107" s="8">
        <v>3962.8704539999999</v>
      </c>
      <c r="AE107" s="8">
        <v>3977.4015300000001</v>
      </c>
      <c r="AF107" s="8">
        <v>3992.5476779999999</v>
      </c>
      <c r="AG107" s="8">
        <v>3993.6624959999999</v>
      </c>
      <c r="AH107" s="8">
        <v>4048.2885780000001</v>
      </c>
    </row>
    <row r="108" spans="1:34" x14ac:dyDescent="0.25">
      <c r="A108" t="s">
        <v>18</v>
      </c>
      <c r="B108" s="1" t="s">
        <v>284</v>
      </c>
      <c r="C108" s="8">
        <v>1101.7128939200131</v>
      </c>
      <c r="D108" s="8">
        <v>1147.5209082665067</v>
      </c>
      <c r="E108" s="8">
        <v>1155.1220785770618</v>
      </c>
      <c r="F108" s="8">
        <v>1154.4825570370097</v>
      </c>
      <c r="G108" s="8">
        <v>1102.809216560576</v>
      </c>
      <c r="H108" s="8">
        <v>1187.701133056785</v>
      </c>
      <c r="I108" s="8">
        <v>1261.4105586161579</v>
      </c>
      <c r="J108" s="8">
        <v>1377.1091413220195</v>
      </c>
      <c r="K108" s="8">
        <v>1484.3112235621372</v>
      </c>
      <c r="L108" s="8">
        <v>1582.760996718059</v>
      </c>
      <c r="M108" s="8">
        <v>1740.2112</v>
      </c>
      <c r="N108" s="8">
        <v>1870.9727400000002</v>
      </c>
      <c r="O108" s="8">
        <v>1971.5295599999999</v>
      </c>
      <c r="P108" s="8">
        <v>1992.5614800000001</v>
      </c>
      <c r="Q108" s="8">
        <v>1890.1700999999998</v>
      </c>
      <c r="R108" s="8">
        <v>1796.4765</v>
      </c>
      <c r="S108" s="8">
        <v>1750.1374799999999</v>
      </c>
      <c r="T108" s="8">
        <v>1772.3487599999999</v>
      </c>
      <c r="U108" s="8">
        <v>1849.8425400000001</v>
      </c>
      <c r="V108" s="8">
        <v>1864.27332</v>
      </c>
      <c r="W108" s="8">
        <v>1924.4534400000002</v>
      </c>
      <c r="X108" s="8">
        <v>1761.2595000000001</v>
      </c>
      <c r="Y108" s="8">
        <v>1395.6415200000001</v>
      </c>
      <c r="Z108" s="8">
        <v>1493.7740999999996</v>
      </c>
      <c r="AA108" s="8">
        <v>1587.0090599999999</v>
      </c>
      <c r="AB108" s="8">
        <v>1638</v>
      </c>
      <c r="AC108" s="8">
        <v>1693.4790599999999</v>
      </c>
      <c r="AD108" s="8">
        <v>1764.1423799999998</v>
      </c>
      <c r="AE108" s="8">
        <v>1751.8573799999999</v>
      </c>
      <c r="AF108" s="8">
        <v>1709.3840400000001</v>
      </c>
      <c r="AG108" s="8">
        <v>1741.89834</v>
      </c>
      <c r="AH108" s="8">
        <v>1803.22506</v>
      </c>
    </row>
    <row r="109" spans="1:34" x14ac:dyDescent="0.25">
      <c r="A109" t="s">
        <v>19</v>
      </c>
      <c r="B109" s="1" t="s">
        <v>113</v>
      </c>
      <c r="C109" s="8">
        <v>60.691613295599417</v>
      </c>
      <c r="D109" s="8">
        <v>60.000258117762002</v>
      </c>
      <c r="E109" s="8">
        <v>57.767941207323261</v>
      </c>
      <c r="F109" s="8">
        <v>56.597411469150906</v>
      </c>
      <c r="G109" s="8">
        <v>52.59427049154376</v>
      </c>
      <c r="H109" s="8">
        <v>59.357527665034056</v>
      </c>
      <c r="I109" s="8">
        <v>63.122849534874398</v>
      </c>
      <c r="J109" s="8">
        <v>67.800548058008403</v>
      </c>
      <c r="K109" s="8">
        <v>67.59101969823918</v>
      </c>
      <c r="L109" s="8">
        <v>70.753394981350226</v>
      </c>
      <c r="M109" s="8">
        <v>74.283550000000005</v>
      </c>
      <c r="N109" s="8">
        <v>79.715899999999991</v>
      </c>
      <c r="O109" s="8">
        <v>83.824949999999987</v>
      </c>
      <c r="P109" s="8">
        <v>82.435100000000006</v>
      </c>
      <c r="Q109" s="8">
        <v>76.760199999999998</v>
      </c>
      <c r="R109" s="8">
        <v>79.691149999999993</v>
      </c>
      <c r="S109" s="8">
        <v>79.433199999999999</v>
      </c>
      <c r="T109" s="8">
        <v>83.355800000000002</v>
      </c>
      <c r="U109" s="8">
        <v>88.878350000000012</v>
      </c>
      <c r="V109" s="8">
        <v>90.90564999999998</v>
      </c>
      <c r="W109" s="8">
        <v>80.589300000000009</v>
      </c>
      <c r="X109" s="8">
        <v>67.222650000000002</v>
      </c>
      <c r="Y109" s="8">
        <v>50.520800000000001</v>
      </c>
      <c r="Z109" s="8">
        <v>51.295749999999998</v>
      </c>
      <c r="AA109" s="8">
        <v>49.952100000000002</v>
      </c>
      <c r="AB109" s="8">
        <v>55</v>
      </c>
      <c r="AC109" s="8">
        <v>57.963949999999997</v>
      </c>
      <c r="AD109" s="8">
        <v>61.676449999999996</v>
      </c>
      <c r="AE109" s="8">
        <v>65.567149999999998</v>
      </c>
      <c r="AF109" s="8">
        <v>67.3904</v>
      </c>
      <c r="AG109" s="8">
        <v>68.501950000000008</v>
      </c>
      <c r="AH109" s="8">
        <v>66.804100000000005</v>
      </c>
    </row>
    <row r="110" spans="1:34" x14ac:dyDescent="0.25">
      <c r="A110" t="s">
        <v>20</v>
      </c>
      <c r="B110" s="1" t="s">
        <v>114</v>
      </c>
      <c r="C110" s="8">
        <v>69.566181517686488</v>
      </c>
      <c r="D110" s="8">
        <v>67.28890918206379</v>
      </c>
      <c r="E110" s="8">
        <v>64.767612257954497</v>
      </c>
      <c r="F110" s="8">
        <v>64.446022708920154</v>
      </c>
      <c r="G110" s="8">
        <v>60.396957547747945</v>
      </c>
      <c r="H110" s="8">
        <v>58.472649352018323</v>
      </c>
      <c r="I110" s="8">
        <v>61.353882546577225</v>
      </c>
      <c r="J110" s="8">
        <v>62.450250168836433</v>
      </c>
      <c r="K110" s="8">
        <v>65.555463076811435</v>
      </c>
      <c r="L110" s="8">
        <v>74.356035612545639</v>
      </c>
      <c r="M110" s="8">
        <v>71.266510000000011</v>
      </c>
      <c r="N110" s="8">
        <v>78.793431999999996</v>
      </c>
      <c r="O110" s="8">
        <v>80.269467000000006</v>
      </c>
      <c r="P110" s="8">
        <v>81.418318999999997</v>
      </c>
      <c r="Q110" s="8">
        <v>77.332813999999999</v>
      </c>
      <c r="R110" s="8">
        <v>78.033431000000007</v>
      </c>
      <c r="S110" s="8">
        <v>77.362505999999996</v>
      </c>
      <c r="T110" s="8">
        <v>76.898283000000006</v>
      </c>
      <c r="U110" s="8">
        <v>80.294020000000003</v>
      </c>
      <c r="V110" s="8">
        <v>88.423346999999993</v>
      </c>
      <c r="W110" s="8">
        <v>88.565525999999991</v>
      </c>
      <c r="X110" s="8">
        <v>73.568211000000005</v>
      </c>
      <c r="Y110" s="8">
        <v>54.876525999999991</v>
      </c>
      <c r="Z110" s="8">
        <v>57.132547000000002</v>
      </c>
      <c r="AA110" s="8">
        <v>55.923169000000001</v>
      </c>
      <c r="AB110" s="8">
        <v>57.1</v>
      </c>
      <c r="AC110" s="8">
        <v>58.263127000000004</v>
      </c>
      <c r="AD110" s="8">
        <v>61.39506200000001</v>
      </c>
      <c r="AE110" s="8">
        <v>63.014418000000006</v>
      </c>
      <c r="AF110" s="8">
        <v>65.645015000000001</v>
      </c>
      <c r="AG110" s="8">
        <v>65.221904000000009</v>
      </c>
      <c r="AH110" s="8">
        <v>64.357980999999995</v>
      </c>
    </row>
    <row r="111" spans="1:34" x14ac:dyDescent="0.25">
      <c r="A111" t="s">
        <v>21</v>
      </c>
      <c r="B111" s="1" t="s">
        <v>115</v>
      </c>
      <c r="C111" s="8">
        <v>178.91384475521468</v>
      </c>
      <c r="D111" s="8">
        <v>201.08138640485717</v>
      </c>
      <c r="E111" s="8">
        <v>196.38763488508505</v>
      </c>
      <c r="F111" s="8">
        <v>194.06642633532644</v>
      </c>
      <c r="G111" s="8">
        <v>181.6055539009887</v>
      </c>
      <c r="H111" s="8">
        <v>185.66543693117748</v>
      </c>
      <c r="I111" s="8">
        <v>193.18258154166767</v>
      </c>
      <c r="J111" s="8">
        <v>206.38222323645419</v>
      </c>
      <c r="K111" s="8">
        <v>213.46414124486125</v>
      </c>
      <c r="L111" s="8">
        <v>219.49035574864118</v>
      </c>
      <c r="M111" s="8">
        <v>226.889208</v>
      </c>
      <c r="N111" s="8">
        <v>232.38503399999999</v>
      </c>
      <c r="O111" s="8">
        <v>223.61778600000002</v>
      </c>
      <c r="P111" s="8">
        <v>207.531597</v>
      </c>
      <c r="Q111" s="8">
        <v>188.28398399999998</v>
      </c>
      <c r="R111" s="8">
        <v>191.292633</v>
      </c>
      <c r="S111" s="8">
        <v>184.65608699999996</v>
      </c>
      <c r="T111" s="8">
        <v>202.78334999999998</v>
      </c>
      <c r="U111" s="8">
        <v>210.48320999999999</v>
      </c>
      <c r="V111" s="8">
        <v>214.13962499999997</v>
      </c>
      <c r="W111" s="8">
        <v>225.09053700000001</v>
      </c>
      <c r="X111" s="8">
        <v>224.40814199999997</v>
      </c>
      <c r="Y111" s="8">
        <v>154.17849299999997</v>
      </c>
      <c r="Z111" s="8">
        <v>201.08041799999998</v>
      </c>
      <c r="AA111" s="8">
        <v>214.16406899999998</v>
      </c>
      <c r="AB111" s="8">
        <v>203.7</v>
      </c>
      <c r="AC111" s="8">
        <v>209.14693800000001</v>
      </c>
      <c r="AD111" s="8">
        <v>210.47506199999995</v>
      </c>
      <c r="AE111" s="8">
        <v>188.57120099999997</v>
      </c>
      <c r="AF111" s="8">
        <v>174.05553899999998</v>
      </c>
      <c r="AG111" s="8">
        <v>179.38840499999998</v>
      </c>
      <c r="AH111" s="8">
        <v>193.98147299999999</v>
      </c>
    </row>
    <row r="112" spans="1:34" x14ac:dyDescent="0.25">
      <c r="A112" t="s">
        <v>22</v>
      </c>
      <c r="B112" s="1" t="s">
        <v>116</v>
      </c>
      <c r="C112" s="8">
        <v>151.58696573823954</v>
      </c>
      <c r="D112" s="8">
        <v>157.65905664471921</v>
      </c>
      <c r="E112" s="8">
        <v>156.20845326591729</v>
      </c>
      <c r="F112" s="8">
        <v>157.60468620391399</v>
      </c>
      <c r="G112" s="8">
        <v>154.43815168983795</v>
      </c>
      <c r="H112" s="8">
        <v>159.95348927689724</v>
      </c>
      <c r="I112" s="8">
        <v>164.62499761058041</v>
      </c>
      <c r="J112" s="8">
        <v>172.53698425922846</v>
      </c>
      <c r="K112" s="8">
        <v>183.91563025798484</v>
      </c>
      <c r="L112" s="8">
        <v>192.6083764449582</v>
      </c>
      <c r="M112" s="8">
        <v>205.45937400000003</v>
      </c>
      <c r="N112" s="8">
        <v>222.14551</v>
      </c>
      <c r="O112" s="8">
        <v>222.84351100000001</v>
      </c>
      <c r="P112" s="8">
        <v>225.06517200000002</v>
      </c>
      <c r="Q112" s="8">
        <v>217.91426499999997</v>
      </c>
      <c r="R112" s="8">
        <v>215.40434400000001</v>
      </c>
      <c r="S112" s="8">
        <v>202.58089200000003</v>
      </c>
      <c r="T112" s="8">
        <v>194.79993099999999</v>
      </c>
      <c r="U112" s="8">
        <v>207.60897</v>
      </c>
      <c r="V112" s="8">
        <v>221.55045900000002</v>
      </c>
      <c r="W112" s="8">
        <v>231.26893899999999</v>
      </c>
      <c r="X112" s="8">
        <v>227.25594799999999</v>
      </c>
      <c r="Y112" s="8">
        <v>181.925004</v>
      </c>
      <c r="Z112" s="8">
        <v>184.93320299999999</v>
      </c>
      <c r="AA112" s="8">
        <v>198.03256100000002</v>
      </c>
      <c r="AB112" s="8">
        <v>205.9</v>
      </c>
      <c r="AC112" s="8">
        <v>211.93698800000001</v>
      </c>
      <c r="AD112" s="8">
        <v>216.75504800000002</v>
      </c>
      <c r="AE112" s="8">
        <v>212.927367</v>
      </c>
      <c r="AF112" s="8">
        <v>204.82726099999999</v>
      </c>
      <c r="AG112" s="8">
        <v>218.564909</v>
      </c>
      <c r="AH112" s="8">
        <v>225.58609900000002</v>
      </c>
    </row>
    <row r="113" spans="1:34" x14ac:dyDescent="0.25">
      <c r="A113" t="s">
        <v>23</v>
      </c>
      <c r="B113" s="1" t="s">
        <v>117</v>
      </c>
      <c r="C113" s="8">
        <v>144.25430821847294</v>
      </c>
      <c r="D113" s="8">
        <v>148.14888579181476</v>
      </c>
      <c r="E113" s="8">
        <v>155.39575798617835</v>
      </c>
      <c r="F113" s="8">
        <v>150.30627987973148</v>
      </c>
      <c r="G113" s="8">
        <v>148.29678114356082</v>
      </c>
      <c r="H113" s="8">
        <v>148.1958366973077</v>
      </c>
      <c r="I113" s="8">
        <v>167.8424429154538</v>
      </c>
      <c r="J113" s="8">
        <v>191.16530499806959</v>
      </c>
      <c r="K113" s="8">
        <v>209.34000034292907</v>
      </c>
      <c r="L113" s="8">
        <v>222.9581103525631</v>
      </c>
      <c r="M113" s="8">
        <v>236.55743999999999</v>
      </c>
      <c r="N113" s="8">
        <v>233.13527999999999</v>
      </c>
      <c r="O113" s="8">
        <v>234.06011999999998</v>
      </c>
      <c r="P113" s="8">
        <v>252.85931999999997</v>
      </c>
      <c r="Q113" s="8">
        <v>223.6122</v>
      </c>
      <c r="R113" s="8">
        <v>206.77608000000001</v>
      </c>
      <c r="S113" s="8">
        <v>210.2688</v>
      </c>
      <c r="T113" s="8">
        <v>209.61360000000002</v>
      </c>
      <c r="U113" s="8">
        <v>227.69460000000004</v>
      </c>
      <c r="V113" s="8">
        <v>236.65068000000002</v>
      </c>
      <c r="W113" s="8">
        <v>245.59416000000002</v>
      </c>
      <c r="X113" s="8">
        <v>234.69011999999998</v>
      </c>
      <c r="Y113" s="8">
        <v>181.58867999999998</v>
      </c>
      <c r="Z113" s="8">
        <v>201.92759999999998</v>
      </c>
      <c r="AA113" s="8">
        <v>226.15991999999997</v>
      </c>
      <c r="AB113" s="8">
        <v>252</v>
      </c>
      <c r="AC113" s="8">
        <v>238.85316</v>
      </c>
      <c r="AD113" s="8">
        <v>245.9898</v>
      </c>
      <c r="AE113" s="8">
        <v>228.82859999999999</v>
      </c>
      <c r="AF113" s="8">
        <v>211.03740000000002</v>
      </c>
      <c r="AG113" s="8">
        <v>230.75891999999999</v>
      </c>
      <c r="AH113" s="8">
        <v>233.5284</v>
      </c>
    </row>
    <row r="114" spans="1:34" x14ac:dyDescent="0.25">
      <c r="A114" t="s">
        <v>24</v>
      </c>
      <c r="B114" s="1" t="s">
        <v>118</v>
      </c>
      <c r="C114" s="8">
        <v>69.171699812557549</v>
      </c>
      <c r="D114" s="8">
        <v>73.271659671739641</v>
      </c>
      <c r="E114" s="8">
        <v>73.478337975566618</v>
      </c>
      <c r="F114" s="8">
        <v>78.863736068991415</v>
      </c>
      <c r="G114" s="8">
        <v>80.747365167664938</v>
      </c>
      <c r="H114" s="8">
        <v>91.045993845366837</v>
      </c>
      <c r="I114" s="8">
        <v>98.393995674278244</v>
      </c>
      <c r="J114" s="8">
        <v>112.70520801751196</v>
      </c>
      <c r="K114" s="8">
        <v>139.62715754853537</v>
      </c>
      <c r="L114" s="8">
        <v>166.58103299608513</v>
      </c>
      <c r="M114" s="8">
        <v>195.97135999999998</v>
      </c>
      <c r="N114" s="8">
        <v>217.76324799999998</v>
      </c>
      <c r="O114" s="8">
        <v>254.10956799999997</v>
      </c>
      <c r="P114" s="8">
        <v>284.64865599999996</v>
      </c>
      <c r="Q114" s="8">
        <v>267.41780799999998</v>
      </c>
      <c r="R114" s="8">
        <v>206.32031999999998</v>
      </c>
      <c r="S114" s="8">
        <v>190.02780799999996</v>
      </c>
      <c r="T114" s="8">
        <v>193.05638399999995</v>
      </c>
      <c r="U114" s="8">
        <v>191.38078399999998</v>
      </c>
      <c r="V114" s="8">
        <v>193.940192</v>
      </c>
      <c r="W114" s="8">
        <v>209.12396799999999</v>
      </c>
      <c r="X114" s="8">
        <v>185.04644799999997</v>
      </c>
      <c r="Y114" s="8">
        <v>125.708624</v>
      </c>
      <c r="Z114" s="8">
        <v>118.966464</v>
      </c>
      <c r="AA114" s="8">
        <v>123.156032</v>
      </c>
      <c r="AB114" s="8">
        <v>113.6</v>
      </c>
      <c r="AC114" s="8">
        <v>109.16278399999999</v>
      </c>
      <c r="AD114" s="8">
        <v>97.950463999999997</v>
      </c>
      <c r="AE114" s="8">
        <v>79.681311999999991</v>
      </c>
      <c r="AF114" s="8">
        <v>68.624623999999997</v>
      </c>
      <c r="AG114" s="8">
        <v>73.779792</v>
      </c>
      <c r="AH114" s="8">
        <v>81.105855999999989</v>
      </c>
    </row>
    <row r="115" spans="1:34" x14ac:dyDescent="0.25">
      <c r="A115" t="s">
        <v>25</v>
      </c>
      <c r="B115" s="1" t="s">
        <v>119</v>
      </c>
      <c r="C115" s="8">
        <v>66.498853736673809</v>
      </c>
      <c r="D115" s="8">
        <v>69.013270936673791</v>
      </c>
      <c r="E115" s="8">
        <v>67.859157091300517</v>
      </c>
      <c r="F115" s="8">
        <v>64.961555847727581</v>
      </c>
      <c r="G115" s="8">
        <v>60.520270313546526</v>
      </c>
      <c r="H115" s="8">
        <v>68.576258659033144</v>
      </c>
      <c r="I115" s="8">
        <v>74.327668684351011</v>
      </c>
      <c r="J115" s="8">
        <v>80.007915959914442</v>
      </c>
      <c r="K115" s="8">
        <v>86.220059180221597</v>
      </c>
      <c r="L115" s="8">
        <v>92.977783492672842</v>
      </c>
      <c r="M115" s="8">
        <v>96.437388000000013</v>
      </c>
      <c r="N115" s="8">
        <v>114.769632</v>
      </c>
      <c r="O115" s="8">
        <v>112.83820799999999</v>
      </c>
      <c r="P115" s="8">
        <v>119.79572399999999</v>
      </c>
      <c r="Q115" s="8">
        <v>101.58879599999999</v>
      </c>
      <c r="R115" s="8">
        <v>88.109892000000002</v>
      </c>
      <c r="S115" s="8">
        <v>79.180595999999994</v>
      </c>
      <c r="T115" s="8">
        <v>84.553607999999997</v>
      </c>
      <c r="U115" s="8">
        <v>86.208204000000009</v>
      </c>
      <c r="V115" s="8">
        <v>77.928143999999989</v>
      </c>
      <c r="W115" s="8">
        <v>85.915092000000001</v>
      </c>
      <c r="X115" s="8">
        <v>76.128407999999993</v>
      </c>
      <c r="Y115" s="8">
        <v>58.989143999999996</v>
      </c>
      <c r="Z115" s="8">
        <v>61.32696</v>
      </c>
      <c r="AA115" s="8">
        <v>69.12912</v>
      </c>
      <c r="AB115" s="8">
        <v>70.8</v>
      </c>
      <c r="AC115" s="8">
        <v>66.387035999999995</v>
      </c>
      <c r="AD115" s="8">
        <v>73.090379999999996</v>
      </c>
      <c r="AE115" s="8">
        <v>65.322203999999999</v>
      </c>
      <c r="AF115" s="8">
        <v>70.365995999999996</v>
      </c>
      <c r="AG115" s="8">
        <v>66.963347999999996</v>
      </c>
      <c r="AH115" s="8">
        <v>68.448732000000007</v>
      </c>
    </row>
    <row r="116" spans="1:34" x14ac:dyDescent="0.25">
      <c r="A116" t="s">
        <v>26</v>
      </c>
      <c r="B116" s="1" t="s">
        <v>120</v>
      </c>
      <c r="C116" s="8">
        <v>257.28048320533219</v>
      </c>
      <c r="D116" s="8">
        <v>268.33852450953839</v>
      </c>
      <c r="E116" s="8">
        <v>276.16497168873934</v>
      </c>
      <c r="F116" s="8">
        <v>258.3442721430053</v>
      </c>
      <c r="G116" s="8">
        <v>239.7816021619881</v>
      </c>
      <c r="H116" s="8">
        <v>266.30034066359707</v>
      </c>
      <c r="I116" s="8">
        <v>292.34529081380327</v>
      </c>
      <c r="J116" s="8">
        <v>332.7603310171931</v>
      </c>
      <c r="K116" s="8">
        <v>350.11171191478235</v>
      </c>
      <c r="L116" s="8">
        <v>357.49565865346807</v>
      </c>
      <c r="M116" s="8">
        <v>397.41456199999999</v>
      </c>
      <c r="N116" s="8">
        <v>407.67242399999998</v>
      </c>
      <c r="O116" s="8">
        <v>465.82948799999997</v>
      </c>
      <c r="P116" s="8">
        <v>431.95228199999997</v>
      </c>
      <c r="Q116" s="8">
        <v>420.82301899999999</v>
      </c>
      <c r="R116" s="8">
        <v>431.74537400000003</v>
      </c>
      <c r="S116" s="8">
        <v>433.09027599999996</v>
      </c>
      <c r="T116" s="8">
        <v>445.20633099999998</v>
      </c>
      <c r="U116" s="8">
        <v>452.46800599999995</v>
      </c>
      <c r="V116" s="8">
        <v>441.53769299999999</v>
      </c>
      <c r="W116" s="8">
        <v>427.73454199999998</v>
      </c>
      <c r="X116" s="8">
        <v>351.56454500000001</v>
      </c>
      <c r="Y116" s="8">
        <v>317.11038399999995</v>
      </c>
      <c r="Z116" s="8">
        <v>363.09966600000001</v>
      </c>
      <c r="AA116" s="8">
        <v>397.88806299999999</v>
      </c>
      <c r="AB116" s="8">
        <v>397.9</v>
      </c>
      <c r="AC116" s="8">
        <v>440.82147299999997</v>
      </c>
      <c r="AD116" s="8">
        <v>491.76858899999991</v>
      </c>
      <c r="AE116" s="8">
        <v>533.33322299999998</v>
      </c>
      <c r="AF116" s="8">
        <v>552.29315799999995</v>
      </c>
      <c r="AG116" s="8">
        <v>550.15643499999987</v>
      </c>
      <c r="AH116" s="8">
        <v>572.54626799999994</v>
      </c>
    </row>
    <row r="117" spans="1:34" x14ac:dyDescent="0.25">
      <c r="A117" t="s">
        <v>27</v>
      </c>
      <c r="B117" s="1" t="s">
        <v>121</v>
      </c>
      <c r="C117" s="8">
        <v>99.719291680314939</v>
      </c>
      <c r="D117" s="8">
        <v>107.35755063022845</v>
      </c>
      <c r="E117" s="8">
        <v>109.31841327929884</v>
      </c>
      <c r="F117" s="8">
        <v>120.21152468472729</v>
      </c>
      <c r="G117" s="8">
        <v>105.47876463949007</v>
      </c>
      <c r="H117" s="8">
        <v>118.05957731687317</v>
      </c>
      <c r="I117" s="8">
        <v>107.90643827872135</v>
      </c>
      <c r="J117" s="8">
        <v>103.86031554702787</v>
      </c>
      <c r="K117" s="8">
        <v>97.357022877569847</v>
      </c>
      <c r="L117" s="8">
        <v>97.1236173824894</v>
      </c>
      <c r="M117" s="8">
        <v>119.04962699999999</v>
      </c>
      <c r="N117" s="8">
        <v>151.214868</v>
      </c>
      <c r="O117" s="8">
        <v>138.51516900000001</v>
      </c>
      <c r="P117" s="8">
        <v>117.04432500000001</v>
      </c>
      <c r="Q117" s="8">
        <v>135.06906900000001</v>
      </c>
      <c r="R117" s="8">
        <v>132.256395</v>
      </c>
      <c r="S117" s="8">
        <v>126.30120599999998</v>
      </c>
      <c r="T117" s="8">
        <v>122.57777700000001</v>
      </c>
      <c r="U117" s="8">
        <v>136.058592</v>
      </c>
      <c r="V117" s="8">
        <v>132.75197700000001</v>
      </c>
      <c r="W117" s="8">
        <v>164.152512</v>
      </c>
      <c r="X117" s="8">
        <v>163.07765699999999</v>
      </c>
      <c r="Y117" s="8">
        <v>139.50797399999999</v>
      </c>
      <c r="Z117" s="8">
        <v>134.60466600000001</v>
      </c>
      <c r="AA117" s="8">
        <v>133.97123999999999</v>
      </c>
      <c r="AB117" s="8">
        <v>164.1</v>
      </c>
      <c r="AC117" s="8">
        <v>171.56819100000001</v>
      </c>
      <c r="AD117" s="8">
        <v>182.98791</v>
      </c>
      <c r="AE117" s="8">
        <v>182.12146199999998</v>
      </c>
      <c r="AF117" s="8">
        <v>166.55985899999999</v>
      </c>
      <c r="AG117" s="8">
        <v>163.898157</v>
      </c>
      <c r="AH117" s="8">
        <v>174.25450799999999</v>
      </c>
    </row>
    <row r="118" spans="1:34" x14ac:dyDescent="0.25">
      <c r="A118" t="s">
        <v>28</v>
      </c>
      <c r="B118" s="1" t="s">
        <v>122</v>
      </c>
      <c r="C118" s="8">
        <v>39.505814952337523</v>
      </c>
      <c r="D118" s="8">
        <v>38.546015781183186</v>
      </c>
      <c r="E118" s="8">
        <v>38.397120922028698</v>
      </c>
      <c r="F118" s="8">
        <v>38.871866454253215</v>
      </c>
      <c r="G118" s="8">
        <v>35.673490335999603</v>
      </c>
      <c r="H118" s="8">
        <v>37.897177797183417</v>
      </c>
      <c r="I118" s="8">
        <v>38.239063301239312</v>
      </c>
      <c r="J118" s="8">
        <v>41.349820521070093</v>
      </c>
      <c r="K118" s="8">
        <v>42.527807929746601</v>
      </c>
      <c r="L118" s="8">
        <v>42.404110662141328</v>
      </c>
      <c r="M118" s="8">
        <v>47.510058999999991</v>
      </c>
      <c r="N118" s="8">
        <v>52.478733999999996</v>
      </c>
      <c r="O118" s="8">
        <v>52.685707999999998</v>
      </c>
      <c r="P118" s="8">
        <v>56.298659999999998</v>
      </c>
      <c r="Q118" s="8">
        <v>55.972177999999992</v>
      </c>
      <c r="R118" s="8">
        <v>59.266008999999997</v>
      </c>
      <c r="S118" s="8">
        <v>58.881505000000004</v>
      </c>
      <c r="T118" s="8">
        <v>58.160559999999997</v>
      </c>
      <c r="U118" s="8">
        <v>59.738411999999997</v>
      </c>
      <c r="V118" s="8">
        <v>58.470587999999999</v>
      </c>
      <c r="W118" s="8">
        <v>59.164687000000001</v>
      </c>
      <c r="X118" s="8">
        <v>51.798057999999997</v>
      </c>
      <c r="Y118" s="8">
        <v>39.805689999999998</v>
      </c>
      <c r="Z118" s="8">
        <v>37.277836000000001</v>
      </c>
      <c r="AA118" s="8">
        <v>35.777490999999998</v>
      </c>
      <c r="AB118" s="8">
        <v>43.3</v>
      </c>
      <c r="AC118" s="8">
        <v>42.376410999999997</v>
      </c>
      <c r="AD118" s="8">
        <v>41.343272999999996</v>
      </c>
      <c r="AE118" s="8">
        <v>43.445487999999997</v>
      </c>
      <c r="AF118" s="8">
        <v>43.039767000000005</v>
      </c>
      <c r="AG118" s="8">
        <v>43.838219000000002</v>
      </c>
      <c r="AH118" s="8">
        <v>42.880423</v>
      </c>
    </row>
    <row r="119" spans="1:34" x14ac:dyDescent="0.25">
      <c r="A119" t="s">
        <v>29</v>
      </c>
      <c r="B119" s="1" t="s">
        <v>123</v>
      </c>
      <c r="C119" s="8">
        <v>67.081679977288189</v>
      </c>
      <c r="D119" s="8">
        <v>62.305004029563385</v>
      </c>
      <c r="E119" s="8">
        <v>63.258903241111874</v>
      </c>
      <c r="F119" s="8">
        <v>64.006637140059865</v>
      </c>
      <c r="G119" s="8">
        <v>64.977973220112119</v>
      </c>
      <c r="H119" s="8">
        <v>68.049938961832822</v>
      </c>
      <c r="I119" s="8">
        <v>75.936531481006057</v>
      </c>
      <c r="J119" s="8">
        <v>77.616624932705164</v>
      </c>
      <c r="K119" s="8">
        <v>81.073227453995386</v>
      </c>
      <c r="L119" s="8">
        <v>81.001428589014651</v>
      </c>
      <c r="M119" s="8">
        <v>85.477575000000002</v>
      </c>
      <c r="N119" s="8">
        <v>90.112965000000003</v>
      </c>
      <c r="O119" s="8">
        <v>83.726825000000005</v>
      </c>
      <c r="P119" s="8">
        <v>98.606710000000007</v>
      </c>
      <c r="Q119" s="8">
        <v>87.453315000000003</v>
      </c>
      <c r="R119" s="8">
        <v>93.995159999999998</v>
      </c>
      <c r="S119" s="8">
        <v>97.107770000000002</v>
      </c>
      <c r="T119" s="8">
        <v>92.446304999999995</v>
      </c>
      <c r="U119" s="8">
        <v>102.68186</v>
      </c>
      <c r="V119" s="8">
        <v>102.13354000000001</v>
      </c>
      <c r="W119" s="8">
        <v>100.343305</v>
      </c>
      <c r="X119" s="8">
        <v>101.63066500000001</v>
      </c>
      <c r="Y119" s="8">
        <v>87.774410000000003</v>
      </c>
      <c r="Z119" s="8">
        <v>81.558130000000006</v>
      </c>
      <c r="AA119" s="8">
        <v>82.256195000000005</v>
      </c>
      <c r="AB119" s="8">
        <v>74.5</v>
      </c>
      <c r="AC119" s="8">
        <v>86.705334999999991</v>
      </c>
      <c r="AD119" s="8">
        <v>79.837180000000004</v>
      </c>
      <c r="AE119" s="8">
        <v>85.452989999999986</v>
      </c>
      <c r="AF119" s="8">
        <v>80.662639999999996</v>
      </c>
      <c r="AG119" s="8">
        <v>76.651560000000003</v>
      </c>
      <c r="AH119" s="8">
        <v>76.766289999999998</v>
      </c>
    </row>
    <row r="120" spans="1:34" x14ac:dyDescent="0.25">
      <c r="A120" t="s">
        <v>30</v>
      </c>
      <c r="B120" s="1" t="s">
        <v>285</v>
      </c>
      <c r="C120" s="8">
        <v>1937.913524694939</v>
      </c>
      <c r="D120" s="8">
        <v>2006.0019972666482</v>
      </c>
      <c r="E120" s="8">
        <v>2046.6953148959085</v>
      </c>
      <c r="F120" s="8">
        <v>2054.6601155178741</v>
      </c>
      <c r="G120" s="8">
        <v>2057.8319387741108</v>
      </c>
      <c r="H120" s="8">
        <v>2087.9290172296824</v>
      </c>
      <c r="I120" s="8">
        <v>2092.2520948522979</v>
      </c>
      <c r="J120" s="8">
        <v>2144.2934912453093</v>
      </c>
      <c r="K120" s="8">
        <v>2196.6403224692531</v>
      </c>
      <c r="L120" s="8">
        <v>2198.8018612805608</v>
      </c>
      <c r="M120" s="8">
        <v>2303.002129</v>
      </c>
      <c r="N120" s="8">
        <v>2345.7822860000001</v>
      </c>
      <c r="O120" s="8">
        <v>2313.4599910000002</v>
      </c>
      <c r="P120" s="8">
        <v>2306.9293430000002</v>
      </c>
      <c r="Q120" s="8">
        <v>2209.7418280000002</v>
      </c>
      <c r="R120" s="8">
        <v>2257.4420340000001</v>
      </c>
      <c r="S120" s="8">
        <v>2171.5507750000002</v>
      </c>
      <c r="T120" s="8">
        <v>2169.9843019999998</v>
      </c>
      <c r="U120" s="8">
        <v>2277.1222299999999</v>
      </c>
      <c r="V120" s="8">
        <v>2241.6228630000001</v>
      </c>
      <c r="W120" s="8">
        <v>2285.528233</v>
      </c>
      <c r="X120" s="8">
        <v>2148.8700110000004</v>
      </c>
      <c r="Y120" s="8">
        <v>1997.8708389999999</v>
      </c>
      <c r="Z120" s="8">
        <v>2078.5993560000002</v>
      </c>
      <c r="AA120" s="8">
        <v>2135.9410930000004</v>
      </c>
      <c r="AB120" s="8">
        <v>2206.3000000000002</v>
      </c>
      <c r="AC120" s="8">
        <v>2256.5374510000001</v>
      </c>
      <c r="AD120" s="8">
        <v>2198.997147</v>
      </c>
      <c r="AE120" s="8">
        <v>2227.0833459999999</v>
      </c>
      <c r="AF120" s="8">
        <v>2294.6843779999999</v>
      </c>
      <c r="AG120" s="8">
        <v>2256.5153880000003</v>
      </c>
      <c r="AH120" s="8">
        <v>2243.6085330000001</v>
      </c>
    </row>
    <row r="121" spans="1:34" x14ac:dyDescent="0.25">
      <c r="A121" t="s">
        <v>31</v>
      </c>
      <c r="B121" s="1" t="s">
        <v>124</v>
      </c>
      <c r="C121" s="8">
        <v>532.38586722005846</v>
      </c>
      <c r="D121" s="8">
        <v>549.19492481852058</v>
      </c>
      <c r="E121" s="8">
        <v>568.9823549963462</v>
      </c>
      <c r="F121" s="8">
        <v>566.88829731529211</v>
      </c>
      <c r="G121" s="8">
        <v>579.30407849659093</v>
      </c>
      <c r="H121" s="8">
        <v>589.20133084448639</v>
      </c>
      <c r="I121" s="8">
        <v>595.88675148105563</v>
      </c>
      <c r="J121" s="8">
        <v>601.00162885557268</v>
      </c>
      <c r="K121" s="8">
        <v>596.44563849619169</v>
      </c>
      <c r="L121" s="8">
        <v>603.69702066712387</v>
      </c>
      <c r="M121" s="8">
        <v>637.18071999999995</v>
      </c>
      <c r="N121" s="8">
        <v>659.19377099999997</v>
      </c>
      <c r="O121" s="8">
        <v>632.15960600000005</v>
      </c>
      <c r="P121" s="8">
        <v>647.72370600000011</v>
      </c>
      <c r="Q121" s="8">
        <v>638.64915900000005</v>
      </c>
      <c r="R121" s="8">
        <v>643.12891300000001</v>
      </c>
      <c r="S121" s="8">
        <v>645.39585799999998</v>
      </c>
      <c r="T121" s="8">
        <v>640.55068600000004</v>
      </c>
      <c r="U121" s="8">
        <v>673.3706360000001</v>
      </c>
      <c r="V121" s="8">
        <v>652.72451899999999</v>
      </c>
      <c r="W121" s="8">
        <v>655.19447400000001</v>
      </c>
      <c r="X121" s="8">
        <v>657.23810800000001</v>
      </c>
      <c r="Y121" s="8">
        <v>659.12610100000006</v>
      </c>
      <c r="Z121" s="8">
        <v>669.75029099999995</v>
      </c>
      <c r="AA121" s="8">
        <v>662.09004700000003</v>
      </c>
      <c r="AB121" s="8">
        <v>676.7</v>
      </c>
      <c r="AC121" s="8">
        <v>687.15501500000016</v>
      </c>
      <c r="AD121" s="8">
        <v>681.72111400000006</v>
      </c>
      <c r="AE121" s="8">
        <v>705.84546899999998</v>
      </c>
      <c r="AF121" s="8">
        <v>729.91568800000005</v>
      </c>
      <c r="AG121" s="8">
        <v>731.61420500000008</v>
      </c>
      <c r="AH121" s="8">
        <v>726.078799</v>
      </c>
    </row>
    <row r="122" spans="1:34" x14ac:dyDescent="0.25">
      <c r="A122" t="s">
        <v>32</v>
      </c>
      <c r="B122" s="1" t="s">
        <v>125</v>
      </c>
      <c r="C122" s="8">
        <v>74.329684437136137</v>
      </c>
      <c r="D122" s="8">
        <v>72.653677518751721</v>
      </c>
      <c r="E122" s="8">
        <v>73.242453045139357</v>
      </c>
      <c r="F122" s="8">
        <v>69.258880686578721</v>
      </c>
      <c r="G122" s="8">
        <v>68.443287368738169</v>
      </c>
      <c r="H122" s="8">
        <v>71.147444397158822</v>
      </c>
      <c r="I122" s="8">
        <v>75.426423160787309</v>
      </c>
      <c r="J122" s="8">
        <v>80.597053903777649</v>
      </c>
      <c r="K122" s="8">
        <v>79.714230163065807</v>
      </c>
      <c r="L122" s="8">
        <v>78.948210793163966</v>
      </c>
      <c r="M122" s="8">
        <v>82.43128999999999</v>
      </c>
      <c r="N122" s="8">
        <v>81.37160999999999</v>
      </c>
      <c r="O122" s="8">
        <v>80.975662</v>
      </c>
      <c r="P122" s="8">
        <v>76.938137999999995</v>
      </c>
      <c r="Q122" s="8">
        <v>70.014059999999986</v>
      </c>
      <c r="R122" s="8">
        <v>70.343419999999995</v>
      </c>
      <c r="S122" s="8">
        <v>71.588543999999999</v>
      </c>
      <c r="T122" s="8">
        <v>66.342769999999987</v>
      </c>
      <c r="U122" s="8">
        <v>68.787551999999991</v>
      </c>
      <c r="V122" s="8">
        <v>60.592573999999985</v>
      </c>
      <c r="W122" s="8">
        <v>52.020980000000002</v>
      </c>
      <c r="X122" s="8">
        <v>42.308797999999996</v>
      </c>
      <c r="Y122" s="8">
        <v>34.975167999999996</v>
      </c>
      <c r="Z122" s="8">
        <v>37.640478000000002</v>
      </c>
      <c r="AA122" s="8">
        <v>38.337145999999997</v>
      </c>
      <c r="AB122" s="8">
        <v>35.799999999999997</v>
      </c>
      <c r="AC122" s="8">
        <v>36.736169999999994</v>
      </c>
      <c r="AD122" s="8">
        <v>36.930563999999997</v>
      </c>
      <c r="AE122" s="8">
        <v>35.558349999999997</v>
      </c>
      <c r="AF122" s="8">
        <v>34.516570000000002</v>
      </c>
      <c r="AG122" s="8">
        <v>35.416939999999997</v>
      </c>
      <c r="AH122" s="8">
        <v>36.469817999999997</v>
      </c>
    </row>
    <row r="123" spans="1:34" x14ac:dyDescent="0.25">
      <c r="A123" t="s">
        <v>33</v>
      </c>
      <c r="B123" s="1" t="s">
        <v>126</v>
      </c>
      <c r="C123" s="8">
        <v>80.273743609608246</v>
      </c>
      <c r="D123" s="8">
        <v>79.124595977295471</v>
      </c>
      <c r="E123" s="8">
        <v>72.954781809550539</v>
      </c>
      <c r="F123" s="8">
        <v>71.623546728908281</v>
      </c>
      <c r="G123" s="8">
        <v>71.189934227347777</v>
      </c>
      <c r="H123" s="8">
        <v>75.110327667246011</v>
      </c>
      <c r="I123" s="8">
        <v>77.198820043570848</v>
      </c>
      <c r="J123" s="8">
        <v>79.150523322420767</v>
      </c>
      <c r="K123" s="8">
        <v>78.143827083323558</v>
      </c>
      <c r="L123" s="8">
        <v>77.96919002055715</v>
      </c>
      <c r="M123" s="8">
        <v>81.553123999999997</v>
      </c>
      <c r="N123" s="8">
        <v>73.476811999999995</v>
      </c>
      <c r="O123" s="8">
        <v>71.519419999999997</v>
      </c>
      <c r="P123" s="8">
        <v>69.744188000000008</v>
      </c>
      <c r="Q123" s="8">
        <v>51.200759999999988</v>
      </c>
      <c r="R123" s="8">
        <v>42.791224</v>
      </c>
      <c r="S123" s="8">
        <v>37.750083999999994</v>
      </c>
      <c r="T123" s="8">
        <v>30.821563999999999</v>
      </c>
      <c r="U123" s="8">
        <v>32.340207999999997</v>
      </c>
      <c r="V123" s="8">
        <v>31.340903999999995</v>
      </c>
      <c r="W123" s="8">
        <v>20.915095999999998</v>
      </c>
      <c r="X123" s="8">
        <v>16.93582</v>
      </c>
      <c r="Y123" s="8">
        <v>16.344904</v>
      </c>
      <c r="Z123" s="8">
        <v>13.866975999999999</v>
      </c>
      <c r="AA123" s="8">
        <v>15.074843999999999</v>
      </c>
      <c r="AB123" s="8">
        <v>9.1999999999999993</v>
      </c>
      <c r="AC123" s="8">
        <v>9.0401039999999995</v>
      </c>
      <c r="AD123" s="8">
        <v>8.679371999999999</v>
      </c>
      <c r="AE123" s="8">
        <v>8.684984</v>
      </c>
      <c r="AF123" s="8">
        <v>8.6374199999999988</v>
      </c>
      <c r="AG123" s="8">
        <v>9.5101319999999987</v>
      </c>
      <c r="AH123" s="8">
        <v>10.429764</v>
      </c>
    </row>
    <row r="124" spans="1:34" x14ac:dyDescent="0.25">
      <c r="A124" t="s">
        <v>34</v>
      </c>
      <c r="B124" s="1" t="s">
        <v>127</v>
      </c>
      <c r="C124" s="8">
        <v>121.62724409941018</v>
      </c>
      <c r="D124" s="8">
        <v>126.31438680685774</v>
      </c>
      <c r="E124" s="8">
        <v>130.98940410963084</v>
      </c>
      <c r="F124" s="8">
        <v>131.40166788348205</v>
      </c>
      <c r="G124" s="8">
        <v>130.34136856980453</v>
      </c>
      <c r="H124" s="8">
        <v>132.35957488719416</v>
      </c>
      <c r="I124" s="8">
        <v>127.43261861106573</v>
      </c>
      <c r="J124" s="8">
        <v>134.78061410660251</v>
      </c>
      <c r="K124" s="8">
        <v>149.76761481904447</v>
      </c>
      <c r="L124" s="8">
        <v>140.98882152142434</v>
      </c>
      <c r="M124" s="8">
        <v>141.80796000000001</v>
      </c>
      <c r="N124" s="8">
        <v>148.3965</v>
      </c>
      <c r="O124" s="8">
        <v>146.74842000000001</v>
      </c>
      <c r="P124" s="8">
        <v>145.31831999999997</v>
      </c>
      <c r="Q124" s="8">
        <v>145.24397999999999</v>
      </c>
      <c r="R124" s="8">
        <v>144.25739999999999</v>
      </c>
      <c r="S124" s="8">
        <v>139.08132000000001</v>
      </c>
      <c r="T124" s="8">
        <v>134.79354000000001</v>
      </c>
      <c r="U124" s="8">
        <v>136.06361999999999</v>
      </c>
      <c r="V124" s="8">
        <v>129.61998000000003</v>
      </c>
      <c r="W124" s="8">
        <v>135.86076</v>
      </c>
      <c r="X124" s="8">
        <v>133.42140000000001</v>
      </c>
      <c r="Y124" s="8">
        <v>112.02786</v>
      </c>
      <c r="Z124" s="8">
        <v>119.8575</v>
      </c>
      <c r="AA124" s="8">
        <v>122.39388000000001</v>
      </c>
      <c r="AB124" s="8">
        <v>126</v>
      </c>
      <c r="AC124" s="8">
        <v>125.49852000000001</v>
      </c>
      <c r="AD124" s="8">
        <v>123.55434</v>
      </c>
      <c r="AE124" s="8">
        <v>121.77269999999999</v>
      </c>
      <c r="AF124" s="8">
        <v>121.3758</v>
      </c>
      <c r="AG124" s="8">
        <v>122.22</v>
      </c>
      <c r="AH124" s="8">
        <v>122.13558</v>
      </c>
    </row>
    <row r="125" spans="1:34" x14ac:dyDescent="0.25">
      <c r="A125" t="s">
        <v>35</v>
      </c>
      <c r="B125" s="1" t="s">
        <v>128</v>
      </c>
      <c r="C125" s="8">
        <v>70.167907842868914</v>
      </c>
      <c r="D125" s="8">
        <v>69.414113248987334</v>
      </c>
      <c r="E125" s="8">
        <v>69.308779506562047</v>
      </c>
      <c r="F125" s="8">
        <v>72.22438457634405</v>
      </c>
      <c r="G125" s="8">
        <v>70.16626200317846</v>
      </c>
      <c r="H125" s="8">
        <v>74.485768356870977</v>
      </c>
      <c r="I125" s="8">
        <v>76.5019220179298</v>
      </c>
      <c r="J125" s="8">
        <v>76.107743404239145</v>
      </c>
      <c r="K125" s="8">
        <v>76.493692818359634</v>
      </c>
      <c r="L125" s="8">
        <v>80.61816716537885</v>
      </c>
      <c r="M125" s="8">
        <v>84.932735999999991</v>
      </c>
      <c r="N125" s="8">
        <v>86.549119999999988</v>
      </c>
      <c r="O125" s="8">
        <v>87.507391999999996</v>
      </c>
      <c r="P125" s="8">
        <v>87.212607999999989</v>
      </c>
      <c r="Q125" s="8">
        <v>83.754496000000003</v>
      </c>
      <c r="R125" s="8">
        <v>79.146367999999995</v>
      </c>
      <c r="S125" s="8">
        <v>71.978367999999989</v>
      </c>
      <c r="T125" s="8">
        <v>70.523263999999998</v>
      </c>
      <c r="U125" s="8">
        <v>68.386303999999996</v>
      </c>
      <c r="V125" s="8">
        <v>64.447935999999999</v>
      </c>
      <c r="W125" s="8">
        <v>64.541119999999992</v>
      </c>
      <c r="X125" s="8">
        <v>58.451008000000002</v>
      </c>
      <c r="Y125" s="8">
        <v>49.007615999999999</v>
      </c>
      <c r="Z125" s="8">
        <v>47.898367999999991</v>
      </c>
      <c r="AA125" s="8">
        <v>45.932544</v>
      </c>
      <c r="AB125" s="8">
        <v>44.8</v>
      </c>
      <c r="AC125" s="8">
        <v>43.92281599999999</v>
      </c>
      <c r="AD125" s="8">
        <v>42.971711999999997</v>
      </c>
      <c r="AE125" s="8">
        <v>43.621311999999996</v>
      </c>
      <c r="AF125" s="8">
        <v>45.410175999999993</v>
      </c>
      <c r="AG125" s="8">
        <v>42.973951999999997</v>
      </c>
      <c r="AH125" s="8">
        <v>42.664831999999997</v>
      </c>
    </row>
    <row r="126" spans="1:34" x14ac:dyDescent="0.25">
      <c r="A126" t="s">
        <v>36</v>
      </c>
      <c r="B126" s="1" t="s">
        <v>129</v>
      </c>
      <c r="C126" s="8">
        <v>578.62674138837701</v>
      </c>
      <c r="D126" s="8">
        <v>582.21510737010385</v>
      </c>
      <c r="E126" s="8">
        <v>586.99777753240357</v>
      </c>
      <c r="F126" s="8">
        <v>616.59361672202442</v>
      </c>
      <c r="G126" s="8">
        <v>620.05655349843471</v>
      </c>
      <c r="H126" s="8">
        <v>582.11694538340168</v>
      </c>
      <c r="I126" s="8">
        <v>535.01555178142917</v>
      </c>
      <c r="J126" s="8">
        <v>558.9779835839571</v>
      </c>
      <c r="K126" s="8">
        <v>597.39749474938958</v>
      </c>
      <c r="L126" s="8">
        <v>585.62896315393698</v>
      </c>
      <c r="M126" s="8">
        <v>579.05210999999997</v>
      </c>
      <c r="N126" s="8">
        <v>541.42675999999994</v>
      </c>
      <c r="O126" s="8">
        <v>579.04535500000009</v>
      </c>
      <c r="P126" s="8">
        <v>578.05237</v>
      </c>
      <c r="Q126" s="8">
        <v>544.91234000000009</v>
      </c>
      <c r="R126" s="8">
        <v>601.59354500000006</v>
      </c>
      <c r="S126" s="8">
        <v>499.63357500000006</v>
      </c>
      <c r="T126" s="8">
        <v>532.36830500000008</v>
      </c>
      <c r="U126" s="8">
        <v>579.29528999999991</v>
      </c>
      <c r="V126" s="8">
        <v>605.61952499999995</v>
      </c>
      <c r="W126" s="8">
        <v>625.5737949999999</v>
      </c>
      <c r="X126" s="8">
        <v>579.67356999999993</v>
      </c>
      <c r="Y126" s="8">
        <v>590.85985000000005</v>
      </c>
      <c r="Z126" s="8">
        <v>602.92427999999995</v>
      </c>
      <c r="AA126" s="8">
        <v>653.16121499999997</v>
      </c>
      <c r="AB126" s="8">
        <v>675.5</v>
      </c>
      <c r="AC126" s="8">
        <v>690.45556999999997</v>
      </c>
      <c r="AD126" s="8">
        <v>645.66316500000005</v>
      </c>
      <c r="AE126" s="8">
        <v>641.4277800000001</v>
      </c>
      <c r="AF126" s="8">
        <v>716.23940499999992</v>
      </c>
      <c r="AG126" s="8">
        <v>695.74473499999988</v>
      </c>
      <c r="AH126" s="8">
        <v>702.58079500000008</v>
      </c>
    </row>
    <row r="127" spans="1:34" x14ac:dyDescent="0.25">
      <c r="A127" t="s">
        <v>37</v>
      </c>
      <c r="B127" s="1" t="s">
        <v>130</v>
      </c>
      <c r="C127" s="8">
        <v>380.39633480216054</v>
      </c>
      <c r="D127" s="8">
        <v>417.06379060262174</v>
      </c>
      <c r="E127" s="8">
        <v>431.58410309964682</v>
      </c>
      <c r="F127" s="8">
        <v>423.0500922752484</v>
      </c>
      <c r="G127" s="8">
        <v>421.83327596522145</v>
      </c>
      <c r="H127" s="8">
        <v>427.79784877441119</v>
      </c>
      <c r="I127" s="8">
        <v>431.01915267018086</v>
      </c>
      <c r="J127" s="8">
        <v>431.79052729566621</v>
      </c>
      <c r="K127" s="8">
        <v>446.20762769534474</v>
      </c>
      <c r="L127" s="8">
        <v>448.35878510132898</v>
      </c>
      <c r="M127" s="8">
        <v>485.40649599999995</v>
      </c>
      <c r="N127" s="8">
        <v>507.44417799999997</v>
      </c>
      <c r="O127" s="8">
        <v>494.26953000000003</v>
      </c>
      <c r="P127" s="8">
        <v>483.89424999999994</v>
      </c>
      <c r="Q127" s="8">
        <v>468.07194799999996</v>
      </c>
      <c r="R127" s="8">
        <v>491.72954399999998</v>
      </c>
      <c r="S127" s="8">
        <v>487.64794799999999</v>
      </c>
      <c r="T127" s="8">
        <v>499.02160399999991</v>
      </c>
      <c r="U127" s="8">
        <v>526.87825199999997</v>
      </c>
      <c r="V127" s="8">
        <v>509.34305000000001</v>
      </c>
      <c r="W127" s="8">
        <v>551.04482400000006</v>
      </c>
      <c r="X127" s="8">
        <v>496.93186600000001</v>
      </c>
      <c r="Y127" s="8">
        <v>413.44022599999994</v>
      </c>
      <c r="Z127" s="8">
        <v>450.17458999999997</v>
      </c>
      <c r="AA127" s="8">
        <v>459.55149399999993</v>
      </c>
      <c r="AB127" s="8">
        <v>489.4</v>
      </c>
      <c r="AC127" s="8">
        <v>511.32022599999999</v>
      </c>
      <c r="AD127" s="8">
        <v>500.85195999999996</v>
      </c>
      <c r="AE127" s="8">
        <v>508.97110599999991</v>
      </c>
      <c r="AF127" s="8">
        <v>499.97104000000002</v>
      </c>
      <c r="AG127" s="8">
        <v>482.14219800000001</v>
      </c>
      <c r="AH127" s="8">
        <v>473.75388199999992</v>
      </c>
    </row>
    <row r="128" spans="1:34" x14ac:dyDescent="0.25">
      <c r="A128" t="s">
        <v>38</v>
      </c>
      <c r="B128" s="1" t="s">
        <v>131</v>
      </c>
      <c r="C128" s="8">
        <v>117.45093306847156</v>
      </c>
      <c r="D128" s="8">
        <v>123.46839567917621</v>
      </c>
      <c r="E128" s="8">
        <v>123.9394875535923</v>
      </c>
      <c r="F128" s="8">
        <v>131.14020045675699</v>
      </c>
      <c r="G128" s="8">
        <v>126.04835977123821</v>
      </c>
      <c r="H128" s="8">
        <v>134.66970910746426</v>
      </c>
      <c r="I128" s="8">
        <v>141.1932274426442</v>
      </c>
      <c r="J128" s="8">
        <v>153.31280198505161</v>
      </c>
      <c r="K128" s="8">
        <v>159.79951626740569</v>
      </c>
      <c r="L128" s="8">
        <v>163.08059756341859</v>
      </c>
      <c r="M128" s="8">
        <v>171.91172999999998</v>
      </c>
      <c r="N128" s="8">
        <v>180.38535999999999</v>
      </c>
      <c r="O128" s="8">
        <v>185.19656999999998</v>
      </c>
      <c r="P128" s="8">
        <v>182.39388000000002</v>
      </c>
      <c r="Q128" s="8">
        <v>173.24677</v>
      </c>
      <c r="R128" s="8">
        <v>180.04713000000001</v>
      </c>
      <c r="S128" s="8">
        <v>175.20015999999998</v>
      </c>
      <c r="T128" s="8">
        <v>170.74654999999998</v>
      </c>
      <c r="U128" s="8">
        <v>174.07669999999999</v>
      </c>
      <c r="V128" s="8">
        <v>178.13099000000003</v>
      </c>
      <c r="W128" s="8">
        <v>171.87001000000001</v>
      </c>
      <c r="X128" s="8">
        <v>157.30675000000002</v>
      </c>
      <c r="Y128" s="8">
        <v>124.36434</v>
      </c>
      <c r="Z128" s="8">
        <v>136.06828999999999</v>
      </c>
      <c r="AA128" s="8">
        <v>140.00784999999999</v>
      </c>
      <c r="AB128" s="8">
        <v>149</v>
      </c>
      <c r="AC128" s="8">
        <v>152.58196000000001</v>
      </c>
      <c r="AD128" s="8">
        <v>157.27843999999999</v>
      </c>
      <c r="AE128" s="8">
        <v>155.94935999999998</v>
      </c>
      <c r="AF128" s="8">
        <v>157.12497000000002</v>
      </c>
      <c r="AG128" s="8">
        <v>150.55854000000002</v>
      </c>
      <c r="AH128" s="8">
        <v>146.83502999999999</v>
      </c>
    </row>
    <row r="129" spans="1:34" x14ac:dyDescent="0.25">
      <c r="A129" t="s">
        <v>39</v>
      </c>
      <c r="B129" s="9" t="s">
        <v>40</v>
      </c>
      <c r="C129" s="8">
        <v>202.78041135752946</v>
      </c>
      <c r="D129" s="8">
        <v>217.45415310597406</v>
      </c>
      <c r="E129" s="8">
        <v>213.43798055924179</v>
      </c>
      <c r="F129" s="8">
        <v>232.63230472666712</v>
      </c>
      <c r="G129" s="8">
        <v>213.95385429321064</v>
      </c>
      <c r="H129" s="8">
        <v>215.25691313011737</v>
      </c>
      <c r="I129" s="8">
        <v>238.11585144750197</v>
      </c>
      <c r="J129" s="8">
        <v>252.23168530622198</v>
      </c>
      <c r="K129" s="8">
        <v>297.94574065410433</v>
      </c>
      <c r="L129" s="8">
        <v>283.53566770297448</v>
      </c>
      <c r="M129" s="8">
        <v>284.93808000000001</v>
      </c>
      <c r="N129" s="8">
        <v>271.832112</v>
      </c>
      <c r="O129" s="8">
        <v>311.91940799999998</v>
      </c>
      <c r="P129" s="8">
        <v>323.14463999999998</v>
      </c>
      <c r="Q129" s="8">
        <v>306.96110400000003</v>
      </c>
      <c r="R129" s="8">
        <v>344.77310400000005</v>
      </c>
      <c r="S129" s="8">
        <v>349.42891199999997</v>
      </c>
      <c r="T129" s="8">
        <v>378.96172799999999</v>
      </c>
      <c r="U129" s="8">
        <v>402.826032</v>
      </c>
      <c r="V129" s="8">
        <v>424.77014400000002</v>
      </c>
      <c r="W129" s="8">
        <v>445.31356800000003</v>
      </c>
      <c r="X129" s="8">
        <v>462.02318400000001</v>
      </c>
      <c r="Y129" s="8">
        <v>336.60571199999998</v>
      </c>
      <c r="Z129" s="8">
        <v>486.36753600000003</v>
      </c>
      <c r="AA129" s="8">
        <v>603.11126400000001</v>
      </c>
      <c r="AB129" s="8">
        <v>657.6</v>
      </c>
      <c r="AC129" s="8">
        <v>684.51556800000003</v>
      </c>
      <c r="AD129" s="8">
        <v>708.55084800000009</v>
      </c>
      <c r="AE129" s="8">
        <v>676.22323199999994</v>
      </c>
      <c r="AF129" s="8">
        <v>668.98305599999992</v>
      </c>
      <c r="AG129" s="8">
        <v>720.44025599999998</v>
      </c>
      <c r="AH129" s="8">
        <v>762.47404800000004</v>
      </c>
    </row>
    <row r="130" spans="1:34" x14ac:dyDescent="0.25">
      <c r="A130" t="s">
        <v>41</v>
      </c>
      <c r="B130" s="9" t="s">
        <v>42</v>
      </c>
      <c r="C130" s="8">
        <v>317.57660331944038</v>
      </c>
      <c r="D130" s="8">
        <v>307.83257008045007</v>
      </c>
      <c r="E130" s="8">
        <v>307.62840938390156</v>
      </c>
      <c r="F130" s="8">
        <v>317.76220395306444</v>
      </c>
      <c r="G130" s="8">
        <v>309.14105454454398</v>
      </c>
      <c r="H130" s="8">
        <v>319.5903701888974</v>
      </c>
      <c r="I130" s="8">
        <v>334.40130071246921</v>
      </c>
      <c r="J130" s="8">
        <v>359.89818768788189</v>
      </c>
      <c r="K130" s="8">
        <v>373.84143525030129</v>
      </c>
      <c r="L130" s="8">
        <v>372.94591219640392</v>
      </c>
      <c r="M130" s="8">
        <v>362.041875</v>
      </c>
      <c r="N130" s="8">
        <v>343.45582100000001</v>
      </c>
      <c r="O130" s="8">
        <v>383.63813699999997</v>
      </c>
      <c r="P130" s="8">
        <v>389.97541699999999</v>
      </c>
      <c r="Q130" s="8">
        <v>345.71842800000007</v>
      </c>
      <c r="R130" s="8">
        <v>379.15253100000001</v>
      </c>
      <c r="S130" s="8">
        <v>402.85296799999998</v>
      </c>
      <c r="T130" s="8">
        <v>456.82381900000007</v>
      </c>
      <c r="U130" s="8">
        <v>447.37731100000002</v>
      </c>
      <c r="V130" s="8">
        <v>467.97842200000008</v>
      </c>
      <c r="W130" s="8">
        <v>493.01562899999999</v>
      </c>
      <c r="X130" s="8">
        <v>439.297279</v>
      </c>
      <c r="Y130" s="8">
        <v>393.66886300000004</v>
      </c>
      <c r="Z130" s="8">
        <v>458.89828800000004</v>
      </c>
      <c r="AA130" s="8">
        <v>467.03773199999995</v>
      </c>
      <c r="AB130" s="8">
        <v>495.1</v>
      </c>
      <c r="AC130" s="8">
        <v>523.43952400000001</v>
      </c>
      <c r="AD130" s="8">
        <v>558.74015400000008</v>
      </c>
      <c r="AE130" s="8">
        <v>602.09111000000007</v>
      </c>
      <c r="AF130" s="8">
        <v>628.29180200000008</v>
      </c>
      <c r="AG130" s="8">
        <v>652.53189800000007</v>
      </c>
      <c r="AH130" s="8">
        <v>672.15766199999996</v>
      </c>
    </row>
    <row r="131" spans="1:34" x14ac:dyDescent="0.25">
      <c r="A131" t="s">
        <v>43</v>
      </c>
      <c r="B131" s="9" t="s">
        <v>44</v>
      </c>
      <c r="C131" s="8">
        <v>276.49812882266662</v>
      </c>
      <c r="D131" s="8">
        <v>315.44282879564236</v>
      </c>
      <c r="E131" s="8">
        <v>324.96103721708158</v>
      </c>
      <c r="F131" s="8">
        <v>333.19354420625262</v>
      </c>
      <c r="G131" s="8">
        <v>323.45435584972176</v>
      </c>
      <c r="H131" s="8">
        <v>335.39530791051311</v>
      </c>
      <c r="I131" s="8">
        <v>342.08497317961542</v>
      </c>
      <c r="J131" s="8">
        <v>356.47277577932005</v>
      </c>
      <c r="K131" s="8">
        <v>372.34315284457858</v>
      </c>
      <c r="L131" s="8">
        <v>387.04434516776013</v>
      </c>
      <c r="M131" s="8">
        <v>398.83663799999999</v>
      </c>
      <c r="N131" s="8">
        <v>417.36363300000005</v>
      </c>
      <c r="O131" s="8">
        <v>438.54112799999996</v>
      </c>
      <c r="P131" s="8">
        <v>442.91445299999998</v>
      </c>
      <c r="Q131" s="8">
        <v>428.75548200000003</v>
      </c>
      <c r="R131" s="8">
        <v>437.50213199999996</v>
      </c>
      <c r="S131" s="8">
        <v>445.33170900000005</v>
      </c>
      <c r="T131" s="8">
        <v>470.15099100000009</v>
      </c>
      <c r="U131" s="8">
        <v>481.16646900000006</v>
      </c>
      <c r="V131" s="8">
        <v>497.34512100000001</v>
      </c>
      <c r="W131" s="8">
        <v>527.20565399999998</v>
      </c>
      <c r="X131" s="8">
        <v>510.58171800000002</v>
      </c>
      <c r="Y131" s="8">
        <v>438.29728200000005</v>
      </c>
      <c r="Z131" s="8">
        <v>465.14154600000001</v>
      </c>
      <c r="AA131" s="8">
        <v>511.63131600000008</v>
      </c>
      <c r="AB131" s="8">
        <v>530.1</v>
      </c>
      <c r="AC131" s="8">
        <v>542.1438720000001</v>
      </c>
      <c r="AD131" s="8">
        <v>581.53030200000001</v>
      </c>
      <c r="AE131" s="8">
        <v>591.68171700000005</v>
      </c>
      <c r="AF131" s="8">
        <v>589.20084900000006</v>
      </c>
      <c r="AG131" s="8">
        <v>591.85665000000006</v>
      </c>
      <c r="AH131" s="8">
        <v>601.00087500000006</v>
      </c>
    </row>
    <row r="132" spans="1:34" x14ac:dyDescent="0.25">
      <c r="A132" t="s">
        <v>45</v>
      </c>
      <c r="B132" s="1" t="s">
        <v>132</v>
      </c>
      <c r="C132" s="8">
        <v>110.26542144746331</v>
      </c>
      <c r="D132" s="8">
        <v>113.26024133787676</v>
      </c>
      <c r="E132" s="8">
        <v>113.64803742224296</v>
      </c>
      <c r="F132" s="8">
        <v>109.55497902147698</v>
      </c>
      <c r="G132" s="8">
        <v>107.6315104446906</v>
      </c>
      <c r="H132" s="8">
        <v>104.83007153404427</v>
      </c>
      <c r="I132" s="8">
        <v>107.1764963726857</v>
      </c>
      <c r="J132" s="8">
        <v>106.34195920065648</v>
      </c>
      <c r="K132" s="8">
        <v>112.23335730733393</v>
      </c>
      <c r="L132" s="8">
        <v>117.25092157232237</v>
      </c>
      <c r="M132" s="8">
        <v>121.02443600000001</v>
      </c>
      <c r="N132" s="8">
        <v>128.854119</v>
      </c>
      <c r="O132" s="8">
        <v>130.04754299999999</v>
      </c>
      <c r="P132" s="8">
        <v>138.84363999999999</v>
      </c>
      <c r="Q132" s="8">
        <v>128.76872</v>
      </c>
      <c r="R132" s="8">
        <v>110.855469</v>
      </c>
      <c r="S132" s="8">
        <v>118.54354099999999</v>
      </c>
      <c r="T132" s="8">
        <v>117.49497100000001</v>
      </c>
      <c r="U132" s="8">
        <v>115.64646099999999</v>
      </c>
      <c r="V132" s="8">
        <v>111.65540900000001</v>
      </c>
      <c r="W132" s="8">
        <v>111.34840499999999</v>
      </c>
      <c r="X132" s="8">
        <v>110.54738399999998</v>
      </c>
      <c r="Y132" s="8">
        <v>96.383040999999992</v>
      </c>
      <c r="Z132" s="8">
        <v>91.577995999999985</v>
      </c>
      <c r="AA132" s="8">
        <v>111.94187399999998</v>
      </c>
      <c r="AB132" s="8">
        <v>108.1</v>
      </c>
      <c r="AC132" s="8">
        <v>107.77353799999999</v>
      </c>
      <c r="AD132" s="8">
        <v>109.26964199999999</v>
      </c>
      <c r="AE132" s="8">
        <v>110.66737499999999</v>
      </c>
      <c r="AF132" s="8">
        <v>101.03242200000001</v>
      </c>
      <c r="AG132" s="8">
        <v>102.00532199999999</v>
      </c>
      <c r="AH132" s="8">
        <v>104.35217300000001</v>
      </c>
    </row>
    <row r="133" spans="1:34" x14ac:dyDescent="0.25">
      <c r="A133" t="s">
        <v>46</v>
      </c>
      <c r="B133" s="1" t="s">
        <v>133</v>
      </c>
      <c r="C133" s="8">
        <v>19.716009442204136</v>
      </c>
      <c r="D133" s="8">
        <v>22.017557383488167</v>
      </c>
      <c r="E133" s="8">
        <v>26.025063689294281</v>
      </c>
      <c r="F133" s="8">
        <v>25.924308639011532</v>
      </c>
      <c r="G133" s="8">
        <v>22.870364629223594</v>
      </c>
      <c r="H133" s="8">
        <v>24.232792977997047</v>
      </c>
      <c r="I133" s="8">
        <v>24.588014705528408</v>
      </c>
      <c r="J133" s="8">
        <v>26.333174694205152</v>
      </c>
      <c r="K133" s="8">
        <v>28.539813441707384</v>
      </c>
      <c r="L133" s="8">
        <v>29.084853555583173</v>
      </c>
      <c r="M133" s="8">
        <v>31.153254999999998</v>
      </c>
      <c r="N133" s="8">
        <v>28.176139999999997</v>
      </c>
      <c r="O133" s="8">
        <v>27.385745</v>
      </c>
      <c r="P133" s="8">
        <v>25.231019999999997</v>
      </c>
      <c r="Q133" s="8">
        <v>26.035634999999999</v>
      </c>
      <c r="R133" s="8">
        <v>29.369039999999998</v>
      </c>
      <c r="S133" s="8">
        <v>27.111615</v>
      </c>
      <c r="T133" s="8">
        <v>29.112289999999998</v>
      </c>
      <c r="U133" s="8">
        <v>30.544560000000001</v>
      </c>
      <c r="V133" s="8">
        <v>32.029759999999996</v>
      </c>
      <c r="W133" s="8">
        <v>33.433985</v>
      </c>
      <c r="X133" s="8">
        <v>33.460449999999994</v>
      </c>
      <c r="Y133" s="8">
        <v>26.053805000000001</v>
      </c>
      <c r="Z133" s="8">
        <v>36.693130000000004</v>
      </c>
      <c r="AA133" s="8">
        <v>40.631675000000001</v>
      </c>
      <c r="AB133" s="8">
        <v>39.5</v>
      </c>
      <c r="AC133" s="8">
        <v>40.993100000000005</v>
      </c>
      <c r="AD133" s="8">
        <v>44.012874999999994</v>
      </c>
      <c r="AE133" s="8">
        <v>39.618105</v>
      </c>
      <c r="AF133" s="8">
        <v>37.370159999999998</v>
      </c>
      <c r="AG133" s="8">
        <v>37.525790000000001</v>
      </c>
      <c r="AH133" s="8">
        <v>38.837584999999997</v>
      </c>
    </row>
    <row r="134" spans="1:34" x14ac:dyDescent="0.25">
      <c r="A134" t="s">
        <v>47</v>
      </c>
      <c r="B134" s="1" t="s">
        <v>134</v>
      </c>
      <c r="C134" s="8">
        <v>28.295244668519221</v>
      </c>
      <c r="D134" s="8">
        <v>30.567809386725564</v>
      </c>
      <c r="E134" s="8">
        <v>29.719590984811795</v>
      </c>
      <c r="F134" s="8">
        <v>29.471596073795499</v>
      </c>
      <c r="G134" s="8">
        <v>28.379173077289018</v>
      </c>
      <c r="H134" s="8">
        <v>27.773264114017113</v>
      </c>
      <c r="I134" s="8">
        <v>28.738170077578712</v>
      </c>
      <c r="J134" s="8">
        <v>28.464184432962437</v>
      </c>
      <c r="K134" s="8">
        <v>30.946840909253957</v>
      </c>
      <c r="L134" s="8">
        <v>33.079976174053805</v>
      </c>
      <c r="M134" s="8">
        <v>33.186105000000005</v>
      </c>
      <c r="N134" s="8">
        <v>32.833015000000003</v>
      </c>
      <c r="O134" s="8">
        <v>32.949260000000002</v>
      </c>
      <c r="P134" s="8">
        <v>31.187160000000002</v>
      </c>
      <c r="Q134" s="8">
        <v>29.791215000000001</v>
      </c>
      <c r="R134" s="8">
        <v>30.306780000000003</v>
      </c>
      <c r="S134" s="8">
        <v>33.252769999999998</v>
      </c>
      <c r="T134" s="8">
        <v>38.471064999999996</v>
      </c>
      <c r="U134" s="8">
        <v>38.830855</v>
      </c>
      <c r="V134" s="8">
        <v>37.73574</v>
      </c>
      <c r="W134" s="8">
        <v>40.688094999999997</v>
      </c>
      <c r="X134" s="8">
        <v>38.900534999999998</v>
      </c>
      <c r="Y134" s="8">
        <v>31.878599999999995</v>
      </c>
      <c r="Z134" s="8">
        <v>33.157964999999997</v>
      </c>
      <c r="AA134" s="8">
        <v>31.427019999999999</v>
      </c>
      <c r="AB134" s="8">
        <v>33.5</v>
      </c>
      <c r="AC134" s="8">
        <v>27.436500000000002</v>
      </c>
      <c r="AD134" s="8">
        <v>32.088645</v>
      </c>
      <c r="AE134" s="8">
        <v>34.264135000000003</v>
      </c>
      <c r="AF134" s="8">
        <v>35.847679999999997</v>
      </c>
      <c r="AG134" s="8">
        <v>36.055714999999999</v>
      </c>
      <c r="AH134" s="8">
        <v>38.419810000000005</v>
      </c>
    </row>
    <row r="135" spans="1:34" x14ac:dyDescent="0.25">
      <c r="A135" t="s">
        <v>48</v>
      </c>
      <c r="B135" s="1" t="s">
        <v>135</v>
      </c>
      <c r="C135" s="8">
        <v>70.079851917176512</v>
      </c>
      <c r="D135" s="8">
        <v>88.62355196731086</v>
      </c>
      <c r="E135" s="8">
        <v>93.184231314981076</v>
      </c>
      <c r="F135" s="8">
        <v>103.48259062093391</v>
      </c>
      <c r="G135" s="8">
        <v>100.90839682409327</v>
      </c>
      <c r="H135" s="8">
        <v>109.60679567827854</v>
      </c>
      <c r="I135" s="8">
        <v>111.70733781562507</v>
      </c>
      <c r="J135" s="8">
        <v>120.96968312580054</v>
      </c>
      <c r="K135" s="8">
        <v>123.3759602806047</v>
      </c>
      <c r="L135" s="8">
        <v>128.88711118444377</v>
      </c>
      <c r="M135" s="8">
        <v>133.38759399999998</v>
      </c>
      <c r="N135" s="8">
        <v>141.70459099999999</v>
      </c>
      <c r="O135" s="8">
        <v>145.82830100000001</v>
      </c>
      <c r="P135" s="8">
        <v>148.43998399999998</v>
      </c>
      <c r="Q135" s="8">
        <v>149.13914799999998</v>
      </c>
      <c r="R135" s="8">
        <v>154.64082199999999</v>
      </c>
      <c r="S135" s="8">
        <v>152.456783</v>
      </c>
      <c r="T135" s="8">
        <v>165.75108099999997</v>
      </c>
      <c r="U135" s="8">
        <v>177.89990399999999</v>
      </c>
      <c r="V135" s="8">
        <v>179.78018</v>
      </c>
      <c r="W135" s="8">
        <v>180.50819300000001</v>
      </c>
      <c r="X135" s="8">
        <v>177.15661799999998</v>
      </c>
      <c r="Y135" s="8">
        <v>142.38169399999998</v>
      </c>
      <c r="Z135" s="8">
        <v>153.42407300000002</v>
      </c>
      <c r="AA135" s="8">
        <v>160.47171399999999</v>
      </c>
      <c r="AB135" s="8">
        <v>169.7</v>
      </c>
      <c r="AC135" s="8">
        <v>175.53937699999997</v>
      </c>
      <c r="AD135" s="8">
        <v>191.83906200000001</v>
      </c>
      <c r="AE135" s="8">
        <v>198.338572</v>
      </c>
      <c r="AF135" s="8">
        <v>196.84690899999998</v>
      </c>
      <c r="AG135" s="8">
        <v>196.75187699999998</v>
      </c>
      <c r="AH135" s="8">
        <v>200.748312</v>
      </c>
    </row>
    <row r="136" spans="1:34" x14ac:dyDescent="0.25">
      <c r="A136" t="s">
        <v>49</v>
      </c>
      <c r="B136" s="1" t="s">
        <v>136</v>
      </c>
      <c r="C136" s="8">
        <v>15.336532949144134</v>
      </c>
      <c r="D136" s="8">
        <v>15.560651743534864</v>
      </c>
      <c r="E136" s="8">
        <v>15.761753986213503</v>
      </c>
      <c r="F136" s="8">
        <v>15.823976697586042</v>
      </c>
      <c r="G136" s="8">
        <v>16.158887027194393</v>
      </c>
      <c r="H136" s="8">
        <v>16.189023105115972</v>
      </c>
      <c r="I136" s="8">
        <v>15.764289707812599</v>
      </c>
      <c r="J136" s="8">
        <v>15.3927089389647</v>
      </c>
      <c r="K136" s="8">
        <v>15.668517446047515</v>
      </c>
      <c r="L136" s="8">
        <v>15.379932802309108</v>
      </c>
      <c r="M136" s="8">
        <v>14.096564999999998</v>
      </c>
      <c r="N136" s="8">
        <v>16.452680999999998</v>
      </c>
      <c r="O136" s="8">
        <v>13.255578</v>
      </c>
      <c r="P136" s="8">
        <v>10.721004000000001</v>
      </c>
      <c r="Q136" s="8">
        <v>10.996041</v>
      </c>
      <c r="R136" s="8">
        <v>11.221245</v>
      </c>
      <c r="S136" s="8">
        <v>9.0443219999999993</v>
      </c>
      <c r="T136" s="8">
        <v>13.440063</v>
      </c>
      <c r="U136" s="8">
        <v>16.682295</v>
      </c>
      <c r="V136" s="8">
        <v>19.584662999999999</v>
      </c>
      <c r="W136" s="8">
        <v>21.255170999999997</v>
      </c>
      <c r="X136" s="8">
        <v>18.320169</v>
      </c>
      <c r="Y136" s="8">
        <v>17.632209</v>
      </c>
      <c r="Z136" s="8">
        <v>15.002967000000002</v>
      </c>
      <c r="AA136" s="8">
        <v>15.557009999999998</v>
      </c>
      <c r="AB136" s="8">
        <v>14.7</v>
      </c>
      <c r="AC136" s="8">
        <v>17.491823999999998</v>
      </c>
      <c r="AD136" s="8">
        <v>20.860034999999996</v>
      </c>
      <c r="AE136" s="8">
        <v>24.254412000000002</v>
      </c>
      <c r="AF136" s="8">
        <v>30.010196999999998</v>
      </c>
      <c r="AG136" s="8">
        <v>31.446680999999998</v>
      </c>
      <c r="AH136" s="8">
        <v>29.083361999999997</v>
      </c>
    </row>
    <row r="137" spans="1:34" x14ac:dyDescent="0.25">
      <c r="A137" t="s">
        <v>50</v>
      </c>
      <c r="B137" s="1" t="s">
        <v>137</v>
      </c>
      <c r="C137" s="8">
        <v>22.435175984402711</v>
      </c>
      <c r="D137" s="8">
        <v>24.745952372853377</v>
      </c>
      <c r="E137" s="8">
        <v>23.305087674662417</v>
      </c>
      <c r="F137" s="8">
        <v>21.575082086133659</v>
      </c>
      <c r="G137" s="8">
        <v>22.051175863214677</v>
      </c>
      <c r="H137" s="8">
        <v>23.263050931742541</v>
      </c>
      <c r="I137" s="8">
        <v>24.663261673599855</v>
      </c>
      <c r="J137" s="8">
        <v>25.733954126281457</v>
      </c>
      <c r="K137" s="8">
        <v>24.333328547288165</v>
      </c>
      <c r="L137" s="8">
        <v>25.239745831445624</v>
      </c>
      <c r="M137" s="8">
        <v>26.208112</v>
      </c>
      <c r="N137" s="8">
        <v>21.598191999999997</v>
      </c>
      <c r="O137" s="8">
        <v>20.250271999999999</v>
      </c>
      <c r="P137" s="8">
        <v>19.373087999999999</v>
      </c>
      <c r="Q137" s="8">
        <v>8.883616</v>
      </c>
      <c r="R137" s="8">
        <v>16.077936000000001</v>
      </c>
      <c r="S137" s="8">
        <v>15.396864000000001</v>
      </c>
      <c r="T137" s="8">
        <v>15.03656</v>
      </c>
      <c r="U137" s="8">
        <v>14.800015999999998</v>
      </c>
      <c r="V137" s="8">
        <v>14.942367999999997</v>
      </c>
      <c r="W137" s="8">
        <v>13.883744</v>
      </c>
      <c r="X137" s="8">
        <v>15.385552000000001</v>
      </c>
      <c r="Y137" s="8">
        <v>13.452879999999999</v>
      </c>
      <c r="Z137" s="8">
        <v>11.445615999999999</v>
      </c>
      <c r="AA137" s="8">
        <v>13.590192</v>
      </c>
      <c r="AB137" s="8">
        <v>11.2</v>
      </c>
      <c r="AC137" s="8">
        <v>11.647328</v>
      </c>
      <c r="AD137" s="8">
        <v>11.237743999999999</v>
      </c>
      <c r="AE137" s="8">
        <v>6.8492480000000002</v>
      </c>
      <c r="AF137" s="8">
        <v>5.1255679999999995</v>
      </c>
      <c r="AG137" s="8">
        <v>5.3062239999999994</v>
      </c>
      <c r="AH137" s="8">
        <v>5.7492959999999993</v>
      </c>
    </row>
    <row r="138" spans="1:34" x14ac:dyDescent="0.25">
      <c r="A138" t="s">
        <v>51</v>
      </c>
      <c r="B138" s="1" t="s">
        <v>138</v>
      </c>
      <c r="C138" s="8">
        <v>21.881256209158661</v>
      </c>
      <c r="D138" s="8">
        <v>30.566945696588768</v>
      </c>
      <c r="E138" s="8">
        <v>31.952770155404533</v>
      </c>
      <c r="F138" s="8">
        <v>34.491465747992031</v>
      </c>
      <c r="G138" s="8">
        <v>33.212700689305244</v>
      </c>
      <c r="H138" s="8">
        <v>35.676058185039082</v>
      </c>
      <c r="I138" s="8">
        <v>35.631450102129229</v>
      </c>
      <c r="J138" s="8">
        <v>38.020460791486208</v>
      </c>
      <c r="K138" s="8">
        <v>41.913755183134597</v>
      </c>
      <c r="L138" s="8">
        <v>43.204415730979122</v>
      </c>
      <c r="M138" s="8">
        <v>44.524814999999997</v>
      </c>
      <c r="N138" s="8">
        <v>55.347434999999997</v>
      </c>
      <c r="O138" s="8">
        <v>71.103735</v>
      </c>
      <c r="P138" s="8">
        <v>72.10566</v>
      </c>
      <c r="Q138" s="8">
        <v>72.560415000000006</v>
      </c>
      <c r="R138" s="8">
        <v>74.211074999999994</v>
      </c>
      <c r="S138" s="8">
        <v>75.670500000000004</v>
      </c>
      <c r="T138" s="8">
        <v>77.552655000000001</v>
      </c>
      <c r="U138" s="8">
        <v>75.212085000000002</v>
      </c>
      <c r="V138" s="8">
        <v>82.858739999999997</v>
      </c>
      <c r="W138" s="8">
        <v>98.920650000000009</v>
      </c>
      <c r="X138" s="8">
        <v>86.847224999999995</v>
      </c>
      <c r="Y138" s="8">
        <v>77.337630000000004</v>
      </c>
      <c r="Z138" s="8">
        <v>80.043284999999997</v>
      </c>
      <c r="AA138" s="8">
        <v>85.610144999999989</v>
      </c>
      <c r="AB138" s="8">
        <v>91.5</v>
      </c>
      <c r="AC138" s="8">
        <v>96.524265</v>
      </c>
      <c r="AD138" s="8">
        <v>106.508745</v>
      </c>
      <c r="AE138" s="8">
        <v>112.684995</v>
      </c>
      <c r="AF138" s="8">
        <v>116.200425</v>
      </c>
      <c r="AG138" s="8">
        <v>116.51244000000001</v>
      </c>
      <c r="AH138" s="8">
        <v>119.65363500000001</v>
      </c>
    </row>
    <row r="139" spans="1:34" x14ac:dyDescent="0.25">
      <c r="A139" t="s">
        <v>52</v>
      </c>
      <c r="B139" s="1" t="s">
        <v>139</v>
      </c>
      <c r="C139" s="8">
        <v>2.1285338300936223</v>
      </c>
      <c r="D139" s="8">
        <v>3.3764023474993006</v>
      </c>
      <c r="E139" s="8">
        <v>3.6190054140473968</v>
      </c>
      <c r="F139" s="8">
        <v>4.2400144947046448</v>
      </c>
      <c r="G139" s="8">
        <v>3.7185859440249178</v>
      </c>
      <c r="H139" s="8">
        <v>4.1003528012433526</v>
      </c>
      <c r="I139" s="8">
        <v>4.3664817676107068</v>
      </c>
      <c r="J139" s="8">
        <v>4.8093661751502728</v>
      </c>
      <c r="K139" s="8">
        <v>5.9140876805308533</v>
      </c>
      <c r="L139" s="8">
        <v>6.3101692383680765</v>
      </c>
      <c r="M139" s="8">
        <v>6.7819319999999994</v>
      </c>
      <c r="N139" s="8">
        <v>4.8692219999999997</v>
      </c>
      <c r="O139" s="8">
        <v>8.1390599999999989</v>
      </c>
      <c r="P139" s="8">
        <v>8.7799259999999997</v>
      </c>
      <c r="Q139" s="8">
        <v>12.661583999999998</v>
      </c>
      <c r="R139" s="8">
        <v>15.628602000000001</v>
      </c>
      <c r="S139" s="8">
        <v>19.356995999999999</v>
      </c>
      <c r="T139" s="8">
        <v>18.455952</v>
      </c>
      <c r="U139" s="8">
        <v>16.755834</v>
      </c>
      <c r="V139" s="8">
        <v>22.253561999999999</v>
      </c>
      <c r="W139" s="8">
        <v>29.327808000000001</v>
      </c>
      <c r="X139" s="8">
        <v>32.069256000000003</v>
      </c>
      <c r="Y139" s="8">
        <v>34.174163999999998</v>
      </c>
      <c r="Z139" s="8">
        <v>43.829177999999999</v>
      </c>
      <c r="AA139" s="8">
        <v>52.386624000000005</v>
      </c>
      <c r="AB139" s="8">
        <v>61.8</v>
      </c>
      <c r="AC139" s="8">
        <v>64.588415999999995</v>
      </c>
      <c r="AD139" s="8">
        <v>65.558675999999991</v>
      </c>
      <c r="AE139" s="8">
        <v>65.122367999999994</v>
      </c>
      <c r="AF139" s="8">
        <v>65.425187999999991</v>
      </c>
      <c r="AG139" s="8">
        <v>64.954272000000003</v>
      </c>
      <c r="AH139" s="8">
        <v>63.320898</v>
      </c>
    </row>
    <row r="140" spans="1:34" x14ac:dyDescent="0.25">
      <c r="A140" t="s">
        <v>53</v>
      </c>
      <c r="B140" s="9" t="s">
        <v>286</v>
      </c>
      <c r="C140" s="8">
        <v>188.0291173184205</v>
      </c>
      <c r="D140" s="8">
        <v>203.25286300663248</v>
      </c>
      <c r="E140" s="8">
        <v>200.40369671344328</v>
      </c>
      <c r="F140" s="8">
        <v>207.07465749707447</v>
      </c>
      <c r="G140" s="8">
        <v>211.1343230138628</v>
      </c>
      <c r="H140" s="8">
        <v>216.50492218755099</v>
      </c>
      <c r="I140" s="8">
        <v>232.2096959514225</v>
      </c>
      <c r="J140" s="8">
        <v>249.72757553869764</v>
      </c>
      <c r="K140" s="8">
        <v>285.49809188313122</v>
      </c>
      <c r="L140" s="8">
        <v>320.46513276115877</v>
      </c>
      <c r="M140" s="8">
        <v>381.93629200000004</v>
      </c>
      <c r="N140" s="8">
        <v>423.05024000000003</v>
      </c>
      <c r="O140" s="8">
        <v>482.07398000000006</v>
      </c>
      <c r="P140" s="8">
        <v>596.53575999999998</v>
      </c>
      <c r="Q140" s="8">
        <v>594.66495999999995</v>
      </c>
      <c r="R140" s="8">
        <v>551.79869600000006</v>
      </c>
      <c r="S140" s="8">
        <v>535.2047</v>
      </c>
      <c r="T140" s="8">
        <v>505.79572399999995</v>
      </c>
      <c r="U140" s="8">
        <v>525.10237999999993</v>
      </c>
      <c r="V140" s="8">
        <v>558.54604800000004</v>
      </c>
      <c r="W140" s="8">
        <v>533.13434799999993</v>
      </c>
      <c r="X140" s="8">
        <v>520.79330400000003</v>
      </c>
      <c r="Y140" s="8">
        <v>514.09584000000007</v>
      </c>
      <c r="Z140" s="8">
        <v>528.22037999999998</v>
      </c>
      <c r="AA140" s="8">
        <v>572.95744400000001</v>
      </c>
      <c r="AB140" s="8">
        <v>623.6</v>
      </c>
      <c r="AC140" s="8">
        <v>604.49913200000003</v>
      </c>
      <c r="AD140" s="8">
        <v>658.39064400000007</v>
      </c>
      <c r="AE140" s="8">
        <v>658.38440800000012</v>
      </c>
      <c r="AF140" s="8">
        <v>679.25630000000001</v>
      </c>
      <c r="AG140" s="8">
        <v>681.61974400000008</v>
      </c>
      <c r="AH140" s="8">
        <v>718.39967200000001</v>
      </c>
    </row>
    <row r="141" spans="1:34" x14ac:dyDescent="0.25">
      <c r="A141" t="s">
        <v>55</v>
      </c>
      <c r="B141" s="1" t="s">
        <v>140</v>
      </c>
      <c r="C141" s="8">
        <v>58.558977543368549</v>
      </c>
      <c r="D141" s="8">
        <v>62.828579789133563</v>
      </c>
      <c r="E141" s="8">
        <v>62.657256097772994</v>
      </c>
      <c r="F141" s="8">
        <v>66.265845674069368</v>
      </c>
      <c r="G141" s="8">
        <v>67.48939361675923</v>
      </c>
      <c r="H141" s="8">
        <v>68.297447880587328</v>
      </c>
      <c r="I141" s="8">
        <v>76.766504090407835</v>
      </c>
      <c r="J141" s="8">
        <v>80.442543939119929</v>
      </c>
      <c r="K141" s="8">
        <v>90.808301810626958</v>
      </c>
      <c r="L141" s="8">
        <v>98.845676276575844</v>
      </c>
      <c r="M141" s="8">
        <v>112.64060600000001</v>
      </c>
      <c r="N141" s="8">
        <v>126.355554</v>
      </c>
      <c r="O141" s="8">
        <v>118.24919600000001</v>
      </c>
      <c r="P141" s="8">
        <v>166.17559400000002</v>
      </c>
      <c r="Q141" s="8">
        <v>167.40929400000002</v>
      </c>
      <c r="R141" s="8">
        <v>147.76119800000001</v>
      </c>
      <c r="S141" s="8">
        <v>133.23105900000002</v>
      </c>
      <c r="T141" s="8">
        <v>133.85645000000002</v>
      </c>
      <c r="U141" s="8">
        <v>130.88987600000002</v>
      </c>
      <c r="V141" s="8">
        <v>151.39871500000001</v>
      </c>
      <c r="W141" s="8">
        <v>125.23953000000002</v>
      </c>
      <c r="X141" s="8">
        <v>126.64404999999999</v>
      </c>
      <c r="Y141" s="8">
        <v>113.079993</v>
      </c>
      <c r="Z141" s="8">
        <v>104.91005200000001</v>
      </c>
      <c r="AA141" s="8">
        <v>104.485849</v>
      </c>
      <c r="AB141" s="8">
        <v>94.9</v>
      </c>
      <c r="AC141" s="8">
        <v>97.307613000000018</v>
      </c>
      <c r="AD141" s="8">
        <v>101.01820300000001</v>
      </c>
      <c r="AE141" s="8">
        <v>94.842111000000003</v>
      </c>
      <c r="AF141" s="8">
        <v>95.652557000000016</v>
      </c>
      <c r="AG141" s="8">
        <v>86.938839000000002</v>
      </c>
      <c r="AH141" s="8">
        <v>86.624719999999996</v>
      </c>
    </row>
    <row r="142" spans="1:34" x14ac:dyDescent="0.25">
      <c r="A142" t="s">
        <v>56</v>
      </c>
      <c r="B142" s="1" t="s">
        <v>141</v>
      </c>
      <c r="C142" s="8">
        <v>31.299728166135889</v>
      </c>
      <c r="D142" s="8">
        <v>38.245133518785657</v>
      </c>
      <c r="E142" s="8">
        <v>34.771011964791064</v>
      </c>
      <c r="F142" s="8">
        <v>41.225485703836668</v>
      </c>
      <c r="G142" s="8">
        <v>45.186991677779389</v>
      </c>
      <c r="H142" s="8">
        <v>48.092852793980661</v>
      </c>
      <c r="I142" s="8">
        <v>50.57234122173957</v>
      </c>
      <c r="J142" s="8">
        <v>57.640479477790393</v>
      </c>
      <c r="K142" s="8">
        <v>58.608153931411017</v>
      </c>
      <c r="L142" s="8">
        <v>62.702324951406275</v>
      </c>
      <c r="M142" s="8">
        <v>61.948900999999999</v>
      </c>
      <c r="N142" s="8">
        <v>59.474041</v>
      </c>
      <c r="O142" s="8">
        <v>53.774467999999999</v>
      </c>
      <c r="P142" s="8">
        <v>71.882358000000011</v>
      </c>
      <c r="Q142" s="8">
        <v>65.451172999999983</v>
      </c>
      <c r="R142" s="8">
        <v>58.59798</v>
      </c>
      <c r="S142" s="8">
        <v>69.799432999999993</v>
      </c>
      <c r="T142" s="8">
        <v>60.459547999999998</v>
      </c>
      <c r="U142" s="8">
        <v>76.057081999999994</v>
      </c>
      <c r="V142" s="8">
        <v>72.239783000000003</v>
      </c>
      <c r="W142" s="8">
        <v>63.050262999999994</v>
      </c>
      <c r="X142" s="8">
        <v>52.426112999999994</v>
      </c>
      <c r="Y142" s="8">
        <v>42.955582999999997</v>
      </c>
      <c r="Z142" s="8">
        <v>40.010894</v>
      </c>
      <c r="AA142" s="8">
        <v>44.649530999999996</v>
      </c>
      <c r="AB142" s="8">
        <v>49.3</v>
      </c>
      <c r="AC142" s="8">
        <v>52.138693999999994</v>
      </c>
      <c r="AD142" s="8">
        <v>53.542265</v>
      </c>
      <c r="AE142" s="8">
        <v>54.117596000000006</v>
      </c>
      <c r="AF142" s="8">
        <v>53.255338999999992</v>
      </c>
      <c r="AG142" s="8">
        <v>55.636035999999997</v>
      </c>
      <c r="AH142" s="8">
        <v>60.017326999999995</v>
      </c>
    </row>
    <row r="143" spans="1:34" x14ac:dyDescent="0.25">
      <c r="A143" t="s">
        <v>57</v>
      </c>
      <c r="B143" s="1" t="s">
        <v>142</v>
      </c>
      <c r="C143" s="8">
        <v>96.170012230074533</v>
      </c>
      <c r="D143" s="8">
        <v>100.46085129213078</v>
      </c>
      <c r="E143" s="8">
        <v>98.073856371832647</v>
      </c>
      <c r="F143" s="8">
        <v>96.46910556975304</v>
      </c>
      <c r="G143" s="8">
        <v>96.10099068999196</v>
      </c>
      <c r="H143" s="8">
        <v>98.372949711511154</v>
      </c>
      <c r="I143" s="8">
        <v>101.57669952057859</v>
      </c>
      <c r="J143" s="8">
        <v>107.80014169985195</v>
      </c>
      <c r="K143" s="8">
        <v>126.77243747387746</v>
      </c>
      <c r="L143" s="8">
        <v>147.24882763791413</v>
      </c>
      <c r="M143" s="8">
        <v>191.14652699999999</v>
      </c>
      <c r="N143" s="8">
        <v>221.11642799999998</v>
      </c>
      <c r="O143" s="8">
        <v>269.02184399999999</v>
      </c>
      <c r="P143" s="8">
        <v>306.88047</v>
      </c>
      <c r="Q143" s="8">
        <v>323.140311</v>
      </c>
      <c r="R143" s="8">
        <v>322.128378</v>
      </c>
      <c r="S143" s="8">
        <v>309.76030799999995</v>
      </c>
      <c r="T143" s="8">
        <v>294.10254900000001</v>
      </c>
      <c r="U143" s="8">
        <v>291.38592599999998</v>
      </c>
      <c r="V143" s="8">
        <v>306.659223</v>
      </c>
      <c r="W143" s="8">
        <v>289.52527500000002</v>
      </c>
      <c r="X143" s="8">
        <v>285.51743999999997</v>
      </c>
      <c r="Y143" s="8">
        <v>299.49952500000001</v>
      </c>
      <c r="Z143" s="8">
        <v>320.329386</v>
      </c>
      <c r="AA143" s="8">
        <v>348.93553500000002</v>
      </c>
      <c r="AB143" s="8">
        <v>362.7</v>
      </c>
      <c r="AC143" s="8">
        <v>346.07020499999999</v>
      </c>
      <c r="AD143" s="8">
        <v>394.10619299999996</v>
      </c>
      <c r="AE143" s="8">
        <v>390.81650400000001</v>
      </c>
      <c r="AF143" s="8">
        <v>403.19182800000004</v>
      </c>
      <c r="AG143" s="8">
        <v>401.47988399999997</v>
      </c>
      <c r="AH143" s="8">
        <v>407.90692799999999</v>
      </c>
    </row>
    <row r="144" spans="1:34" x14ac:dyDescent="0.25">
      <c r="A144" t="s">
        <v>58</v>
      </c>
      <c r="B144" s="1" t="s">
        <v>143</v>
      </c>
      <c r="C144" s="8">
        <v>4.9114923044562406</v>
      </c>
      <c r="D144" s="8">
        <v>6.7728938862969379</v>
      </c>
      <c r="E144" s="8">
        <v>7.9069230828500769</v>
      </c>
      <c r="F144" s="8">
        <v>8.7129926160538762</v>
      </c>
      <c r="G144" s="8">
        <v>9.4914029008994572</v>
      </c>
      <c r="H144" s="8">
        <v>9.9171577642255411</v>
      </c>
      <c r="I144" s="8">
        <v>11.317242591569398</v>
      </c>
      <c r="J144" s="8">
        <v>13.784184154035929</v>
      </c>
      <c r="K144" s="8">
        <v>16.890581204090889</v>
      </c>
      <c r="L144" s="8">
        <v>18.848790156175795</v>
      </c>
      <c r="M144" s="8">
        <v>19.317351000000002</v>
      </c>
      <c r="N144" s="8">
        <v>18.069828000000001</v>
      </c>
      <c r="O144" s="8">
        <v>41.277957000000008</v>
      </c>
      <c r="P144" s="8">
        <v>54.406707000000004</v>
      </c>
      <c r="Q144" s="8">
        <v>40.012929</v>
      </c>
      <c r="R144" s="8">
        <v>23.082093</v>
      </c>
      <c r="S144" s="8">
        <v>22.211511000000002</v>
      </c>
      <c r="T144" s="8">
        <v>17.222586</v>
      </c>
      <c r="U144" s="8">
        <v>26.914521000000001</v>
      </c>
      <c r="V144" s="8">
        <v>28.593834000000001</v>
      </c>
      <c r="W144" s="8">
        <v>55.580709000000006</v>
      </c>
      <c r="X144" s="8">
        <v>56.467629000000009</v>
      </c>
      <c r="Y144" s="8">
        <v>58.663922999999997</v>
      </c>
      <c r="Z144" s="8">
        <v>63.022668000000003</v>
      </c>
      <c r="AA144" s="8">
        <v>74.956410000000005</v>
      </c>
      <c r="AB144" s="8">
        <v>116.7</v>
      </c>
      <c r="AC144" s="8">
        <v>108.97329300000001</v>
      </c>
      <c r="AD144" s="8">
        <v>109.83804000000001</v>
      </c>
      <c r="AE144" s="8">
        <v>118.74225</v>
      </c>
      <c r="AF144" s="8">
        <v>127.35237600000001</v>
      </c>
      <c r="AG144" s="8">
        <v>137.85771</v>
      </c>
      <c r="AH144" s="8">
        <v>164.31243300000003</v>
      </c>
    </row>
    <row r="145" spans="1:34" x14ac:dyDescent="0.25">
      <c r="A145" t="s">
        <v>59</v>
      </c>
      <c r="B145" s="9" t="s">
        <v>287</v>
      </c>
      <c r="C145" s="8">
        <v>715.03424653952277</v>
      </c>
      <c r="D145" s="8">
        <v>774.1650807923786</v>
      </c>
      <c r="E145" s="8">
        <v>792.45075461918884</v>
      </c>
      <c r="F145" s="8">
        <v>806.97000897025362</v>
      </c>
      <c r="G145" s="8">
        <v>787.06457961798731</v>
      </c>
      <c r="H145" s="8">
        <v>772.99417318342171</v>
      </c>
      <c r="I145" s="8">
        <v>835.67676051624449</v>
      </c>
      <c r="J145" s="8">
        <v>895.10032167107181</v>
      </c>
      <c r="K145" s="8">
        <v>919.94307810804048</v>
      </c>
      <c r="L145" s="8">
        <v>1014.884170067892</v>
      </c>
      <c r="M145" s="8">
        <v>1050.421216</v>
      </c>
      <c r="N145" s="8">
        <v>1178.0479619999999</v>
      </c>
      <c r="O145" s="8">
        <v>1292.8534320000001</v>
      </c>
      <c r="P145" s="8">
        <v>1460.5244679999998</v>
      </c>
      <c r="Q145" s="8">
        <v>1364.844364</v>
      </c>
      <c r="R145" s="8">
        <v>1386.8465259999998</v>
      </c>
      <c r="S145" s="8">
        <v>1517.50989</v>
      </c>
      <c r="T145" s="8">
        <v>1712.7058259999999</v>
      </c>
      <c r="U145" s="8">
        <v>1835.4846379999999</v>
      </c>
      <c r="V145" s="8">
        <v>1889.5932639999999</v>
      </c>
      <c r="W145" s="8">
        <v>1940.931642</v>
      </c>
      <c r="X145" s="8">
        <v>1963.7151559999998</v>
      </c>
      <c r="Y145" s="8">
        <v>1709.669208</v>
      </c>
      <c r="Z145" s="8">
        <v>1709.4738699999998</v>
      </c>
      <c r="AA145" s="8">
        <v>1721.7446479999999</v>
      </c>
      <c r="AB145" s="8">
        <v>1775.8</v>
      </c>
      <c r="AC145" s="8">
        <v>1936.0837079999997</v>
      </c>
      <c r="AD145" s="8">
        <v>2003.688414</v>
      </c>
      <c r="AE145" s="8">
        <v>2057.761524</v>
      </c>
      <c r="AF145" s="8">
        <v>2129.823488</v>
      </c>
      <c r="AG145" s="8">
        <v>2252.034044</v>
      </c>
      <c r="AH145" s="8">
        <v>2319.4789280000005</v>
      </c>
    </row>
    <row r="146" spans="1:34" x14ac:dyDescent="0.25">
      <c r="A146" t="s">
        <v>60</v>
      </c>
      <c r="B146" s="9" t="s">
        <v>61</v>
      </c>
      <c r="C146" s="8">
        <v>402.93764849089388</v>
      </c>
      <c r="D146" s="8">
        <v>405.74419953849286</v>
      </c>
      <c r="E146" s="8">
        <v>410.16173115212626</v>
      </c>
      <c r="F146" s="8">
        <v>387.51681565646606</v>
      </c>
      <c r="G146" s="8">
        <v>373.64617166764037</v>
      </c>
      <c r="H146" s="8">
        <v>361.35611238513155</v>
      </c>
      <c r="I146" s="8">
        <v>406.3521167338435</v>
      </c>
      <c r="J146" s="8">
        <v>431.16527022402812</v>
      </c>
      <c r="K146" s="8">
        <v>459.79817008606699</v>
      </c>
      <c r="L146" s="8">
        <v>507.0333361013133</v>
      </c>
      <c r="M146" s="8">
        <v>542.80926299999999</v>
      </c>
      <c r="N146" s="8">
        <v>599.98515899999995</v>
      </c>
      <c r="O146" s="8">
        <v>705.58653600000002</v>
      </c>
      <c r="P146" s="8">
        <v>810.84571800000003</v>
      </c>
      <c r="Q146" s="8">
        <v>724.39748399999996</v>
      </c>
      <c r="R146" s="8">
        <v>716.45856000000003</v>
      </c>
      <c r="S146" s="8">
        <v>773.45847000000003</v>
      </c>
      <c r="T146" s="8">
        <v>848.37962100000004</v>
      </c>
      <c r="U146" s="8">
        <v>861.40258500000016</v>
      </c>
      <c r="V146" s="8">
        <v>914.90232900000001</v>
      </c>
      <c r="W146" s="8">
        <v>1046.676735</v>
      </c>
      <c r="X146" s="8">
        <v>1166.640525</v>
      </c>
      <c r="Y146" s="8">
        <v>965.21477100000004</v>
      </c>
      <c r="Z146" s="8">
        <v>939.84345600000006</v>
      </c>
      <c r="AA146" s="8">
        <v>958.576188</v>
      </c>
      <c r="AB146" s="8">
        <v>977.7</v>
      </c>
      <c r="AC146" s="8">
        <v>1099.0423470000001</v>
      </c>
      <c r="AD146" s="8">
        <v>1114.587777</v>
      </c>
      <c r="AE146" s="8">
        <v>1123.6510559999999</v>
      </c>
      <c r="AF146" s="8">
        <v>1130.622057</v>
      </c>
      <c r="AG146" s="8">
        <v>1227.79566</v>
      </c>
      <c r="AH146" s="8">
        <v>1285.6657230000001</v>
      </c>
    </row>
    <row r="147" spans="1:34" x14ac:dyDescent="0.25">
      <c r="A147" t="s">
        <v>62</v>
      </c>
      <c r="B147" s="1" t="s">
        <v>144</v>
      </c>
      <c r="C147" s="8">
        <v>122.87239969413562</v>
      </c>
      <c r="D147" s="8">
        <v>136.66180823631879</v>
      </c>
      <c r="E147" s="8">
        <v>126.22903203655051</v>
      </c>
      <c r="F147" s="8">
        <v>116.41995441384286</v>
      </c>
      <c r="G147" s="8">
        <v>105.63185902402591</v>
      </c>
      <c r="H147" s="8">
        <v>104.91366066236812</v>
      </c>
      <c r="I147" s="8">
        <v>119.80682668707267</v>
      </c>
      <c r="J147" s="8">
        <v>137.32708671882168</v>
      </c>
      <c r="K147" s="8">
        <v>160.10909474621999</v>
      </c>
      <c r="L147" s="8">
        <v>191.98954201805785</v>
      </c>
      <c r="M147" s="8">
        <v>219.17523999999997</v>
      </c>
      <c r="N147" s="8">
        <v>219.874685</v>
      </c>
      <c r="O147" s="8">
        <v>231.46650399999999</v>
      </c>
      <c r="P147" s="8">
        <v>264.93316900000002</v>
      </c>
      <c r="Q147" s="8">
        <v>268.87377099999998</v>
      </c>
      <c r="R147" s="8">
        <v>250.01720799999998</v>
      </c>
      <c r="S147" s="8">
        <v>259.00803999999994</v>
      </c>
      <c r="T147" s="8">
        <v>301.23792099999997</v>
      </c>
      <c r="U147" s="8">
        <v>298.02047399999998</v>
      </c>
      <c r="V147" s="8">
        <v>305.444075</v>
      </c>
      <c r="W147" s="8">
        <v>331.88783800000004</v>
      </c>
      <c r="X147" s="8">
        <v>305.21882999999997</v>
      </c>
      <c r="Y147" s="8">
        <v>314.13141899999999</v>
      </c>
      <c r="Z147" s="8">
        <v>279.96530899999999</v>
      </c>
      <c r="AA147" s="8">
        <v>226.92366799999999</v>
      </c>
      <c r="AB147" s="8">
        <v>237.1</v>
      </c>
      <c r="AC147" s="8">
        <v>258.24457799999999</v>
      </c>
      <c r="AD147" s="8">
        <v>248.82459499999996</v>
      </c>
      <c r="AE147" s="8">
        <v>233.36330400000003</v>
      </c>
      <c r="AF147" s="8">
        <v>257.76326499999999</v>
      </c>
      <c r="AG147" s="8">
        <v>292.81138699999997</v>
      </c>
      <c r="AH147" s="8">
        <v>323.49449799999996</v>
      </c>
    </row>
    <row r="148" spans="1:34" x14ac:dyDescent="0.25">
      <c r="A148" t="s">
        <v>63</v>
      </c>
      <c r="B148" s="1" t="s">
        <v>145</v>
      </c>
      <c r="C148" s="8">
        <v>33.0416528577178</v>
      </c>
      <c r="D148" s="8">
        <v>26.494902173746183</v>
      </c>
      <c r="E148" s="8">
        <v>36.067775621121626</v>
      </c>
      <c r="F148" s="8">
        <v>32.656001035925428</v>
      </c>
      <c r="G148" s="8">
        <v>44.169573973075437</v>
      </c>
      <c r="H148" s="8">
        <v>47.6404403692068</v>
      </c>
      <c r="I148" s="8">
        <v>53.459428744216545</v>
      </c>
      <c r="J148" s="8">
        <v>54.846531264706385</v>
      </c>
      <c r="K148" s="8">
        <v>71.687697512830525</v>
      </c>
      <c r="L148" s="8">
        <v>86.780990182669086</v>
      </c>
      <c r="M148" s="8">
        <v>96.039744000000013</v>
      </c>
      <c r="N148" s="8">
        <v>141.81911399999998</v>
      </c>
      <c r="O148" s="8">
        <v>204.69059400000003</v>
      </c>
      <c r="P148" s="8">
        <v>269.13263400000005</v>
      </c>
      <c r="Q148" s="8">
        <v>158.464596</v>
      </c>
      <c r="R148" s="8">
        <v>150.619158</v>
      </c>
      <c r="S148" s="8">
        <v>194.526126</v>
      </c>
      <c r="T148" s="8">
        <v>218.58023399999999</v>
      </c>
      <c r="U148" s="8">
        <v>211.06363199999998</v>
      </c>
      <c r="V148" s="8">
        <v>244.79140800000002</v>
      </c>
      <c r="W148" s="8">
        <v>319.30221</v>
      </c>
      <c r="X148" s="8">
        <v>380.30128800000006</v>
      </c>
      <c r="Y148" s="8">
        <v>267.29704199999998</v>
      </c>
      <c r="Z148" s="8">
        <v>267.68232</v>
      </c>
      <c r="AA148" s="8">
        <v>282.85294799999997</v>
      </c>
      <c r="AB148" s="8">
        <v>245.4</v>
      </c>
      <c r="AC148" s="8">
        <v>262.121556</v>
      </c>
      <c r="AD148" s="8">
        <v>313.002792</v>
      </c>
      <c r="AE148" s="8">
        <v>315.42489</v>
      </c>
      <c r="AF148" s="8">
        <v>283.64804400000003</v>
      </c>
      <c r="AG148" s="8">
        <v>285.52044599999999</v>
      </c>
      <c r="AH148" s="8">
        <v>313.13285400000001</v>
      </c>
    </row>
    <row r="149" spans="1:34" x14ac:dyDescent="0.25">
      <c r="A149" t="s">
        <v>64</v>
      </c>
      <c r="B149" s="1" t="s">
        <v>146</v>
      </c>
      <c r="C149" s="8">
        <v>219.60561693558586</v>
      </c>
      <c r="D149" s="8">
        <v>219.7386141942979</v>
      </c>
      <c r="E149" s="8">
        <v>221.67386002443325</v>
      </c>
      <c r="F149" s="8">
        <v>215.17056548203146</v>
      </c>
      <c r="G149" s="8">
        <v>202.65796621502577</v>
      </c>
      <c r="H149" s="8">
        <v>188.30783339029966</v>
      </c>
      <c r="I149" s="8">
        <v>206.86773659703178</v>
      </c>
      <c r="J149" s="8">
        <v>209.98095814994201</v>
      </c>
      <c r="K149" s="8">
        <v>191.11163274819307</v>
      </c>
      <c r="L149" s="8">
        <v>183.09379799107035</v>
      </c>
      <c r="M149" s="8">
        <v>171.71846099999999</v>
      </c>
      <c r="N149" s="8">
        <v>172.848162</v>
      </c>
      <c r="O149" s="8">
        <v>191.72472299999998</v>
      </c>
      <c r="P149" s="8">
        <v>175.63136999999998</v>
      </c>
      <c r="Q149" s="8">
        <v>208.70541899999998</v>
      </c>
      <c r="R149" s="8">
        <v>239.89923899999997</v>
      </c>
      <c r="S149" s="8">
        <v>250.86398399999999</v>
      </c>
      <c r="T149" s="8">
        <v>253.45955999999998</v>
      </c>
      <c r="U149" s="8">
        <v>273.805905</v>
      </c>
      <c r="V149" s="8">
        <v>276.745473</v>
      </c>
      <c r="W149" s="8">
        <v>297.20127000000002</v>
      </c>
      <c r="X149" s="8">
        <v>376.16307</v>
      </c>
      <c r="Y149" s="8">
        <v>286.85414699999995</v>
      </c>
      <c r="Z149" s="8">
        <v>292.46747099999999</v>
      </c>
      <c r="AA149" s="8">
        <v>344.15226899999993</v>
      </c>
      <c r="AB149" s="8">
        <v>390.9</v>
      </c>
      <c r="AC149" s="8">
        <v>460.33556700000003</v>
      </c>
      <c r="AD149" s="8">
        <v>443.67931799999997</v>
      </c>
      <c r="AE149" s="8">
        <v>447.85803899999996</v>
      </c>
      <c r="AF149" s="8">
        <v>473.75516399999992</v>
      </c>
      <c r="AG149" s="8">
        <v>542.85846600000002</v>
      </c>
      <c r="AH149" s="8">
        <v>539.99707799999999</v>
      </c>
    </row>
    <row r="150" spans="1:34" x14ac:dyDescent="0.25">
      <c r="A150" t="s">
        <v>65</v>
      </c>
      <c r="B150" s="1" t="s">
        <v>147</v>
      </c>
      <c r="C150" s="8">
        <v>39.820861731492407</v>
      </c>
      <c r="D150" s="8">
        <v>35.927407046839946</v>
      </c>
      <c r="E150" s="8">
        <v>38.546784080990136</v>
      </c>
      <c r="F150" s="8">
        <v>35.844674732154601</v>
      </c>
      <c r="G150" s="8">
        <v>32.017405899936932</v>
      </c>
      <c r="H150" s="8">
        <v>29.871401589675216</v>
      </c>
      <c r="I150" s="8">
        <v>36.202941626915631</v>
      </c>
      <c r="J150" s="8">
        <v>39.138140279963061</v>
      </c>
      <c r="K150" s="8">
        <v>45.971110086026407</v>
      </c>
      <c r="L150" s="8">
        <v>54.675269034623184</v>
      </c>
      <c r="M150" s="8">
        <v>66.803107000000011</v>
      </c>
      <c r="N150" s="8">
        <v>72.074428999999995</v>
      </c>
      <c r="O150" s="8">
        <v>80.799124000000006</v>
      </c>
      <c r="P150" s="8">
        <v>105.521353</v>
      </c>
      <c r="Q150" s="8">
        <v>93.135728</v>
      </c>
      <c r="R150" s="8">
        <v>76.209923999999987</v>
      </c>
      <c r="S150" s="8">
        <v>67.816902999999996</v>
      </c>
      <c r="T150" s="8">
        <v>75.723886000000007</v>
      </c>
      <c r="U150" s="8">
        <v>78.150947000000002</v>
      </c>
      <c r="V150" s="8">
        <v>88.377561999999998</v>
      </c>
      <c r="W150" s="8">
        <v>98.974441999999996</v>
      </c>
      <c r="X150" s="8">
        <v>104.30104300000001</v>
      </c>
      <c r="Y150" s="8">
        <v>98.384104000000008</v>
      </c>
      <c r="Z150" s="8">
        <v>100.781961</v>
      </c>
      <c r="AA150" s="8">
        <v>104.76100599999999</v>
      </c>
      <c r="AB150" s="8">
        <v>104.3</v>
      </c>
      <c r="AC150" s="8">
        <v>118.46915499999999</v>
      </c>
      <c r="AD150" s="8">
        <v>109.27302400000001</v>
      </c>
      <c r="AE150" s="8">
        <v>125.72113400000001</v>
      </c>
      <c r="AF150" s="8">
        <v>116.140136</v>
      </c>
      <c r="AG150" s="8">
        <v>110.004167</v>
      </c>
      <c r="AH150" s="8">
        <v>112.19551</v>
      </c>
    </row>
    <row r="151" spans="1:34" x14ac:dyDescent="0.25">
      <c r="A151" t="s">
        <v>66</v>
      </c>
      <c r="B151" s="9" t="s">
        <v>67</v>
      </c>
      <c r="C151" s="8">
        <v>308.69987397891737</v>
      </c>
      <c r="D151" s="8">
        <v>369.2588045715766</v>
      </c>
      <c r="E151" s="8">
        <v>383.9048757157654</v>
      </c>
      <c r="F151" s="8">
        <v>425.79357504139483</v>
      </c>
      <c r="G151" s="8">
        <v>420.29077003549139</v>
      </c>
      <c r="H151" s="8">
        <v>419.3642773570449</v>
      </c>
      <c r="I151" s="8">
        <v>434.8338975492602</v>
      </c>
      <c r="J151" s="8">
        <v>470.56469603511664</v>
      </c>
      <c r="K151" s="8">
        <v>464.09796430291709</v>
      </c>
      <c r="L151" s="8">
        <v>512.25686661070188</v>
      </c>
      <c r="M151" s="8">
        <v>509.02818000000002</v>
      </c>
      <c r="N151" s="8">
        <v>580.37832000000003</v>
      </c>
      <c r="O151" s="8">
        <v>586.27627900000005</v>
      </c>
      <c r="P151" s="8">
        <v>647.82575100000008</v>
      </c>
      <c r="Q151" s="8">
        <v>639.61330199999998</v>
      </c>
      <c r="R151" s="8">
        <v>669.96504499999992</v>
      </c>
      <c r="S151" s="8">
        <v>743.82121899999993</v>
      </c>
      <c r="T151" s="8">
        <v>864.62163499999997</v>
      </c>
      <c r="U151" s="8">
        <v>975.15848500000004</v>
      </c>
      <c r="V151" s="8">
        <v>975.64532600000007</v>
      </c>
      <c r="W151" s="8">
        <v>894.76587199999994</v>
      </c>
      <c r="X151" s="8">
        <v>797.50142500000004</v>
      </c>
      <c r="Y151" s="8">
        <v>744.49960400000009</v>
      </c>
      <c r="Z151" s="8">
        <v>769.63975399999993</v>
      </c>
      <c r="AA151" s="8">
        <v>763.14322000000004</v>
      </c>
      <c r="AB151" s="8">
        <v>798.1</v>
      </c>
      <c r="AC151" s="8">
        <v>837.02333700000008</v>
      </c>
      <c r="AD151" s="8">
        <v>889.05945700000007</v>
      </c>
      <c r="AE151" s="8">
        <v>934.0244110000001</v>
      </c>
      <c r="AF151" s="8">
        <v>999.05359900000008</v>
      </c>
      <c r="AG151" s="8">
        <v>1024.409236</v>
      </c>
      <c r="AH151" s="8">
        <v>1034.4493340000001</v>
      </c>
    </row>
    <row r="152" spans="1:34" x14ac:dyDescent="0.25">
      <c r="A152" t="s">
        <v>68</v>
      </c>
      <c r="B152" s="1" t="s">
        <v>148</v>
      </c>
      <c r="C152" s="8">
        <v>280.9961638658009</v>
      </c>
      <c r="D152" s="8">
        <v>332.45790587443503</v>
      </c>
      <c r="E152" s="8">
        <v>344.99356216800487</v>
      </c>
      <c r="F152" s="8">
        <v>384.69655104960179</v>
      </c>
      <c r="G152" s="8">
        <v>380.97389004524825</v>
      </c>
      <c r="H152" s="8">
        <v>379.69523691797093</v>
      </c>
      <c r="I152" s="8">
        <v>391.34878440777601</v>
      </c>
      <c r="J152" s="8">
        <v>421.80986270981288</v>
      </c>
      <c r="K152" s="8">
        <v>412.03383120384626</v>
      </c>
      <c r="L152" s="8">
        <v>454.21319892701217</v>
      </c>
      <c r="M152" s="8">
        <v>449.48703800000004</v>
      </c>
      <c r="N152" s="8">
        <v>502.89882500000004</v>
      </c>
      <c r="O152" s="8">
        <v>504.76054200000004</v>
      </c>
      <c r="P152" s="8">
        <v>552.64094599999999</v>
      </c>
      <c r="Q152" s="8">
        <v>561.76134300000001</v>
      </c>
      <c r="R152" s="8">
        <v>600.33316200000002</v>
      </c>
      <c r="S152" s="8">
        <v>650.53903200000002</v>
      </c>
      <c r="T152" s="8">
        <v>756.29396699999995</v>
      </c>
      <c r="U152" s="8">
        <v>853.51995299999999</v>
      </c>
      <c r="V152" s="8">
        <v>872.33203200000003</v>
      </c>
      <c r="W152" s="8">
        <v>781.06757299999992</v>
      </c>
      <c r="X152" s="8">
        <v>681.87233400000002</v>
      </c>
      <c r="Y152" s="8">
        <v>649.67874400000005</v>
      </c>
      <c r="Z152" s="8">
        <v>656.44006999999999</v>
      </c>
      <c r="AA152" s="8">
        <v>638.50172100000009</v>
      </c>
      <c r="AB152" s="8">
        <v>672.1</v>
      </c>
      <c r="AC152" s="8">
        <v>704.64308200000005</v>
      </c>
      <c r="AD152" s="8">
        <v>748.51777000000004</v>
      </c>
      <c r="AE152" s="8">
        <v>814.43733800000007</v>
      </c>
      <c r="AF152" s="8">
        <v>898.81949300000008</v>
      </c>
      <c r="AG152" s="8">
        <v>927.15522900000008</v>
      </c>
      <c r="AH152" s="8">
        <v>939.56891600000006</v>
      </c>
    </row>
    <row r="153" spans="1:34" x14ac:dyDescent="0.25">
      <c r="A153" t="s">
        <v>69</v>
      </c>
      <c r="B153" s="1" t="s">
        <v>149</v>
      </c>
      <c r="C153" s="8">
        <v>27.318965325120153</v>
      </c>
      <c r="D153" s="8">
        <v>36.392047683209746</v>
      </c>
      <c r="E153" s="8">
        <v>38.500193774560884</v>
      </c>
      <c r="F153" s="8">
        <v>40.612175183692472</v>
      </c>
      <c r="G153" s="8">
        <v>38.818525112585192</v>
      </c>
      <c r="H153" s="8">
        <v>39.189272454174152</v>
      </c>
      <c r="I153" s="8">
        <v>43.073170468515841</v>
      </c>
      <c r="J153" s="8">
        <v>48.394034041568105</v>
      </c>
      <c r="K153" s="8">
        <v>51.917412225732647</v>
      </c>
      <c r="L153" s="8">
        <v>57.9132916480619</v>
      </c>
      <c r="M153" s="8">
        <v>59.533074000000006</v>
      </c>
      <c r="N153" s="8">
        <v>77.335334000000003</v>
      </c>
      <c r="O153" s="8">
        <v>81.328882000000007</v>
      </c>
      <c r="P153" s="8">
        <v>94.934894999999997</v>
      </c>
      <c r="Q153" s="8">
        <v>77.648825000000002</v>
      </c>
      <c r="R153" s="8">
        <v>69.378454000000005</v>
      </c>
      <c r="S153" s="8">
        <v>93.089200999999989</v>
      </c>
      <c r="T153" s="8">
        <v>108.10529400000001</v>
      </c>
      <c r="U153" s="8">
        <v>121.383967</v>
      </c>
      <c r="V153" s="8">
        <v>102.96605600000001</v>
      </c>
      <c r="W153" s="8">
        <v>113.49003700000002</v>
      </c>
      <c r="X153" s="8">
        <v>115.54346600000001</v>
      </c>
      <c r="Y153" s="8">
        <v>94.591188000000002</v>
      </c>
      <c r="Z153" s="8">
        <v>113.09219300000001</v>
      </c>
      <c r="AA153" s="8">
        <v>124.54657499999999</v>
      </c>
      <c r="AB153" s="8">
        <v>125.9</v>
      </c>
      <c r="AC153" s="8">
        <v>132.274317</v>
      </c>
      <c r="AD153" s="8">
        <v>140.431378</v>
      </c>
      <c r="AE153" s="8">
        <v>119.37460299999999</v>
      </c>
      <c r="AF153" s="8">
        <v>99.980967000000007</v>
      </c>
      <c r="AG153" s="8">
        <v>96.985806000000011</v>
      </c>
      <c r="AH153" s="8">
        <v>94.600000999999992</v>
      </c>
    </row>
    <row r="154" spans="1:34" x14ac:dyDescent="0.25">
      <c r="A154" t="s">
        <v>70</v>
      </c>
      <c r="B154" s="9" t="s">
        <v>288</v>
      </c>
      <c r="C154" s="8">
        <v>315.68893631621467</v>
      </c>
      <c r="D154" s="8">
        <v>368.90431159905665</v>
      </c>
      <c r="E154" s="8">
        <v>400.82070053066184</v>
      </c>
      <c r="F154" s="8">
        <v>420.2676011128587</v>
      </c>
      <c r="G154" s="8">
        <v>428.69367449091476</v>
      </c>
      <c r="H154" s="8">
        <v>442.17172439819456</v>
      </c>
      <c r="I154" s="8">
        <v>457.75858483651444</v>
      </c>
      <c r="J154" s="8">
        <v>494.91032512689787</v>
      </c>
      <c r="K154" s="8">
        <v>543.02788017286764</v>
      </c>
      <c r="L154" s="8">
        <v>601.15770086510668</v>
      </c>
      <c r="M154" s="8">
        <v>664.16529200000002</v>
      </c>
      <c r="N154" s="8">
        <v>774.621036</v>
      </c>
      <c r="O154" s="8">
        <v>837.78634799999998</v>
      </c>
      <c r="P154" s="8">
        <v>871.06093200000021</v>
      </c>
      <c r="Q154" s="8">
        <v>832.1988080000001</v>
      </c>
      <c r="R154" s="8">
        <v>803.81201599999997</v>
      </c>
      <c r="S154" s="8">
        <v>830.23533600000007</v>
      </c>
      <c r="T154" s="8">
        <v>878.0793000000001</v>
      </c>
      <c r="U154" s="8">
        <v>937.72498400000006</v>
      </c>
      <c r="V154" s="8">
        <v>969.31808400000011</v>
      </c>
      <c r="W154" s="8">
        <v>1041.486124</v>
      </c>
      <c r="X154" s="8">
        <v>995.99206000000004</v>
      </c>
      <c r="Y154" s="8">
        <v>943.75117200000011</v>
      </c>
      <c r="Z154" s="8">
        <v>973.70456400000012</v>
      </c>
      <c r="AA154" s="8">
        <v>1022.822696</v>
      </c>
      <c r="AB154" s="8">
        <v>1044.4000000000001</v>
      </c>
      <c r="AC154" s="8">
        <v>1063.596072</v>
      </c>
      <c r="AD154" s="8">
        <v>1148.5997880000002</v>
      </c>
      <c r="AE154" s="8">
        <v>1183.952728</v>
      </c>
      <c r="AF154" s="8">
        <v>1262.6691560000002</v>
      </c>
      <c r="AG154" s="8">
        <v>1337.1348760000003</v>
      </c>
      <c r="AH154" s="8">
        <v>1415.6424240000001</v>
      </c>
    </row>
    <row r="155" spans="1:34" x14ac:dyDescent="0.25">
      <c r="A155" t="s">
        <v>71</v>
      </c>
      <c r="B155" s="9" t="s">
        <v>72</v>
      </c>
      <c r="C155" s="8">
        <v>196.3955122593544</v>
      </c>
      <c r="D155" s="8">
        <v>212.95675334324795</v>
      </c>
      <c r="E155" s="8">
        <v>233.26887653341996</v>
      </c>
      <c r="F155" s="8">
        <v>239.00485816438734</v>
      </c>
      <c r="G155" s="8">
        <v>241.68727310486133</v>
      </c>
      <c r="H155" s="8">
        <v>247.44574878156575</v>
      </c>
      <c r="I155" s="8">
        <v>256.8932479395454</v>
      </c>
      <c r="J155" s="8">
        <v>271.41315438389165</v>
      </c>
      <c r="K155" s="8">
        <v>302.47180786639444</v>
      </c>
      <c r="L155" s="8">
        <v>343.46720599778916</v>
      </c>
      <c r="M155" s="8">
        <v>390.06924500000002</v>
      </c>
      <c r="N155" s="8">
        <v>444.23741000000001</v>
      </c>
      <c r="O155" s="8">
        <v>481.21444499999996</v>
      </c>
      <c r="P155" s="8">
        <v>516.98654999999997</v>
      </c>
      <c r="Q155" s="8">
        <v>505.89165000000003</v>
      </c>
      <c r="R155" s="8">
        <v>490.61528500000003</v>
      </c>
      <c r="S155" s="8">
        <v>509.18432999999999</v>
      </c>
      <c r="T155" s="8">
        <v>523.01716499999998</v>
      </c>
      <c r="U155" s="8">
        <v>552.57970499999999</v>
      </c>
      <c r="V155" s="8">
        <v>558.07943499999999</v>
      </c>
      <c r="W155" s="8">
        <v>595.19366500000001</v>
      </c>
      <c r="X155" s="8">
        <v>561.40194000000008</v>
      </c>
      <c r="Y155" s="8">
        <v>549.84177</v>
      </c>
      <c r="Z155" s="8">
        <v>570.14066500000001</v>
      </c>
      <c r="AA155" s="8">
        <v>592.76590999999996</v>
      </c>
      <c r="AB155" s="8">
        <v>596.5</v>
      </c>
      <c r="AC155" s="8">
        <v>603.47308499999997</v>
      </c>
      <c r="AD155" s="8">
        <v>633.06544999999994</v>
      </c>
      <c r="AE155" s="8">
        <v>626.94536000000005</v>
      </c>
      <c r="AF155" s="8">
        <v>668.40807500000005</v>
      </c>
      <c r="AG155" s="8">
        <v>720.57796499999995</v>
      </c>
      <c r="AH155" s="8">
        <v>760.78206499999999</v>
      </c>
    </row>
    <row r="156" spans="1:34" x14ac:dyDescent="0.25">
      <c r="A156" t="s">
        <v>73</v>
      </c>
      <c r="B156" s="1" t="s">
        <v>150</v>
      </c>
      <c r="C156" s="8">
        <v>43.043649183211137</v>
      </c>
      <c r="D156" s="8">
        <v>42.949973489916651</v>
      </c>
      <c r="E156" s="8">
        <v>46.414645432088406</v>
      </c>
      <c r="F156" s="8">
        <v>49.481361767121477</v>
      </c>
      <c r="G156" s="8">
        <v>48.491455498521404</v>
      </c>
      <c r="H156" s="8">
        <v>51.780070285108479</v>
      </c>
      <c r="I156" s="8">
        <v>54.505302176310366</v>
      </c>
      <c r="J156" s="8">
        <v>56.301749526526002</v>
      </c>
      <c r="K156" s="8">
        <v>54.575060670942257</v>
      </c>
      <c r="L156" s="8">
        <v>59.193073072747744</v>
      </c>
      <c r="M156" s="8">
        <v>64.959110999999993</v>
      </c>
      <c r="N156" s="8">
        <v>70.073702999999995</v>
      </c>
      <c r="O156" s="8">
        <v>73.656807000000001</v>
      </c>
      <c r="P156" s="8">
        <v>69.698055000000011</v>
      </c>
      <c r="Q156" s="8">
        <v>70.685936999999996</v>
      </c>
      <c r="R156" s="8">
        <v>73.190858999999989</v>
      </c>
      <c r="S156" s="8">
        <v>84.754676999999987</v>
      </c>
      <c r="T156" s="8">
        <v>79.670787000000004</v>
      </c>
      <c r="U156" s="8">
        <v>81.878622000000007</v>
      </c>
      <c r="V156" s="8">
        <v>81.003614999999996</v>
      </c>
      <c r="W156" s="8">
        <v>76.444367999999997</v>
      </c>
      <c r="X156" s="8">
        <v>52.751453999999995</v>
      </c>
      <c r="Y156" s="8">
        <v>69.772100999999992</v>
      </c>
      <c r="Z156" s="8">
        <v>83.276465999999999</v>
      </c>
      <c r="AA156" s="8">
        <v>83.137403999999989</v>
      </c>
      <c r="AB156" s="8">
        <v>90.3</v>
      </c>
      <c r="AC156" s="8">
        <v>89.025867000000005</v>
      </c>
      <c r="AD156" s="8">
        <v>89.550509999999989</v>
      </c>
      <c r="AE156" s="8">
        <v>89.227235999999991</v>
      </c>
      <c r="AF156" s="8">
        <v>84.023247000000012</v>
      </c>
      <c r="AG156" s="8">
        <v>95.94645899999999</v>
      </c>
      <c r="AH156" s="8">
        <v>89.845790999999991</v>
      </c>
    </row>
    <row r="157" spans="1:34" x14ac:dyDescent="0.25">
      <c r="A157" t="s">
        <v>74</v>
      </c>
      <c r="B157" s="1" t="s">
        <v>151</v>
      </c>
      <c r="C157" s="8">
        <v>7.8629584111174937</v>
      </c>
      <c r="D157" s="8">
        <v>11.067475972652401</v>
      </c>
      <c r="E157" s="8">
        <v>13.413766750944092</v>
      </c>
      <c r="F157" s="8">
        <v>15.217337987558837</v>
      </c>
      <c r="G157" s="8">
        <v>17.502410943804634</v>
      </c>
      <c r="H157" s="8">
        <v>17.795550132720759</v>
      </c>
      <c r="I157" s="8">
        <v>21.852408148141254</v>
      </c>
      <c r="J157" s="8">
        <v>27.59981987978346</v>
      </c>
      <c r="K157" s="8">
        <v>34.167785888962356</v>
      </c>
      <c r="L157" s="8">
        <v>44.173368091326765</v>
      </c>
      <c r="M157" s="8">
        <v>60.426700000000004</v>
      </c>
      <c r="N157" s="8">
        <v>80.043469000000002</v>
      </c>
      <c r="O157" s="8">
        <v>101.915285</v>
      </c>
      <c r="P157" s="8">
        <v>115.367104</v>
      </c>
      <c r="Q157" s="8">
        <v>103.379588</v>
      </c>
      <c r="R157" s="8">
        <v>105.51133600000001</v>
      </c>
      <c r="S157" s="8">
        <v>95.13485900000002</v>
      </c>
      <c r="T157" s="8">
        <v>88.730444000000006</v>
      </c>
      <c r="U157" s="8">
        <v>91.292210000000011</v>
      </c>
      <c r="V157" s="8">
        <v>87.125518999999997</v>
      </c>
      <c r="W157" s="8">
        <v>94.281956000000008</v>
      </c>
      <c r="X157" s="8">
        <v>103.17986399999999</v>
      </c>
      <c r="Y157" s="8">
        <v>93.754114000000015</v>
      </c>
      <c r="Z157" s="8">
        <v>104.51882999999999</v>
      </c>
      <c r="AA157" s="8">
        <v>107.42298000000001</v>
      </c>
      <c r="AB157" s="8">
        <v>101.9</v>
      </c>
      <c r="AC157" s="8">
        <v>102.601072</v>
      </c>
      <c r="AD157" s="8">
        <v>108.924986</v>
      </c>
      <c r="AE157" s="8">
        <v>93.525858000000014</v>
      </c>
      <c r="AF157" s="8">
        <v>97.253360000000015</v>
      </c>
      <c r="AG157" s="8">
        <v>102.661193</v>
      </c>
      <c r="AH157" s="8">
        <v>111.82505999999999</v>
      </c>
    </row>
    <row r="158" spans="1:34" x14ac:dyDescent="0.25">
      <c r="A158" t="s">
        <v>75</v>
      </c>
      <c r="B158" s="1" t="s">
        <v>152</v>
      </c>
      <c r="C158" s="8">
        <v>140.90974534415582</v>
      </c>
      <c r="D158" s="8">
        <v>154.28541246353123</v>
      </c>
      <c r="E158" s="8">
        <v>168.49075864421545</v>
      </c>
      <c r="F158" s="8">
        <v>169.35920775610711</v>
      </c>
      <c r="G158" s="8">
        <v>171.0263198894518</v>
      </c>
      <c r="H158" s="8">
        <v>172.99583841062719</v>
      </c>
      <c r="I158" s="8">
        <v>176.01990228079381</v>
      </c>
      <c r="J158" s="8">
        <v>183.63046302135768</v>
      </c>
      <c r="K158" s="8">
        <v>210.45158334851206</v>
      </c>
      <c r="L158" s="8">
        <v>237.76508330545155</v>
      </c>
      <c r="M158" s="8">
        <v>264.87310200000002</v>
      </c>
      <c r="N158" s="8">
        <v>293.89779900000002</v>
      </c>
      <c r="O158" s="8">
        <v>304.76942600000001</v>
      </c>
      <c r="P158" s="8">
        <v>331.15000099999997</v>
      </c>
      <c r="Q158" s="8">
        <v>331.32384999999999</v>
      </c>
      <c r="R158" s="8">
        <v>311.04416199999997</v>
      </c>
      <c r="S158" s="8">
        <v>328.47757799999999</v>
      </c>
      <c r="T158" s="8">
        <v>354.32851999999997</v>
      </c>
      <c r="U158" s="8">
        <v>379.25765799999999</v>
      </c>
      <c r="V158" s="8">
        <v>389.97160800000006</v>
      </c>
      <c r="W158" s="8">
        <v>424.725236</v>
      </c>
      <c r="X158" s="8">
        <v>405.83634000000001</v>
      </c>
      <c r="Y158" s="8">
        <v>386.49462800000003</v>
      </c>
      <c r="Z158" s="8">
        <v>382.31416599999994</v>
      </c>
      <c r="AA158" s="8">
        <v>402.201683</v>
      </c>
      <c r="AB158" s="8">
        <v>404.3</v>
      </c>
      <c r="AC158" s="8">
        <v>411.84423800000002</v>
      </c>
      <c r="AD158" s="8">
        <v>434.594199</v>
      </c>
      <c r="AE158" s="8">
        <v>444.15993700000001</v>
      </c>
      <c r="AF158" s="8">
        <v>487.16532799999999</v>
      </c>
      <c r="AG158" s="8">
        <v>521.96747200000004</v>
      </c>
      <c r="AH158" s="8">
        <v>559.16711500000008</v>
      </c>
    </row>
    <row r="159" spans="1:34" x14ac:dyDescent="0.25">
      <c r="A159" t="s">
        <v>76</v>
      </c>
      <c r="B159" s="9" t="s">
        <v>153</v>
      </c>
      <c r="C159" s="8">
        <v>44.714829307846408</v>
      </c>
      <c r="D159" s="8">
        <v>58.493696110590776</v>
      </c>
      <c r="E159" s="8">
        <v>60.604440511845453</v>
      </c>
      <c r="F159" s="8">
        <v>64.890795461442323</v>
      </c>
      <c r="G159" s="8">
        <v>68.601139031104239</v>
      </c>
      <c r="H159" s="8">
        <v>72.455485445493167</v>
      </c>
      <c r="I159" s="8">
        <v>73.529668828447299</v>
      </c>
      <c r="J159" s="8">
        <v>80.789487924883503</v>
      </c>
      <c r="K159" s="8">
        <v>82.369627249575245</v>
      </c>
      <c r="L159" s="8">
        <v>85.05378838520997</v>
      </c>
      <c r="M159" s="8">
        <v>86.514573999999996</v>
      </c>
      <c r="N159" s="8">
        <v>101.405486</v>
      </c>
      <c r="O159" s="8">
        <v>110.42091599999999</v>
      </c>
      <c r="P159" s="8">
        <v>104.51011399999999</v>
      </c>
      <c r="Q159" s="8">
        <v>99.778999999999996</v>
      </c>
      <c r="R159" s="8">
        <v>100.21696799999999</v>
      </c>
      <c r="S159" s="8">
        <v>107.92379199999999</v>
      </c>
      <c r="T159" s="8">
        <v>131.074286</v>
      </c>
      <c r="U159" s="8">
        <v>152.86496</v>
      </c>
      <c r="V159" s="8">
        <v>161.98988199999999</v>
      </c>
      <c r="W159" s="8">
        <v>189.97391799999997</v>
      </c>
      <c r="X159" s="8">
        <v>179.120082</v>
      </c>
      <c r="Y159" s="8">
        <v>160.06670800000001</v>
      </c>
      <c r="Z159" s="8">
        <v>160.21858400000002</v>
      </c>
      <c r="AA159" s="8">
        <v>169.58898000000002</v>
      </c>
      <c r="AB159" s="8">
        <v>176.6</v>
      </c>
      <c r="AC159" s="8">
        <v>177.28344200000001</v>
      </c>
      <c r="AD159" s="8">
        <v>193.48825799999997</v>
      </c>
      <c r="AE159" s="8">
        <v>207.969458</v>
      </c>
      <c r="AF159" s="8">
        <v>209.392854</v>
      </c>
      <c r="AG159" s="8">
        <v>219.50320400000001</v>
      </c>
      <c r="AH159" s="8">
        <v>226.53894799999998</v>
      </c>
    </row>
    <row r="160" spans="1:34" x14ac:dyDescent="0.25">
      <c r="A160" t="s">
        <v>77</v>
      </c>
      <c r="B160" s="9" t="s">
        <v>78</v>
      </c>
      <c r="C160" s="8">
        <v>76.245563324584126</v>
      </c>
      <c r="D160" s="8">
        <v>96.459342489631311</v>
      </c>
      <c r="E160" s="8">
        <v>106.46015930887951</v>
      </c>
      <c r="F160" s="8">
        <v>114.95751000797489</v>
      </c>
      <c r="G160" s="8">
        <v>116.38488045067297</v>
      </c>
      <c r="H160" s="8">
        <v>119.73770213707047</v>
      </c>
      <c r="I160" s="8">
        <v>125.00213948983782</v>
      </c>
      <c r="J160" s="8">
        <v>139.24586683474638</v>
      </c>
      <c r="K160" s="8">
        <v>155.94540923919581</v>
      </c>
      <c r="L160" s="8">
        <v>172.22527244965354</v>
      </c>
      <c r="M160" s="8">
        <v>189.706525</v>
      </c>
      <c r="N160" s="8">
        <v>232.26264300000003</v>
      </c>
      <c r="O160" s="8">
        <v>249.54174000000003</v>
      </c>
      <c r="P160" s="8">
        <v>253.12832600000002</v>
      </c>
      <c r="Q160" s="8">
        <v>229.14811900000001</v>
      </c>
      <c r="R160" s="8">
        <v>214.95370299999999</v>
      </c>
      <c r="S160" s="8">
        <v>214.552179</v>
      </c>
      <c r="T160" s="8">
        <v>224.76119800000001</v>
      </c>
      <c r="U160" s="8">
        <v>232.39558</v>
      </c>
      <c r="V160" s="8">
        <v>249.552592</v>
      </c>
      <c r="W160" s="8">
        <v>255.96069800000001</v>
      </c>
      <c r="X160" s="8">
        <v>255.36926400000002</v>
      </c>
      <c r="Y160" s="8">
        <v>233.77921000000003</v>
      </c>
      <c r="Z160" s="8">
        <v>243.32897</v>
      </c>
      <c r="AA160" s="8">
        <v>260.47513000000004</v>
      </c>
      <c r="AB160" s="8">
        <v>271.3</v>
      </c>
      <c r="AC160" s="8">
        <v>282.84110200000003</v>
      </c>
      <c r="AD160" s="8">
        <v>322.11720300000002</v>
      </c>
      <c r="AE160" s="8">
        <v>349.36657500000001</v>
      </c>
      <c r="AF160" s="8">
        <v>385.22158300000001</v>
      </c>
      <c r="AG160" s="8">
        <v>397.177774</v>
      </c>
      <c r="AH160" s="8">
        <v>428.45595099999997</v>
      </c>
    </row>
    <row r="161" spans="1:34" x14ac:dyDescent="0.25">
      <c r="A161" t="s">
        <v>79</v>
      </c>
      <c r="B161" s="1" t="s">
        <v>154</v>
      </c>
      <c r="C161" s="8">
        <v>59.380283098364465</v>
      </c>
      <c r="D161" s="8">
        <v>75.965044554715021</v>
      </c>
      <c r="E161" s="8">
        <v>84.907334707426827</v>
      </c>
      <c r="F161" s="8">
        <v>92.024470606171306</v>
      </c>
      <c r="G161" s="8">
        <v>94.025380454697626</v>
      </c>
      <c r="H161" s="8">
        <v>95.618769089046111</v>
      </c>
      <c r="I161" s="8">
        <v>99.879393727793996</v>
      </c>
      <c r="J161" s="8">
        <v>112.22670710672125</v>
      </c>
      <c r="K161" s="8">
        <v>127.84964124207845</v>
      </c>
      <c r="L161" s="8">
        <v>142.40645352782627</v>
      </c>
      <c r="M161" s="8">
        <v>158.95065600000001</v>
      </c>
      <c r="N161" s="8">
        <v>195.72940800000001</v>
      </c>
      <c r="O161" s="8">
        <v>210.92659200000003</v>
      </c>
      <c r="P161" s="8">
        <v>215.26272</v>
      </c>
      <c r="Q161" s="8">
        <v>194.183424</v>
      </c>
      <c r="R161" s="8">
        <v>182.94220799999999</v>
      </c>
      <c r="S161" s="8">
        <v>180.91238400000003</v>
      </c>
      <c r="T161" s="8">
        <v>186.19545599999998</v>
      </c>
      <c r="U161" s="8">
        <v>191.76422399999998</v>
      </c>
      <c r="V161" s="8">
        <v>200.80742400000003</v>
      </c>
      <c r="W161" s="8">
        <v>209.366784</v>
      </c>
      <c r="X161" s="8">
        <v>209.62483200000003</v>
      </c>
      <c r="Y161" s="8">
        <v>194.496768</v>
      </c>
      <c r="Z161" s="8">
        <v>206.81855999999999</v>
      </c>
      <c r="AA161" s="8">
        <v>219.131136</v>
      </c>
      <c r="AB161" s="8">
        <v>230.4</v>
      </c>
      <c r="AC161" s="8">
        <v>241.36243200000001</v>
      </c>
      <c r="AD161" s="8">
        <v>279.32313599999998</v>
      </c>
      <c r="AE161" s="8">
        <v>307.590912</v>
      </c>
      <c r="AF161" s="8">
        <v>338.72716800000001</v>
      </c>
      <c r="AG161" s="8">
        <v>351.08812799999998</v>
      </c>
      <c r="AH161" s="8">
        <v>381.85113600000005</v>
      </c>
    </row>
    <row r="162" spans="1:34" x14ac:dyDescent="0.25">
      <c r="A162" t="s">
        <v>80</v>
      </c>
      <c r="B162" s="1" t="s">
        <v>155</v>
      </c>
      <c r="C162" s="8">
        <v>17.254814611424749</v>
      </c>
      <c r="D162" s="8">
        <v>20.903103549092375</v>
      </c>
      <c r="E162" s="8">
        <v>21.899450436150669</v>
      </c>
      <c r="F162" s="8">
        <v>23.281106265173818</v>
      </c>
      <c r="G162" s="8">
        <v>22.645028844850067</v>
      </c>
      <c r="H162" s="8">
        <v>24.51215151788108</v>
      </c>
      <c r="I162" s="8">
        <v>25.529053197787746</v>
      </c>
      <c r="J162" s="8">
        <v>27.380105759230581</v>
      </c>
      <c r="K162" s="8">
        <v>28.281526873130598</v>
      </c>
      <c r="L162" s="8">
        <v>29.907971604003389</v>
      </c>
      <c r="M162" s="8">
        <v>30.681953</v>
      </c>
      <c r="N162" s="8">
        <v>36.316337000000004</v>
      </c>
      <c r="O162" s="8">
        <v>38.304076999999999</v>
      </c>
      <c r="P162" s="8">
        <v>37.414910999999996</v>
      </c>
      <c r="Q162" s="8">
        <v>34.621440999999997</v>
      </c>
      <c r="R162" s="8">
        <v>31.620199000000003</v>
      </c>
      <c r="S162" s="8">
        <v>33.387488000000005</v>
      </c>
      <c r="T162" s="8">
        <v>38.560110999999999</v>
      </c>
      <c r="U162" s="8">
        <v>40.678322000000001</v>
      </c>
      <c r="V162" s="8">
        <v>49.145848999999998</v>
      </c>
      <c r="W162" s="8">
        <v>46.800643000000001</v>
      </c>
      <c r="X162" s="8">
        <v>45.916384999999998</v>
      </c>
      <c r="Y162" s="8">
        <v>39.358888</v>
      </c>
      <c r="Z162" s="8">
        <v>36.495069999999998</v>
      </c>
      <c r="AA162" s="8">
        <v>41.347445999999998</v>
      </c>
      <c r="AB162" s="8">
        <v>40.9</v>
      </c>
      <c r="AC162" s="8">
        <v>41.478735</v>
      </c>
      <c r="AD162" s="8">
        <v>42.778127999999995</v>
      </c>
      <c r="AE162" s="8">
        <v>41.702866999999998</v>
      </c>
      <c r="AF162" s="8">
        <v>46.423136000000007</v>
      </c>
      <c r="AG162" s="8">
        <v>45.984278999999994</v>
      </c>
      <c r="AH162" s="8">
        <v>46.472625000000001</v>
      </c>
    </row>
    <row r="163" spans="1:34" x14ac:dyDescent="0.25">
      <c r="A163" t="s">
        <v>81</v>
      </c>
      <c r="B163" s="9" t="s">
        <v>289</v>
      </c>
      <c r="C163" s="8">
        <v>276.17850641498313</v>
      </c>
      <c r="D163" s="8">
        <v>319.24230847766847</v>
      </c>
      <c r="E163" s="8">
        <v>328.79988829767507</v>
      </c>
      <c r="F163" s="8">
        <v>351.2854963275027</v>
      </c>
      <c r="G163" s="8">
        <v>363.85802085381437</v>
      </c>
      <c r="H163" s="8">
        <v>386.84953797336266</v>
      </c>
      <c r="I163" s="8">
        <v>403.06597526375282</v>
      </c>
      <c r="J163" s="8">
        <v>413.27303296832099</v>
      </c>
      <c r="K163" s="8">
        <v>432.89410169596255</v>
      </c>
      <c r="L163" s="8">
        <v>457.28712372485228</v>
      </c>
      <c r="M163" s="8">
        <v>478.63101799999998</v>
      </c>
      <c r="N163" s="8">
        <v>520.47197400000005</v>
      </c>
      <c r="O163" s="8">
        <v>525.22584799999993</v>
      </c>
      <c r="P163" s="8">
        <v>541.92447400000003</v>
      </c>
      <c r="Q163" s="8">
        <v>593.33324499999992</v>
      </c>
      <c r="R163" s="8">
        <v>640.82908000000009</v>
      </c>
      <c r="S163" s="8">
        <v>664.05784700000004</v>
      </c>
      <c r="T163" s="8">
        <v>664.96743300000003</v>
      </c>
      <c r="U163" s="8">
        <v>698.92245000000014</v>
      </c>
      <c r="V163" s="8">
        <v>708.99654399999997</v>
      </c>
      <c r="W163" s="8">
        <v>752.45072800000014</v>
      </c>
      <c r="X163" s="8">
        <v>749.92791399999999</v>
      </c>
      <c r="Y163" s="8">
        <v>766.24897600000008</v>
      </c>
      <c r="Z163" s="8">
        <v>806.82852500000013</v>
      </c>
      <c r="AA163" s="8">
        <v>827.25988600000017</v>
      </c>
      <c r="AB163" s="8">
        <v>858.1</v>
      </c>
      <c r="AC163" s="8">
        <v>852.67680800000005</v>
      </c>
      <c r="AD163" s="8">
        <v>874.03491699999995</v>
      </c>
      <c r="AE163" s="8">
        <v>915.95310200000006</v>
      </c>
      <c r="AF163" s="8">
        <v>956.76433800000018</v>
      </c>
      <c r="AG163" s="8">
        <v>991.94643800000006</v>
      </c>
      <c r="AH163" s="8">
        <v>1009.5975549999999</v>
      </c>
    </row>
    <row r="164" spans="1:34" x14ac:dyDescent="0.25">
      <c r="A164" t="s">
        <v>82</v>
      </c>
      <c r="B164" s="9" t="s">
        <v>83</v>
      </c>
      <c r="C164" s="8">
        <v>30.81911344184903</v>
      </c>
      <c r="D164" s="8">
        <v>34.875624631826653</v>
      </c>
      <c r="E164" s="8">
        <v>37.068557038253502</v>
      </c>
      <c r="F164" s="8">
        <v>39.461749685919841</v>
      </c>
      <c r="G164" s="8">
        <v>39.072814504982297</v>
      </c>
      <c r="H164" s="8">
        <v>40.230241469977621</v>
      </c>
      <c r="I164" s="8">
        <v>41.309329718093181</v>
      </c>
      <c r="J164" s="8">
        <v>41.760604865328986</v>
      </c>
      <c r="K164" s="8">
        <v>43.439922159017698</v>
      </c>
      <c r="L164" s="8">
        <v>46.577332622613227</v>
      </c>
      <c r="M164" s="8">
        <v>45.789532000000001</v>
      </c>
      <c r="N164" s="8">
        <v>53.312295999999996</v>
      </c>
      <c r="O164" s="8">
        <v>53.553207999999998</v>
      </c>
      <c r="P164" s="8">
        <v>57.227115999999995</v>
      </c>
      <c r="Q164" s="8">
        <v>65.142796000000004</v>
      </c>
      <c r="R164" s="8">
        <v>72.752555999999998</v>
      </c>
      <c r="S164" s="8">
        <v>70.951451999999989</v>
      </c>
      <c r="T164" s="8">
        <v>64.76230799999999</v>
      </c>
      <c r="U164" s="8">
        <v>68.905611999999991</v>
      </c>
      <c r="V164" s="8">
        <v>76.588983999999996</v>
      </c>
      <c r="W164" s="8">
        <v>90.679468</v>
      </c>
      <c r="X164" s="8">
        <v>92.390707999999989</v>
      </c>
      <c r="Y164" s="8">
        <v>89.045664000000002</v>
      </c>
      <c r="Z164" s="8">
        <v>97.19174000000001</v>
      </c>
      <c r="AA164" s="8">
        <v>101.33982399999999</v>
      </c>
      <c r="AB164" s="8">
        <v>95.6</v>
      </c>
      <c r="AC164" s="8">
        <v>101.234664</v>
      </c>
      <c r="AD164" s="8">
        <v>101.234664</v>
      </c>
      <c r="AE164" s="8">
        <v>103.49751599999999</v>
      </c>
      <c r="AF164" s="8">
        <v>104.21833999999998</v>
      </c>
      <c r="AG164" s="8">
        <v>113.68847599999999</v>
      </c>
      <c r="AH164" s="8">
        <v>106.964928</v>
      </c>
    </row>
    <row r="165" spans="1:34" x14ac:dyDescent="0.25">
      <c r="A165" t="s">
        <v>84</v>
      </c>
      <c r="B165" s="9" t="s">
        <v>85</v>
      </c>
      <c r="C165" s="8">
        <v>244.07940411289869</v>
      </c>
      <c r="D165" s="8">
        <v>283.17009778282528</v>
      </c>
      <c r="E165" s="8">
        <v>290.07143501982398</v>
      </c>
      <c r="F165" s="8">
        <v>310.10430751274816</v>
      </c>
      <c r="G165" s="8">
        <v>323.67904791227443</v>
      </c>
      <c r="H165" s="8">
        <v>345.93427762641517</v>
      </c>
      <c r="I165" s="8">
        <v>361.26917559717072</v>
      </c>
      <c r="J165" s="8">
        <v>371.22862832447322</v>
      </c>
      <c r="K165" s="8">
        <v>389.26074616960676</v>
      </c>
      <c r="L165" s="8">
        <v>410.25600697419509</v>
      </c>
      <c r="M165" s="8">
        <v>433.47362499999997</v>
      </c>
      <c r="N165" s="8">
        <v>467.44300000000004</v>
      </c>
      <c r="O165" s="8">
        <v>471.97987500000005</v>
      </c>
      <c r="P165" s="8">
        <v>484.85849999999999</v>
      </c>
      <c r="Q165" s="8">
        <v>528.17612500000007</v>
      </c>
      <c r="R165" s="8">
        <v>567.90237500000001</v>
      </c>
      <c r="S165" s="8">
        <v>593.18687499999999</v>
      </c>
      <c r="T165" s="8">
        <v>600.60599999999999</v>
      </c>
      <c r="U165" s="8">
        <v>630.4045000000001</v>
      </c>
      <c r="V165" s="8">
        <v>632.60050000000001</v>
      </c>
      <c r="W165" s="8">
        <v>661.75849999999991</v>
      </c>
      <c r="X165" s="8">
        <v>657.48087500000008</v>
      </c>
      <c r="Y165" s="8">
        <v>677.20674999999983</v>
      </c>
      <c r="Z165" s="8">
        <v>709.63587499999994</v>
      </c>
      <c r="AA165" s="8">
        <v>725.92287500000009</v>
      </c>
      <c r="AB165" s="8">
        <v>762.5</v>
      </c>
      <c r="AC165" s="8">
        <v>751.45900000000006</v>
      </c>
      <c r="AD165" s="8">
        <v>772.80137500000001</v>
      </c>
      <c r="AE165" s="8">
        <v>812.42087499999991</v>
      </c>
      <c r="AF165" s="8">
        <v>852.44450000000006</v>
      </c>
      <c r="AG165" s="8">
        <v>878.2627500000001</v>
      </c>
      <c r="AH165" s="8">
        <v>902.43400000000008</v>
      </c>
    </row>
    <row r="166" spans="1:34" x14ac:dyDescent="0.25">
      <c r="A166" t="s">
        <v>86</v>
      </c>
      <c r="B166" s="1" t="s">
        <v>156</v>
      </c>
      <c r="C166" s="8">
        <v>95.971215311304661</v>
      </c>
      <c r="D166" s="8">
        <v>115.34477915865652</v>
      </c>
      <c r="E166" s="8">
        <v>115.98479867815804</v>
      </c>
      <c r="F166" s="8">
        <v>124.66254081728081</v>
      </c>
      <c r="G166" s="8">
        <v>130.90705559359284</v>
      </c>
      <c r="H166" s="8">
        <v>145.93021648650577</v>
      </c>
      <c r="I166" s="8">
        <v>153.3653982070488</v>
      </c>
      <c r="J166" s="8">
        <v>159.71946587341139</v>
      </c>
      <c r="K166" s="8">
        <v>172.79950444132186</v>
      </c>
      <c r="L166" s="8">
        <v>182.81494503623526</v>
      </c>
      <c r="M166" s="8">
        <v>193.78176600000003</v>
      </c>
      <c r="N166" s="8">
        <v>208.608779</v>
      </c>
      <c r="O166" s="8">
        <v>210.74084500000001</v>
      </c>
      <c r="P166" s="8">
        <v>214.06001700000002</v>
      </c>
      <c r="Q166" s="8">
        <v>234.69558100000003</v>
      </c>
      <c r="R166" s="8">
        <v>249.87695400000001</v>
      </c>
      <c r="S166" s="8">
        <v>269.47306200000003</v>
      </c>
      <c r="T166" s="8">
        <v>278.29072000000002</v>
      </c>
      <c r="U166" s="8">
        <v>282.28908200000001</v>
      </c>
      <c r="V166" s="8">
        <v>274.96859499999999</v>
      </c>
      <c r="W166" s="8">
        <v>288.46971099999996</v>
      </c>
      <c r="X166" s="8">
        <v>278.01018499999998</v>
      </c>
      <c r="Y166" s="8">
        <v>278.24347200000005</v>
      </c>
      <c r="Z166" s="8">
        <v>280.12453299999999</v>
      </c>
      <c r="AA166" s="8">
        <v>281.46814799999999</v>
      </c>
      <c r="AB166" s="8">
        <v>295.3</v>
      </c>
      <c r="AC166" s="8">
        <v>276.47167200000001</v>
      </c>
      <c r="AD166" s="8">
        <v>287.28555800000004</v>
      </c>
      <c r="AE166" s="8">
        <v>299.49326000000002</v>
      </c>
      <c r="AF166" s="8">
        <v>305.75952599999999</v>
      </c>
      <c r="AG166" s="8">
        <v>309.08165100000002</v>
      </c>
      <c r="AH166" s="8">
        <v>315.935564</v>
      </c>
    </row>
    <row r="167" spans="1:34" x14ac:dyDescent="0.25">
      <c r="A167" t="s">
        <v>87</v>
      </c>
      <c r="B167" s="1" t="s">
        <v>157</v>
      </c>
      <c r="C167" s="8">
        <v>131.32219784850039</v>
      </c>
      <c r="D167" s="8">
        <v>145.61098312284449</v>
      </c>
      <c r="E167" s="8">
        <v>152.27194362370284</v>
      </c>
      <c r="F167" s="8">
        <v>162.35670513659588</v>
      </c>
      <c r="G167" s="8">
        <v>171.57557237980538</v>
      </c>
      <c r="H167" s="8">
        <v>181.16466296824984</v>
      </c>
      <c r="I167" s="8">
        <v>187.14025132801444</v>
      </c>
      <c r="J167" s="8">
        <v>190.01942626306081</v>
      </c>
      <c r="K167" s="8">
        <v>194.2754648738084</v>
      </c>
      <c r="L167" s="8">
        <v>203.98694334470969</v>
      </c>
      <c r="M167" s="8">
        <v>212.90290058019528</v>
      </c>
      <c r="N167" s="8">
        <v>231.05941063031071</v>
      </c>
      <c r="O167" s="8">
        <v>229.71740691661518</v>
      </c>
      <c r="P167" s="8">
        <v>233.89798237831604</v>
      </c>
      <c r="Q167" s="8">
        <v>247.87938006260117</v>
      </c>
      <c r="R167" s="8">
        <v>267.89017714089346</v>
      </c>
      <c r="S167" s="8">
        <v>274.3546159860918</v>
      </c>
      <c r="T167" s="8">
        <v>273.63730239411501</v>
      </c>
      <c r="U167" s="8">
        <v>298.7858697022603</v>
      </c>
      <c r="V167" s="8">
        <v>306.11202652477067</v>
      </c>
      <c r="W167" s="8">
        <v>317.36019280082991</v>
      </c>
      <c r="X167" s="8">
        <v>317.84115584466673</v>
      </c>
      <c r="Y167" s="8">
        <v>329.68597020178805</v>
      </c>
      <c r="Z167" s="8">
        <v>353.6881624026924</v>
      </c>
      <c r="AA167" s="8">
        <v>367.59047105332604</v>
      </c>
      <c r="AB167" s="8">
        <v>393.8</v>
      </c>
      <c r="AC167" s="8">
        <v>404.67129867444123</v>
      </c>
      <c r="AD167" s="8">
        <v>414.26810311554522</v>
      </c>
      <c r="AE167" s="8">
        <v>441.26361637091543</v>
      </c>
      <c r="AF167" s="8">
        <v>473.29524855801776</v>
      </c>
      <c r="AG167" s="8">
        <v>490.90835884425758</v>
      </c>
      <c r="AH167" s="8">
        <v>506.85985861106076</v>
      </c>
    </row>
    <row r="168" spans="1:34" x14ac:dyDescent="0.25">
      <c r="A168" t="s">
        <v>88</v>
      </c>
      <c r="B168" s="1" t="s">
        <v>158</v>
      </c>
      <c r="C168" s="8">
        <v>17.233850713421571</v>
      </c>
      <c r="D168" s="8">
        <v>22.738541378754871</v>
      </c>
      <c r="E168" s="8">
        <v>22.300378211373367</v>
      </c>
      <c r="F168" s="8">
        <v>23.662512640448764</v>
      </c>
      <c r="G168" s="8">
        <v>22.114903317108205</v>
      </c>
      <c r="H168" s="8">
        <v>20.484340773089951</v>
      </c>
      <c r="I168" s="8">
        <v>22.430550958520065</v>
      </c>
      <c r="J168" s="8">
        <v>23.292413654821161</v>
      </c>
      <c r="K168" s="8">
        <v>24.350386272766062</v>
      </c>
      <c r="L168" s="8">
        <v>25.75676242012992</v>
      </c>
      <c r="M168" s="8">
        <v>29.052344999999999</v>
      </c>
      <c r="N168" s="8">
        <v>30.373139999999999</v>
      </c>
      <c r="O168" s="8">
        <v>33.40869</v>
      </c>
      <c r="P168" s="8">
        <v>38.533844999999999</v>
      </c>
      <c r="Q168" s="8">
        <v>47.054699999999997</v>
      </c>
      <c r="R168" s="8">
        <v>50.631944999999995</v>
      </c>
      <c r="S168" s="8">
        <v>50.231369999999998</v>
      </c>
      <c r="T168" s="8">
        <v>49.73451</v>
      </c>
      <c r="U168" s="8">
        <v>50.732640000000004</v>
      </c>
      <c r="V168" s="8">
        <v>52.945724999999996</v>
      </c>
      <c r="W168" s="8">
        <v>57.668099999999995</v>
      </c>
      <c r="X168" s="8">
        <v>62.738129999999998</v>
      </c>
      <c r="Y168" s="8">
        <v>69.679469999999995</v>
      </c>
      <c r="Z168" s="8">
        <v>76.134240000000005</v>
      </c>
      <c r="AA168" s="8">
        <v>77.057400000000001</v>
      </c>
      <c r="AB168" s="8">
        <v>73.5</v>
      </c>
      <c r="AC168" s="8">
        <v>70.444604999999996</v>
      </c>
      <c r="AD168" s="8">
        <v>71.385405000000006</v>
      </c>
      <c r="AE168" s="8">
        <v>71.919749999999993</v>
      </c>
      <c r="AF168" s="8">
        <v>74.045370000000005</v>
      </c>
      <c r="AG168" s="8">
        <v>79.203600000000009</v>
      </c>
      <c r="AH168" s="8">
        <v>80.865434999999991</v>
      </c>
    </row>
    <row r="169" spans="1:34" x14ac:dyDescent="0.25">
      <c r="A169" t="s">
        <v>89</v>
      </c>
      <c r="B169" s="9" t="s">
        <v>290</v>
      </c>
      <c r="C169" s="8">
        <v>249.12773229317486</v>
      </c>
      <c r="D169" s="8">
        <v>267.47264949916968</v>
      </c>
      <c r="E169" s="8">
        <v>267.41898323701963</v>
      </c>
      <c r="F169" s="8">
        <v>279.63253001641095</v>
      </c>
      <c r="G169" s="8">
        <v>279.44469809995422</v>
      </c>
      <c r="H169" s="8">
        <v>290.60728058335883</v>
      </c>
      <c r="I169" s="8">
        <v>308.08012103208642</v>
      </c>
      <c r="J169" s="8">
        <v>323.76855827233811</v>
      </c>
      <c r="K169" s="8">
        <v>335.27549926924684</v>
      </c>
      <c r="L169" s="8">
        <v>343.77265740917102</v>
      </c>
      <c r="M169" s="8">
        <v>348.67417599999999</v>
      </c>
      <c r="N169" s="8">
        <v>360.915729</v>
      </c>
      <c r="O169" s="8">
        <v>360.19813699999997</v>
      </c>
      <c r="P169" s="8">
        <v>374.92765700000001</v>
      </c>
      <c r="Q169" s="8">
        <v>388.23615600000005</v>
      </c>
      <c r="R169" s="8">
        <v>395.57259000000005</v>
      </c>
      <c r="S169" s="8">
        <v>409.21155900000008</v>
      </c>
      <c r="T169" s="8">
        <v>417.31279499999999</v>
      </c>
      <c r="U169" s="8">
        <v>434.79937900000004</v>
      </c>
      <c r="V169" s="8">
        <v>450.42116800000002</v>
      </c>
      <c r="W169" s="8">
        <v>462.56358000000006</v>
      </c>
      <c r="X169" s="8">
        <v>457.57348300000007</v>
      </c>
      <c r="Y169" s="8">
        <v>446.361108</v>
      </c>
      <c r="Z169" s="8">
        <v>439.35042300000003</v>
      </c>
      <c r="AA169" s="8">
        <v>453.20655800000009</v>
      </c>
      <c r="AB169" s="8">
        <v>472.1</v>
      </c>
      <c r="AC169" s="8">
        <v>481.85830699999997</v>
      </c>
      <c r="AD169" s="8">
        <v>502.96589800000004</v>
      </c>
      <c r="AE169" s="8">
        <v>536.75409500000001</v>
      </c>
      <c r="AF169" s="8">
        <v>551.51194099999998</v>
      </c>
      <c r="AG169" s="8">
        <v>571.62340100000006</v>
      </c>
      <c r="AH169" s="8">
        <v>596.55028100000004</v>
      </c>
    </row>
    <row r="170" spans="1:34" x14ac:dyDescent="0.25">
      <c r="A170" t="s">
        <v>90</v>
      </c>
      <c r="B170" s="9" t="s">
        <v>91</v>
      </c>
      <c r="C170" s="8">
        <v>31.565172919684841</v>
      </c>
      <c r="D170" s="8">
        <v>37.561646703315475</v>
      </c>
      <c r="E170" s="8">
        <v>35.57018530520412</v>
      </c>
      <c r="F170" s="8">
        <v>36.830141471405696</v>
      </c>
      <c r="G170" s="8">
        <v>38.066308849217222</v>
      </c>
      <c r="H170" s="8">
        <v>39.904842324590206</v>
      </c>
      <c r="I170" s="8">
        <v>49.704123794046779</v>
      </c>
      <c r="J170" s="8">
        <v>55.879863087986742</v>
      </c>
      <c r="K170" s="8">
        <v>63.583182412379728</v>
      </c>
      <c r="L170" s="8">
        <v>69.188840392615674</v>
      </c>
      <c r="M170" s="8">
        <v>66.787871999999993</v>
      </c>
      <c r="N170" s="8">
        <v>70.699940999999995</v>
      </c>
      <c r="O170" s="8">
        <v>71.000367000000011</v>
      </c>
      <c r="P170" s="8">
        <v>68.951498999999998</v>
      </c>
      <c r="Q170" s="8">
        <v>81.226979999999998</v>
      </c>
      <c r="R170" s="8">
        <v>80.510435999999999</v>
      </c>
      <c r="S170" s="8">
        <v>85.988078999999999</v>
      </c>
      <c r="T170" s="8">
        <v>88.456796999999995</v>
      </c>
      <c r="U170" s="8">
        <v>91.779210000000006</v>
      </c>
      <c r="V170" s="8">
        <v>102.174696</v>
      </c>
      <c r="W170" s="8">
        <v>112.630827</v>
      </c>
      <c r="X170" s="8">
        <v>108.98746199999999</v>
      </c>
      <c r="Y170" s="8">
        <v>104.71991999999999</v>
      </c>
      <c r="Z170" s="8">
        <v>96.854730000000004</v>
      </c>
      <c r="AA170" s="8">
        <v>95.018585999999999</v>
      </c>
      <c r="AB170" s="8">
        <v>93.3</v>
      </c>
      <c r="AC170" s="8">
        <v>95.296620000000004</v>
      </c>
      <c r="AD170" s="8">
        <v>95.987039999999993</v>
      </c>
      <c r="AE170" s="8">
        <v>107.122395</v>
      </c>
      <c r="AF170" s="8">
        <v>106.77345299999999</v>
      </c>
      <c r="AG170" s="8">
        <v>117.86215799999998</v>
      </c>
      <c r="AH170" s="8">
        <v>122.51502899999997</v>
      </c>
    </row>
    <row r="171" spans="1:34" x14ac:dyDescent="0.25">
      <c r="A171" t="s">
        <v>92</v>
      </c>
      <c r="B171" s="1" t="s">
        <v>159</v>
      </c>
      <c r="C171" s="8">
        <v>15.805833446367284</v>
      </c>
      <c r="D171" s="8">
        <v>18.397640368493985</v>
      </c>
      <c r="E171" s="8">
        <v>16.291208197004121</v>
      </c>
      <c r="F171" s="8">
        <v>17.792885420631151</v>
      </c>
      <c r="G171" s="8">
        <v>18.834320564832478</v>
      </c>
      <c r="H171" s="8">
        <v>19.307652576608831</v>
      </c>
      <c r="I171" s="8">
        <v>23.958244310472875</v>
      </c>
      <c r="J171" s="8">
        <v>27.150617402279106</v>
      </c>
      <c r="K171" s="8">
        <v>30.667620856074272</v>
      </c>
      <c r="L171" s="8">
        <v>33.639035862818858</v>
      </c>
      <c r="M171" s="8">
        <v>32.185006000000001</v>
      </c>
      <c r="N171" s="8">
        <v>34.104587999999993</v>
      </c>
      <c r="O171" s="8">
        <v>34.067263999999994</v>
      </c>
      <c r="P171" s="8">
        <v>35.222572</v>
      </c>
      <c r="Q171" s="8">
        <v>40.220516000000003</v>
      </c>
      <c r="R171" s="8">
        <v>43.158261999999993</v>
      </c>
      <c r="S171" s="8">
        <v>44.027564000000005</v>
      </c>
      <c r="T171" s="8">
        <v>43.193850000000005</v>
      </c>
      <c r="U171" s="8">
        <v>45.315676000000003</v>
      </c>
      <c r="V171" s="8">
        <v>47.757359999999998</v>
      </c>
      <c r="W171" s="8">
        <v>55.352793999999996</v>
      </c>
      <c r="X171" s="8">
        <v>52.763115999999997</v>
      </c>
      <c r="Y171" s="8">
        <v>50.560566000000001</v>
      </c>
      <c r="Z171" s="8">
        <v>47.675333999999999</v>
      </c>
      <c r="AA171" s="8">
        <v>44.574838</v>
      </c>
      <c r="AB171" s="8">
        <v>43.4</v>
      </c>
      <c r="AC171" s="8">
        <v>44.544024</v>
      </c>
      <c r="AD171" s="8">
        <v>45.104751999999998</v>
      </c>
      <c r="AE171" s="8">
        <v>53.310389999999998</v>
      </c>
      <c r="AF171" s="8">
        <v>51.113915999999996</v>
      </c>
      <c r="AG171" s="8">
        <v>55.916559999999997</v>
      </c>
      <c r="AH171" s="8">
        <v>59.019660000000002</v>
      </c>
    </row>
    <row r="172" spans="1:34" x14ac:dyDescent="0.25">
      <c r="A172" t="s">
        <v>93</v>
      </c>
      <c r="B172" s="1" t="s">
        <v>160</v>
      </c>
      <c r="C172" s="8">
        <v>15.864669254200107</v>
      </c>
      <c r="D172" s="8">
        <v>19.210233249365608</v>
      </c>
      <c r="E172" s="8">
        <v>19.109349944534596</v>
      </c>
      <c r="F172" s="8">
        <v>19.032405050025055</v>
      </c>
      <c r="G172" s="8">
        <v>19.305986895079219</v>
      </c>
      <c r="H172" s="8">
        <v>20.598661116640717</v>
      </c>
      <c r="I172" s="8">
        <v>25.732082473325327</v>
      </c>
      <c r="J172" s="8">
        <v>28.751058140355521</v>
      </c>
      <c r="K172" s="8">
        <v>32.901978694438263</v>
      </c>
      <c r="L172" s="8">
        <v>35.579661009423006</v>
      </c>
      <c r="M172" s="8">
        <v>34.585191000000002</v>
      </c>
      <c r="N172" s="8">
        <v>36.578196999999996</v>
      </c>
      <c r="O172" s="8">
        <v>36.910032000000001</v>
      </c>
      <c r="P172" s="8">
        <v>33.750863000000003</v>
      </c>
      <c r="Q172" s="8">
        <v>41.015304999999998</v>
      </c>
      <c r="R172" s="8">
        <v>37.373603000000003</v>
      </c>
      <c r="S172" s="8">
        <v>41.980371000000005</v>
      </c>
      <c r="T172" s="8">
        <v>45.273271999999999</v>
      </c>
      <c r="U172" s="8">
        <v>46.476859999999995</v>
      </c>
      <c r="V172" s="8">
        <v>54.416948000000005</v>
      </c>
      <c r="W172" s="8">
        <v>57.290689</v>
      </c>
      <c r="X172" s="8">
        <v>56.233307999999994</v>
      </c>
      <c r="Y172" s="8">
        <v>54.167946999999998</v>
      </c>
      <c r="Z172" s="8">
        <v>49.176449999999996</v>
      </c>
      <c r="AA172" s="8">
        <v>50.444907999999998</v>
      </c>
      <c r="AB172" s="8">
        <v>49.9</v>
      </c>
      <c r="AC172" s="8">
        <v>50.751792999999999</v>
      </c>
      <c r="AD172" s="8">
        <v>50.881034</v>
      </c>
      <c r="AE172" s="8">
        <v>53.771241999999994</v>
      </c>
      <c r="AF172" s="8">
        <v>55.685904999999991</v>
      </c>
      <c r="AG172" s="8">
        <v>61.994762000000001</v>
      </c>
      <c r="AH172" s="8">
        <v>63.517210999999996</v>
      </c>
    </row>
    <row r="173" spans="1:34" x14ac:dyDescent="0.25">
      <c r="A173" t="s">
        <v>94</v>
      </c>
      <c r="B173" s="9" t="s">
        <v>95</v>
      </c>
      <c r="C173" s="8">
        <v>216.69448310508534</v>
      </c>
      <c r="D173" s="8">
        <v>229.31003427259975</v>
      </c>
      <c r="E173" s="8">
        <v>231.07236766428457</v>
      </c>
      <c r="F173" s="8">
        <v>241.95822124466997</v>
      </c>
      <c r="G173" s="8">
        <v>240.63465810192571</v>
      </c>
      <c r="H173" s="8">
        <v>249.94674071138567</v>
      </c>
      <c r="I173" s="8">
        <v>258.02954138794843</v>
      </c>
      <c r="J173" s="8">
        <v>267.74413224223383</v>
      </c>
      <c r="K173" s="8">
        <v>271.85986968799239</v>
      </c>
      <c r="L173" s="8">
        <v>274.96027102491973</v>
      </c>
      <c r="M173" s="8">
        <v>282.10751200000004</v>
      </c>
      <c r="N173" s="8">
        <v>290.46005200000002</v>
      </c>
      <c r="O173" s="8">
        <v>289.44108</v>
      </c>
      <c r="P173" s="8">
        <v>306.25222400000001</v>
      </c>
      <c r="Q173" s="8">
        <v>307.18786</v>
      </c>
      <c r="R173" s="8">
        <v>315.28281600000003</v>
      </c>
      <c r="S173" s="8">
        <v>323.39671199999998</v>
      </c>
      <c r="T173" s="8">
        <v>329.02189199999998</v>
      </c>
      <c r="U173" s="8">
        <v>343.19279999999998</v>
      </c>
      <c r="V173" s="8">
        <v>348.31417600000003</v>
      </c>
      <c r="W173" s="8">
        <v>349.87104400000004</v>
      </c>
      <c r="X173" s="8">
        <v>348.55282</v>
      </c>
      <c r="Y173" s="8">
        <v>341.62078000000002</v>
      </c>
      <c r="Z173" s="8">
        <v>342.51096000000007</v>
      </c>
      <c r="AA173" s="8">
        <v>358.20464400000003</v>
      </c>
      <c r="AB173" s="8">
        <v>378.8</v>
      </c>
      <c r="AC173" s="8">
        <v>386.56161200000003</v>
      </c>
      <c r="AD173" s="8">
        <v>406.97893199999999</v>
      </c>
      <c r="AE173" s="8">
        <v>429.61602000000005</v>
      </c>
      <c r="AF173" s="8">
        <v>444.76044400000001</v>
      </c>
      <c r="AG173" s="8">
        <v>453.673608</v>
      </c>
      <c r="AH173" s="8">
        <v>473.95077199999997</v>
      </c>
    </row>
    <row r="174" spans="1:34" x14ac:dyDescent="0.25">
      <c r="A174" t="s">
        <v>96</v>
      </c>
      <c r="B174" s="1" t="s">
        <v>161</v>
      </c>
      <c r="C174" s="8">
        <v>48.495902877248227</v>
      </c>
      <c r="D174" s="8">
        <v>53.571233765063582</v>
      </c>
      <c r="E174" s="8">
        <v>52.459777501741208</v>
      </c>
      <c r="F174" s="8">
        <v>52.922564894169398</v>
      </c>
      <c r="G174" s="8">
        <v>50.487900784612812</v>
      </c>
      <c r="H174" s="8">
        <v>55.299739885623367</v>
      </c>
      <c r="I174" s="8">
        <v>55.564189824296584</v>
      </c>
      <c r="J174" s="8">
        <v>59.297149827509948</v>
      </c>
      <c r="K174" s="8">
        <v>60.814862519025787</v>
      </c>
      <c r="L174" s="8">
        <v>62.948666915910628</v>
      </c>
      <c r="M174" s="8">
        <v>63.333843999999999</v>
      </c>
      <c r="N174" s="8">
        <v>65.708820000000003</v>
      </c>
      <c r="O174" s="8">
        <v>66.883363000000003</v>
      </c>
      <c r="P174" s="8">
        <v>74.703868999999997</v>
      </c>
      <c r="Q174" s="8">
        <v>70.641728000000001</v>
      </c>
      <c r="R174" s="8">
        <v>70.865245000000002</v>
      </c>
      <c r="S174" s="8">
        <v>71.74982</v>
      </c>
      <c r="T174" s="8">
        <v>73.32824699999999</v>
      </c>
      <c r="U174" s="8">
        <v>79.814554999999999</v>
      </c>
      <c r="V174" s="8">
        <v>80.589528999999999</v>
      </c>
      <c r="W174" s="8">
        <v>75.030946</v>
      </c>
      <c r="X174" s="8">
        <v>78.322428000000002</v>
      </c>
      <c r="Y174" s="8">
        <v>78.668490999999989</v>
      </c>
      <c r="Z174" s="8">
        <v>76.258994999999999</v>
      </c>
      <c r="AA174" s="8">
        <v>77.505166999999986</v>
      </c>
      <c r="AB174" s="8">
        <v>86.3</v>
      </c>
      <c r="AC174" s="8">
        <v>88.152860999999987</v>
      </c>
      <c r="AD174" s="8">
        <v>97.959130000000002</v>
      </c>
      <c r="AE174" s="8">
        <v>98.199044000000001</v>
      </c>
      <c r="AF174" s="8">
        <v>103.493549</v>
      </c>
      <c r="AG174" s="8">
        <v>101.33863799999999</v>
      </c>
      <c r="AH174" s="8">
        <v>104.08211499999999</v>
      </c>
    </row>
    <row r="175" spans="1:34" x14ac:dyDescent="0.25">
      <c r="A175" t="s">
        <v>97</v>
      </c>
      <c r="B175" s="1" t="s">
        <v>162</v>
      </c>
      <c r="C175" s="8">
        <v>168.28601093496661</v>
      </c>
      <c r="D175" s="8">
        <v>175.97917724235691</v>
      </c>
      <c r="E175" s="8">
        <v>178.74732903386976</v>
      </c>
      <c r="F175" s="8">
        <v>189.03246774982222</v>
      </c>
      <c r="G175" s="8">
        <v>190.00679311511098</v>
      </c>
      <c r="H175" s="8">
        <v>194.64084471456076</v>
      </c>
      <c r="I175" s="8">
        <v>202.39807625122631</v>
      </c>
      <c r="J175" s="8">
        <v>208.43889351493058</v>
      </c>
      <c r="K175" s="8">
        <v>211.05755977038172</v>
      </c>
      <c r="L175" s="8">
        <v>212.07993405789847</v>
      </c>
      <c r="M175" s="8">
        <v>218.79877499999998</v>
      </c>
      <c r="N175" s="8">
        <v>224.76577499999999</v>
      </c>
      <c r="O175" s="8">
        <v>222.55154999999999</v>
      </c>
      <c r="P175" s="8">
        <v>231.4845</v>
      </c>
      <c r="Q175" s="8">
        <v>236.52720000000002</v>
      </c>
      <c r="R175" s="8">
        <v>244.41592500000002</v>
      </c>
      <c r="S175" s="8">
        <v>251.646525</v>
      </c>
      <c r="T175" s="8">
        <v>255.69472500000001</v>
      </c>
      <c r="U175" s="8">
        <v>263.37284999999997</v>
      </c>
      <c r="V175" s="8">
        <v>267.71940000000001</v>
      </c>
      <c r="W175" s="8">
        <v>274.84177499999998</v>
      </c>
      <c r="X175" s="8">
        <v>270.22320000000002</v>
      </c>
      <c r="Y175" s="8">
        <v>262.93995000000001</v>
      </c>
      <c r="Z175" s="8">
        <v>266.24812500000002</v>
      </c>
      <c r="AA175" s="8">
        <v>280.70054999999996</v>
      </c>
      <c r="AB175" s="8">
        <v>292.5</v>
      </c>
      <c r="AC175" s="8">
        <v>298.41142500000001</v>
      </c>
      <c r="AD175" s="8">
        <v>309.03210000000001</v>
      </c>
      <c r="AE175" s="8">
        <v>331.39665000000002</v>
      </c>
      <c r="AF175" s="8">
        <v>341.25975</v>
      </c>
      <c r="AG175" s="8">
        <v>352.29577499999999</v>
      </c>
      <c r="AH175" s="8">
        <v>369.81945000000002</v>
      </c>
    </row>
    <row r="176" spans="1:34" x14ac:dyDescent="0.25">
      <c r="A176" t="s">
        <v>98</v>
      </c>
      <c r="B176" s="9" t="s">
        <v>99</v>
      </c>
      <c r="C176" s="8">
        <v>97.756731427336007</v>
      </c>
      <c r="D176" s="8">
        <v>106.71409048411532</v>
      </c>
      <c r="E176" s="8">
        <v>111.61340824415781</v>
      </c>
      <c r="F176" s="8">
        <v>114.19413555793517</v>
      </c>
      <c r="G176" s="8">
        <v>108.85995508500723</v>
      </c>
      <c r="H176" s="8">
        <v>123.79159627125182</v>
      </c>
      <c r="I176" s="8">
        <v>122.83855602652707</v>
      </c>
      <c r="J176" s="8">
        <v>131.7004078526318</v>
      </c>
      <c r="K176" s="8">
        <v>144.80115509247346</v>
      </c>
      <c r="L176" s="8">
        <v>154.33155753758075</v>
      </c>
      <c r="M176" s="8">
        <v>154.522572</v>
      </c>
      <c r="N176" s="8">
        <v>171.12683099999998</v>
      </c>
      <c r="O176" s="8">
        <v>179.05797300000003</v>
      </c>
      <c r="P176" s="8">
        <v>182.21079600000002</v>
      </c>
      <c r="Q176" s="8">
        <v>218.72738100000004</v>
      </c>
      <c r="R176" s="8">
        <v>212.531319</v>
      </c>
      <c r="S176" s="8">
        <v>222.311691</v>
      </c>
      <c r="T176" s="8">
        <v>222.37789800000002</v>
      </c>
      <c r="U176" s="8">
        <v>211.300782</v>
      </c>
      <c r="V176" s="8">
        <v>216.90783000000002</v>
      </c>
      <c r="W176" s="8">
        <v>217.92833099999999</v>
      </c>
      <c r="X176" s="8">
        <v>228.29315099999999</v>
      </c>
      <c r="Y176" s="8">
        <v>205.40835900000002</v>
      </c>
      <c r="Z176" s="8">
        <v>214.77322500000002</v>
      </c>
      <c r="AA176" s="8">
        <v>218.68628700000002</v>
      </c>
      <c r="AB176" s="8">
        <v>228.3</v>
      </c>
      <c r="AC176" s="8">
        <v>224.82755700000001</v>
      </c>
      <c r="AD176" s="8">
        <v>236.98681500000004</v>
      </c>
      <c r="AE176" s="8">
        <v>242.23771500000004</v>
      </c>
      <c r="AF176" s="8">
        <v>262.01077800000002</v>
      </c>
      <c r="AG176" s="8">
        <v>265.68184200000002</v>
      </c>
      <c r="AH176" s="8">
        <v>280.79530199999999</v>
      </c>
    </row>
    <row r="177" spans="1:34" x14ac:dyDescent="0.25">
      <c r="A177" t="s">
        <v>100</v>
      </c>
      <c r="B177" s="9" t="s">
        <v>291</v>
      </c>
      <c r="C177" s="8">
        <v>671.53777952829614</v>
      </c>
      <c r="D177" s="8">
        <v>672.75201043530672</v>
      </c>
      <c r="E177" s="8">
        <v>691.33995647695122</v>
      </c>
      <c r="F177" s="8">
        <v>708.2597535136025</v>
      </c>
      <c r="G177" s="8">
        <v>723.89723192893541</v>
      </c>
      <c r="H177" s="8">
        <v>731.12587761167345</v>
      </c>
      <c r="I177" s="8">
        <v>743.55188549621937</v>
      </c>
      <c r="J177" s="8">
        <v>767.07619083408304</v>
      </c>
      <c r="K177" s="8">
        <v>781.24978338957226</v>
      </c>
      <c r="L177" s="8">
        <v>794.23184094133603</v>
      </c>
      <c r="M177" s="8">
        <v>820.68391799999995</v>
      </c>
      <c r="N177" s="8">
        <v>855.98122499999999</v>
      </c>
      <c r="O177" s="8">
        <v>904.41813599999989</v>
      </c>
      <c r="P177" s="8">
        <v>921.51930599999992</v>
      </c>
      <c r="Q177" s="8">
        <v>991.48646699999995</v>
      </c>
      <c r="R177" s="8">
        <v>1062.868473</v>
      </c>
      <c r="S177" s="8">
        <v>1086.6870809999998</v>
      </c>
      <c r="T177" s="8">
        <v>1114.171983</v>
      </c>
      <c r="U177" s="8">
        <v>1122.77178</v>
      </c>
      <c r="V177" s="8">
        <v>1157.564664</v>
      </c>
      <c r="W177" s="8">
        <v>1179.882306</v>
      </c>
      <c r="X177" s="8">
        <v>1197.9923219999998</v>
      </c>
      <c r="Y177" s="8">
        <v>1313.7512489999999</v>
      </c>
      <c r="Z177" s="8">
        <v>1312.7670089999999</v>
      </c>
      <c r="AA177" s="8">
        <v>1243.09512</v>
      </c>
      <c r="AB177" s="8">
        <v>1230.3</v>
      </c>
      <c r="AC177" s="8">
        <v>1195.9869329999999</v>
      </c>
      <c r="AD177" s="8">
        <v>1186.452108</v>
      </c>
      <c r="AE177" s="8">
        <v>1256.862177</v>
      </c>
      <c r="AF177" s="8">
        <v>1307.895021</v>
      </c>
      <c r="AG177" s="8">
        <v>1311.979617</v>
      </c>
      <c r="AH177" s="8">
        <v>1344.324204</v>
      </c>
    </row>
    <row r="178" spans="1:34" x14ac:dyDescent="0.25">
      <c r="A178" t="s">
        <v>101</v>
      </c>
      <c r="B178" s="9" t="s">
        <v>163</v>
      </c>
      <c r="C178" s="8">
        <v>238.71472509642183</v>
      </c>
      <c r="D178" s="8">
        <v>233.14367874072616</v>
      </c>
      <c r="E178" s="8">
        <v>237.79931098047962</v>
      </c>
      <c r="F178" s="8">
        <v>243.08343649282409</v>
      </c>
      <c r="G178" s="8">
        <v>240.57287912291108</v>
      </c>
      <c r="H178" s="8">
        <v>231.06350263473288</v>
      </c>
      <c r="I178" s="8">
        <v>222.01524892774435</v>
      </c>
      <c r="J178" s="8">
        <v>219.8906684049646</v>
      </c>
      <c r="K178" s="8">
        <v>217.02829143006733</v>
      </c>
      <c r="L178" s="8">
        <v>218.5892774418891</v>
      </c>
      <c r="M178" s="8">
        <v>221.40724999999998</v>
      </c>
      <c r="N178" s="8">
        <v>213.36271499999998</v>
      </c>
      <c r="O178" s="8">
        <v>225.843985</v>
      </c>
      <c r="P178" s="8">
        <v>227.47179</v>
      </c>
      <c r="Q178" s="8">
        <v>255.17883499999999</v>
      </c>
      <c r="R178" s="8">
        <v>288.45219999999995</v>
      </c>
      <c r="S178" s="8">
        <v>324.68482</v>
      </c>
      <c r="T178" s="8">
        <v>347.10042499999997</v>
      </c>
      <c r="U178" s="8">
        <v>357.41701500000005</v>
      </c>
      <c r="V178" s="8">
        <v>371.43160000000006</v>
      </c>
      <c r="W178" s="8">
        <v>375.79102499999999</v>
      </c>
      <c r="X178" s="8">
        <v>412.42307999999997</v>
      </c>
      <c r="Y178" s="8">
        <v>449.19257499999998</v>
      </c>
      <c r="Z178" s="8">
        <v>472.20089000000002</v>
      </c>
      <c r="AA178" s="8">
        <v>441.59472</v>
      </c>
      <c r="AB178" s="8">
        <v>429.5</v>
      </c>
      <c r="AC178" s="8">
        <v>388.55576500000001</v>
      </c>
      <c r="AD178" s="8">
        <v>369.49885</v>
      </c>
      <c r="AE178" s="8">
        <v>365.225325</v>
      </c>
      <c r="AF178" s="8">
        <v>366.96909500000004</v>
      </c>
      <c r="AG178" s="8">
        <v>361.67765500000002</v>
      </c>
      <c r="AH178" s="8">
        <v>384.79764</v>
      </c>
    </row>
    <row r="179" spans="1:34" x14ac:dyDescent="0.25">
      <c r="A179" t="s">
        <v>102</v>
      </c>
      <c r="B179" s="1" t="s">
        <v>292</v>
      </c>
      <c r="C179" s="8">
        <v>210.45408170628167</v>
      </c>
      <c r="D179" s="8">
        <v>205.66368927312746</v>
      </c>
      <c r="E179" s="8">
        <v>209.34256568147569</v>
      </c>
      <c r="F179" s="8">
        <v>211.87066055405114</v>
      </c>
      <c r="G179" s="8">
        <v>211.90388521750972</v>
      </c>
      <c r="H179" s="8">
        <v>206.49128544341238</v>
      </c>
      <c r="I179" s="8">
        <v>194.94722498981653</v>
      </c>
      <c r="J179" s="8">
        <v>193.27995095206657</v>
      </c>
      <c r="K179" s="8">
        <v>187.84620821060878</v>
      </c>
      <c r="L179" s="8">
        <v>188.06367873713072</v>
      </c>
      <c r="M179" s="8">
        <v>192.02647500000003</v>
      </c>
      <c r="N179" s="8">
        <v>185.94854999999998</v>
      </c>
      <c r="O179" s="8">
        <v>196.2225</v>
      </c>
      <c r="P179" s="8">
        <v>198.93825000000001</v>
      </c>
      <c r="Q179" s="8">
        <v>223.07782499999996</v>
      </c>
      <c r="R179" s="8">
        <v>257.86619999999999</v>
      </c>
      <c r="S179" s="8">
        <v>295.34737500000006</v>
      </c>
      <c r="T179" s="8">
        <v>320.60384999999997</v>
      </c>
      <c r="U179" s="8">
        <v>328.23089999999996</v>
      </c>
      <c r="V179" s="8">
        <v>338.09939999999995</v>
      </c>
      <c r="W179" s="8">
        <v>339.52229999999997</v>
      </c>
      <c r="X179" s="8">
        <v>374.26477499999999</v>
      </c>
      <c r="Y179" s="8">
        <v>407.90947500000004</v>
      </c>
      <c r="Z179" s="8">
        <v>430.47315000000003</v>
      </c>
      <c r="AA179" s="8">
        <v>399.79665</v>
      </c>
      <c r="AB179" s="8">
        <v>382.5</v>
      </c>
      <c r="AC179" s="8">
        <v>341.70637499999998</v>
      </c>
      <c r="AD179" s="8">
        <v>325.80584999999996</v>
      </c>
      <c r="AE179" s="8">
        <v>328.82760000000002</v>
      </c>
      <c r="AF179" s="8">
        <v>332.43074999999999</v>
      </c>
      <c r="AG179" s="8">
        <v>334.21702499999998</v>
      </c>
      <c r="AH179" s="8">
        <v>357.48449999999997</v>
      </c>
    </row>
    <row r="180" spans="1:34" x14ac:dyDescent="0.25">
      <c r="A180" t="s">
        <v>103</v>
      </c>
      <c r="B180" s="1" t="s">
        <v>293</v>
      </c>
      <c r="C180" s="8">
        <v>26.002101154877682</v>
      </c>
      <c r="D180" s="8">
        <v>25.188320761819565</v>
      </c>
      <c r="E180" s="8">
        <v>26.413490358732385</v>
      </c>
      <c r="F180" s="8">
        <v>30.582810159590579</v>
      </c>
      <c r="G180" s="8">
        <v>26.49519232584942</v>
      </c>
      <c r="H180" s="8">
        <v>20.360706249451788</v>
      </c>
      <c r="I180" s="8">
        <v>25.54716156255007</v>
      </c>
      <c r="J180" s="8">
        <v>24.956171998867497</v>
      </c>
      <c r="K180" s="8">
        <v>29.706403589386248</v>
      </c>
      <c r="L180" s="8">
        <v>31.885362678352433</v>
      </c>
      <c r="M180" s="8">
        <v>29.636579000000001</v>
      </c>
      <c r="N180" s="8">
        <v>27.613782</v>
      </c>
      <c r="O180" s="8">
        <v>29.860292000000001</v>
      </c>
      <c r="P180" s="8">
        <v>28.731878000000002</v>
      </c>
      <c r="Q180" s="8">
        <v>32.326293999999997</v>
      </c>
      <c r="R180" s="8">
        <v>30.705429999999996</v>
      </c>
      <c r="S180" s="8">
        <v>29.390823000000001</v>
      </c>
      <c r="T180" s="8">
        <v>26.545400000000001</v>
      </c>
      <c r="U180" s="8">
        <v>29.211196000000001</v>
      </c>
      <c r="V180" s="8">
        <v>33.293371999999998</v>
      </c>
      <c r="W180" s="8">
        <v>36.173031999999999</v>
      </c>
      <c r="X180" s="8">
        <v>38.109532999999999</v>
      </c>
      <c r="Y180" s="8">
        <v>41.218533999999998</v>
      </c>
      <c r="Z180" s="8">
        <v>41.629377999999996</v>
      </c>
      <c r="AA180" s="8">
        <v>41.710514999999994</v>
      </c>
      <c r="AB180" s="8">
        <v>46.9</v>
      </c>
      <c r="AC180" s="8">
        <v>46.732097999999993</v>
      </c>
      <c r="AD180" s="8">
        <v>43.591205000000002</v>
      </c>
      <c r="AE180" s="8">
        <v>36.366728999999992</v>
      </c>
      <c r="AF180" s="8">
        <v>34.497763999999997</v>
      </c>
      <c r="AG180" s="8">
        <v>27.472612999999996</v>
      </c>
      <c r="AH180" s="8">
        <v>27.373653999999998</v>
      </c>
    </row>
    <row r="181" spans="1:34" x14ac:dyDescent="0.25">
      <c r="A181" t="s">
        <v>104</v>
      </c>
      <c r="B181" s="9" t="s">
        <v>164</v>
      </c>
      <c r="C181" s="8">
        <v>411.11233455789676</v>
      </c>
      <c r="D181" s="8">
        <v>420.87937842970007</v>
      </c>
      <c r="E181" s="8">
        <v>435.14460997782254</v>
      </c>
      <c r="F181" s="8">
        <v>446.55522242368698</v>
      </c>
      <c r="G181" s="8">
        <v>467.7643345996226</v>
      </c>
      <c r="H181" s="8">
        <v>489.55538014511598</v>
      </c>
      <c r="I181" s="8">
        <v>516.52091431240956</v>
      </c>
      <c r="J181" s="8">
        <v>545.98718918120619</v>
      </c>
      <c r="K181" s="8">
        <v>565.96952289925139</v>
      </c>
      <c r="L181" s="8">
        <v>578.26876333082578</v>
      </c>
      <c r="M181" s="8">
        <v>603.79519199999993</v>
      </c>
      <c r="N181" s="8">
        <v>649.48083199999996</v>
      </c>
      <c r="O181" s="8">
        <v>685.77308800000003</v>
      </c>
      <c r="P181" s="8">
        <v>701.66896799999984</v>
      </c>
      <c r="Q181" s="8">
        <v>743.46271999999999</v>
      </c>
      <c r="R181" s="8">
        <v>780.37959999999987</v>
      </c>
      <c r="S181" s="8">
        <v>764.71595200000002</v>
      </c>
      <c r="T181" s="8">
        <v>768.4556879999999</v>
      </c>
      <c r="U181" s="8">
        <v>766.21344799999997</v>
      </c>
      <c r="V181" s="8">
        <v>786.8660799999999</v>
      </c>
      <c r="W181" s="8">
        <v>804.93212799999992</v>
      </c>
      <c r="X181" s="8">
        <v>786.153368</v>
      </c>
      <c r="Y181" s="8">
        <v>865.19232799999997</v>
      </c>
      <c r="Z181" s="8">
        <v>840.5276879999999</v>
      </c>
      <c r="AA181" s="8">
        <v>801.50470399999995</v>
      </c>
      <c r="AB181" s="8">
        <v>800.8</v>
      </c>
      <c r="AC181" s="8">
        <v>807.36655999999994</v>
      </c>
      <c r="AD181" s="8">
        <v>816.8079919999999</v>
      </c>
      <c r="AE181" s="8">
        <v>891.90701599999989</v>
      </c>
      <c r="AF181" s="8">
        <v>941.77283199999988</v>
      </c>
      <c r="AG181" s="8">
        <v>951.40645600000005</v>
      </c>
      <c r="AH181" s="8">
        <v>960.32736799999998</v>
      </c>
    </row>
    <row r="182" spans="1:34" x14ac:dyDescent="0.25">
      <c r="A182" t="s">
        <v>105</v>
      </c>
      <c r="B182" s="1" t="s">
        <v>292</v>
      </c>
      <c r="C182" s="8">
        <v>337.49976819503001</v>
      </c>
      <c r="D182" s="8">
        <v>346.23651045885384</v>
      </c>
      <c r="E182" s="8">
        <v>359.46197361930558</v>
      </c>
      <c r="F182" s="8">
        <v>370.52764643480907</v>
      </c>
      <c r="G182" s="8">
        <v>387.42215102294563</v>
      </c>
      <c r="H182" s="8">
        <v>406.58053223631515</v>
      </c>
      <c r="I182" s="8">
        <v>427.01397039924325</v>
      </c>
      <c r="J182" s="8">
        <v>447.75966740640888</v>
      </c>
      <c r="K182" s="8">
        <v>464.69320434951129</v>
      </c>
      <c r="L182" s="8">
        <v>476.09065218899082</v>
      </c>
      <c r="M182" s="8">
        <v>499.11974200000003</v>
      </c>
      <c r="N182" s="8">
        <v>538.61126000000002</v>
      </c>
      <c r="O182" s="8">
        <v>575.84273999999994</v>
      </c>
      <c r="P182" s="8">
        <v>598.74196800000004</v>
      </c>
      <c r="Q182" s="8">
        <v>640.98537800000008</v>
      </c>
      <c r="R182" s="8">
        <v>666.10106199999996</v>
      </c>
      <c r="S182" s="8">
        <v>648.70561800000007</v>
      </c>
      <c r="T182" s="8">
        <v>649.32199200000002</v>
      </c>
      <c r="U182" s="8">
        <v>651.80616599999996</v>
      </c>
      <c r="V182" s="8">
        <v>662.21603800000003</v>
      </c>
      <c r="W182" s="8">
        <v>672.25234999999998</v>
      </c>
      <c r="X182" s="8">
        <v>653.89810199999999</v>
      </c>
      <c r="Y182" s="8">
        <v>692.48685</v>
      </c>
      <c r="Z182" s="8">
        <v>665.63411200000007</v>
      </c>
      <c r="AA182" s="8">
        <v>629.85329000000002</v>
      </c>
      <c r="AB182" s="8">
        <v>622.6</v>
      </c>
      <c r="AC182" s="8">
        <v>631.29149600000005</v>
      </c>
      <c r="AD182" s="8">
        <v>641.539492</v>
      </c>
      <c r="AE182" s="8">
        <v>697.09409000000005</v>
      </c>
      <c r="AF182" s="8">
        <v>739.18184999999994</v>
      </c>
      <c r="AG182" s="8">
        <v>754.78420599999993</v>
      </c>
      <c r="AH182" s="8">
        <v>770.00055000000009</v>
      </c>
    </row>
    <row r="183" spans="1:34" x14ac:dyDescent="0.25">
      <c r="A183" t="s">
        <v>106</v>
      </c>
      <c r="B183" s="1" t="s">
        <v>293</v>
      </c>
      <c r="C183" s="8">
        <v>75.942456173983544</v>
      </c>
      <c r="D183" s="8">
        <v>77.039583130312877</v>
      </c>
      <c r="E183" s="8">
        <v>78.156301638114385</v>
      </c>
      <c r="F183" s="8">
        <v>78.56912364313375</v>
      </c>
      <c r="G183" s="8">
        <v>83.005210952803438</v>
      </c>
      <c r="H183" s="8">
        <v>85.735433772066244</v>
      </c>
      <c r="I183" s="8">
        <v>92.481924913310706</v>
      </c>
      <c r="J183" s="8">
        <v>101.51223134868076</v>
      </c>
      <c r="K183" s="8">
        <v>104.65947436366694</v>
      </c>
      <c r="L183" s="8">
        <v>105.57887794808219</v>
      </c>
      <c r="M183" s="8">
        <v>108.12997799999999</v>
      </c>
      <c r="N183" s="8">
        <v>114.52379399999998</v>
      </c>
      <c r="O183" s="8">
        <v>113.48310599999999</v>
      </c>
      <c r="P183" s="8">
        <v>106.56716399999999</v>
      </c>
      <c r="Q183" s="8">
        <v>106.47093599999998</v>
      </c>
      <c r="R183" s="8">
        <v>118.38717000000001</v>
      </c>
      <c r="S183" s="8">
        <v>119.95354799999997</v>
      </c>
      <c r="T183" s="8">
        <v>122.94909</v>
      </c>
      <c r="U183" s="8">
        <v>118.61526599999999</v>
      </c>
      <c r="V183" s="8">
        <v>128.18995200000001</v>
      </c>
      <c r="W183" s="8">
        <v>135.77592599999997</v>
      </c>
      <c r="X183" s="8">
        <v>134.97937199999998</v>
      </c>
      <c r="Y183" s="8">
        <v>173.33692199999999</v>
      </c>
      <c r="Z183" s="8">
        <v>175.28108399999996</v>
      </c>
      <c r="AA183" s="8">
        <v>171.806184</v>
      </c>
      <c r="AB183" s="8">
        <v>178.2</v>
      </c>
      <c r="AC183" s="8">
        <v>176.11327799999998</v>
      </c>
      <c r="AD183" s="8">
        <v>175.38265799999996</v>
      </c>
      <c r="AE183" s="8">
        <v>194.88130200000001</v>
      </c>
      <c r="AF183" s="8">
        <v>202.62409199999999</v>
      </c>
      <c r="AG183" s="8">
        <v>196.61696999999995</v>
      </c>
      <c r="AH183" s="8">
        <v>190.419174</v>
      </c>
    </row>
    <row r="185" spans="1:34" ht="18" x14ac:dyDescent="0.25">
      <c r="A185" s="11" t="s">
        <v>388</v>
      </c>
    </row>
    <row r="186" spans="1:34" s="14" customFormat="1" x14ac:dyDescent="0.25"/>
    <row r="187" spans="1:34" x14ac:dyDescent="0.25">
      <c r="A187" s="7" t="s">
        <v>165</v>
      </c>
      <c r="B187" s="7" t="s">
        <v>386</v>
      </c>
      <c r="C187" s="7">
        <v>1987</v>
      </c>
      <c r="D187" s="7">
        <v>1988</v>
      </c>
      <c r="E187" s="7">
        <v>1989</v>
      </c>
      <c r="F187" s="7">
        <v>1990</v>
      </c>
      <c r="G187" s="7">
        <v>1991</v>
      </c>
      <c r="H187" s="7">
        <v>1992</v>
      </c>
      <c r="I187" s="7">
        <v>1993</v>
      </c>
      <c r="J187" s="7">
        <v>1994</v>
      </c>
      <c r="K187" s="7">
        <v>1995</v>
      </c>
      <c r="L187" s="7">
        <v>1996</v>
      </c>
      <c r="M187" s="7">
        <v>1997</v>
      </c>
      <c r="N187" s="7">
        <v>1998</v>
      </c>
      <c r="O187" s="7">
        <v>1999</v>
      </c>
      <c r="P187" s="7">
        <v>2000</v>
      </c>
      <c r="Q187" s="7">
        <v>2001</v>
      </c>
      <c r="R187" s="7">
        <v>2002</v>
      </c>
      <c r="S187" s="7">
        <v>2003</v>
      </c>
      <c r="T187" s="7">
        <v>2004</v>
      </c>
      <c r="U187" s="7">
        <v>2005</v>
      </c>
      <c r="V187" s="7">
        <v>2006</v>
      </c>
      <c r="W187" s="7">
        <v>2007</v>
      </c>
      <c r="X187" s="7">
        <v>2008</v>
      </c>
      <c r="Y187" s="7">
        <v>2009</v>
      </c>
      <c r="Z187" s="7">
        <v>2010</v>
      </c>
      <c r="AA187" s="7">
        <v>2011</v>
      </c>
      <c r="AB187" s="7">
        <v>2012</v>
      </c>
      <c r="AC187" s="7">
        <v>2013</v>
      </c>
      <c r="AD187" s="7">
        <v>2014</v>
      </c>
      <c r="AE187" s="7">
        <v>2015</v>
      </c>
      <c r="AF187" s="7">
        <v>2016</v>
      </c>
      <c r="AG187" s="7">
        <v>2017</v>
      </c>
      <c r="AH187" s="7">
        <v>2018</v>
      </c>
    </row>
    <row r="188" spans="1:34" x14ac:dyDescent="0.25">
      <c r="A188" t="s">
        <v>0</v>
      </c>
      <c r="B188" s="9" t="s">
        <v>1</v>
      </c>
      <c r="C188" s="17">
        <f t="shared" ref="C188:L188" si="0">C4*100/C96</f>
        <v>55.398928938232146</v>
      </c>
      <c r="D188" s="17">
        <f t="shared" si="0"/>
        <v>57.538887695145924</v>
      </c>
      <c r="E188" s="17">
        <f t="shared" si="0"/>
        <v>59.812725209478799</v>
      </c>
      <c r="F188" s="17">
        <f t="shared" si="0"/>
        <v>61.72786367993681</v>
      </c>
      <c r="G188" s="17">
        <f t="shared" si="0"/>
        <v>62.353189556071463</v>
      </c>
      <c r="H188" s="17">
        <f t="shared" si="0"/>
        <v>63.204006176943771</v>
      </c>
      <c r="I188" s="17">
        <f t="shared" si="0"/>
        <v>64.278098888411904</v>
      </c>
      <c r="J188" s="17">
        <f t="shared" si="0"/>
        <v>65.405891442830224</v>
      </c>
      <c r="K188" s="17">
        <f t="shared" si="0"/>
        <v>67.521205495882541</v>
      </c>
      <c r="L188" s="17">
        <f t="shared" si="0"/>
        <v>68.535645706434309</v>
      </c>
      <c r="M188" s="17">
        <f>M4*100/M96</f>
        <v>68.879582882223929</v>
      </c>
      <c r="N188" s="17">
        <f t="shared" ref="N188:AH200" si="1">N4*100/N96</f>
        <v>67.722515307663102</v>
      </c>
      <c r="O188" s="17">
        <f t="shared" si="1"/>
        <v>68.459223768522762</v>
      </c>
      <c r="P188" s="17">
        <f t="shared" si="1"/>
        <v>71.53116646015927</v>
      </c>
      <c r="Q188" s="17">
        <f t="shared" si="1"/>
        <v>71.687844488124426</v>
      </c>
      <c r="R188" s="17">
        <f t="shared" si="1"/>
        <v>71.699412383985134</v>
      </c>
      <c r="S188" s="17">
        <f t="shared" si="1"/>
        <v>74.227413680183233</v>
      </c>
      <c r="T188" s="17">
        <f t="shared" si="1"/>
        <v>78.205701324797531</v>
      </c>
      <c r="U188" s="17">
        <f t="shared" si="1"/>
        <v>82.684234638661763</v>
      </c>
      <c r="V188" s="17">
        <f t="shared" si="1"/>
        <v>86.512832821643102</v>
      </c>
      <c r="W188" s="17">
        <f t="shared" si="1"/>
        <v>89.545497197471249</v>
      </c>
      <c r="X188" s="17">
        <f t="shared" si="1"/>
        <v>95.73241618652969</v>
      </c>
      <c r="Y188" s="17">
        <f t="shared" si="1"/>
        <v>89.903357255939667</v>
      </c>
      <c r="Z188" s="17">
        <f t="shared" si="1"/>
        <v>93.828694628068718</v>
      </c>
      <c r="AA188" s="17">
        <f t="shared" si="1"/>
        <v>99.128136349311291</v>
      </c>
      <c r="AB188" s="17">
        <f t="shared" si="1"/>
        <v>100</v>
      </c>
      <c r="AC188" s="17">
        <f t="shared" si="1"/>
        <v>101.15845036607092</v>
      </c>
      <c r="AD188" s="17">
        <f t="shared" si="1"/>
        <v>102.6330852505761</v>
      </c>
      <c r="AE188" s="17">
        <f t="shared" si="1"/>
        <v>98.863762803927088</v>
      </c>
      <c r="AF188" s="17">
        <f t="shared" si="1"/>
        <v>97.972226074880041</v>
      </c>
      <c r="AG188" s="17">
        <f t="shared" si="1"/>
        <v>101.08853095386188</v>
      </c>
      <c r="AH188" s="17">
        <f t="shared" si="1"/>
        <v>104.95012371060309</v>
      </c>
    </row>
    <row r="189" spans="1:34" x14ac:dyDescent="0.25">
      <c r="A189" t="s">
        <v>2</v>
      </c>
      <c r="B189" s="9" t="s">
        <v>190</v>
      </c>
      <c r="C189" s="17">
        <f t="shared" ref="C189:L189" si="2">C5*100/C97</f>
        <v>55.973660703999705</v>
      </c>
      <c r="D189" s="17">
        <f t="shared" si="2"/>
        <v>58.235481707988129</v>
      </c>
      <c r="E189" s="17">
        <f t="shared" si="2"/>
        <v>60.57066869915537</v>
      </c>
      <c r="F189" s="17">
        <f t="shared" si="2"/>
        <v>62.423132968510899</v>
      </c>
      <c r="G189" s="17">
        <f t="shared" si="2"/>
        <v>62.972600959976255</v>
      </c>
      <c r="H189" s="17">
        <f t="shared" si="2"/>
        <v>63.789868720282939</v>
      </c>
      <c r="I189" s="17">
        <f t="shared" si="2"/>
        <v>64.8610672239015</v>
      </c>
      <c r="J189" s="17">
        <f t="shared" si="2"/>
        <v>66.002766027873207</v>
      </c>
      <c r="K189" s="17">
        <f t="shared" si="2"/>
        <v>68.160028223867698</v>
      </c>
      <c r="L189" s="17">
        <f t="shared" si="2"/>
        <v>69.12139632247748</v>
      </c>
      <c r="M189" s="17">
        <f t="shared" ref="M189:AB252" si="3">M5*100/M97</f>
        <v>69.399391782857435</v>
      </c>
      <c r="N189" s="17">
        <f t="shared" si="3"/>
        <v>68.174416703853993</v>
      </c>
      <c r="O189" s="17">
        <f t="shared" si="3"/>
        <v>68.845623203052867</v>
      </c>
      <c r="P189" s="17">
        <f t="shared" si="3"/>
        <v>71.86014817036002</v>
      </c>
      <c r="Q189" s="17">
        <f t="shared" si="3"/>
        <v>71.935061914538551</v>
      </c>
      <c r="R189" s="17">
        <f t="shared" si="3"/>
        <v>71.903944856846095</v>
      </c>
      <c r="S189" s="17">
        <f t="shared" si="3"/>
        <v>74.37230794545998</v>
      </c>
      <c r="T189" s="17">
        <f t="shared" si="3"/>
        <v>78.411715840173201</v>
      </c>
      <c r="U189" s="17">
        <f t="shared" si="3"/>
        <v>82.821586837327075</v>
      </c>
      <c r="V189" s="17">
        <f t="shared" si="3"/>
        <v>86.655980517237438</v>
      </c>
      <c r="W189" s="17">
        <f t="shared" si="3"/>
        <v>89.637803636063097</v>
      </c>
      <c r="X189" s="17">
        <f t="shared" si="3"/>
        <v>95.804359533460911</v>
      </c>
      <c r="Y189" s="17">
        <f t="shared" si="3"/>
        <v>89.918055776535212</v>
      </c>
      <c r="Z189" s="17">
        <f t="shared" si="3"/>
        <v>93.865804021724671</v>
      </c>
      <c r="AA189" s="17">
        <f t="shared" si="3"/>
        <v>99.170277885066042</v>
      </c>
      <c r="AB189" s="17">
        <f t="shared" si="3"/>
        <v>100</v>
      </c>
      <c r="AC189" s="17">
        <f t="shared" si="1"/>
        <v>101.12261259404615</v>
      </c>
      <c r="AD189" s="17">
        <f t="shared" si="1"/>
        <v>102.61070500949363</v>
      </c>
      <c r="AE189" s="17">
        <f t="shared" si="1"/>
        <v>98.947326520914217</v>
      </c>
      <c r="AF189" s="17">
        <f t="shared" si="1"/>
        <v>98.045745451976003</v>
      </c>
      <c r="AG189" s="17">
        <f t="shared" si="1"/>
        <v>101.09888963276951</v>
      </c>
      <c r="AH189" s="17">
        <f t="shared" si="1"/>
        <v>104.89736917150887</v>
      </c>
    </row>
    <row r="190" spans="1:34" x14ac:dyDescent="0.25">
      <c r="A190" t="s">
        <v>3</v>
      </c>
      <c r="B190" s="9" t="s">
        <v>4</v>
      </c>
      <c r="C190" s="17">
        <f t="shared" ref="C190:L190" si="4">C6*100/C98</f>
        <v>39.904470438409341</v>
      </c>
      <c r="D190" s="17">
        <f t="shared" si="4"/>
        <v>42.973966951694862</v>
      </c>
      <c r="E190" s="17">
        <f t="shared" si="4"/>
        <v>45.229567098634817</v>
      </c>
      <c r="F190" s="17">
        <f t="shared" si="4"/>
        <v>46.305702636728171</v>
      </c>
      <c r="G190" s="17">
        <f t="shared" si="4"/>
        <v>46.668383876196707</v>
      </c>
      <c r="H190" s="17">
        <f t="shared" si="4"/>
        <v>46.857952219106309</v>
      </c>
      <c r="I190" s="17">
        <f t="shared" si="4"/>
        <v>48.544851216588256</v>
      </c>
      <c r="J190" s="17">
        <f t="shared" si="4"/>
        <v>49.221119912517899</v>
      </c>
      <c r="K190" s="17">
        <f t="shared" si="4"/>
        <v>49.498537936057424</v>
      </c>
      <c r="L190" s="17">
        <f t="shared" si="4"/>
        <v>52.189968369340846</v>
      </c>
      <c r="M190" s="17">
        <f t="shared" si="3"/>
        <v>53.630717434821776</v>
      </c>
      <c r="N190" s="17">
        <f t="shared" si="1"/>
        <v>51.142917194383436</v>
      </c>
      <c r="O190" s="17">
        <f t="shared" si="1"/>
        <v>50.206149672692725</v>
      </c>
      <c r="P190" s="17">
        <f t="shared" si="1"/>
        <v>53.38439384658777</v>
      </c>
      <c r="Q190" s="17">
        <f t="shared" si="1"/>
        <v>54.28799264091321</v>
      </c>
      <c r="R190" s="17">
        <f t="shared" si="1"/>
        <v>53.415882291560109</v>
      </c>
      <c r="S190" s="17">
        <f t="shared" si="1"/>
        <v>56.773097078559445</v>
      </c>
      <c r="T190" s="17">
        <f t="shared" si="1"/>
        <v>60.944246715664271</v>
      </c>
      <c r="U190" s="17">
        <f t="shared" si="1"/>
        <v>64.776524226439093</v>
      </c>
      <c r="V190" s="17">
        <f t="shared" si="1"/>
        <v>67.746932241220648</v>
      </c>
      <c r="W190" s="17">
        <f t="shared" si="1"/>
        <v>73.2166569279496</v>
      </c>
      <c r="X190" s="17">
        <f t="shared" si="1"/>
        <v>86.117127196836563</v>
      </c>
      <c r="Y190" s="17">
        <f t="shared" si="1"/>
        <v>80.036128726748302</v>
      </c>
      <c r="Z190" s="17">
        <f t="shared" si="1"/>
        <v>82.426487002165416</v>
      </c>
      <c r="AA190" s="17">
        <f t="shared" si="1"/>
        <v>94.673502372100131</v>
      </c>
      <c r="AB190" s="17">
        <f t="shared" si="1"/>
        <v>100</v>
      </c>
      <c r="AC190" s="17">
        <f t="shared" si="1"/>
        <v>101.21915766834353</v>
      </c>
      <c r="AD190" s="17">
        <f t="shared" si="1"/>
        <v>105.98609724630481</v>
      </c>
      <c r="AE190" s="17">
        <f t="shared" si="1"/>
        <v>99.864179635396013</v>
      </c>
      <c r="AF190" s="17">
        <f t="shared" si="1"/>
        <v>92.416838802228568</v>
      </c>
      <c r="AG190" s="17">
        <f t="shared" si="1"/>
        <v>91.974480039796035</v>
      </c>
      <c r="AH190" s="17">
        <f t="shared" si="1"/>
        <v>94.329012485525439</v>
      </c>
    </row>
    <row r="191" spans="1:34" x14ac:dyDescent="0.25">
      <c r="A191" t="s">
        <v>5</v>
      </c>
      <c r="B191" s="1" t="s">
        <v>108</v>
      </c>
      <c r="C191" s="17">
        <f t="shared" ref="C191:L191" si="5">C7*100/C99</f>
        <v>39.331681227717844</v>
      </c>
      <c r="D191" s="17">
        <f t="shared" si="5"/>
        <v>42.256627451922675</v>
      </c>
      <c r="E191" s="17">
        <f t="shared" si="5"/>
        <v>44.468951496978121</v>
      </c>
      <c r="F191" s="17">
        <f t="shared" si="5"/>
        <v>45.413571091884023</v>
      </c>
      <c r="G191" s="17">
        <f t="shared" si="5"/>
        <v>45.792676442416429</v>
      </c>
      <c r="H191" s="17">
        <f t="shared" si="5"/>
        <v>45.704202525734303</v>
      </c>
      <c r="I191" s="17">
        <f t="shared" si="5"/>
        <v>46.848615433008888</v>
      </c>
      <c r="J191" s="17">
        <f t="shared" si="5"/>
        <v>47.40959642365123</v>
      </c>
      <c r="K191" s="17">
        <f t="shared" si="5"/>
        <v>47.559572856044426</v>
      </c>
      <c r="L191" s="17">
        <f t="shared" si="5"/>
        <v>50.505522128678749</v>
      </c>
      <c r="M191" s="17">
        <f t="shared" si="3"/>
        <v>51.992411010153887</v>
      </c>
      <c r="N191" s="17">
        <f t="shared" si="1"/>
        <v>49.40189039248606</v>
      </c>
      <c r="O191" s="17">
        <f t="shared" si="1"/>
        <v>48.436645318496858</v>
      </c>
      <c r="P191" s="17">
        <f t="shared" si="1"/>
        <v>51.92161954401309</v>
      </c>
      <c r="Q191" s="17">
        <f t="shared" si="1"/>
        <v>53.047381541718487</v>
      </c>
      <c r="R191" s="17">
        <f t="shared" si="1"/>
        <v>52.13358170929277</v>
      </c>
      <c r="S191" s="17">
        <f t="shared" si="1"/>
        <v>55.584086262176392</v>
      </c>
      <c r="T191" s="17">
        <f t="shared" si="1"/>
        <v>59.763119627798808</v>
      </c>
      <c r="U191" s="17">
        <f t="shared" si="1"/>
        <v>63.680871907783867</v>
      </c>
      <c r="V191" s="17">
        <f t="shared" si="1"/>
        <v>66.76387351603573</v>
      </c>
      <c r="W191" s="17">
        <f t="shared" si="1"/>
        <v>72.245109122137777</v>
      </c>
      <c r="X191" s="17">
        <f t="shared" si="1"/>
        <v>85.504297604414106</v>
      </c>
      <c r="Y191" s="17">
        <f t="shared" si="1"/>
        <v>79.722560283840949</v>
      </c>
      <c r="Z191" s="17">
        <f t="shared" si="1"/>
        <v>81.869994780708197</v>
      </c>
      <c r="AA191" s="17">
        <f t="shared" si="1"/>
        <v>94.482988270503256</v>
      </c>
      <c r="AB191" s="17">
        <f t="shared" si="1"/>
        <v>100</v>
      </c>
      <c r="AC191" s="17">
        <f t="shared" si="1"/>
        <v>101.25398343912921</v>
      </c>
      <c r="AD191" s="17">
        <f t="shared" si="1"/>
        <v>106.30967004425921</v>
      </c>
      <c r="AE191" s="17">
        <f t="shared" si="1"/>
        <v>99.900201141239918</v>
      </c>
      <c r="AF191" s="17">
        <f t="shared" si="1"/>
        <v>92.100500065671639</v>
      </c>
      <c r="AG191" s="17">
        <f t="shared" si="1"/>
        <v>91.426533425410014</v>
      </c>
      <c r="AH191" s="17">
        <f t="shared" si="1"/>
        <v>93.590903575613808</v>
      </c>
    </row>
    <row r="192" spans="1:34" x14ac:dyDescent="0.25">
      <c r="A192" t="s">
        <v>6</v>
      </c>
      <c r="B192" s="1" t="s">
        <v>109</v>
      </c>
      <c r="C192" s="17">
        <f t="shared" ref="C192:L192" si="6">C8*100/C100</f>
        <v>47.746665168663277</v>
      </c>
      <c r="D192" s="17">
        <f t="shared" si="6"/>
        <v>51.460451588178017</v>
      </c>
      <c r="E192" s="17">
        <f t="shared" si="6"/>
        <v>54.672755379557231</v>
      </c>
      <c r="F192" s="17">
        <f t="shared" si="6"/>
        <v>56.662392617478659</v>
      </c>
      <c r="G192" s="17">
        <f t="shared" si="6"/>
        <v>57.31487768746107</v>
      </c>
      <c r="H192" s="17">
        <f t="shared" si="6"/>
        <v>60.62732627750529</v>
      </c>
      <c r="I192" s="17">
        <f t="shared" si="6"/>
        <v>66.918991507270206</v>
      </c>
      <c r="J192" s="17">
        <f t="shared" si="6"/>
        <v>68.690680670182289</v>
      </c>
      <c r="K192" s="17">
        <f t="shared" si="6"/>
        <v>70.551857796133405</v>
      </c>
      <c r="L192" s="17">
        <f t="shared" si="6"/>
        <v>70.549768611254791</v>
      </c>
      <c r="M192" s="17">
        <f t="shared" si="3"/>
        <v>71.602354890070899</v>
      </c>
      <c r="N192" s="17">
        <f t="shared" si="1"/>
        <v>69.93598482204392</v>
      </c>
      <c r="O192" s="17">
        <f t="shared" si="1"/>
        <v>69.154525524672763</v>
      </c>
      <c r="P192" s="17">
        <f t="shared" si="1"/>
        <v>69.830388558463355</v>
      </c>
      <c r="Q192" s="17">
        <f t="shared" si="1"/>
        <v>68.519263854377314</v>
      </c>
      <c r="R192" s="17">
        <f t="shared" si="1"/>
        <v>68.015602247189889</v>
      </c>
      <c r="S192" s="17">
        <f t="shared" si="1"/>
        <v>70.668427197025352</v>
      </c>
      <c r="T192" s="17">
        <f t="shared" si="1"/>
        <v>75.029498122524487</v>
      </c>
      <c r="U192" s="17">
        <f t="shared" si="1"/>
        <v>78.109956521314245</v>
      </c>
      <c r="V192" s="17">
        <f t="shared" si="1"/>
        <v>80.588629583957982</v>
      </c>
      <c r="W192" s="17">
        <f t="shared" si="1"/>
        <v>86.028065116235595</v>
      </c>
      <c r="X192" s="17">
        <f t="shared" si="1"/>
        <v>93.934448232090148</v>
      </c>
      <c r="Y192" s="17">
        <f t="shared" si="1"/>
        <v>83.177409385288328</v>
      </c>
      <c r="Z192" s="17">
        <f t="shared" si="1"/>
        <v>89.984278687874649</v>
      </c>
      <c r="AA192" s="17">
        <f t="shared" si="1"/>
        <v>97.731587869421816</v>
      </c>
      <c r="AB192" s="17">
        <f t="shared" si="1"/>
        <v>100</v>
      </c>
      <c r="AC192" s="17">
        <f t="shared" si="1"/>
        <v>100.70497887616766</v>
      </c>
      <c r="AD192" s="17">
        <f t="shared" si="1"/>
        <v>101.81377913007817</v>
      </c>
      <c r="AE192" s="17">
        <f t="shared" si="1"/>
        <v>99.311310218319349</v>
      </c>
      <c r="AF192" s="17">
        <f t="shared" si="1"/>
        <v>97.361256908523771</v>
      </c>
      <c r="AG192" s="17">
        <f t="shared" si="1"/>
        <v>99.599047434710315</v>
      </c>
      <c r="AH192" s="17">
        <f t="shared" si="1"/>
        <v>104.04016376632293</v>
      </c>
    </row>
    <row r="193" spans="1:34" x14ac:dyDescent="0.25">
      <c r="A193" t="s">
        <v>7</v>
      </c>
      <c r="B193" s="9" t="s">
        <v>8</v>
      </c>
      <c r="C193" s="17">
        <f t="shared" ref="C193:L193" si="7">C9*100/C101</f>
        <v>41.665560191241994</v>
      </c>
      <c r="D193" s="17">
        <f t="shared" si="7"/>
        <v>42.122166996166349</v>
      </c>
      <c r="E193" s="17">
        <f t="shared" si="7"/>
        <v>44.13494489902773</v>
      </c>
      <c r="F193" s="17">
        <f t="shared" si="7"/>
        <v>46.414419558516364</v>
      </c>
      <c r="G193" s="17">
        <f t="shared" si="7"/>
        <v>45.830416246564369</v>
      </c>
      <c r="H193" s="17">
        <f t="shared" si="7"/>
        <v>45.811376896905493</v>
      </c>
      <c r="I193" s="17">
        <f t="shared" si="7"/>
        <v>46.082552887466662</v>
      </c>
      <c r="J193" s="17">
        <f t="shared" si="7"/>
        <v>46.244869783131456</v>
      </c>
      <c r="K193" s="17">
        <f t="shared" si="7"/>
        <v>47.68163818250585</v>
      </c>
      <c r="L193" s="17">
        <f t="shared" si="7"/>
        <v>50.36113436582378</v>
      </c>
      <c r="M193" s="17">
        <f t="shared" si="3"/>
        <v>50.576622965496604</v>
      </c>
      <c r="N193" s="17">
        <f t="shared" si="1"/>
        <v>45.730487971889083</v>
      </c>
      <c r="O193" s="17">
        <f t="shared" si="1"/>
        <v>49.979056111808745</v>
      </c>
      <c r="P193" s="17">
        <f t="shared" si="1"/>
        <v>59.864766217061664</v>
      </c>
      <c r="Q193" s="17">
        <f t="shared" si="1"/>
        <v>58.728012393058698</v>
      </c>
      <c r="R193" s="17">
        <f t="shared" si="1"/>
        <v>58.364927827974078</v>
      </c>
      <c r="S193" s="17">
        <f t="shared" si="1"/>
        <v>65.027123765218647</v>
      </c>
      <c r="T193" s="17">
        <f t="shared" si="1"/>
        <v>72.948507650419899</v>
      </c>
      <c r="U193" s="17">
        <f t="shared" si="1"/>
        <v>83.857067974439644</v>
      </c>
      <c r="V193" s="17">
        <f t="shared" si="1"/>
        <v>88.917821722524991</v>
      </c>
      <c r="W193" s="17">
        <f t="shared" si="1"/>
        <v>93.238928533544069</v>
      </c>
      <c r="X193" s="17">
        <f t="shared" si="1"/>
        <v>104.35614102978725</v>
      </c>
      <c r="Y193" s="17">
        <f t="shared" si="1"/>
        <v>89.400422329826583</v>
      </c>
      <c r="Z193" s="17">
        <f t="shared" si="1"/>
        <v>96.708520265030515</v>
      </c>
      <c r="AA193" s="17">
        <f t="shared" si="1"/>
        <v>102.70190727380702</v>
      </c>
      <c r="AB193" s="17">
        <f t="shared" si="1"/>
        <v>100</v>
      </c>
      <c r="AC193" s="17">
        <f t="shared" si="1"/>
        <v>103.1023743163779</v>
      </c>
      <c r="AD193" s="17">
        <f t="shared" si="1"/>
        <v>105.54828448715926</v>
      </c>
      <c r="AE193" s="17">
        <f t="shared" si="1"/>
        <v>97.327888649029148</v>
      </c>
      <c r="AF193" s="17">
        <f t="shared" si="1"/>
        <v>96.313400682141804</v>
      </c>
      <c r="AG193" s="17">
        <f t="shared" si="1"/>
        <v>101.70240491768268</v>
      </c>
      <c r="AH193" s="17">
        <f t="shared" si="1"/>
        <v>106.68263119132044</v>
      </c>
    </row>
    <row r="194" spans="1:34" x14ac:dyDescent="0.25">
      <c r="A194" t="s">
        <v>9</v>
      </c>
      <c r="B194" s="1" t="s">
        <v>110</v>
      </c>
      <c r="C194" s="17">
        <f t="shared" ref="C194:L194" si="8">C10*100/C102</f>
        <v>39.173889349335987</v>
      </c>
      <c r="D194" s="17">
        <f t="shared" si="8"/>
        <v>39.116693108987889</v>
      </c>
      <c r="E194" s="17">
        <f t="shared" si="8"/>
        <v>41.581456895752993</v>
      </c>
      <c r="F194" s="17">
        <f t="shared" si="8"/>
        <v>44.797390867777196</v>
      </c>
      <c r="G194" s="17">
        <f t="shared" si="8"/>
        <v>43.532096838634288</v>
      </c>
      <c r="H194" s="17">
        <f t="shared" si="8"/>
        <v>43.314766234489163</v>
      </c>
      <c r="I194" s="17">
        <f t="shared" si="8"/>
        <v>43.620255425353776</v>
      </c>
      <c r="J194" s="17">
        <f t="shared" si="8"/>
        <v>43.300479370590303</v>
      </c>
      <c r="K194" s="17">
        <f t="shared" si="8"/>
        <v>44.590898444149708</v>
      </c>
      <c r="L194" s="17">
        <f t="shared" si="8"/>
        <v>49.017397556428563</v>
      </c>
      <c r="M194" s="17">
        <f t="shared" si="3"/>
        <v>49.031777732398901</v>
      </c>
      <c r="N194" s="17">
        <f t="shared" si="1"/>
        <v>40.446202506046717</v>
      </c>
      <c r="O194" s="17">
        <f t="shared" si="1"/>
        <v>47.042464087442845</v>
      </c>
      <c r="P194" s="17">
        <f t="shared" si="1"/>
        <v>60.689158296214032</v>
      </c>
      <c r="Q194" s="17">
        <f t="shared" si="1"/>
        <v>58.506036170269809</v>
      </c>
      <c r="R194" s="17">
        <f t="shared" si="1"/>
        <v>57.276212109674546</v>
      </c>
      <c r="S194" s="17">
        <f t="shared" si="1"/>
        <v>66.836577865175499</v>
      </c>
      <c r="T194" s="17">
        <f t="shared" si="1"/>
        <v>76.888488477298893</v>
      </c>
      <c r="U194" s="17">
        <f t="shared" si="1"/>
        <v>91.776384004364928</v>
      </c>
      <c r="V194" s="17">
        <f t="shared" si="1"/>
        <v>97.023946783119143</v>
      </c>
      <c r="W194" s="17">
        <f t="shared" si="1"/>
        <v>102.11336994514728</v>
      </c>
      <c r="X194" s="17">
        <f t="shared" si="1"/>
        <v>119.11505468966831</v>
      </c>
      <c r="Y194" s="17">
        <f t="shared" si="1"/>
        <v>90.78321199667451</v>
      </c>
      <c r="Z194" s="17">
        <f t="shared" si="1"/>
        <v>100.57655182915815</v>
      </c>
      <c r="AA194" s="17">
        <f t="shared" si="1"/>
        <v>105.98866783952576</v>
      </c>
      <c r="AB194" s="17">
        <f t="shared" si="1"/>
        <v>100</v>
      </c>
      <c r="AC194" s="17">
        <f t="shared" si="1"/>
        <v>104.70000331886175</v>
      </c>
      <c r="AD194" s="17">
        <f t="shared" si="1"/>
        <v>108.16005319068628</v>
      </c>
      <c r="AE194" s="17">
        <f t="shared" si="1"/>
        <v>95.006692679683923</v>
      </c>
      <c r="AF194" s="17">
        <f t="shared" si="1"/>
        <v>93.513255628603233</v>
      </c>
      <c r="AG194" s="17">
        <f t="shared" si="1"/>
        <v>99.80040430063444</v>
      </c>
      <c r="AH194" s="17">
        <f t="shared" si="1"/>
        <v>104.80671080784957</v>
      </c>
    </row>
    <row r="195" spans="1:34" x14ac:dyDescent="0.25">
      <c r="A195" t="s">
        <v>10</v>
      </c>
      <c r="B195" s="1" t="s">
        <v>111</v>
      </c>
      <c r="C195" s="17">
        <f t="shared" ref="C195:L195" si="9">C11*100/C103</f>
        <v>46.114078332095119</v>
      </c>
      <c r="D195" s="17">
        <f t="shared" si="9"/>
        <v>47.150325066768914</v>
      </c>
      <c r="E195" s="17">
        <f t="shared" si="9"/>
        <v>48.470146127313484</v>
      </c>
      <c r="F195" s="17">
        <f t="shared" si="9"/>
        <v>49.709061371733434</v>
      </c>
      <c r="G195" s="17">
        <f t="shared" si="9"/>
        <v>49.834501268840789</v>
      </c>
      <c r="H195" s="17">
        <f t="shared" si="9"/>
        <v>49.935163403704564</v>
      </c>
      <c r="I195" s="17">
        <f t="shared" si="9"/>
        <v>49.763820010042011</v>
      </c>
      <c r="J195" s="17">
        <f t="shared" si="9"/>
        <v>50.678166521346931</v>
      </c>
      <c r="K195" s="17">
        <f t="shared" si="9"/>
        <v>52.069918332723887</v>
      </c>
      <c r="L195" s="17">
        <f t="shared" si="9"/>
        <v>52.875475922011837</v>
      </c>
      <c r="M195" s="17">
        <f t="shared" si="3"/>
        <v>53.204734325652389</v>
      </c>
      <c r="N195" s="17">
        <f t="shared" si="1"/>
        <v>52.927640297341064</v>
      </c>
      <c r="O195" s="17">
        <f t="shared" si="1"/>
        <v>53.683236288236849</v>
      </c>
      <c r="P195" s="17">
        <f t="shared" si="1"/>
        <v>56.616967629788995</v>
      </c>
      <c r="Q195" s="17">
        <f t="shared" si="1"/>
        <v>57.498949046986866</v>
      </c>
      <c r="R195" s="17">
        <f t="shared" si="1"/>
        <v>58.175379664119831</v>
      </c>
      <c r="S195" s="17">
        <f t="shared" si="1"/>
        <v>60.725061557059739</v>
      </c>
      <c r="T195" s="17">
        <f t="shared" si="1"/>
        <v>65.718961539001569</v>
      </c>
      <c r="U195" s="17">
        <f t="shared" si="1"/>
        <v>72.719531306812144</v>
      </c>
      <c r="V195" s="17">
        <f t="shared" si="1"/>
        <v>78.229846953681871</v>
      </c>
      <c r="W195" s="17">
        <f t="shared" si="1"/>
        <v>82.100965472041707</v>
      </c>
      <c r="X195" s="17">
        <f t="shared" si="1"/>
        <v>90.444095334995694</v>
      </c>
      <c r="Y195" s="17">
        <f t="shared" si="1"/>
        <v>85.095169339386985</v>
      </c>
      <c r="Z195" s="17">
        <f t="shared" si="1"/>
        <v>90.49713090577572</v>
      </c>
      <c r="AA195" s="17">
        <f t="shared" si="1"/>
        <v>98.58625501387985</v>
      </c>
      <c r="AB195" s="17">
        <f t="shared" si="1"/>
        <v>100</v>
      </c>
      <c r="AC195" s="17">
        <f t="shared" si="1"/>
        <v>100.07845845559839</v>
      </c>
      <c r="AD195" s="17">
        <f t="shared" si="1"/>
        <v>100.43788174107868</v>
      </c>
      <c r="AE195" s="17">
        <f t="shared" si="1"/>
        <v>95.569279120748291</v>
      </c>
      <c r="AF195" s="17">
        <f t="shared" si="1"/>
        <v>94.354410712442743</v>
      </c>
      <c r="AG195" s="17">
        <f t="shared" si="1"/>
        <v>98.764758622449392</v>
      </c>
      <c r="AH195" s="17">
        <f t="shared" si="1"/>
        <v>103.94768164686027</v>
      </c>
    </row>
    <row r="196" spans="1:34" x14ac:dyDescent="0.25">
      <c r="A196" t="s">
        <v>11</v>
      </c>
      <c r="B196" s="1" t="s">
        <v>112</v>
      </c>
      <c r="C196" s="17">
        <f t="shared" ref="C196:L196" si="10">C12*100/C104</f>
        <v>45.659541477447462</v>
      </c>
      <c r="D196" s="17">
        <f t="shared" si="10"/>
        <v>47.544606566966294</v>
      </c>
      <c r="E196" s="17">
        <f t="shared" si="10"/>
        <v>49.055387606221288</v>
      </c>
      <c r="F196" s="17">
        <f t="shared" si="10"/>
        <v>51.565269685514153</v>
      </c>
      <c r="G196" s="17">
        <f t="shared" si="10"/>
        <v>52.463599390871423</v>
      </c>
      <c r="H196" s="17">
        <f t="shared" si="10"/>
        <v>53.176095342974392</v>
      </c>
      <c r="I196" s="17">
        <f t="shared" si="10"/>
        <v>54.454097714975369</v>
      </c>
      <c r="J196" s="17">
        <f t="shared" si="10"/>
        <v>56.263062567744981</v>
      </c>
      <c r="K196" s="17">
        <f t="shared" si="10"/>
        <v>58.270020379787844</v>
      </c>
      <c r="L196" s="17">
        <f t="shared" si="10"/>
        <v>59.478724554620278</v>
      </c>
      <c r="M196" s="17">
        <f t="shared" si="3"/>
        <v>60.31234078155677</v>
      </c>
      <c r="N196" s="17">
        <f t="shared" si="1"/>
        <v>61.406602187227989</v>
      </c>
      <c r="O196" s="17">
        <f t="shared" si="1"/>
        <v>62.651390408955407</v>
      </c>
      <c r="P196" s="17">
        <f t="shared" si="1"/>
        <v>65.001831869807248</v>
      </c>
      <c r="Q196" s="17">
        <f t="shared" si="1"/>
        <v>66.133921190410575</v>
      </c>
      <c r="R196" s="17">
        <f t="shared" si="1"/>
        <v>67.471010079575763</v>
      </c>
      <c r="S196" s="17">
        <f t="shared" si="1"/>
        <v>69.741716127548912</v>
      </c>
      <c r="T196" s="17">
        <f t="shared" si="1"/>
        <v>74.033526361784723</v>
      </c>
      <c r="U196" s="17">
        <f t="shared" si="1"/>
        <v>79.52417843890774</v>
      </c>
      <c r="V196" s="17">
        <f t="shared" si="1"/>
        <v>83.666611762862459</v>
      </c>
      <c r="W196" s="17">
        <f t="shared" si="1"/>
        <v>86.887799671331109</v>
      </c>
      <c r="X196" s="17">
        <f t="shared" si="1"/>
        <v>91.50659861205861</v>
      </c>
      <c r="Y196" s="17">
        <f t="shared" si="1"/>
        <v>88.593350106615176</v>
      </c>
      <c r="Z196" s="17">
        <f t="shared" si="1"/>
        <v>92.6207288314382</v>
      </c>
      <c r="AA196" s="17">
        <f t="shared" si="1"/>
        <v>97.647839585559467</v>
      </c>
      <c r="AB196" s="17">
        <f t="shared" si="1"/>
        <v>100</v>
      </c>
      <c r="AC196" s="17">
        <f t="shared" si="1"/>
        <v>101.93070684786736</v>
      </c>
      <c r="AD196" s="17">
        <f t="shared" si="1"/>
        <v>103.54189034278605</v>
      </c>
      <c r="AE196" s="17">
        <f t="shared" si="1"/>
        <v>103.17092617507656</v>
      </c>
      <c r="AF196" s="17">
        <f t="shared" si="1"/>
        <v>103.56002587286549</v>
      </c>
      <c r="AG196" s="17">
        <f t="shared" si="1"/>
        <v>107.29112928560578</v>
      </c>
      <c r="AH196" s="17">
        <f t="shared" si="1"/>
        <v>111.95017239735262</v>
      </c>
    </row>
    <row r="197" spans="1:34" x14ac:dyDescent="0.25">
      <c r="A197" t="s">
        <v>12</v>
      </c>
      <c r="B197" s="9" t="s">
        <v>13</v>
      </c>
      <c r="C197" s="17">
        <f t="shared" ref="C197:L197" si="11">C13*100/C105</f>
        <v>47.346187995220802</v>
      </c>
      <c r="D197" s="17">
        <f t="shared" si="11"/>
        <v>46.64247659906674</v>
      </c>
      <c r="E197" s="17">
        <f t="shared" si="11"/>
        <v>48.863174393162183</v>
      </c>
      <c r="F197" s="17">
        <f t="shared" si="11"/>
        <v>51.836871013253692</v>
      </c>
      <c r="G197" s="17">
        <f t="shared" si="11"/>
        <v>49.969950547822954</v>
      </c>
      <c r="H197" s="17">
        <f t="shared" si="11"/>
        <v>50.135386057741371</v>
      </c>
      <c r="I197" s="17">
        <f t="shared" si="11"/>
        <v>50.105664164731714</v>
      </c>
      <c r="J197" s="17">
        <f t="shared" si="11"/>
        <v>49.549947827164203</v>
      </c>
      <c r="K197" s="17">
        <f t="shared" si="11"/>
        <v>50.117766024906999</v>
      </c>
      <c r="L197" s="17">
        <f t="shared" si="11"/>
        <v>55.288367403421226</v>
      </c>
      <c r="M197" s="17">
        <f t="shared" si="3"/>
        <v>54.872109785934498</v>
      </c>
      <c r="N197" s="17">
        <f t="shared" si="1"/>
        <v>51.092336537116459</v>
      </c>
      <c r="O197" s="17">
        <f t="shared" si="1"/>
        <v>53.320892371498111</v>
      </c>
      <c r="P197" s="17">
        <f t="shared" si="1"/>
        <v>63.247302001438754</v>
      </c>
      <c r="Q197" s="17">
        <f t="shared" si="1"/>
        <v>64.039657955659507</v>
      </c>
      <c r="R197" s="17">
        <f t="shared" si="1"/>
        <v>61.493829108840671</v>
      </c>
      <c r="S197" s="17">
        <f t="shared" si="1"/>
        <v>72.288374035731707</v>
      </c>
      <c r="T197" s="17">
        <f t="shared" si="1"/>
        <v>79.210746408213382</v>
      </c>
      <c r="U197" s="17">
        <f t="shared" si="1"/>
        <v>94.360194209208373</v>
      </c>
      <c r="V197" s="17">
        <f t="shared" si="1"/>
        <v>96.701747741094749</v>
      </c>
      <c r="W197" s="17">
        <f t="shared" si="1"/>
        <v>100.17165509654413</v>
      </c>
      <c r="X197" s="17">
        <f t="shared" si="1"/>
        <v>117.16766143748883</v>
      </c>
      <c r="Y197" s="17">
        <f t="shared" si="1"/>
        <v>89.213534035548989</v>
      </c>
      <c r="Z197" s="17">
        <f t="shared" si="1"/>
        <v>98.774692607979631</v>
      </c>
      <c r="AA197" s="17">
        <f t="shared" si="1"/>
        <v>104.32241702293248</v>
      </c>
      <c r="AB197" s="17">
        <f t="shared" si="1"/>
        <v>100</v>
      </c>
      <c r="AC197" s="17">
        <f t="shared" si="1"/>
        <v>104.64180122618579</v>
      </c>
      <c r="AD197" s="17">
        <f t="shared" si="1"/>
        <v>108.79320735170732</v>
      </c>
      <c r="AE197" s="17">
        <f t="shared" si="1"/>
        <v>96.131413484379294</v>
      </c>
      <c r="AF197" s="17">
        <f t="shared" si="1"/>
        <v>94.729556551045519</v>
      </c>
      <c r="AG197" s="17">
        <f t="shared" si="1"/>
        <v>102.40258475608324</v>
      </c>
      <c r="AH197" s="17">
        <f t="shared" si="1"/>
        <v>108.03053933272426</v>
      </c>
    </row>
    <row r="198" spans="1:34" x14ac:dyDescent="0.25">
      <c r="A198" t="s">
        <v>14</v>
      </c>
      <c r="B198" s="9" t="s">
        <v>15</v>
      </c>
      <c r="C198" s="17">
        <f t="shared" ref="C198:L198" si="12">C14*100/C106</f>
        <v>52.517281333787764</v>
      </c>
      <c r="D198" s="17">
        <f t="shared" si="12"/>
        <v>54.559849110310559</v>
      </c>
      <c r="E198" s="17">
        <f t="shared" si="12"/>
        <v>56.6619422437183</v>
      </c>
      <c r="F198" s="17">
        <f t="shared" si="12"/>
        <v>58.323192468035806</v>
      </c>
      <c r="G198" s="17">
        <f t="shared" si="12"/>
        <v>59.172584690035336</v>
      </c>
      <c r="H198" s="17">
        <f t="shared" si="12"/>
        <v>60.248613667883731</v>
      </c>
      <c r="I198" s="17">
        <f t="shared" si="12"/>
        <v>61.861068639826698</v>
      </c>
      <c r="J198" s="17">
        <f t="shared" si="12"/>
        <v>63.292230927774256</v>
      </c>
      <c r="K198" s="17">
        <f t="shared" si="12"/>
        <v>65.179988999412828</v>
      </c>
      <c r="L198" s="17">
        <f t="shared" si="12"/>
        <v>66.121101511779827</v>
      </c>
      <c r="M198" s="17">
        <f t="shared" si="3"/>
        <v>66.818181489392643</v>
      </c>
      <c r="N198" s="17">
        <f t="shared" si="1"/>
        <v>66.636202243960597</v>
      </c>
      <c r="O198" s="17">
        <f t="shared" si="1"/>
        <v>67.959908680347311</v>
      </c>
      <c r="P198" s="17">
        <f t="shared" si="1"/>
        <v>69.612706775199669</v>
      </c>
      <c r="Q198" s="17">
        <f t="shared" si="1"/>
        <v>69.895498740579384</v>
      </c>
      <c r="R198" s="17">
        <f t="shared" si="1"/>
        <v>70.184238387268152</v>
      </c>
      <c r="S198" s="17">
        <f t="shared" si="1"/>
        <v>72.017625746668159</v>
      </c>
      <c r="T198" s="17">
        <f t="shared" si="1"/>
        <v>76.789360708993087</v>
      </c>
      <c r="U198" s="17">
        <f t="shared" si="1"/>
        <v>81.123822448068267</v>
      </c>
      <c r="V198" s="17">
        <f t="shared" si="1"/>
        <v>85.916896058453716</v>
      </c>
      <c r="W198" s="17">
        <f t="shared" si="1"/>
        <v>88.540378114140253</v>
      </c>
      <c r="X198" s="17">
        <f t="shared" si="1"/>
        <v>93.61122181163627</v>
      </c>
      <c r="Y198" s="17">
        <f t="shared" si="1"/>
        <v>90.772571363257754</v>
      </c>
      <c r="Z198" s="17">
        <f t="shared" si="1"/>
        <v>93.000534192040902</v>
      </c>
      <c r="AA198" s="17">
        <f t="shared" si="1"/>
        <v>97.515792939183555</v>
      </c>
      <c r="AB198" s="17">
        <f t="shared" si="1"/>
        <v>100</v>
      </c>
      <c r="AC198" s="17">
        <f t="shared" si="1"/>
        <v>101.83726836888337</v>
      </c>
      <c r="AD198" s="17">
        <f t="shared" si="1"/>
        <v>102.58947988384107</v>
      </c>
      <c r="AE198" s="17">
        <f t="shared" si="1"/>
        <v>101.77475336373773</v>
      </c>
      <c r="AF198" s="17">
        <f t="shared" si="1"/>
        <v>101.79445891180548</v>
      </c>
      <c r="AG198" s="17">
        <f t="shared" si="1"/>
        <v>104.93566341654571</v>
      </c>
      <c r="AH198" s="17">
        <f t="shared" si="1"/>
        <v>110.04457530538393</v>
      </c>
    </row>
    <row r="199" spans="1:34" x14ac:dyDescent="0.25">
      <c r="A199" t="s">
        <v>16</v>
      </c>
      <c r="B199" s="9" t="s">
        <v>17</v>
      </c>
      <c r="C199" s="17">
        <f t="shared" ref="C199:L199" si="13">C15*100/C107</f>
        <v>53.890841607711387</v>
      </c>
      <c r="D199" s="17">
        <f t="shared" si="13"/>
        <v>56.422985182725206</v>
      </c>
      <c r="E199" s="17">
        <f t="shared" si="13"/>
        <v>58.689516634904528</v>
      </c>
      <c r="F199" s="17">
        <f t="shared" si="13"/>
        <v>59.900556939616919</v>
      </c>
      <c r="G199" s="17">
        <f t="shared" si="13"/>
        <v>59.451589735176761</v>
      </c>
      <c r="H199" s="17">
        <f t="shared" si="13"/>
        <v>59.5641124900514</v>
      </c>
      <c r="I199" s="17">
        <f t="shared" si="13"/>
        <v>60.200452231019497</v>
      </c>
      <c r="J199" s="17">
        <f t="shared" si="13"/>
        <v>61.241442176502488</v>
      </c>
      <c r="K199" s="17">
        <f t="shared" si="13"/>
        <v>63.45859580721055</v>
      </c>
      <c r="L199" s="17">
        <f t="shared" si="13"/>
        <v>63.537391533927881</v>
      </c>
      <c r="M199" s="17">
        <f t="shared" si="3"/>
        <v>62.740541163073487</v>
      </c>
      <c r="N199" s="17">
        <f t="shared" si="1"/>
        <v>60.179505803911297</v>
      </c>
      <c r="O199" s="17">
        <f t="shared" si="1"/>
        <v>60.13726588929007</v>
      </c>
      <c r="P199" s="17">
        <f t="shared" si="1"/>
        <v>63.304482286077302</v>
      </c>
      <c r="Q199" s="17">
        <f t="shared" si="1"/>
        <v>62.385356663131034</v>
      </c>
      <c r="R199" s="17">
        <f t="shared" si="1"/>
        <v>61.767720337607912</v>
      </c>
      <c r="S199" s="17">
        <f t="shared" si="1"/>
        <v>64.381323993791398</v>
      </c>
      <c r="T199" s="17">
        <f t="shared" si="1"/>
        <v>69.737996197094077</v>
      </c>
      <c r="U199" s="17">
        <f t="shared" si="1"/>
        <v>75.289756625061898</v>
      </c>
      <c r="V199" s="17">
        <f t="shared" si="1"/>
        <v>80.180662465069716</v>
      </c>
      <c r="W199" s="17">
        <f t="shared" si="1"/>
        <v>84.312700451887849</v>
      </c>
      <c r="X199" s="17">
        <f t="shared" si="1"/>
        <v>94.234172974742393</v>
      </c>
      <c r="Y199" s="17">
        <f t="shared" si="1"/>
        <v>82.868554004076287</v>
      </c>
      <c r="Z199" s="17">
        <f t="shared" si="1"/>
        <v>90.225926700535553</v>
      </c>
      <c r="AA199" s="17">
        <f t="shared" si="1"/>
        <v>100.0661160544546</v>
      </c>
      <c r="AB199" s="17">
        <f t="shared" si="1"/>
        <v>100</v>
      </c>
      <c r="AC199" s="17">
        <f t="shared" si="1"/>
        <v>99.937287718994128</v>
      </c>
      <c r="AD199" s="17">
        <f t="shared" si="1"/>
        <v>100.31112664779529</v>
      </c>
      <c r="AE199" s="17">
        <f t="shared" si="1"/>
        <v>89.983371631075926</v>
      </c>
      <c r="AF199" s="17">
        <f t="shared" si="1"/>
        <v>86.408485965236352</v>
      </c>
      <c r="AG199" s="17">
        <f t="shared" si="1"/>
        <v>90.989161043016693</v>
      </c>
      <c r="AH199" s="17">
        <f t="shared" si="1"/>
        <v>96.233258201288237</v>
      </c>
    </row>
    <row r="200" spans="1:34" x14ac:dyDescent="0.25">
      <c r="A200" t="s">
        <v>18</v>
      </c>
      <c r="B200" s="1" t="s">
        <v>284</v>
      </c>
      <c r="C200" s="17">
        <f t="shared" ref="C200:L200" si="14">C16*100/C108</f>
        <v>71.083962067356552</v>
      </c>
      <c r="D200" s="17">
        <f t="shared" si="14"/>
        <v>74.910728587965892</v>
      </c>
      <c r="E200" s="17">
        <f t="shared" si="14"/>
        <v>77.123412472132586</v>
      </c>
      <c r="F200" s="17">
        <f t="shared" si="14"/>
        <v>77.662295986631747</v>
      </c>
      <c r="G200" s="17">
        <f t="shared" si="14"/>
        <v>77.601595090257433</v>
      </c>
      <c r="H200" s="17">
        <f t="shared" si="14"/>
        <v>77.571611957289093</v>
      </c>
      <c r="I200" s="17">
        <f t="shared" si="14"/>
        <v>78.29681001964137</v>
      </c>
      <c r="J200" s="17">
        <f t="shared" si="14"/>
        <v>79.826050703129383</v>
      </c>
      <c r="K200" s="17">
        <f t="shared" si="14"/>
        <v>81.79923507153994</v>
      </c>
      <c r="L200" s="17">
        <f t="shared" si="14"/>
        <v>79.67630073171307</v>
      </c>
      <c r="M200" s="17">
        <f t="shared" si="3"/>
        <v>78.496219309472323</v>
      </c>
      <c r="N200" s="17">
        <f t="shared" si="1"/>
        <v>76.329278854164372</v>
      </c>
      <c r="O200" s="17">
        <f t="shared" si="1"/>
        <v>75.139629151692759</v>
      </c>
      <c r="P200" s="17">
        <f t="shared" si="1"/>
        <v>75.806945741016733</v>
      </c>
      <c r="Q200" s="17">
        <f t="shared" si="1"/>
        <v>74.458907163963715</v>
      </c>
      <c r="R200" s="17">
        <f t="shared" si="1"/>
        <v>74.172971369233053</v>
      </c>
      <c r="S200" s="17">
        <f t="shared" si="1"/>
        <v>74.994108462839165</v>
      </c>
      <c r="T200" s="17">
        <f t="shared" si="1"/>
        <v>79.54416375702489</v>
      </c>
      <c r="U200" s="17">
        <f t="shared" si="1"/>
        <v>83.217893778137451</v>
      </c>
      <c r="V200" s="17">
        <f t="shared" si="1"/>
        <v>87.717824551605986</v>
      </c>
      <c r="W200" s="17">
        <f t="shared" si="1"/>
        <v>90.394496631729353</v>
      </c>
      <c r="X200" s="17">
        <f t="shared" si="1"/>
        <v>95.800760762397587</v>
      </c>
      <c r="Y200" s="17">
        <f t="shared" si="1"/>
        <v>91.076396179442966</v>
      </c>
      <c r="Z200" s="17">
        <f t="shared" si="1"/>
        <v>94.940727650854328</v>
      </c>
      <c r="AA200" s="17">
        <f t="shared" si="1"/>
        <v>99.804093115889344</v>
      </c>
      <c r="AB200" s="17">
        <f t="shared" si="1"/>
        <v>100</v>
      </c>
      <c r="AC200" s="17">
        <f t="shared" si="1"/>
        <v>99.652841293473102</v>
      </c>
      <c r="AD200" s="17">
        <f t="shared" si="1"/>
        <v>100.44540735992071</v>
      </c>
      <c r="AE200" s="17">
        <f t="shared" si="1"/>
        <v>98.061635588166439</v>
      </c>
      <c r="AF200" s="17">
        <f t="shared" ref="N200:AH212" si="15">AF16*100/AF108</f>
        <v>96.877001378812437</v>
      </c>
      <c r="AG200" s="17">
        <f t="shared" si="15"/>
        <v>99.810646814210756</v>
      </c>
      <c r="AH200" s="17">
        <f t="shared" si="15"/>
        <v>103.80845084306893</v>
      </c>
    </row>
    <row r="201" spans="1:34" x14ac:dyDescent="0.25">
      <c r="A201" t="s">
        <v>19</v>
      </c>
      <c r="B201" s="1" t="s">
        <v>113</v>
      </c>
      <c r="C201" s="17">
        <f t="shared" ref="C201:L201" si="16">C17*100/C109</f>
        <v>57.545553295581023</v>
      </c>
      <c r="D201" s="17">
        <f t="shared" si="16"/>
        <v>60.724846989302229</v>
      </c>
      <c r="E201" s="17">
        <f t="shared" si="16"/>
        <v>64.116809885871675</v>
      </c>
      <c r="F201" s="17">
        <f t="shared" si="16"/>
        <v>66.154188804351236</v>
      </c>
      <c r="G201" s="17">
        <f t="shared" si="16"/>
        <v>66.787927750652486</v>
      </c>
      <c r="H201" s="17">
        <f t="shared" si="16"/>
        <v>71.047564784406092</v>
      </c>
      <c r="I201" s="17">
        <f t="shared" si="16"/>
        <v>79.406074016719728</v>
      </c>
      <c r="J201" s="17">
        <f t="shared" si="16"/>
        <v>81.647043339637989</v>
      </c>
      <c r="K201" s="17">
        <f t="shared" si="16"/>
        <v>82.346872643388011</v>
      </c>
      <c r="L201" s="17">
        <f t="shared" si="16"/>
        <v>81.938154330771312</v>
      </c>
      <c r="M201" s="17">
        <f t="shared" si="3"/>
        <v>83.46397015220731</v>
      </c>
      <c r="N201" s="17">
        <f t="shared" si="15"/>
        <v>80.661448970657062</v>
      </c>
      <c r="O201" s="17">
        <f t="shared" si="15"/>
        <v>81.956505789744</v>
      </c>
      <c r="P201" s="17">
        <f t="shared" si="15"/>
        <v>80.912135728591338</v>
      </c>
      <c r="Q201" s="17">
        <f t="shared" si="15"/>
        <v>79.207714414501268</v>
      </c>
      <c r="R201" s="17">
        <f t="shared" si="15"/>
        <v>78.929718042718676</v>
      </c>
      <c r="S201" s="17">
        <f t="shared" si="15"/>
        <v>80.570844432806439</v>
      </c>
      <c r="T201" s="17">
        <f t="shared" si="15"/>
        <v>88.176227689015036</v>
      </c>
      <c r="U201" s="17">
        <f t="shared" si="15"/>
        <v>90.12318523014882</v>
      </c>
      <c r="V201" s="17">
        <f t="shared" si="15"/>
        <v>91.193451672145812</v>
      </c>
      <c r="W201" s="17">
        <f t="shared" si="15"/>
        <v>92.071776277992228</v>
      </c>
      <c r="X201" s="17">
        <f t="shared" si="15"/>
        <v>94.462208794208493</v>
      </c>
      <c r="Y201" s="17">
        <f t="shared" si="15"/>
        <v>88.478408892970819</v>
      </c>
      <c r="Z201" s="17">
        <f t="shared" si="15"/>
        <v>94.744691324329992</v>
      </c>
      <c r="AA201" s="17">
        <f t="shared" si="15"/>
        <v>98.894741162033228</v>
      </c>
      <c r="AB201" s="17">
        <f t="shared" si="15"/>
        <v>100</v>
      </c>
      <c r="AC201" s="17">
        <f t="shared" si="15"/>
        <v>103.68513532980414</v>
      </c>
      <c r="AD201" s="17">
        <f t="shared" si="15"/>
        <v>107.98286866380927</v>
      </c>
      <c r="AE201" s="17">
        <f t="shared" si="15"/>
        <v>104.47304786009458</v>
      </c>
      <c r="AF201" s="17">
        <f t="shared" si="15"/>
        <v>104.31752890619435</v>
      </c>
      <c r="AG201" s="17">
        <f t="shared" si="15"/>
        <v>107.88014063833219</v>
      </c>
      <c r="AH201" s="17">
        <f t="shared" si="15"/>
        <v>113.16670683386197</v>
      </c>
    </row>
    <row r="202" spans="1:34" x14ac:dyDescent="0.25">
      <c r="A202" t="s">
        <v>20</v>
      </c>
      <c r="B202" s="1" t="s">
        <v>114</v>
      </c>
      <c r="C202" s="17">
        <f t="shared" ref="C202:L202" si="17">C18*100/C110</f>
        <v>53.694693886687382</v>
      </c>
      <c r="D202" s="17">
        <f t="shared" si="17"/>
        <v>55.358969079648418</v>
      </c>
      <c r="E202" s="17">
        <f t="shared" si="17"/>
        <v>57.037367573067428</v>
      </c>
      <c r="F202" s="17">
        <f t="shared" si="17"/>
        <v>58.280015129967445</v>
      </c>
      <c r="G202" s="17">
        <f t="shared" si="17"/>
        <v>58.9500188467972</v>
      </c>
      <c r="H202" s="17">
        <f t="shared" si="17"/>
        <v>59.30619215943554</v>
      </c>
      <c r="I202" s="17">
        <f t="shared" si="17"/>
        <v>60.210926413375738</v>
      </c>
      <c r="J202" s="17">
        <f t="shared" si="17"/>
        <v>61.625482289091352</v>
      </c>
      <c r="K202" s="17">
        <f t="shared" si="17"/>
        <v>63.572464076332054</v>
      </c>
      <c r="L202" s="17">
        <f t="shared" si="17"/>
        <v>64.074861432475743</v>
      </c>
      <c r="M202" s="17">
        <f t="shared" si="3"/>
        <v>64.68676521412371</v>
      </c>
      <c r="N202" s="17">
        <f t="shared" si="15"/>
        <v>64.472378865284099</v>
      </c>
      <c r="O202" s="17">
        <f t="shared" si="15"/>
        <v>65.404694913446974</v>
      </c>
      <c r="P202" s="17">
        <f t="shared" si="15"/>
        <v>67.675187447679932</v>
      </c>
      <c r="Q202" s="17">
        <f t="shared" si="15"/>
        <v>68.664254219431356</v>
      </c>
      <c r="R202" s="17">
        <f t="shared" si="15"/>
        <v>68.432208241618895</v>
      </c>
      <c r="S202" s="17">
        <f t="shared" si="15"/>
        <v>70.447562802580364</v>
      </c>
      <c r="T202" s="17">
        <f t="shared" si="15"/>
        <v>74.253933602132562</v>
      </c>
      <c r="U202" s="17">
        <f t="shared" si="15"/>
        <v>80.205225744084061</v>
      </c>
      <c r="V202" s="17">
        <f t="shared" si="15"/>
        <v>85.158504574589344</v>
      </c>
      <c r="W202" s="17">
        <f t="shared" si="15"/>
        <v>88.296206810762925</v>
      </c>
      <c r="X202" s="17">
        <f t="shared" si="15"/>
        <v>94.742007522787247</v>
      </c>
      <c r="Y202" s="17">
        <f t="shared" si="15"/>
        <v>93.118139439074568</v>
      </c>
      <c r="Z202" s="17">
        <f t="shared" si="15"/>
        <v>94.517053475665975</v>
      </c>
      <c r="AA202" s="17">
        <f t="shared" si="15"/>
        <v>98.70685261058793</v>
      </c>
      <c r="AB202" s="17">
        <f t="shared" si="15"/>
        <v>100</v>
      </c>
      <c r="AC202" s="17">
        <f t="shared" si="15"/>
        <v>101.60800329168737</v>
      </c>
      <c r="AD202" s="17">
        <f t="shared" si="15"/>
        <v>104.40579081099385</v>
      </c>
      <c r="AE202" s="17">
        <f t="shared" si="15"/>
        <v>102.35752712974353</v>
      </c>
      <c r="AF202" s="17">
        <f t="shared" si="15"/>
        <v>102.36877849749901</v>
      </c>
      <c r="AG202" s="17">
        <f t="shared" si="15"/>
        <v>106.55929333188432</v>
      </c>
      <c r="AH202" s="17">
        <f t="shared" si="15"/>
        <v>111.09733227958162</v>
      </c>
    </row>
    <row r="203" spans="1:34" x14ac:dyDescent="0.25">
      <c r="A203" t="s">
        <v>21</v>
      </c>
      <c r="B203" s="1" t="s">
        <v>115</v>
      </c>
      <c r="C203" s="17">
        <f t="shared" ref="C203:L203" si="18">C19*100/C111</f>
        <v>43.753747906979036</v>
      </c>
      <c r="D203" s="17">
        <f t="shared" si="18"/>
        <v>48.725619517721064</v>
      </c>
      <c r="E203" s="17">
        <f t="shared" si="18"/>
        <v>50.764547460395654</v>
      </c>
      <c r="F203" s="17">
        <f t="shared" si="18"/>
        <v>49.862334380977394</v>
      </c>
      <c r="G203" s="17">
        <f t="shared" si="18"/>
        <v>48.333490158034508</v>
      </c>
      <c r="H203" s="17">
        <f t="shared" si="18"/>
        <v>47.929439551110548</v>
      </c>
      <c r="I203" s="17">
        <f t="shared" si="18"/>
        <v>47.476138645727552</v>
      </c>
      <c r="J203" s="17">
        <f t="shared" si="18"/>
        <v>49.970185520013302</v>
      </c>
      <c r="K203" s="17">
        <f t="shared" si="18"/>
        <v>54.227201616657688</v>
      </c>
      <c r="L203" s="17">
        <f t="shared" si="18"/>
        <v>52.600308860300181</v>
      </c>
      <c r="M203" s="17">
        <f t="shared" si="3"/>
        <v>52.977398554804779</v>
      </c>
      <c r="N203" s="17">
        <f t="shared" si="15"/>
        <v>50.648700552721479</v>
      </c>
      <c r="O203" s="17">
        <f t="shared" si="15"/>
        <v>49.369954856810892</v>
      </c>
      <c r="P203" s="17">
        <f t="shared" si="15"/>
        <v>52.377566390528955</v>
      </c>
      <c r="Q203" s="17">
        <f t="shared" si="15"/>
        <v>51.305479068256815</v>
      </c>
      <c r="R203" s="17">
        <f t="shared" si="15"/>
        <v>50.969030260564189</v>
      </c>
      <c r="S203" s="17">
        <f t="shared" si="15"/>
        <v>53.28825147258754</v>
      </c>
      <c r="T203" s="17">
        <f t="shared" si="15"/>
        <v>62.579102278367536</v>
      </c>
      <c r="U203" s="17">
        <f t="shared" si="15"/>
        <v>69.459221949342179</v>
      </c>
      <c r="V203" s="17">
        <f t="shared" si="15"/>
        <v>79.574249744763506</v>
      </c>
      <c r="W203" s="17">
        <f t="shared" si="15"/>
        <v>85.210157013397676</v>
      </c>
      <c r="X203" s="17">
        <f t="shared" si="15"/>
        <v>94.247917261397774</v>
      </c>
      <c r="Y203" s="17">
        <f t="shared" si="15"/>
        <v>81.72346061262904</v>
      </c>
      <c r="Z203" s="17">
        <f t="shared" si="15"/>
        <v>91.903528865749635</v>
      </c>
      <c r="AA203" s="17">
        <f t="shared" si="15"/>
        <v>102.25804964510644</v>
      </c>
      <c r="AB203" s="17">
        <f t="shared" si="15"/>
        <v>100</v>
      </c>
      <c r="AC203" s="17">
        <f t="shared" si="15"/>
        <v>96.056868879428677</v>
      </c>
      <c r="AD203" s="17">
        <f t="shared" si="15"/>
        <v>95.735807408860651</v>
      </c>
      <c r="AE203" s="17">
        <f t="shared" si="15"/>
        <v>88.613743304312948</v>
      </c>
      <c r="AF203" s="17">
        <f t="shared" si="15"/>
        <v>85.489953870413757</v>
      </c>
      <c r="AG203" s="17">
        <f t="shared" si="15"/>
        <v>92.257913770959732</v>
      </c>
      <c r="AH203" s="17">
        <f t="shared" si="15"/>
        <v>99.236281188564845</v>
      </c>
    </row>
    <row r="204" spans="1:34" x14ac:dyDescent="0.25">
      <c r="A204" t="s">
        <v>22</v>
      </c>
      <c r="B204" s="1" t="s">
        <v>116</v>
      </c>
      <c r="C204" s="17">
        <f t="shared" ref="C204:L204" si="19">C20*100/C112</f>
        <v>53.725672750701676</v>
      </c>
      <c r="D204" s="17">
        <f t="shared" si="19"/>
        <v>57.91587353371856</v>
      </c>
      <c r="E204" s="17">
        <f t="shared" si="19"/>
        <v>60.04970494387949</v>
      </c>
      <c r="F204" s="17">
        <f t="shared" si="19"/>
        <v>60.308652797283855</v>
      </c>
      <c r="G204" s="17">
        <f t="shared" si="19"/>
        <v>59.863633165802781</v>
      </c>
      <c r="H204" s="17">
        <f t="shared" si="19"/>
        <v>59.682836135460285</v>
      </c>
      <c r="I204" s="17">
        <f t="shared" si="19"/>
        <v>60.00844802610704</v>
      </c>
      <c r="J204" s="17">
        <f t="shared" si="19"/>
        <v>62.073198198352465</v>
      </c>
      <c r="K204" s="17">
        <f t="shared" si="19"/>
        <v>65.631925837457644</v>
      </c>
      <c r="L204" s="17">
        <f t="shared" si="19"/>
        <v>64.827154144248311</v>
      </c>
      <c r="M204" s="17">
        <f t="shared" si="3"/>
        <v>65.171034737018118</v>
      </c>
      <c r="N204" s="17">
        <f t="shared" si="15"/>
        <v>64.372221612761834</v>
      </c>
      <c r="O204" s="17">
        <f t="shared" si="15"/>
        <v>63.407724714945822</v>
      </c>
      <c r="P204" s="17">
        <f t="shared" si="15"/>
        <v>65.714298967589698</v>
      </c>
      <c r="Q204" s="17">
        <f t="shared" si="15"/>
        <v>65.025573245514693</v>
      </c>
      <c r="R204" s="17">
        <f t="shared" si="15"/>
        <v>65.365441283765392</v>
      </c>
      <c r="S204" s="17">
        <f t="shared" si="15"/>
        <v>67.034950166968358</v>
      </c>
      <c r="T204" s="17">
        <f t="shared" si="15"/>
        <v>74.743352963507988</v>
      </c>
      <c r="U204" s="17">
        <f t="shared" si="15"/>
        <v>79.717172143380893</v>
      </c>
      <c r="V204" s="17">
        <f t="shared" si="15"/>
        <v>85.714108134616851</v>
      </c>
      <c r="W204" s="17">
        <f t="shared" si="15"/>
        <v>89.938580122080296</v>
      </c>
      <c r="X204" s="17">
        <f t="shared" si="15"/>
        <v>98.875299844737185</v>
      </c>
      <c r="Y204" s="17">
        <f t="shared" si="15"/>
        <v>89.542391874840902</v>
      </c>
      <c r="Z204" s="17">
        <f t="shared" si="15"/>
        <v>95.007276762518416</v>
      </c>
      <c r="AA204" s="17">
        <f t="shared" si="15"/>
        <v>100.79150569587391</v>
      </c>
      <c r="AB204" s="17">
        <f t="shared" si="15"/>
        <v>100</v>
      </c>
      <c r="AC204" s="17">
        <f t="shared" si="15"/>
        <v>98.567032574795292</v>
      </c>
      <c r="AD204" s="17">
        <f t="shared" si="15"/>
        <v>99.974603590316377</v>
      </c>
      <c r="AE204" s="17">
        <f t="shared" si="15"/>
        <v>96.089104412773764</v>
      </c>
      <c r="AF204" s="17">
        <f t="shared" si="15"/>
        <v>93.591057686408263</v>
      </c>
      <c r="AG204" s="17">
        <f t="shared" si="15"/>
        <v>98.231688235003915</v>
      </c>
      <c r="AH204" s="17">
        <f t="shared" si="15"/>
        <v>104.52771737499658</v>
      </c>
    </row>
    <row r="205" spans="1:34" x14ac:dyDescent="0.25">
      <c r="A205" t="s">
        <v>23</v>
      </c>
      <c r="B205" s="1" t="s">
        <v>117</v>
      </c>
      <c r="C205" s="17">
        <f t="shared" ref="C205:L205" si="20">C21*100/C113</f>
        <v>58.885037401308878</v>
      </c>
      <c r="D205" s="17">
        <f t="shared" si="20"/>
        <v>62.033362859776091</v>
      </c>
      <c r="E205" s="17">
        <f t="shared" si="20"/>
        <v>64.152342310500515</v>
      </c>
      <c r="F205" s="17">
        <f t="shared" si="20"/>
        <v>65.495529158726924</v>
      </c>
      <c r="G205" s="17">
        <f t="shared" si="20"/>
        <v>66.172954868938874</v>
      </c>
      <c r="H205" s="17">
        <f t="shared" si="20"/>
        <v>66.498316910831818</v>
      </c>
      <c r="I205" s="17">
        <f t="shared" si="20"/>
        <v>67.252463291366524</v>
      </c>
      <c r="J205" s="17">
        <f t="shared" si="20"/>
        <v>68.825279669962427</v>
      </c>
      <c r="K205" s="17">
        <f t="shared" si="20"/>
        <v>71.382050197779691</v>
      </c>
      <c r="L205" s="17">
        <f t="shared" si="20"/>
        <v>70.981003685380927</v>
      </c>
      <c r="M205" s="17">
        <f t="shared" si="3"/>
        <v>70.807326964647572</v>
      </c>
      <c r="N205" s="17">
        <f t="shared" si="15"/>
        <v>70.431210582971403</v>
      </c>
      <c r="O205" s="17">
        <f t="shared" si="15"/>
        <v>70.409260663456891</v>
      </c>
      <c r="P205" s="17">
        <f t="shared" si="15"/>
        <v>71.779042987223107</v>
      </c>
      <c r="Q205" s="17">
        <f t="shared" si="15"/>
        <v>71.373565485246331</v>
      </c>
      <c r="R205" s="17">
        <f t="shared" si="15"/>
        <v>71.575010030173701</v>
      </c>
      <c r="S205" s="17">
        <f t="shared" si="15"/>
        <v>72.716446757673992</v>
      </c>
      <c r="T205" s="17">
        <f t="shared" si="15"/>
        <v>77.189647999938941</v>
      </c>
      <c r="U205" s="17">
        <f t="shared" si="15"/>
        <v>81.117426588070145</v>
      </c>
      <c r="V205" s="17">
        <f t="shared" si="15"/>
        <v>85.315622165125404</v>
      </c>
      <c r="W205" s="17">
        <f t="shared" si="15"/>
        <v>88.520020182890335</v>
      </c>
      <c r="X205" s="17">
        <f t="shared" si="15"/>
        <v>94.763256331370073</v>
      </c>
      <c r="Y205" s="17">
        <f t="shared" si="15"/>
        <v>91.800876574464894</v>
      </c>
      <c r="Z205" s="17">
        <f t="shared" si="15"/>
        <v>94.835970912346809</v>
      </c>
      <c r="AA205" s="17">
        <f t="shared" si="15"/>
        <v>99.133391982098345</v>
      </c>
      <c r="AB205" s="17">
        <f t="shared" si="15"/>
        <v>100</v>
      </c>
      <c r="AC205" s="17">
        <f t="shared" si="15"/>
        <v>99.894010194380513</v>
      </c>
      <c r="AD205" s="17">
        <f t="shared" si="15"/>
        <v>100.7765362628857</v>
      </c>
      <c r="AE205" s="17">
        <f t="shared" si="15"/>
        <v>99.157185771358996</v>
      </c>
      <c r="AF205" s="17">
        <f t="shared" si="15"/>
        <v>98.276419250805773</v>
      </c>
      <c r="AG205" s="17">
        <f t="shared" si="15"/>
        <v>100.71116644158329</v>
      </c>
      <c r="AH205" s="17">
        <f t="shared" si="15"/>
        <v>104.39843719222159</v>
      </c>
    </row>
    <row r="206" spans="1:34" x14ac:dyDescent="0.25">
      <c r="A206" t="s">
        <v>24</v>
      </c>
      <c r="B206" s="1" t="s">
        <v>118</v>
      </c>
      <c r="C206" s="17">
        <f t="shared" ref="C206:L206" si="21">C22*100/C114</f>
        <v>183.94142428295112</v>
      </c>
      <c r="D206" s="17">
        <f t="shared" si="21"/>
        <v>189.24290972266755</v>
      </c>
      <c r="E206" s="17">
        <f t="shared" si="21"/>
        <v>189.36951706281761</v>
      </c>
      <c r="F206" s="17">
        <f t="shared" si="21"/>
        <v>184.17324473752356</v>
      </c>
      <c r="G206" s="17">
        <f t="shared" si="21"/>
        <v>179.99687288686496</v>
      </c>
      <c r="H206" s="17">
        <f t="shared" si="21"/>
        <v>173.67526555173964</v>
      </c>
      <c r="I206" s="17">
        <f t="shared" si="21"/>
        <v>170.34959231356783</v>
      </c>
      <c r="J206" s="17">
        <f t="shared" si="21"/>
        <v>167.79185918789662</v>
      </c>
      <c r="K206" s="17">
        <f t="shared" si="21"/>
        <v>161.02931527454885</v>
      </c>
      <c r="L206" s="17">
        <f t="shared" si="21"/>
        <v>146.19249104662185</v>
      </c>
      <c r="M206" s="17">
        <f t="shared" si="3"/>
        <v>135.63206378727995</v>
      </c>
      <c r="N206" s="17">
        <f t="shared" si="15"/>
        <v>125.31958560794428</v>
      </c>
      <c r="O206" s="17">
        <f t="shared" si="15"/>
        <v>117.98060276108927</v>
      </c>
      <c r="P206" s="17">
        <f t="shared" si="15"/>
        <v>113.57861461323746</v>
      </c>
      <c r="Q206" s="17">
        <f t="shared" si="15"/>
        <v>107.62185291714006</v>
      </c>
      <c r="R206" s="17">
        <f t="shared" si="15"/>
        <v>105.32166681401038</v>
      </c>
      <c r="S206" s="17">
        <f t="shared" si="15"/>
        <v>102.35344081851433</v>
      </c>
      <c r="T206" s="17">
        <f t="shared" si="15"/>
        <v>101.93913090177844</v>
      </c>
      <c r="U206" s="17">
        <f t="shared" si="15"/>
        <v>102.67488506056074</v>
      </c>
      <c r="V206" s="17">
        <f t="shared" si="15"/>
        <v>104.10425911097376</v>
      </c>
      <c r="W206" s="17">
        <f t="shared" si="15"/>
        <v>103.3358357087027</v>
      </c>
      <c r="X206" s="17">
        <f t="shared" si="15"/>
        <v>103.32540941288428</v>
      </c>
      <c r="Y206" s="17">
        <f t="shared" si="15"/>
        <v>100.62953198819518</v>
      </c>
      <c r="Z206" s="17">
        <f t="shared" si="15"/>
        <v>100.11224675888492</v>
      </c>
      <c r="AA206" s="17">
        <f t="shared" si="15"/>
        <v>100.92887695504838</v>
      </c>
      <c r="AB206" s="17">
        <f t="shared" si="15"/>
        <v>100</v>
      </c>
      <c r="AC206" s="17">
        <f t="shared" si="15"/>
        <v>99.301241712560213</v>
      </c>
      <c r="AD206" s="17">
        <f t="shared" si="15"/>
        <v>98.825463450586625</v>
      </c>
      <c r="AE206" s="17">
        <f t="shared" si="15"/>
        <v>97.889954422437228</v>
      </c>
      <c r="AF206" s="17">
        <f t="shared" si="15"/>
        <v>96.758271491585901</v>
      </c>
      <c r="AG206" s="17">
        <f t="shared" si="15"/>
        <v>97.452158715763261</v>
      </c>
      <c r="AH206" s="17">
        <f t="shared" si="15"/>
        <v>98.759823211778937</v>
      </c>
    </row>
    <row r="207" spans="1:34" x14ac:dyDescent="0.25">
      <c r="A207" t="s">
        <v>25</v>
      </c>
      <c r="B207" s="1" t="s">
        <v>119</v>
      </c>
      <c r="C207" s="17">
        <f t="shared" ref="C207:L207" si="22">C23*100/C115</f>
        <v>56.013165813535039</v>
      </c>
      <c r="D207" s="17">
        <f t="shared" si="22"/>
        <v>59.676791291009913</v>
      </c>
      <c r="E207" s="17">
        <f t="shared" si="22"/>
        <v>61.733023558294533</v>
      </c>
      <c r="F207" s="17">
        <f t="shared" si="22"/>
        <v>62.466553876829948</v>
      </c>
      <c r="G207" s="17">
        <f t="shared" si="22"/>
        <v>62.54726455886393</v>
      </c>
      <c r="H207" s="17">
        <f t="shared" si="22"/>
        <v>62.706667924515564</v>
      </c>
      <c r="I207" s="17">
        <f t="shared" si="22"/>
        <v>63.286826391690177</v>
      </c>
      <c r="J207" s="17">
        <f t="shared" si="22"/>
        <v>65.102048750340288</v>
      </c>
      <c r="K207" s="17">
        <f t="shared" si="22"/>
        <v>68.489731222456555</v>
      </c>
      <c r="L207" s="17">
        <f t="shared" si="22"/>
        <v>66.985975716438674</v>
      </c>
      <c r="M207" s="17">
        <f t="shared" si="3"/>
        <v>66.571691054096149</v>
      </c>
      <c r="N207" s="17">
        <f t="shared" si="15"/>
        <v>64.65124851145292</v>
      </c>
      <c r="O207" s="17">
        <f t="shared" si="15"/>
        <v>64.16266376722325</v>
      </c>
      <c r="P207" s="17">
        <f t="shared" si="15"/>
        <v>66.279494249727989</v>
      </c>
      <c r="Q207" s="17">
        <f t="shared" si="15"/>
        <v>65.263102438973689</v>
      </c>
      <c r="R207" s="17">
        <f t="shared" si="15"/>
        <v>64.918931009471677</v>
      </c>
      <c r="S207" s="17">
        <f t="shared" si="15"/>
        <v>66.177829729899997</v>
      </c>
      <c r="T207" s="17">
        <f t="shared" si="15"/>
        <v>71.433971215042646</v>
      </c>
      <c r="U207" s="17">
        <f t="shared" si="15"/>
        <v>75.978847674404619</v>
      </c>
      <c r="V207" s="17">
        <f t="shared" si="15"/>
        <v>84.436760100433048</v>
      </c>
      <c r="W207" s="17">
        <f t="shared" si="15"/>
        <v>88.459429223447728</v>
      </c>
      <c r="X207" s="17">
        <f t="shared" si="15"/>
        <v>93.920261671569449</v>
      </c>
      <c r="Y207" s="17">
        <f t="shared" si="15"/>
        <v>88.151813153959324</v>
      </c>
      <c r="Z207" s="17">
        <f t="shared" si="15"/>
        <v>94.411984549698857</v>
      </c>
      <c r="AA207" s="17">
        <f t="shared" si="15"/>
        <v>100.68116012470576</v>
      </c>
      <c r="AB207" s="17">
        <f t="shared" si="15"/>
        <v>100</v>
      </c>
      <c r="AC207" s="17">
        <f t="shared" si="15"/>
        <v>98.81447335591244</v>
      </c>
      <c r="AD207" s="17">
        <f t="shared" si="15"/>
        <v>98.644992678927096</v>
      </c>
      <c r="AE207" s="17">
        <f t="shared" si="15"/>
        <v>95.67956402695782</v>
      </c>
      <c r="AF207" s="17">
        <f t="shared" si="15"/>
        <v>93.795304197783267</v>
      </c>
      <c r="AG207" s="17">
        <f t="shared" si="15"/>
        <v>97.51603220316882</v>
      </c>
      <c r="AH207" s="17">
        <f t="shared" si="15"/>
        <v>101.8280367852541</v>
      </c>
    </row>
    <row r="208" spans="1:34" x14ac:dyDescent="0.25">
      <c r="A208" t="s">
        <v>26</v>
      </c>
      <c r="B208" s="1" t="s">
        <v>120</v>
      </c>
      <c r="C208" s="17">
        <f t="shared" ref="C208:L208" si="23">C24*100/C116</f>
        <v>68.676228001711863</v>
      </c>
      <c r="D208" s="17">
        <f t="shared" si="23"/>
        <v>71.602558876398021</v>
      </c>
      <c r="E208" s="17">
        <f t="shared" si="23"/>
        <v>73.795394833670656</v>
      </c>
      <c r="F208" s="17">
        <f t="shared" si="23"/>
        <v>75.298359969954859</v>
      </c>
      <c r="G208" s="17">
        <f t="shared" si="23"/>
        <v>76.181785676198174</v>
      </c>
      <c r="H208" s="17">
        <f t="shared" si="23"/>
        <v>76.566438853178838</v>
      </c>
      <c r="I208" s="17">
        <f t="shared" si="23"/>
        <v>77.380992479909935</v>
      </c>
      <c r="J208" s="17">
        <f t="shared" si="23"/>
        <v>78.854022487567036</v>
      </c>
      <c r="K208" s="17">
        <f t="shared" si="23"/>
        <v>81.037375813082789</v>
      </c>
      <c r="L208" s="17">
        <f t="shared" si="23"/>
        <v>80.70163560493944</v>
      </c>
      <c r="M208" s="17">
        <f t="shared" si="3"/>
        <v>80.243662535949042</v>
      </c>
      <c r="N208" s="17">
        <f t="shared" si="15"/>
        <v>79.451044743708238</v>
      </c>
      <c r="O208" s="17">
        <f t="shared" si="15"/>
        <v>79.063264453537556</v>
      </c>
      <c r="P208" s="17">
        <f t="shared" si="15"/>
        <v>79.846782705502648</v>
      </c>
      <c r="Q208" s="17">
        <f t="shared" si="15"/>
        <v>79.273230060639818</v>
      </c>
      <c r="R208" s="17">
        <f t="shared" si="15"/>
        <v>79.21335597217076</v>
      </c>
      <c r="S208" s="17">
        <f t="shared" si="15"/>
        <v>79.798605314334054</v>
      </c>
      <c r="T208" s="17">
        <f t="shared" si="15"/>
        <v>82.882918392281354</v>
      </c>
      <c r="U208" s="17">
        <f t="shared" si="15"/>
        <v>85.553010349200264</v>
      </c>
      <c r="V208" s="17">
        <f t="shared" si="15"/>
        <v>88.690049843604186</v>
      </c>
      <c r="W208" s="17">
        <f t="shared" si="15"/>
        <v>90.733845853393817</v>
      </c>
      <c r="X208" s="17">
        <f t="shared" si="15"/>
        <v>95.231446049259603</v>
      </c>
      <c r="Y208" s="17">
        <f t="shared" si="15"/>
        <v>92.964473847062678</v>
      </c>
      <c r="Z208" s="17">
        <f t="shared" si="15"/>
        <v>95.290641220253832</v>
      </c>
      <c r="AA208" s="17">
        <f t="shared" si="15"/>
        <v>98.997692222799856</v>
      </c>
      <c r="AB208" s="17">
        <f t="shared" si="15"/>
        <v>100</v>
      </c>
      <c r="AC208" s="17">
        <f t="shared" si="15"/>
        <v>100.38077251286714</v>
      </c>
      <c r="AD208" s="17">
        <f t="shared" si="15"/>
        <v>100.88078236326723</v>
      </c>
      <c r="AE208" s="17">
        <f t="shared" si="15"/>
        <v>99.581270600875357</v>
      </c>
      <c r="AF208" s="17">
        <f t="shared" si="15"/>
        <v>98.806221314803992</v>
      </c>
      <c r="AG208" s="17">
        <f t="shared" si="15"/>
        <v>100.53504145598154</v>
      </c>
      <c r="AH208" s="17">
        <f t="shared" si="15"/>
        <v>103.38029135489886</v>
      </c>
    </row>
    <row r="209" spans="1:34" x14ac:dyDescent="0.25">
      <c r="A209" t="s">
        <v>27</v>
      </c>
      <c r="B209" s="1" t="s">
        <v>121</v>
      </c>
      <c r="C209" s="17">
        <f t="shared" ref="C209:L209" si="24">C25*100/C117</f>
        <v>64.694881924544362</v>
      </c>
      <c r="D209" s="17">
        <f t="shared" si="24"/>
        <v>67.288624473025692</v>
      </c>
      <c r="E209" s="17">
        <f t="shared" si="24"/>
        <v>69.350402244218202</v>
      </c>
      <c r="F209" s="17">
        <f t="shared" si="24"/>
        <v>71.100034633452154</v>
      </c>
      <c r="G209" s="17">
        <f t="shared" si="24"/>
        <v>72.607385671791675</v>
      </c>
      <c r="H209" s="17">
        <f t="shared" si="24"/>
        <v>73.868481837284477</v>
      </c>
      <c r="I209" s="17">
        <f t="shared" si="24"/>
        <v>75.090889715629956</v>
      </c>
      <c r="J209" s="17">
        <f t="shared" si="24"/>
        <v>76.714411520667852</v>
      </c>
      <c r="K209" s="17">
        <f t="shared" si="24"/>
        <v>78.664457046868591</v>
      </c>
      <c r="L209" s="17">
        <f t="shared" si="24"/>
        <v>78.356317111345618</v>
      </c>
      <c r="M209" s="17">
        <f t="shared" si="3"/>
        <v>78.202680971020612</v>
      </c>
      <c r="N209" s="17">
        <f t="shared" si="15"/>
        <v>77.505606128624862</v>
      </c>
      <c r="O209" s="17">
        <f t="shared" si="15"/>
        <v>76.959080200089844</v>
      </c>
      <c r="P209" s="17">
        <f t="shared" si="15"/>
        <v>77.577447689155363</v>
      </c>
      <c r="Q209" s="17">
        <f t="shared" si="15"/>
        <v>77.441860504717027</v>
      </c>
      <c r="R209" s="17">
        <f t="shared" si="15"/>
        <v>77.803421150258941</v>
      </c>
      <c r="S209" s="17">
        <f t="shared" si="15"/>
        <v>78.938280288471688</v>
      </c>
      <c r="T209" s="17">
        <f t="shared" si="15"/>
        <v>82.47824562848777</v>
      </c>
      <c r="U209" s="17">
        <f t="shared" si="15"/>
        <v>85.551377747610374</v>
      </c>
      <c r="V209" s="17">
        <f t="shared" si="15"/>
        <v>88.812236672000736</v>
      </c>
      <c r="W209" s="17">
        <f t="shared" si="15"/>
        <v>91.073842354602533</v>
      </c>
      <c r="X209" s="17">
        <f t="shared" si="15"/>
        <v>94.924101098656351</v>
      </c>
      <c r="Y209" s="17">
        <f t="shared" si="15"/>
        <v>93.614720546368204</v>
      </c>
      <c r="Z209" s="17">
        <f t="shared" si="15"/>
        <v>95.390452512247975</v>
      </c>
      <c r="AA209" s="17">
        <f t="shared" si="15"/>
        <v>98.379323801138227</v>
      </c>
      <c r="AB209" s="17">
        <f t="shared" si="15"/>
        <v>100</v>
      </c>
      <c r="AC209" s="17">
        <f t="shared" si="15"/>
        <v>100.77625636327889</v>
      </c>
      <c r="AD209" s="17">
        <f t="shared" si="15"/>
        <v>101.59141114841958</v>
      </c>
      <c r="AE209" s="17">
        <f t="shared" si="15"/>
        <v>101.36092581993441</v>
      </c>
      <c r="AF209" s="17">
        <f t="shared" si="15"/>
        <v>101.1648310773366</v>
      </c>
      <c r="AG209" s="17">
        <f t="shared" si="15"/>
        <v>102.44166442945421</v>
      </c>
      <c r="AH209" s="17">
        <f t="shared" si="15"/>
        <v>104.904029226033</v>
      </c>
    </row>
    <row r="210" spans="1:34" x14ac:dyDescent="0.25">
      <c r="A210" t="s">
        <v>28</v>
      </c>
      <c r="B210" s="1" t="s">
        <v>122</v>
      </c>
      <c r="C210" s="17">
        <f t="shared" ref="C210:L210" si="25">C26*100/C118</f>
        <v>60.074593511563123</v>
      </c>
      <c r="D210" s="17">
        <f t="shared" si="25"/>
        <v>62.874914973839296</v>
      </c>
      <c r="E210" s="17">
        <f t="shared" si="25"/>
        <v>65.213956381185866</v>
      </c>
      <c r="F210" s="17">
        <f t="shared" si="25"/>
        <v>66.487130898715705</v>
      </c>
      <c r="G210" s="17">
        <f t="shared" si="25"/>
        <v>67.092073922365856</v>
      </c>
      <c r="H210" s="17">
        <f t="shared" si="25"/>
        <v>68.462491459130504</v>
      </c>
      <c r="I210" s="17">
        <f t="shared" si="25"/>
        <v>70.743232077490674</v>
      </c>
      <c r="J210" s="17">
        <f t="shared" si="25"/>
        <v>72.474044497582426</v>
      </c>
      <c r="K210" s="17">
        <f t="shared" si="25"/>
        <v>74.486474451884931</v>
      </c>
      <c r="L210" s="17">
        <f t="shared" si="25"/>
        <v>74.703759361752745</v>
      </c>
      <c r="M210" s="17">
        <f t="shared" si="3"/>
        <v>75.14198203795118</v>
      </c>
      <c r="N210" s="17">
        <f t="shared" si="15"/>
        <v>73.934710391451134</v>
      </c>
      <c r="O210" s="17">
        <f t="shared" si="15"/>
        <v>74.403479592606033</v>
      </c>
      <c r="P210" s="17">
        <f t="shared" si="15"/>
        <v>75.31262733429179</v>
      </c>
      <c r="Q210" s="17">
        <f t="shared" si="15"/>
        <v>74.858619937927031</v>
      </c>
      <c r="R210" s="17">
        <f t="shared" si="15"/>
        <v>74.91646687395469</v>
      </c>
      <c r="S210" s="17">
        <f t="shared" si="15"/>
        <v>76.424676984733992</v>
      </c>
      <c r="T210" s="17">
        <f t="shared" si="15"/>
        <v>81.670465346275904</v>
      </c>
      <c r="U210" s="17">
        <f t="shared" si="15"/>
        <v>84.702619815203661</v>
      </c>
      <c r="V210" s="17">
        <f t="shared" si="15"/>
        <v>88.762575809909762</v>
      </c>
      <c r="W210" s="17">
        <f t="shared" si="15"/>
        <v>89.918501554821034</v>
      </c>
      <c r="X210" s="17">
        <f t="shared" si="15"/>
        <v>94.791198542617181</v>
      </c>
      <c r="Y210" s="17">
        <f t="shared" si="15"/>
        <v>92.197874223509274</v>
      </c>
      <c r="Z210" s="17">
        <f t="shared" si="15"/>
        <v>94.962593858720766</v>
      </c>
      <c r="AA210" s="17">
        <f t="shared" si="15"/>
        <v>98.385881782487232</v>
      </c>
      <c r="AB210" s="17">
        <f t="shared" si="15"/>
        <v>100</v>
      </c>
      <c r="AC210" s="17">
        <f t="shared" si="15"/>
        <v>102.17948848948063</v>
      </c>
      <c r="AD210" s="17">
        <f t="shared" si="15"/>
        <v>104.49100147441158</v>
      </c>
      <c r="AE210" s="17">
        <f t="shared" si="15"/>
        <v>102.65738066977174</v>
      </c>
      <c r="AF210" s="17">
        <f t="shared" si="15"/>
        <v>101.99869344088223</v>
      </c>
      <c r="AG210" s="17">
        <f t="shared" si="15"/>
        <v>105.61560450254605</v>
      </c>
      <c r="AH210" s="17">
        <f t="shared" si="15"/>
        <v>110.53995432834233</v>
      </c>
    </row>
    <row r="211" spans="1:34" x14ac:dyDescent="0.25">
      <c r="A211" t="s">
        <v>29</v>
      </c>
      <c r="B211" s="1" t="s">
        <v>123</v>
      </c>
      <c r="C211" s="17">
        <f t="shared" ref="C211:L211" si="26">C27*100/C119</f>
        <v>56.285366545476506</v>
      </c>
      <c r="D211" s="17">
        <f t="shared" si="26"/>
        <v>59.724810556867652</v>
      </c>
      <c r="E211" s="17">
        <f t="shared" si="26"/>
        <v>61.756787843386611</v>
      </c>
      <c r="F211" s="17">
        <f t="shared" si="26"/>
        <v>62.910724427593465</v>
      </c>
      <c r="G211" s="17">
        <f t="shared" si="26"/>
        <v>63.313820368794204</v>
      </c>
      <c r="H211" s="17">
        <f t="shared" si="26"/>
        <v>63.662852972283069</v>
      </c>
      <c r="I211" s="17">
        <f t="shared" si="26"/>
        <v>64.667353503765909</v>
      </c>
      <c r="J211" s="17">
        <f t="shared" si="26"/>
        <v>66.360641389024366</v>
      </c>
      <c r="K211" s="17">
        <f t="shared" si="26"/>
        <v>69.453729247570024</v>
      </c>
      <c r="L211" s="17">
        <f t="shared" si="26"/>
        <v>68.706974994064666</v>
      </c>
      <c r="M211" s="17">
        <f t="shared" si="3"/>
        <v>68.555992609757581</v>
      </c>
      <c r="N211" s="17">
        <f t="shared" si="15"/>
        <v>67.803783839539619</v>
      </c>
      <c r="O211" s="17">
        <f t="shared" si="15"/>
        <v>68.556284082192292</v>
      </c>
      <c r="P211" s="17">
        <f t="shared" si="15"/>
        <v>70.786257852026495</v>
      </c>
      <c r="Q211" s="17">
        <f t="shared" si="15"/>
        <v>70.437581468466917</v>
      </c>
      <c r="R211" s="17">
        <f t="shared" si="15"/>
        <v>70.21638135410376</v>
      </c>
      <c r="S211" s="17">
        <f t="shared" si="15"/>
        <v>71.775924830731881</v>
      </c>
      <c r="T211" s="17">
        <f t="shared" si="15"/>
        <v>75.827800797446685</v>
      </c>
      <c r="U211" s="17">
        <f t="shared" si="15"/>
        <v>80.053088247524926</v>
      </c>
      <c r="V211" s="17">
        <f t="shared" si="15"/>
        <v>84.007662908776084</v>
      </c>
      <c r="W211" s="17">
        <f t="shared" si="15"/>
        <v>86.702346509316186</v>
      </c>
      <c r="X211" s="17">
        <f t="shared" si="15"/>
        <v>92.590164592546941</v>
      </c>
      <c r="Y211" s="17">
        <f t="shared" si="15"/>
        <v>90.003453170462777</v>
      </c>
      <c r="Z211" s="17">
        <f t="shared" si="15"/>
        <v>94.043352882171277</v>
      </c>
      <c r="AA211" s="17">
        <f t="shared" si="15"/>
        <v>99.202254614378873</v>
      </c>
      <c r="AB211" s="17">
        <f t="shared" si="15"/>
        <v>100</v>
      </c>
      <c r="AC211" s="17">
        <f t="shared" si="15"/>
        <v>100.45517960342349</v>
      </c>
      <c r="AD211" s="17">
        <f t="shared" si="15"/>
        <v>101.45648931988829</v>
      </c>
      <c r="AE211" s="17">
        <f t="shared" si="15"/>
        <v>99.82096589013446</v>
      </c>
      <c r="AF211" s="17">
        <f t="shared" si="15"/>
        <v>99.302477578219595</v>
      </c>
      <c r="AG211" s="17">
        <f t="shared" si="15"/>
        <v>102.0201023958286</v>
      </c>
      <c r="AH211" s="17">
        <f t="shared" si="15"/>
        <v>105.38479845776058</v>
      </c>
    </row>
    <row r="212" spans="1:34" x14ac:dyDescent="0.25">
      <c r="A212" t="s">
        <v>30</v>
      </c>
      <c r="B212" s="1" t="s">
        <v>285</v>
      </c>
      <c r="C212" s="17">
        <f t="shared" ref="C212:L212" si="27">C28*100/C120</f>
        <v>40.414709099549817</v>
      </c>
      <c r="D212" s="17">
        <f t="shared" si="27"/>
        <v>42.029167750934356</v>
      </c>
      <c r="E212" s="17">
        <f t="shared" si="27"/>
        <v>44.179709392539998</v>
      </c>
      <c r="F212" s="17">
        <f t="shared" si="27"/>
        <v>45.692746951253653</v>
      </c>
      <c r="G212" s="17">
        <f t="shared" si="27"/>
        <v>45.056834132630208</v>
      </c>
      <c r="H212" s="17">
        <f t="shared" si="27"/>
        <v>45.240925673242337</v>
      </c>
      <c r="I212" s="17">
        <f t="shared" si="27"/>
        <v>45.785847337572001</v>
      </c>
      <c r="J212" s="17">
        <f t="shared" si="27"/>
        <v>46.463133362371138</v>
      </c>
      <c r="K212" s="17">
        <f t="shared" si="27"/>
        <v>48.760123962855346</v>
      </c>
      <c r="L212" s="17">
        <f t="shared" si="27"/>
        <v>50.391920871385707</v>
      </c>
      <c r="M212" s="17">
        <f t="shared" si="3"/>
        <v>49.89139981815449</v>
      </c>
      <c r="N212" s="17">
        <f t="shared" si="15"/>
        <v>47.054665157446756</v>
      </c>
      <c r="O212" s="17">
        <f t="shared" si="15"/>
        <v>47.958469319385777</v>
      </c>
      <c r="P212" s="17">
        <f t="shared" si="15"/>
        <v>53.308958236264452</v>
      </c>
      <c r="Q212" s="17">
        <f t="shared" si="15"/>
        <v>52.748243492995044</v>
      </c>
      <c r="R212" s="17">
        <f t="shared" si="15"/>
        <v>51.855152086709118</v>
      </c>
      <c r="S212" s="17">
        <f t="shared" si="15"/>
        <v>55.904748531611006</v>
      </c>
      <c r="T212" s="17">
        <f t="shared" si="15"/>
        <v>61.926715265242507</v>
      </c>
      <c r="U212" s="17">
        <f t="shared" si="15"/>
        <v>69.025719361582105</v>
      </c>
      <c r="V212" s="17">
        <f t="shared" si="15"/>
        <v>74.245316974178266</v>
      </c>
      <c r="W212" s="17">
        <f t="shared" si="15"/>
        <v>79.618355779899915</v>
      </c>
      <c r="X212" s="17">
        <f t="shared" si="15"/>
        <v>93.332774422528786</v>
      </c>
      <c r="Y212" s="17">
        <f t="shared" si="15"/>
        <v>76.971942829383281</v>
      </c>
      <c r="Z212" s="17">
        <f t="shared" si="15"/>
        <v>86.784400985833841</v>
      </c>
      <c r="AA212" s="17">
        <f t="shared" si="15"/>
        <v>100.25557385537877</v>
      </c>
      <c r="AB212" s="17">
        <f t="shared" si="15"/>
        <v>100</v>
      </c>
      <c r="AC212" s="17">
        <f t="shared" si="15"/>
        <v>100.14458208963269</v>
      </c>
      <c r="AD212" s="17">
        <f t="shared" si="15"/>
        <v>100.19112589599007</v>
      </c>
      <c r="AE212" s="17">
        <f t="shared" si="15"/>
        <v>83.566697373166022</v>
      </c>
      <c r="AF212" s="17">
        <f t="shared" si="15"/>
        <v>78.176328614026062</v>
      </c>
      <c r="AG212" s="17">
        <f t="shared" si="15"/>
        <v>83.98347337128817</v>
      </c>
      <c r="AH212" s="17">
        <f t="shared" si="15"/>
        <v>90.20735882537312</v>
      </c>
    </row>
    <row r="213" spans="1:34" x14ac:dyDescent="0.25">
      <c r="A213" t="s">
        <v>31</v>
      </c>
      <c r="B213" s="1" t="s">
        <v>124</v>
      </c>
      <c r="C213" s="17">
        <f t="shared" ref="C213:L213" si="28">C29*100/C121</f>
        <v>50.247958538765545</v>
      </c>
      <c r="D213" s="17">
        <f t="shared" si="28"/>
        <v>53.074663716899643</v>
      </c>
      <c r="E213" s="17">
        <f t="shared" si="28"/>
        <v>55.605871665098739</v>
      </c>
      <c r="F213" s="17">
        <f t="shared" si="28"/>
        <v>56.634992180519916</v>
      </c>
      <c r="G213" s="17">
        <f t="shared" si="28"/>
        <v>56.11976398936401</v>
      </c>
      <c r="H213" s="17">
        <f t="shared" si="28"/>
        <v>56.72689763172788</v>
      </c>
      <c r="I213" s="17">
        <f t="shared" si="28"/>
        <v>57.535823845042529</v>
      </c>
      <c r="J213" s="17">
        <f t="shared" si="28"/>
        <v>58.720941477132115</v>
      </c>
      <c r="K213" s="17">
        <f t="shared" si="28"/>
        <v>60.265538750598104</v>
      </c>
      <c r="L213" s="17">
        <f t="shared" si="28"/>
        <v>63.116900998169179</v>
      </c>
      <c r="M213" s="17">
        <f t="shared" si="3"/>
        <v>62.242937921913274</v>
      </c>
      <c r="N213" s="17">
        <f t="shared" ref="N213:AH225" si="29">N29*100/N121</f>
        <v>60.71052513025036</v>
      </c>
      <c r="O213" s="17">
        <f t="shared" si="29"/>
        <v>59.541925239683849</v>
      </c>
      <c r="P213" s="17">
        <f t="shared" si="29"/>
        <v>60.812966447147438</v>
      </c>
      <c r="Q213" s="17">
        <f t="shared" si="29"/>
        <v>62.976674177378811</v>
      </c>
      <c r="R213" s="17">
        <f t="shared" si="29"/>
        <v>61.123048902638899</v>
      </c>
      <c r="S213" s="17">
        <f t="shared" si="29"/>
        <v>65.200294483451742</v>
      </c>
      <c r="T213" s="17">
        <f t="shared" si="29"/>
        <v>70.907737658718233</v>
      </c>
      <c r="U213" s="17">
        <f t="shared" si="29"/>
        <v>71.639595522843663</v>
      </c>
      <c r="V213" s="17">
        <f t="shared" si="29"/>
        <v>72.572729568321918</v>
      </c>
      <c r="W213" s="17">
        <f t="shared" si="29"/>
        <v>80.357820600300116</v>
      </c>
      <c r="X213" s="17">
        <f t="shared" si="29"/>
        <v>88.172002345305273</v>
      </c>
      <c r="Y213" s="17">
        <f t="shared" si="29"/>
        <v>81.13773664684534</v>
      </c>
      <c r="Z213" s="17">
        <f t="shared" si="29"/>
        <v>86.166442591362767</v>
      </c>
      <c r="AA213" s="17">
        <f t="shared" si="29"/>
        <v>97.690639351961124</v>
      </c>
      <c r="AB213" s="17">
        <f t="shared" si="29"/>
        <v>100</v>
      </c>
      <c r="AC213" s="17">
        <f t="shared" si="29"/>
        <v>100.71963165400166</v>
      </c>
      <c r="AD213" s="17">
        <f t="shared" si="29"/>
        <v>104.19216676923989</v>
      </c>
      <c r="AE213" s="17">
        <f t="shared" si="29"/>
        <v>97.103407204842455</v>
      </c>
      <c r="AF213" s="17">
        <f t="shared" si="29"/>
        <v>92.257230673469223</v>
      </c>
      <c r="AG213" s="17">
        <f t="shared" si="29"/>
        <v>95.350800357956402</v>
      </c>
      <c r="AH213" s="17">
        <f t="shared" si="29"/>
        <v>97.04180881888</v>
      </c>
    </row>
    <row r="214" spans="1:34" x14ac:dyDescent="0.25">
      <c r="A214" t="s">
        <v>32</v>
      </c>
      <c r="B214" s="1" t="s">
        <v>125</v>
      </c>
      <c r="C214" s="17">
        <f t="shared" ref="C214:L214" si="30">C30*100/C122</f>
        <v>61.990366216193067</v>
      </c>
      <c r="D214" s="17">
        <f t="shared" si="30"/>
        <v>66.41448272224541</v>
      </c>
      <c r="E214" s="17">
        <f t="shared" si="30"/>
        <v>68.175616072207902</v>
      </c>
      <c r="F214" s="17">
        <f t="shared" si="30"/>
        <v>68.956027882111329</v>
      </c>
      <c r="G214" s="17">
        <f t="shared" si="30"/>
        <v>69.199861778645257</v>
      </c>
      <c r="H214" s="17">
        <f t="shared" si="30"/>
        <v>69.349257414318828</v>
      </c>
      <c r="I214" s="17">
        <f t="shared" si="30"/>
        <v>70.003268517693542</v>
      </c>
      <c r="J214" s="17">
        <f t="shared" si="30"/>
        <v>71.155651722426271</v>
      </c>
      <c r="K214" s="17">
        <f t="shared" si="30"/>
        <v>74.920670719723134</v>
      </c>
      <c r="L214" s="17">
        <f t="shared" si="30"/>
        <v>74.896145299491351</v>
      </c>
      <c r="M214" s="17">
        <f t="shared" si="3"/>
        <v>74.850217678262723</v>
      </c>
      <c r="N214" s="17">
        <f t="shared" si="29"/>
        <v>73.244218714610668</v>
      </c>
      <c r="O214" s="17">
        <f t="shared" si="29"/>
        <v>71.749953708313001</v>
      </c>
      <c r="P214" s="17">
        <f t="shared" si="29"/>
        <v>74.215469056451568</v>
      </c>
      <c r="Q214" s="17">
        <f t="shared" si="29"/>
        <v>73.842311101513047</v>
      </c>
      <c r="R214" s="17">
        <f t="shared" si="29"/>
        <v>73.07008956914521</v>
      </c>
      <c r="S214" s="17">
        <f t="shared" si="29"/>
        <v>74.872314765893265</v>
      </c>
      <c r="T214" s="17">
        <f t="shared" si="29"/>
        <v>77.777879940798385</v>
      </c>
      <c r="U214" s="17">
        <f t="shared" si="29"/>
        <v>81.991578941492222</v>
      </c>
      <c r="V214" s="17">
        <f t="shared" si="29"/>
        <v>85.158950336059348</v>
      </c>
      <c r="W214" s="17">
        <f t="shared" si="29"/>
        <v>86.695790813629415</v>
      </c>
      <c r="X214" s="17">
        <f t="shared" si="29"/>
        <v>91.470336737054097</v>
      </c>
      <c r="Y214" s="17">
        <f t="shared" si="29"/>
        <v>89.206147630227264</v>
      </c>
      <c r="Z214" s="17">
        <f t="shared" si="29"/>
        <v>91.125303987903649</v>
      </c>
      <c r="AA214" s="17">
        <f t="shared" si="29"/>
        <v>98.598888920943665</v>
      </c>
      <c r="AB214" s="17">
        <f t="shared" si="29"/>
        <v>100</v>
      </c>
      <c r="AC214" s="17">
        <f t="shared" si="29"/>
        <v>101.53480888181866</v>
      </c>
      <c r="AD214" s="17">
        <f t="shared" si="29"/>
        <v>102.89580197042213</v>
      </c>
      <c r="AE214" s="17">
        <f t="shared" si="29"/>
        <v>100.11713141920254</v>
      </c>
      <c r="AF214" s="17">
        <f t="shared" si="29"/>
        <v>98.503414447032242</v>
      </c>
      <c r="AG214" s="17">
        <f t="shared" si="29"/>
        <v>100.79922206718031</v>
      </c>
      <c r="AH214" s="17">
        <f t="shared" si="29"/>
        <v>104.19574893409121</v>
      </c>
    </row>
    <row r="215" spans="1:34" x14ac:dyDescent="0.25">
      <c r="A215" t="s">
        <v>33</v>
      </c>
      <c r="B215" s="1" t="s">
        <v>126</v>
      </c>
      <c r="C215" s="17">
        <f t="shared" ref="C215:L215" si="31">C31*100/C123</f>
        <v>63.232230393163015</v>
      </c>
      <c r="D215" s="17">
        <f t="shared" si="31"/>
        <v>66.201043764118253</v>
      </c>
      <c r="E215" s="17">
        <f t="shared" si="31"/>
        <v>67.987318678413004</v>
      </c>
      <c r="F215" s="17">
        <f t="shared" si="31"/>
        <v>69.898174118227331</v>
      </c>
      <c r="G215" s="17">
        <f t="shared" si="31"/>
        <v>70.975066000163892</v>
      </c>
      <c r="H215" s="17">
        <f t="shared" si="31"/>
        <v>71.899218116881755</v>
      </c>
      <c r="I215" s="17">
        <f t="shared" si="31"/>
        <v>72.506071652343991</v>
      </c>
      <c r="J215" s="17">
        <f t="shared" si="31"/>
        <v>73.060840226880146</v>
      </c>
      <c r="K215" s="17">
        <f t="shared" si="31"/>
        <v>75.188460022590107</v>
      </c>
      <c r="L215" s="17">
        <f t="shared" si="31"/>
        <v>75.802767377979563</v>
      </c>
      <c r="M215" s="17">
        <f t="shared" si="3"/>
        <v>76.024065000869868</v>
      </c>
      <c r="N215" s="17">
        <f t="shared" si="29"/>
        <v>75.670131142869948</v>
      </c>
      <c r="O215" s="17">
        <f t="shared" si="29"/>
        <v>74.944679361214057</v>
      </c>
      <c r="P215" s="17">
        <f t="shared" si="29"/>
        <v>76.278757450011454</v>
      </c>
      <c r="Q215" s="17">
        <f t="shared" si="29"/>
        <v>76.756673143133042</v>
      </c>
      <c r="R215" s="17">
        <f t="shared" si="29"/>
        <v>76.417538325148172</v>
      </c>
      <c r="S215" s="17">
        <f t="shared" si="29"/>
        <v>77.880621404709999</v>
      </c>
      <c r="T215" s="17">
        <f t="shared" si="29"/>
        <v>79.814249529971946</v>
      </c>
      <c r="U215" s="17">
        <f t="shared" si="29"/>
        <v>81.941340637017561</v>
      </c>
      <c r="V215" s="17">
        <f t="shared" si="29"/>
        <v>83.915894704249766</v>
      </c>
      <c r="W215" s="17">
        <f t="shared" si="29"/>
        <v>86.062239446570089</v>
      </c>
      <c r="X215" s="17">
        <f t="shared" si="29"/>
        <v>89.160135145508164</v>
      </c>
      <c r="Y215" s="17">
        <f t="shared" si="29"/>
        <v>88.71266542770762</v>
      </c>
      <c r="Z215" s="17">
        <f t="shared" si="29"/>
        <v>93.026770941263621</v>
      </c>
      <c r="AA215" s="17">
        <f t="shared" si="29"/>
        <v>97.513446905321217</v>
      </c>
      <c r="AB215" s="17">
        <f t="shared" si="29"/>
        <v>100</v>
      </c>
      <c r="AC215" s="17">
        <f t="shared" si="29"/>
        <v>102.87492267788072</v>
      </c>
      <c r="AD215" s="17">
        <f t="shared" si="29"/>
        <v>104.8462953310447</v>
      </c>
      <c r="AE215" s="17">
        <f t="shared" si="29"/>
        <v>103.62713391296978</v>
      </c>
      <c r="AF215" s="17">
        <f t="shared" si="29"/>
        <v>101.88227503120147</v>
      </c>
      <c r="AG215" s="17">
        <f t="shared" si="29"/>
        <v>101.9964812265487</v>
      </c>
      <c r="AH215" s="17">
        <f t="shared" si="29"/>
        <v>102.59100781187378</v>
      </c>
    </row>
    <row r="216" spans="1:34" x14ac:dyDescent="0.25">
      <c r="A216" t="s">
        <v>34</v>
      </c>
      <c r="B216" s="1" t="s">
        <v>127</v>
      </c>
      <c r="C216" s="17">
        <f t="shared" ref="C216:L216" si="32">C32*100/C124</f>
        <v>52.934613349946503</v>
      </c>
      <c r="D216" s="17">
        <f t="shared" si="32"/>
        <v>56.773151531613415</v>
      </c>
      <c r="E216" s="17">
        <f t="shared" si="32"/>
        <v>59.359569855582244</v>
      </c>
      <c r="F216" s="17">
        <f t="shared" si="32"/>
        <v>60.07789376067339</v>
      </c>
      <c r="G216" s="17">
        <f t="shared" si="32"/>
        <v>59.50270924768472</v>
      </c>
      <c r="H216" s="17">
        <f t="shared" si="32"/>
        <v>59.4934316097494</v>
      </c>
      <c r="I216" s="17">
        <f t="shared" si="32"/>
        <v>60.705449787805279</v>
      </c>
      <c r="J216" s="17">
        <f t="shared" si="32"/>
        <v>62.09927545239389</v>
      </c>
      <c r="K216" s="17">
        <f t="shared" si="32"/>
        <v>68.98007306255991</v>
      </c>
      <c r="L216" s="17">
        <f t="shared" si="32"/>
        <v>67.02255028325456</v>
      </c>
      <c r="M216" s="17">
        <f t="shared" si="3"/>
        <v>66.216311129502174</v>
      </c>
      <c r="N216" s="17">
        <f t="shared" si="29"/>
        <v>65.567584141135399</v>
      </c>
      <c r="O216" s="17">
        <f t="shared" si="29"/>
        <v>65.554368489963977</v>
      </c>
      <c r="P216" s="17">
        <f t="shared" si="29"/>
        <v>69.846664894006494</v>
      </c>
      <c r="Q216" s="17">
        <f t="shared" si="29"/>
        <v>69.88241440368131</v>
      </c>
      <c r="R216" s="17">
        <f t="shared" si="29"/>
        <v>68.142084912108501</v>
      </c>
      <c r="S216" s="17">
        <f t="shared" si="29"/>
        <v>70.246672953636036</v>
      </c>
      <c r="T216" s="17">
        <f t="shared" si="29"/>
        <v>74.33590660205229</v>
      </c>
      <c r="U216" s="17">
        <f t="shared" si="29"/>
        <v>79.668613844023852</v>
      </c>
      <c r="V216" s="17">
        <f t="shared" si="29"/>
        <v>84.554865692773575</v>
      </c>
      <c r="W216" s="17">
        <f t="shared" si="29"/>
        <v>87.221652521301962</v>
      </c>
      <c r="X216" s="17">
        <f t="shared" si="29"/>
        <v>94.437623949381432</v>
      </c>
      <c r="Y216" s="17">
        <f t="shared" si="29"/>
        <v>90.423935617443732</v>
      </c>
      <c r="Z216" s="17">
        <f t="shared" si="29"/>
        <v>94.362054940241535</v>
      </c>
      <c r="AA216" s="17">
        <f t="shared" si="29"/>
        <v>99.596483092128452</v>
      </c>
      <c r="AB216" s="17">
        <f t="shared" si="29"/>
        <v>100</v>
      </c>
      <c r="AC216" s="17">
        <f t="shared" si="29"/>
        <v>101.59482358835784</v>
      </c>
      <c r="AD216" s="17">
        <f t="shared" si="29"/>
        <v>103.51720546603219</v>
      </c>
      <c r="AE216" s="17">
        <f t="shared" si="29"/>
        <v>101.33634221791914</v>
      </c>
      <c r="AF216" s="17">
        <f t="shared" si="29"/>
        <v>99.44321685212374</v>
      </c>
      <c r="AG216" s="17">
        <f t="shared" si="29"/>
        <v>103.25642284405171</v>
      </c>
      <c r="AH216" s="17">
        <f t="shared" si="29"/>
        <v>108.73162431455275</v>
      </c>
    </row>
    <row r="217" spans="1:34" x14ac:dyDescent="0.25">
      <c r="A217" t="s">
        <v>35</v>
      </c>
      <c r="B217" s="1" t="s">
        <v>128</v>
      </c>
      <c r="C217" s="17">
        <f t="shared" ref="C217:L217" si="33">C33*100/C125</f>
        <v>58.053759055530676</v>
      </c>
      <c r="D217" s="17">
        <f t="shared" si="33"/>
        <v>62.041740184957241</v>
      </c>
      <c r="E217" s="17">
        <f t="shared" si="33"/>
        <v>64.91387569503938</v>
      </c>
      <c r="F217" s="17">
        <f t="shared" si="33"/>
        <v>65.800896918318813</v>
      </c>
      <c r="G217" s="17">
        <f t="shared" si="33"/>
        <v>65.564738393915462</v>
      </c>
      <c r="H217" s="17">
        <f t="shared" si="33"/>
        <v>65.163594421091275</v>
      </c>
      <c r="I217" s="17">
        <f t="shared" si="33"/>
        <v>65.698000285053439</v>
      </c>
      <c r="J217" s="17">
        <f t="shared" si="33"/>
        <v>66.970256203842723</v>
      </c>
      <c r="K217" s="17">
        <f t="shared" si="33"/>
        <v>74.977960755965654</v>
      </c>
      <c r="L217" s="17">
        <f t="shared" si="33"/>
        <v>72.901739961809255</v>
      </c>
      <c r="M217" s="17">
        <f t="shared" si="3"/>
        <v>71.703800993765242</v>
      </c>
      <c r="N217" s="17">
        <f t="shared" si="29"/>
        <v>70.942373533087348</v>
      </c>
      <c r="O217" s="17">
        <f t="shared" si="29"/>
        <v>70.508329170637381</v>
      </c>
      <c r="P217" s="17">
        <f t="shared" si="29"/>
        <v>72.810573443692917</v>
      </c>
      <c r="Q217" s="17">
        <f t="shared" si="29"/>
        <v>73.309497319403604</v>
      </c>
      <c r="R217" s="17">
        <f t="shared" si="29"/>
        <v>72.776554951959397</v>
      </c>
      <c r="S217" s="17">
        <f t="shared" si="29"/>
        <v>74.05002569660931</v>
      </c>
      <c r="T217" s="17">
        <f t="shared" si="29"/>
        <v>75.86149160651442</v>
      </c>
      <c r="U217" s="17">
        <f t="shared" si="29"/>
        <v>79.694320079061455</v>
      </c>
      <c r="V217" s="17">
        <f t="shared" si="29"/>
        <v>83.633399834557935</v>
      </c>
      <c r="W217" s="17">
        <f t="shared" si="29"/>
        <v>86.456510206206531</v>
      </c>
      <c r="X217" s="17">
        <f t="shared" si="29"/>
        <v>92.385062033489646</v>
      </c>
      <c r="Y217" s="17">
        <f t="shared" si="29"/>
        <v>90.59816335485489</v>
      </c>
      <c r="Z217" s="17">
        <f t="shared" si="29"/>
        <v>92.696268900017657</v>
      </c>
      <c r="AA217" s="17">
        <f t="shared" si="29"/>
        <v>99.058306023720348</v>
      </c>
      <c r="AB217" s="17">
        <f t="shared" si="29"/>
        <v>100</v>
      </c>
      <c r="AC217" s="17">
        <f t="shared" si="29"/>
        <v>101.08641486010372</v>
      </c>
      <c r="AD217" s="17">
        <f t="shared" si="29"/>
        <v>100.99667427725477</v>
      </c>
      <c r="AE217" s="17">
        <f t="shared" si="29"/>
        <v>96.512457030178282</v>
      </c>
      <c r="AF217" s="17">
        <f t="shared" si="29"/>
        <v>95.793506724131632</v>
      </c>
      <c r="AG217" s="17">
        <f t="shared" si="29"/>
        <v>97.500923350033062</v>
      </c>
      <c r="AH217" s="17">
        <f t="shared" si="29"/>
        <v>100.31681362298579</v>
      </c>
    </row>
    <row r="218" spans="1:34" x14ac:dyDescent="0.25">
      <c r="A218" t="s">
        <v>36</v>
      </c>
      <c r="B218" s="1" t="s">
        <v>129</v>
      </c>
      <c r="C218" s="17">
        <f t="shared" ref="C218:L218" si="34">C34*100/C126</f>
        <v>18.570370514368513</v>
      </c>
      <c r="D218" s="17">
        <f t="shared" si="34"/>
        <v>17.077605113219427</v>
      </c>
      <c r="E218" s="17">
        <f t="shared" si="34"/>
        <v>19.022426599835825</v>
      </c>
      <c r="F218" s="17">
        <f t="shared" si="34"/>
        <v>21.712198586479715</v>
      </c>
      <c r="G218" s="17">
        <f t="shared" si="34"/>
        <v>19.744345282556775</v>
      </c>
      <c r="H218" s="17">
        <f t="shared" si="34"/>
        <v>19.518152526543574</v>
      </c>
      <c r="I218" s="17">
        <f t="shared" si="34"/>
        <v>19.389034729814043</v>
      </c>
      <c r="J218" s="17">
        <f t="shared" si="34"/>
        <v>18.767948894333877</v>
      </c>
      <c r="K218" s="17">
        <f t="shared" si="34"/>
        <v>19.297392174779223</v>
      </c>
      <c r="L218" s="17">
        <f t="shared" si="34"/>
        <v>22.910345417065969</v>
      </c>
      <c r="M218" s="17">
        <f t="shared" si="3"/>
        <v>22.139630921990765</v>
      </c>
      <c r="N218" s="17">
        <f t="shared" si="29"/>
        <v>15.976306749226804</v>
      </c>
      <c r="O218" s="17">
        <f t="shared" si="29"/>
        <v>19.912084434215</v>
      </c>
      <c r="P218" s="17">
        <f t="shared" si="29"/>
        <v>31.190945553946953</v>
      </c>
      <c r="Q218" s="17">
        <f t="shared" si="29"/>
        <v>27.472308665279989</v>
      </c>
      <c r="R218" s="17">
        <f t="shared" si="29"/>
        <v>27.17781820614448</v>
      </c>
      <c r="S218" s="17">
        <f t="shared" si="29"/>
        <v>32.96415778303129</v>
      </c>
      <c r="T218" s="17">
        <f t="shared" si="29"/>
        <v>41.456262126649328</v>
      </c>
      <c r="U218" s="17">
        <f t="shared" si="29"/>
        <v>55.394891955707081</v>
      </c>
      <c r="V218" s="17">
        <f t="shared" si="29"/>
        <v>65.536196178615612</v>
      </c>
      <c r="W218" s="17">
        <f t="shared" si="29"/>
        <v>72.23768060808878</v>
      </c>
      <c r="X218" s="17">
        <f t="shared" si="29"/>
        <v>99.883801843854997</v>
      </c>
      <c r="Y218" s="17">
        <f t="shared" si="29"/>
        <v>62.891394634446726</v>
      </c>
      <c r="Z218" s="17">
        <f t="shared" si="29"/>
        <v>80.325177815031765</v>
      </c>
      <c r="AA218" s="17">
        <f t="shared" si="29"/>
        <v>100.87861692767535</v>
      </c>
      <c r="AB218" s="17">
        <f t="shared" si="29"/>
        <v>100</v>
      </c>
      <c r="AC218" s="17">
        <f t="shared" si="29"/>
        <v>98.949161927971701</v>
      </c>
      <c r="AD218" s="17">
        <f t="shared" si="29"/>
        <v>94.383578471601353</v>
      </c>
      <c r="AE218" s="17">
        <f t="shared" si="29"/>
        <v>55.563542944772358</v>
      </c>
      <c r="AF218" s="17">
        <f t="shared" si="29"/>
        <v>47.344504872641018</v>
      </c>
      <c r="AG218" s="17">
        <f t="shared" si="29"/>
        <v>56.701830449352961</v>
      </c>
      <c r="AH218" s="17">
        <f t="shared" si="29"/>
        <v>68.291078181264538</v>
      </c>
    </row>
    <row r="219" spans="1:34" x14ac:dyDescent="0.25">
      <c r="A219" t="s">
        <v>37</v>
      </c>
      <c r="B219" s="1" t="s">
        <v>130</v>
      </c>
      <c r="C219" s="17">
        <f t="shared" ref="C219:L219" si="35">C35*100/C127</f>
        <v>39.440637292155209</v>
      </c>
      <c r="D219" s="17">
        <f t="shared" si="35"/>
        <v>41.530666632002436</v>
      </c>
      <c r="E219" s="17">
        <f t="shared" si="35"/>
        <v>43.346768053637945</v>
      </c>
      <c r="F219" s="17">
        <f t="shared" si="35"/>
        <v>44.427503773930525</v>
      </c>
      <c r="G219" s="17">
        <f t="shared" si="35"/>
        <v>44.992479120056487</v>
      </c>
      <c r="H219" s="17">
        <f t="shared" si="35"/>
        <v>45.294640952133939</v>
      </c>
      <c r="I219" s="17">
        <f t="shared" si="35"/>
        <v>46.103651468888714</v>
      </c>
      <c r="J219" s="17">
        <f t="shared" si="35"/>
        <v>47.18922835726255</v>
      </c>
      <c r="K219" s="17">
        <f t="shared" si="35"/>
        <v>49.620239401430773</v>
      </c>
      <c r="L219" s="17">
        <f t="shared" si="35"/>
        <v>50.182493269393191</v>
      </c>
      <c r="M219" s="17">
        <f t="shared" si="3"/>
        <v>50.30835022034811</v>
      </c>
      <c r="N219" s="17">
        <f t="shared" si="29"/>
        <v>47.571735072699958</v>
      </c>
      <c r="O219" s="17">
        <f t="shared" si="29"/>
        <v>48.920676943205457</v>
      </c>
      <c r="P219" s="17">
        <f t="shared" si="29"/>
        <v>55.136013705473879</v>
      </c>
      <c r="Q219" s="17">
        <f t="shared" si="29"/>
        <v>54.030155210241318</v>
      </c>
      <c r="R219" s="17">
        <f t="shared" si="29"/>
        <v>53.586367387353896</v>
      </c>
      <c r="S219" s="17">
        <f t="shared" si="29"/>
        <v>57.623537872448921</v>
      </c>
      <c r="T219" s="17">
        <f t="shared" si="29"/>
        <v>64.085401801562099</v>
      </c>
      <c r="U219" s="17">
        <f t="shared" si="29"/>
        <v>73.565382235590931</v>
      </c>
      <c r="V219" s="17">
        <f t="shared" si="29"/>
        <v>79.808686895796455</v>
      </c>
      <c r="W219" s="17">
        <f t="shared" si="29"/>
        <v>83.641108658703232</v>
      </c>
      <c r="X219" s="17">
        <f t="shared" si="29"/>
        <v>94.660864433274241</v>
      </c>
      <c r="Y219" s="17">
        <f t="shared" si="29"/>
        <v>80.471124742467623</v>
      </c>
      <c r="Z219" s="17">
        <f t="shared" si="29"/>
        <v>91.742183849159503</v>
      </c>
      <c r="AA219" s="17">
        <f t="shared" si="29"/>
        <v>103.94917789125935</v>
      </c>
      <c r="AB219" s="17">
        <f t="shared" si="29"/>
        <v>100</v>
      </c>
      <c r="AC219" s="17">
        <f t="shared" si="29"/>
        <v>99.839586631176999</v>
      </c>
      <c r="AD219" s="17">
        <f t="shared" si="29"/>
        <v>100.02955763615262</v>
      </c>
      <c r="AE219" s="17">
        <f t="shared" si="29"/>
        <v>89.140620096418616</v>
      </c>
      <c r="AF219" s="17">
        <f t="shared" si="29"/>
        <v>84.28488178035272</v>
      </c>
      <c r="AG219" s="17">
        <f t="shared" si="29"/>
        <v>90.574938640819823</v>
      </c>
      <c r="AH219" s="17">
        <f t="shared" si="29"/>
        <v>97.117937705890938</v>
      </c>
    </row>
    <row r="220" spans="1:34" x14ac:dyDescent="0.25">
      <c r="A220" t="s">
        <v>38</v>
      </c>
      <c r="B220" s="1" t="s">
        <v>131</v>
      </c>
      <c r="C220" s="17">
        <f t="shared" ref="C220:L220" si="36">C36*100/C128</f>
        <v>48.530392486634788</v>
      </c>
      <c r="D220" s="17">
        <f t="shared" si="36"/>
        <v>52.007824431631363</v>
      </c>
      <c r="E220" s="17">
        <f t="shared" si="36"/>
        <v>53.61366123580116</v>
      </c>
      <c r="F220" s="17">
        <f t="shared" si="36"/>
        <v>53.923839842579532</v>
      </c>
      <c r="G220" s="17">
        <f t="shared" si="36"/>
        <v>54.006373760402134</v>
      </c>
      <c r="H220" s="17">
        <f t="shared" si="36"/>
        <v>53.944048046718144</v>
      </c>
      <c r="I220" s="17">
        <f t="shared" si="36"/>
        <v>54.761861797881757</v>
      </c>
      <c r="J220" s="17">
        <f t="shared" si="36"/>
        <v>55.999700159949924</v>
      </c>
      <c r="K220" s="17">
        <f t="shared" si="36"/>
        <v>59.830354601768704</v>
      </c>
      <c r="L220" s="17">
        <f t="shared" si="36"/>
        <v>58.875814471428335</v>
      </c>
      <c r="M220" s="17">
        <f t="shared" si="3"/>
        <v>58.98375869988628</v>
      </c>
      <c r="N220" s="17">
        <f t="shared" si="29"/>
        <v>56.434735058321806</v>
      </c>
      <c r="O220" s="17">
        <f t="shared" si="29"/>
        <v>57.506464617568248</v>
      </c>
      <c r="P220" s="17">
        <f t="shared" si="29"/>
        <v>62.22796510496952</v>
      </c>
      <c r="Q220" s="17">
        <f t="shared" si="29"/>
        <v>61.646170950257833</v>
      </c>
      <c r="R220" s="17">
        <f t="shared" si="29"/>
        <v>61.317278425932138</v>
      </c>
      <c r="S220" s="17">
        <f t="shared" si="29"/>
        <v>64.783045860232093</v>
      </c>
      <c r="T220" s="17">
        <f t="shared" si="29"/>
        <v>69.752507444513526</v>
      </c>
      <c r="U220" s="17">
        <f t="shared" si="29"/>
        <v>77.666913492730501</v>
      </c>
      <c r="V220" s="17">
        <f t="shared" si="29"/>
        <v>81.849879125468291</v>
      </c>
      <c r="W220" s="17">
        <f t="shared" si="29"/>
        <v>83.202415593040342</v>
      </c>
      <c r="X220" s="17">
        <f t="shared" si="29"/>
        <v>90.841619955914155</v>
      </c>
      <c r="Y220" s="17">
        <f t="shared" si="29"/>
        <v>86.359160511767286</v>
      </c>
      <c r="Z220" s="17">
        <f t="shared" si="29"/>
        <v>91.71865098032761</v>
      </c>
      <c r="AA220" s="17">
        <f t="shared" si="29"/>
        <v>98.637326407055042</v>
      </c>
      <c r="AB220" s="17">
        <f t="shared" si="29"/>
        <v>100</v>
      </c>
      <c r="AC220" s="17">
        <f t="shared" si="29"/>
        <v>101.91244102513822</v>
      </c>
      <c r="AD220" s="17">
        <f t="shared" si="29"/>
        <v>104.33725054750035</v>
      </c>
      <c r="AE220" s="17">
        <f t="shared" si="29"/>
        <v>99.711855181707719</v>
      </c>
      <c r="AF220" s="17">
        <f t="shared" si="29"/>
        <v>97.374720262476416</v>
      </c>
      <c r="AG220" s="17">
        <f t="shared" si="29"/>
        <v>101.42234376077236</v>
      </c>
      <c r="AH220" s="17">
        <f t="shared" si="29"/>
        <v>105.56064176239144</v>
      </c>
    </row>
    <row r="221" spans="1:34" x14ac:dyDescent="0.25">
      <c r="A221" t="s">
        <v>39</v>
      </c>
      <c r="B221" s="9" t="s">
        <v>40</v>
      </c>
      <c r="C221" s="17">
        <f t="shared" ref="C221:L221" si="37">C37*100/C129</f>
        <v>61.031607266852831</v>
      </c>
      <c r="D221" s="17">
        <f t="shared" si="37"/>
        <v>63.196431173634572</v>
      </c>
      <c r="E221" s="17">
        <f t="shared" si="37"/>
        <v>65.452479680962753</v>
      </c>
      <c r="F221" s="17">
        <f t="shared" si="37"/>
        <v>67.840507432589575</v>
      </c>
      <c r="G221" s="17">
        <f t="shared" si="37"/>
        <v>69.41317959398738</v>
      </c>
      <c r="H221" s="17">
        <f t="shared" si="37"/>
        <v>70.740808878534907</v>
      </c>
      <c r="I221" s="17">
        <f t="shared" si="37"/>
        <v>72.182547832623612</v>
      </c>
      <c r="J221" s="17">
        <f t="shared" si="37"/>
        <v>73.638339410401301</v>
      </c>
      <c r="K221" s="17">
        <f t="shared" si="37"/>
        <v>75.93112196757555</v>
      </c>
      <c r="L221" s="17">
        <f t="shared" si="37"/>
        <v>76.507757433402432</v>
      </c>
      <c r="M221" s="17">
        <f t="shared" si="3"/>
        <v>77.06937591493562</v>
      </c>
      <c r="N221" s="17">
        <f t="shared" si="29"/>
        <v>76.885691856744288</v>
      </c>
      <c r="O221" s="17">
        <f t="shared" si="29"/>
        <v>77.648262271644228</v>
      </c>
      <c r="P221" s="17">
        <f t="shared" si="29"/>
        <v>79.809462412868726</v>
      </c>
      <c r="Q221" s="17">
        <f t="shared" si="29"/>
        <v>80.335911223462361</v>
      </c>
      <c r="R221" s="17">
        <f t="shared" si="29"/>
        <v>80.835771922626535</v>
      </c>
      <c r="S221" s="17">
        <f t="shared" si="29"/>
        <v>82.362961425470147</v>
      </c>
      <c r="T221" s="17">
        <f t="shared" si="29"/>
        <v>85.021778241416513</v>
      </c>
      <c r="U221" s="17">
        <f t="shared" si="29"/>
        <v>87.581231592301862</v>
      </c>
      <c r="V221" s="17">
        <f t="shared" si="29"/>
        <v>90.731423910998785</v>
      </c>
      <c r="W221" s="17">
        <f t="shared" si="29"/>
        <v>92.743637220593286</v>
      </c>
      <c r="X221" s="17">
        <f t="shared" si="29"/>
        <v>95.839346451497548</v>
      </c>
      <c r="Y221" s="17">
        <f t="shared" si="29"/>
        <v>95.244967203646283</v>
      </c>
      <c r="Z221" s="17">
        <f t="shared" si="29"/>
        <v>96.696420955201248</v>
      </c>
      <c r="AA221" s="17">
        <f t="shared" si="29"/>
        <v>98.804322779154731</v>
      </c>
      <c r="AB221" s="17">
        <f t="shared" si="29"/>
        <v>100</v>
      </c>
      <c r="AC221" s="17">
        <f t="shared" si="29"/>
        <v>101.48783058795237</v>
      </c>
      <c r="AD221" s="17">
        <f t="shared" si="29"/>
        <v>103.16831912111407</v>
      </c>
      <c r="AE221" s="17">
        <f t="shared" si="29"/>
        <v>103.91538869815109</v>
      </c>
      <c r="AF221" s="17">
        <f t="shared" si="29"/>
        <v>104.24778232350329</v>
      </c>
      <c r="AG221" s="17">
        <f t="shared" si="29"/>
        <v>106.18507136836062</v>
      </c>
      <c r="AH221" s="17">
        <f t="shared" si="29"/>
        <v>108.67255117383353</v>
      </c>
    </row>
    <row r="222" spans="1:34" x14ac:dyDescent="0.25">
      <c r="A222" t="s">
        <v>41</v>
      </c>
      <c r="B222" s="9" t="s">
        <v>42</v>
      </c>
      <c r="C222" s="17">
        <f t="shared" ref="C222:L222" si="38">C38*100/C130</f>
        <v>57.98018240836268</v>
      </c>
      <c r="D222" s="17">
        <f t="shared" si="38"/>
        <v>60.064107588733286</v>
      </c>
      <c r="E222" s="17">
        <f t="shared" si="38"/>
        <v>62.414293827667194</v>
      </c>
      <c r="F222" s="17">
        <f t="shared" si="38"/>
        <v>64.793892423401104</v>
      </c>
      <c r="G222" s="17">
        <f t="shared" si="38"/>
        <v>66.636197071034175</v>
      </c>
      <c r="H222" s="17">
        <f t="shared" si="38"/>
        <v>68.255115318381939</v>
      </c>
      <c r="I222" s="17">
        <f t="shared" si="38"/>
        <v>69.809722370237935</v>
      </c>
      <c r="J222" s="17">
        <f t="shared" si="38"/>
        <v>71.487195055125113</v>
      </c>
      <c r="K222" s="17">
        <f t="shared" si="38"/>
        <v>74.085590016464664</v>
      </c>
      <c r="L222" s="17">
        <f t="shared" si="38"/>
        <v>75.318947484126994</v>
      </c>
      <c r="M222" s="17">
        <f t="shared" si="3"/>
        <v>76.620970985745771</v>
      </c>
      <c r="N222" s="17">
        <f t="shared" si="29"/>
        <v>77.244286973374656</v>
      </c>
      <c r="O222" s="17">
        <f t="shared" si="29"/>
        <v>78.485419190741212</v>
      </c>
      <c r="P222" s="17">
        <f t="shared" si="29"/>
        <v>80.64610903409843</v>
      </c>
      <c r="Q222" s="17">
        <f t="shared" si="29"/>
        <v>81.800672771773662</v>
      </c>
      <c r="R222" s="17">
        <f t="shared" si="29"/>
        <v>82.47340435134798</v>
      </c>
      <c r="S222" s="17">
        <f t="shared" si="29"/>
        <v>84.000870511148875</v>
      </c>
      <c r="T222" s="17">
        <f t="shared" si="29"/>
        <v>86.466594685160217</v>
      </c>
      <c r="U222" s="17">
        <f t="shared" si="29"/>
        <v>89.164110515206701</v>
      </c>
      <c r="V222" s="17">
        <f t="shared" si="29"/>
        <v>92.333317026313651</v>
      </c>
      <c r="W222" s="17">
        <f t="shared" si="29"/>
        <v>94.256646780664227</v>
      </c>
      <c r="X222" s="17">
        <f t="shared" si="29"/>
        <v>97.564911163494827</v>
      </c>
      <c r="Y222" s="17">
        <f t="shared" si="29"/>
        <v>96.553229306326912</v>
      </c>
      <c r="Z222" s="17">
        <f t="shared" si="29"/>
        <v>97.646910375921905</v>
      </c>
      <c r="AA222" s="17">
        <f t="shared" si="29"/>
        <v>99.349574607817786</v>
      </c>
      <c r="AB222" s="17">
        <f t="shared" si="29"/>
        <v>100</v>
      </c>
      <c r="AC222" s="17">
        <f t="shared" si="29"/>
        <v>101.36796624474998</v>
      </c>
      <c r="AD222" s="17">
        <f t="shared" si="29"/>
        <v>103.16065453208861</v>
      </c>
      <c r="AE222" s="17">
        <f t="shared" si="29"/>
        <v>104.08723689675472</v>
      </c>
      <c r="AF222" s="17">
        <f t="shared" si="29"/>
        <v>104.64882685195373</v>
      </c>
      <c r="AG222" s="17">
        <f t="shared" si="29"/>
        <v>106.9526259389085</v>
      </c>
      <c r="AH222" s="17">
        <f t="shared" si="29"/>
        <v>109.48324204329312</v>
      </c>
    </row>
    <row r="223" spans="1:34" x14ac:dyDescent="0.25">
      <c r="A223" t="s">
        <v>43</v>
      </c>
      <c r="B223" s="9" t="s">
        <v>44</v>
      </c>
      <c r="C223" s="17">
        <f t="shared" ref="C223:L223" si="39">C39*100/C131</f>
        <v>48.737247370673551</v>
      </c>
      <c r="D223" s="17">
        <f t="shared" si="39"/>
        <v>49.366190118407467</v>
      </c>
      <c r="E223" s="17">
        <f t="shared" si="39"/>
        <v>51.611183268526219</v>
      </c>
      <c r="F223" s="17">
        <f t="shared" si="39"/>
        <v>54.903728413103309</v>
      </c>
      <c r="G223" s="17">
        <f t="shared" si="39"/>
        <v>55.061156858796068</v>
      </c>
      <c r="H223" s="17">
        <f t="shared" si="39"/>
        <v>55.745359130225097</v>
      </c>
      <c r="I223" s="17">
        <f t="shared" si="39"/>
        <v>56.275732466094368</v>
      </c>
      <c r="J223" s="17">
        <f t="shared" si="39"/>
        <v>56.831808437538641</v>
      </c>
      <c r="K223" s="17">
        <f t="shared" si="39"/>
        <v>58.307458720054406</v>
      </c>
      <c r="L223" s="17">
        <f t="shared" si="39"/>
        <v>60.024975218972983</v>
      </c>
      <c r="M223" s="17">
        <f t="shared" si="3"/>
        <v>60.701544676043532</v>
      </c>
      <c r="N223" s="17">
        <f t="shared" si="29"/>
        <v>59.276846480776143</v>
      </c>
      <c r="O223" s="17">
        <f t="shared" si="29"/>
        <v>61.225728411041992</v>
      </c>
      <c r="P223" s="17">
        <f t="shared" si="29"/>
        <v>66.017263157587678</v>
      </c>
      <c r="Q223" s="17">
        <f t="shared" si="29"/>
        <v>66.214896816176434</v>
      </c>
      <c r="R223" s="17">
        <f t="shared" si="29"/>
        <v>66.262534236061725</v>
      </c>
      <c r="S223" s="17">
        <f t="shared" si="29"/>
        <v>68.870011679316548</v>
      </c>
      <c r="T223" s="17">
        <f t="shared" si="29"/>
        <v>72.359732620450842</v>
      </c>
      <c r="U223" s="17">
        <f t="shared" si="29"/>
        <v>78.309696181260705</v>
      </c>
      <c r="V223" s="17">
        <f t="shared" si="29"/>
        <v>82.498044652578386</v>
      </c>
      <c r="W223" s="17">
        <f t="shared" si="29"/>
        <v>85.754012038725222</v>
      </c>
      <c r="X223" s="17">
        <f t="shared" si="29"/>
        <v>94.010416565678909</v>
      </c>
      <c r="Y223" s="17">
        <f t="shared" si="29"/>
        <v>86.105941218225482</v>
      </c>
      <c r="Z223" s="17">
        <f t="shared" si="29"/>
        <v>90.983057445485642</v>
      </c>
      <c r="AA223" s="17">
        <f t="shared" si="29"/>
        <v>98.254345322364884</v>
      </c>
      <c r="AB223" s="17">
        <f t="shared" si="29"/>
        <v>100</v>
      </c>
      <c r="AC223" s="17">
        <f t="shared" si="29"/>
        <v>100.65593806066298</v>
      </c>
      <c r="AD223" s="17">
        <f t="shared" si="29"/>
        <v>101.16411784161849</v>
      </c>
      <c r="AE223" s="17">
        <f t="shared" si="29"/>
        <v>94.138450453421726</v>
      </c>
      <c r="AF223" s="17">
        <f t="shared" si="29"/>
        <v>92.345420228679941</v>
      </c>
      <c r="AG223" s="17">
        <f t="shared" si="29"/>
        <v>95.986080413221671</v>
      </c>
      <c r="AH223" s="17">
        <f t="shared" si="29"/>
        <v>101.1645781713712</v>
      </c>
    </row>
    <row r="224" spans="1:34" x14ac:dyDescent="0.25">
      <c r="A224" t="s">
        <v>45</v>
      </c>
      <c r="B224" s="1" t="s">
        <v>132</v>
      </c>
      <c r="C224" s="17">
        <f t="shared" ref="C224:L224" si="40">C40*100/C132</f>
        <v>39.309884744245977</v>
      </c>
      <c r="D224" s="17">
        <f t="shared" si="40"/>
        <v>39.953646667659342</v>
      </c>
      <c r="E224" s="17">
        <f t="shared" si="40"/>
        <v>41.759622667212042</v>
      </c>
      <c r="F224" s="17">
        <f t="shared" si="40"/>
        <v>45.059912924506797</v>
      </c>
      <c r="G224" s="17">
        <f t="shared" si="40"/>
        <v>45.399063226640749</v>
      </c>
      <c r="H224" s="17">
        <f t="shared" si="40"/>
        <v>45.942298648299918</v>
      </c>
      <c r="I224" s="17">
        <f t="shared" si="40"/>
        <v>45.966274028623161</v>
      </c>
      <c r="J224" s="17">
        <f t="shared" si="40"/>
        <v>46.232650077082113</v>
      </c>
      <c r="K224" s="17">
        <f t="shared" si="40"/>
        <v>47.113571335681939</v>
      </c>
      <c r="L224" s="17">
        <f t="shared" si="40"/>
        <v>48.777097759352593</v>
      </c>
      <c r="M224" s="17">
        <f t="shared" si="3"/>
        <v>49.328880987307386</v>
      </c>
      <c r="N224" s="17">
        <f t="shared" si="29"/>
        <v>46.952321330139242</v>
      </c>
      <c r="O224" s="17">
        <f t="shared" si="29"/>
        <v>48.828296586887461</v>
      </c>
      <c r="P224" s="17">
        <f t="shared" si="29"/>
        <v>55.097950471480004</v>
      </c>
      <c r="Q224" s="17">
        <f t="shared" si="29"/>
        <v>53.895076381903934</v>
      </c>
      <c r="R224" s="17">
        <f t="shared" si="29"/>
        <v>53.763698388213939</v>
      </c>
      <c r="S224" s="17">
        <f t="shared" si="29"/>
        <v>57.109817564838899</v>
      </c>
      <c r="T224" s="17">
        <f t="shared" si="29"/>
        <v>61.194108469544631</v>
      </c>
      <c r="U224" s="17">
        <f t="shared" si="29"/>
        <v>69.781642518226306</v>
      </c>
      <c r="V224" s="17">
        <f t="shared" si="29"/>
        <v>75.768832659060877</v>
      </c>
      <c r="W224" s="17">
        <f t="shared" si="29"/>
        <v>79.121025577330911</v>
      </c>
      <c r="X224" s="17">
        <f t="shared" si="29"/>
        <v>92.991797978683977</v>
      </c>
      <c r="Y224" s="17">
        <f t="shared" si="29"/>
        <v>78.229530026968149</v>
      </c>
      <c r="Z224" s="17">
        <f t="shared" si="29"/>
        <v>86.920443203408823</v>
      </c>
      <c r="AA224" s="17">
        <f t="shared" si="29"/>
        <v>98.354615717796548</v>
      </c>
      <c r="AB224" s="17">
        <f t="shared" si="29"/>
        <v>100</v>
      </c>
      <c r="AC224" s="17">
        <f t="shared" si="29"/>
        <v>99.653404716100169</v>
      </c>
      <c r="AD224" s="17">
        <f t="shared" si="29"/>
        <v>99.295648831722175</v>
      </c>
      <c r="AE224" s="17">
        <f t="shared" si="29"/>
        <v>84.758493639159695</v>
      </c>
      <c r="AF224" s="17">
        <f t="shared" si="29"/>
        <v>80.172283705125864</v>
      </c>
      <c r="AG224" s="17">
        <f t="shared" si="29"/>
        <v>84.995565231390586</v>
      </c>
      <c r="AH224" s="17">
        <f t="shared" si="29"/>
        <v>91.133703559771575</v>
      </c>
    </row>
    <row r="225" spans="1:34" x14ac:dyDescent="0.25">
      <c r="A225" t="s">
        <v>46</v>
      </c>
      <c r="B225" s="1" t="s">
        <v>133</v>
      </c>
      <c r="C225" s="17">
        <f t="shared" ref="C225:L225" si="41">C41*100/C133</f>
        <v>47.774871851764082</v>
      </c>
      <c r="D225" s="17">
        <f t="shared" si="41"/>
        <v>48.581643467913423</v>
      </c>
      <c r="E225" s="17">
        <f t="shared" si="41"/>
        <v>50.302386294946764</v>
      </c>
      <c r="F225" s="17">
        <f t="shared" si="41"/>
        <v>52.961198511667284</v>
      </c>
      <c r="G225" s="17">
        <f t="shared" si="41"/>
        <v>53.052644898143583</v>
      </c>
      <c r="H225" s="17">
        <f t="shared" si="41"/>
        <v>53.693371293464836</v>
      </c>
      <c r="I225" s="17">
        <f t="shared" si="41"/>
        <v>54.540907333906176</v>
      </c>
      <c r="J225" s="17">
        <f t="shared" si="41"/>
        <v>55.170219103718338</v>
      </c>
      <c r="K225" s="17">
        <f t="shared" si="41"/>
        <v>56.77817760907606</v>
      </c>
      <c r="L225" s="17">
        <f t="shared" si="41"/>
        <v>57.909806640879054</v>
      </c>
      <c r="M225" s="17">
        <f t="shared" si="3"/>
        <v>58.420861640300515</v>
      </c>
      <c r="N225" s="17">
        <f t="shared" si="29"/>
        <v>56.430724719567699</v>
      </c>
      <c r="O225" s="17">
        <f t="shared" si="29"/>
        <v>58.789709755933252</v>
      </c>
      <c r="P225" s="17">
        <f t="shared" si="29"/>
        <v>63.414003873010294</v>
      </c>
      <c r="Q225" s="17">
        <f t="shared" ref="N225:AH237" si="42">Q41*100/Q133</f>
        <v>63.374678589556204</v>
      </c>
      <c r="R225" s="17">
        <f t="shared" si="42"/>
        <v>64.01298782663649</v>
      </c>
      <c r="S225" s="17">
        <f t="shared" si="42"/>
        <v>66.392208653007202</v>
      </c>
      <c r="T225" s="17">
        <f t="shared" si="42"/>
        <v>70.073498168642857</v>
      </c>
      <c r="U225" s="17">
        <f t="shared" si="42"/>
        <v>76.936776957991867</v>
      </c>
      <c r="V225" s="17">
        <f t="shared" si="42"/>
        <v>81.174507707831722</v>
      </c>
      <c r="W225" s="17">
        <f t="shared" si="42"/>
        <v>84.644411965848519</v>
      </c>
      <c r="X225" s="17">
        <f t="shared" si="42"/>
        <v>93.244412433186056</v>
      </c>
      <c r="Y225" s="17">
        <f t="shared" si="42"/>
        <v>83.67299901108494</v>
      </c>
      <c r="Z225" s="17">
        <f t="shared" si="42"/>
        <v>89.117499651842181</v>
      </c>
      <c r="AA225" s="17">
        <f t="shared" si="42"/>
        <v>96.968682684137434</v>
      </c>
      <c r="AB225" s="17">
        <f t="shared" si="42"/>
        <v>100</v>
      </c>
      <c r="AC225" s="17">
        <f t="shared" si="42"/>
        <v>101.4804930585879</v>
      </c>
      <c r="AD225" s="17">
        <f t="shared" si="42"/>
        <v>102.01560338878114</v>
      </c>
      <c r="AE225" s="17">
        <f t="shared" si="42"/>
        <v>95.158514017770429</v>
      </c>
      <c r="AF225" s="17">
        <f t="shared" si="42"/>
        <v>93.657613454157016</v>
      </c>
      <c r="AG225" s="17">
        <f t="shared" si="42"/>
        <v>98.865340343267917</v>
      </c>
      <c r="AH225" s="17">
        <f t="shared" si="42"/>
        <v>106.59777120539293</v>
      </c>
    </row>
    <row r="226" spans="1:34" x14ac:dyDescent="0.25">
      <c r="A226" t="s">
        <v>47</v>
      </c>
      <c r="B226" s="1" t="s">
        <v>134</v>
      </c>
      <c r="C226" s="17">
        <f t="shared" ref="C226:L226" si="43">C42*100/C134</f>
        <v>42.028424187505458</v>
      </c>
      <c r="D226" s="17">
        <f t="shared" si="43"/>
        <v>43.301642813186362</v>
      </c>
      <c r="E226" s="17">
        <f t="shared" si="43"/>
        <v>44.885451936085467</v>
      </c>
      <c r="F226" s="17">
        <f t="shared" si="43"/>
        <v>47.017535621691309</v>
      </c>
      <c r="G226" s="17">
        <f t="shared" si="43"/>
        <v>48.463036795246737</v>
      </c>
      <c r="H226" s="17">
        <f t="shared" si="43"/>
        <v>49.520319376835552</v>
      </c>
      <c r="I226" s="17">
        <f t="shared" si="43"/>
        <v>50.376459906832892</v>
      </c>
      <c r="J226" s="17">
        <f t="shared" si="43"/>
        <v>51.224660422159587</v>
      </c>
      <c r="K226" s="17">
        <f t="shared" si="43"/>
        <v>52.79581334797485</v>
      </c>
      <c r="L226" s="17">
        <f t="shared" si="43"/>
        <v>53.767764350466024</v>
      </c>
      <c r="M226" s="17">
        <f t="shared" si="3"/>
        <v>54.842229903147711</v>
      </c>
      <c r="N226" s="17">
        <f t="shared" si="42"/>
        <v>55.736580999338621</v>
      </c>
      <c r="O226" s="17">
        <f t="shared" si="42"/>
        <v>58.574911849310119</v>
      </c>
      <c r="P226" s="17">
        <f t="shared" si="42"/>
        <v>61.884442187105201</v>
      </c>
      <c r="Q226" s="17">
        <f t="shared" si="42"/>
        <v>63.105851842564995</v>
      </c>
      <c r="R226" s="17">
        <f t="shared" si="42"/>
        <v>62.692242461917758</v>
      </c>
      <c r="S226" s="17">
        <f t="shared" si="42"/>
        <v>65.859175040154554</v>
      </c>
      <c r="T226" s="17">
        <f t="shared" si="42"/>
        <v>69.402809618085698</v>
      </c>
      <c r="U226" s="17">
        <f t="shared" si="42"/>
        <v>74.940404994945382</v>
      </c>
      <c r="V226" s="17">
        <f t="shared" si="42"/>
        <v>78.705227458107359</v>
      </c>
      <c r="W226" s="17">
        <f t="shared" si="42"/>
        <v>81.84212114133139</v>
      </c>
      <c r="X226" s="17">
        <f t="shared" si="42"/>
        <v>93.571977866114182</v>
      </c>
      <c r="Y226" s="17">
        <f t="shared" si="42"/>
        <v>87.833217268010529</v>
      </c>
      <c r="Z226" s="17">
        <f t="shared" si="42"/>
        <v>91.983932065794761</v>
      </c>
      <c r="AA226" s="17">
        <f t="shared" si="42"/>
        <v>99.277627977453804</v>
      </c>
      <c r="AB226" s="17">
        <f t="shared" si="42"/>
        <v>100</v>
      </c>
      <c r="AC226" s="17">
        <f t="shared" si="42"/>
        <v>100.2314435150256</v>
      </c>
      <c r="AD226" s="17">
        <f t="shared" si="42"/>
        <v>100.97029650208042</v>
      </c>
      <c r="AE226" s="17">
        <f t="shared" si="42"/>
        <v>93.975814652843283</v>
      </c>
      <c r="AF226" s="17">
        <f t="shared" si="42"/>
        <v>92.893040776976363</v>
      </c>
      <c r="AG226" s="17">
        <f t="shared" si="42"/>
        <v>94.853201496628216</v>
      </c>
      <c r="AH226" s="17">
        <f t="shared" si="42"/>
        <v>99.68815566760999</v>
      </c>
    </row>
    <row r="227" spans="1:34" x14ac:dyDescent="0.25">
      <c r="A227" t="s">
        <v>48</v>
      </c>
      <c r="B227" s="1" t="s">
        <v>135</v>
      </c>
      <c r="C227" s="17">
        <f t="shared" ref="C227:L227" si="44">C43*100/C135</f>
        <v>51.693457477315341</v>
      </c>
      <c r="D227" s="17">
        <f t="shared" si="44"/>
        <v>52.409409040487461</v>
      </c>
      <c r="E227" s="17">
        <f t="shared" si="44"/>
        <v>54.731057408403501</v>
      </c>
      <c r="F227" s="17">
        <f t="shared" si="44"/>
        <v>57.791759612410011</v>
      </c>
      <c r="G227" s="17">
        <f t="shared" si="44"/>
        <v>57.862105947583863</v>
      </c>
      <c r="H227" s="17">
        <f t="shared" si="44"/>
        <v>58.347912933921357</v>
      </c>
      <c r="I227" s="17">
        <f t="shared" si="44"/>
        <v>59.153059056941473</v>
      </c>
      <c r="J227" s="17">
        <f t="shared" si="44"/>
        <v>59.97749760226565</v>
      </c>
      <c r="K227" s="17">
        <f t="shared" si="44"/>
        <v>61.67838933301347</v>
      </c>
      <c r="L227" s="17">
        <f t="shared" si="44"/>
        <v>62.966652859749232</v>
      </c>
      <c r="M227" s="17">
        <f t="shared" si="3"/>
        <v>63.649097681453057</v>
      </c>
      <c r="N227" s="17">
        <f t="shared" si="42"/>
        <v>62.453869261017807</v>
      </c>
      <c r="O227" s="17">
        <f t="shared" si="42"/>
        <v>64.04792441489117</v>
      </c>
      <c r="P227" s="17">
        <f t="shared" si="42"/>
        <v>67.704130175600142</v>
      </c>
      <c r="Q227" s="17">
        <f t="shared" si="42"/>
        <v>68.45955697695149</v>
      </c>
      <c r="R227" s="17">
        <f t="shared" si="42"/>
        <v>68.545936725556217</v>
      </c>
      <c r="S227" s="17">
        <f t="shared" si="42"/>
        <v>70.511785625176145</v>
      </c>
      <c r="T227" s="17">
        <f t="shared" si="42"/>
        <v>73.54401507643864</v>
      </c>
      <c r="U227" s="17">
        <f t="shared" si="42"/>
        <v>78.133825187449233</v>
      </c>
      <c r="V227" s="17">
        <f t="shared" si="42"/>
        <v>81.933392212645472</v>
      </c>
      <c r="W227" s="17">
        <f t="shared" si="42"/>
        <v>86.090275137816036</v>
      </c>
      <c r="X227" s="17">
        <f t="shared" si="42"/>
        <v>92.121876022717927</v>
      </c>
      <c r="Y227" s="17">
        <f t="shared" si="42"/>
        <v>85.544704925339644</v>
      </c>
      <c r="Z227" s="17">
        <f t="shared" si="42"/>
        <v>90.011950080350161</v>
      </c>
      <c r="AA227" s="17">
        <f t="shared" si="42"/>
        <v>97.649608204471463</v>
      </c>
      <c r="AB227" s="17">
        <f t="shared" si="42"/>
        <v>100</v>
      </c>
      <c r="AC227" s="17">
        <f t="shared" si="42"/>
        <v>100.60420802336562</v>
      </c>
      <c r="AD227" s="17">
        <f t="shared" si="42"/>
        <v>100.50090841249005</v>
      </c>
      <c r="AE227" s="17">
        <f t="shared" si="42"/>
        <v>92.921915359963364</v>
      </c>
      <c r="AF227" s="17">
        <f t="shared" si="42"/>
        <v>91.136813329387877</v>
      </c>
      <c r="AG227" s="17">
        <f t="shared" si="42"/>
        <v>94.535311599594053</v>
      </c>
      <c r="AH227" s="17">
        <f t="shared" si="42"/>
        <v>98.979661657130151</v>
      </c>
    </row>
    <row r="228" spans="1:34" x14ac:dyDescent="0.25">
      <c r="A228" t="s">
        <v>49</v>
      </c>
      <c r="B228" s="1" t="s">
        <v>136</v>
      </c>
      <c r="C228" s="17">
        <f t="shared" ref="C228:L228" si="45">C44*100/C136</f>
        <v>51.69134119854408</v>
      </c>
      <c r="D228" s="17">
        <f t="shared" si="45"/>
        <v>52.833754855722162</v>
      </c>
      <c r="E228" s="17">
        <f t="shared" si="45"/>
        <v>55.264397006100708</v>
      </c>
      <c r="F228" s="17">
        <f t="shared" si="45"/>
        <v>58.758127103470819</v>
      </c>
      <c r="G228" s="17">
        <f t="shared" si="45"/>
        <v>59.357363820985775</v>
      </c>
      <c r="H228" s="17">
        <f t="shared" si="45"/>
        <v>59.851429200024327</v>
      </c>
      <c r="I228" s="17">
        <f t="shared" si="45"/>
        <v>60.22229480252264</v>
      </c>
      <c r="J228" s="17">
        <f t="shared" si="45"/>
        <v>61.040228317364509</v>
      </c>
      <c r="K228" s="17">
        <f t="shared" si="45"/>
        <v>62.464327441484699</v>
      </c>
      <c r="L228" s="17">
        <f t="shared" si="45"/>
        <v>64.272754046242426</v>
      </c>
      <c r="M228" s="17">
        <f t="shared" si="3"/>
        <v>65.264126402424992</v>
      </c>
      <c r="N228" s="17">
        <f t="shared" si="42"/>
        <v>62.603778678988554</v>
      </c>
      <c r="O228" s="17">
        <f t="shared" si="42"/>
        <v>65.632747210268761</v>
      </c>
      <c r="P228" s="17">
        <f t="shared" si="42"/>
        <v>70.88888316803164</v>
      </c>
      <c r="Q228" s="17">
        <f t="shared" si="42"/>
        <v>70.934620924021658</v>
      </c>
      <c r="R228" s="17">
        <f t="shared" si="42"/>
        <v>71.293336880176838</v>
      </c>
      <c r="S228" s="17">
        <f t="shared" si="42"/>
        <v>74.079626974802537</v>
      </c>
      <c r="T228" s="17">
        <f t="shared" si="42"/>
        <v>76.636545528097599</v>
      </c>
      <c r="U228" s="17">
        <f t="shared" si="42"/>
        <v>80.924117455062387</v>
      </c>
      <c r="V228" s="17">
        <f t="shared" si="42"/>
        <v>84.249598780433445</v>
      </c>
      <c r="W228" s="17">
        <f t="shared" si="42"/>
        <v>87.97859118611656</v>
      </c>
      <c r="X228" s="17">
        <f t="shared" si="42"/>
        <v>92.793903811695188</v>
      </c>
      <c r="Y228" s="17">
        <f t="shared" si="42"/>
        <v>87.907306452640171</v>
      </c>
      <c r="Z228" s="17">
        <f t="shared" si="42"/>
        <v>91.981805998773439</v>
      </c>
      <c r="AA228" s="17">
        <f t="shared" si="42"/>
        <v>97.062353241400515</v>
      </c>
      <c r="AB228" s="17">
        <f t="shared" si="42"/>
        <v>100</v>
      </c>
      <c r="AC228" s="17">
        <f t="shared" si="42"/>
        <v>101.19013317307562</v>
      </c>
      <c r="AD228" s="17">
        <f t="shared" si="42"/>
        <v>102.10912877183573</v>
      </c>
      <c r="AE228" s="17">
        <f t="shared" si="42"/>
        <v>98.538773069411036</v>
      </c>
      <c r="AF228" s="17">
        <f t="shared" si="42"/>
        <v>99.299581405613566</v>
      </c>
      <c r="AG228" s="17">
        <f t="shared" si="42"/>
        <v>102.39554374593619</v>
      </c>
      <c r="AH228" s="17">
        <f t="shared" si="42"/>
        <v>107.62167042448532</v>
      </c>
    </row>
    <row r="229" spans="1:34" x14ac:dyDescent="0.25">
      <c r="A229" t="s">
        <v>50</v>
      </c>
      <c r="B229" s="1" t="s">
        <v>137</v>
      </c>
      <c r="C229" s="17">
        <f t="shared" ref="C229:L229" si="46">C45*100/C137</f>
        <v>55.519956735171633</v>
      </c>
      <c r="D229" s="17">
        <f t="shared" si="46"/>
        <v>53.131921543757286</v>
      </c>
      <c r="E229" s="17">
        <f t="shared" si="46"/>
        <v>56.841052597292524</v>
      </c>
      <c r="F229" s="17">
        <f t="shared" si="46"/>
        <v>61.398872505397229</v>
      </c>
      <c r="G229" s="17">
        <f t="shared" si="46"/>
        <v>58.728322672367803</v>
      </c>
      <c r="H229" s="17">
        <f t="shared" si="46"/>
        <v>59.068532744559967</v>
      </c>
      <c r="I229" s="17">
        <f t="shared" si="46"/>
        <v>59.723302136339257</v>
      </c>
      <c r="J229" s="17">
        <f t="shared" si="46"/>
        <v>59.159194600615621</v>
      </c>
      <c r="K229" s="17">
        <f t="shared" si="46"/>
        <v>60.939346625690369</v>
      </c>
      <c r="L229" s="17">
        <f t="shared" si="46"/>
        <v>65.800979577648803</v>
      </c>
      <c r="M229" s="17">
        <f t="shared" si="3"/>
        <v>66.010096415949377</v>
      </c>
      <c r="N229" s="17">
        <f t="shared" si="42"/>
        <v>66.209245662785122</v>
      </c>
      <c r="O229" s="17">
        <f t="shared" si="42"/>
        <v>67.653412260339024</v>
      </c>
      <c r="P229" s="17">
        <f t="shared" si="42"/>
        <v>71.749015954503491</v>
      </c>
      <c r="Q229" s="17">
        <f t="shared" si="42"/>
        <v>74.294071243061381</v>
      </c>
      <c r="R229" s="17">
        <f t="shared" si="42"/>
        <v>75.258416254424688</v>
      </c>
      <c r="S229" s="17">
        <f t="shared" si="42"/>
        <v>77.93794892258579</v>
      </c>
      <c r="T229" s="17">
        <f t="shared" si="42"/>
        <v>82.465670339492547</v>
      </c>
      <c r="U229" s="17">
        <f t="shared" si="42"/>
        <v>87.837742878115819</v>
      </c>
      <c r="V229" s="17">
        <f t="shared" si="42"/>
        <v>90.347125703235278</v>
      </c>
      <c r="W229" s="17">
        <f t="shared" si="42"/>
        <v>91.473884854114274</v>
      </c>
      <c r="X229" s="17">
        <f t="shared" si="42"/>
        <v>97.494064561349504</v>
      </c>
      <c r="Y229" s="17">
        <f t="shared" si="42"/>
        <v>94.403577523920532</v>
      </c>
      <c r="Z229" s="17">
        <f t="shared" si="42"/>
        <v>96.106666517555723</v>
      </c>
      <c r="AA229" s="17">
        <f t="shared" si="42"/>
        <v>99.336344916981304</v>
      </c>
      <c r="AB229" s="17">
        <f t="shared" si="42"/>
        <v>100</v>
      </c>
      <c r="AC229" s="17">
        <f t="shared" si="42"/>
        <v>102.16935592438026</v>
      </c>
      <c r="AD229" s="17">
        <f t="shared" si="42"/>
        <v>103.22356515685</v>
      </c>
      <c r="AE229" s="17">
        <f t="shared" si="42"/>
        <v>102.20100075219936</v>
      </c>
      <c r="AF229" s="17">
        <f t="shared" si="42"/>
        <v>101.45217076429384</v>
      </c>
      <c r="AG229" s="17">
        <f t="shared" si="42"/>
        <v>105.53644173333053</v>
      </c>
      <c r="AH229" s="17">
        <f t="shared" si="42"/>
        <v>109.5786336274911</v>
      </c>
    </row>
    <row r="230" spans="1:34" x14ac:dyDescent="0.25">
      <c r="A230" t="s">
        <v>51</v>
      </c>
      <c r="B230" s="1" t="s">
        <v>138</v>
      </c>
      <c r="C230" s="17">
        <f t="shared" ref="C230:L230" si="47">C46*100/C138</f>
        <v>51.718541925526495</v>
      </c>
      <c r="D230" s="17">
        <f t="shared" si="47"/>
        <v>53.052950816003019</v>
      </c>
      <c r="E230" s="17">
        <f t="shared" si="47"/>
        <v>55.13345660215785</v>
      </c>
      <c r="F230" s="17">
        <f t="shared" si="47"/>
        <v>58.178642837135477</v>
      </c>
      <c r="G230" s="17">
        <f t="shared" si="47"/>
        <v>59.364840129717813</v>
      </c>
      <c r="H230" s="17">
        <f t="shared" si="47"/>
        <v>60.171072025040019</v>
      </c>
      <c r="I230" s="17">
        <f t="shared" si="47"/>
        <v>60.90125419524761</v>
      </c>
      <c r="J230" s="17">
        <f t="shared" si="47"/>
        <v>61.677316666563634</v>
      </c>
      <c r="K230" s="17">
        <f t="shared" si="47"/>
        <v>63.4636526455972</v>
      </c>
      <c r="L230" s="17">
        <f t="shared" si="47"/>
        <v>65.078224507397891</v>
      </c>
      <c r="M230" s="17">
        <f t="shared" si="3"/>
        <v>66.030594399999202</v>
      </c>
      <c r="N230" s="17">
        <f t="shared" si="42"/>
        <v>64.501634086566085</v>
      </c>
      <c r="O230" s="17">
        <f t="shared" si="42"/>
        <v>66.663164740923946</v>
      </c>
      <c r="P230" s="17">
        <f t="shared" si="42"/>
        <v>71.561649945371826</v>
      </c>
      <c r="Q230" s="17">
        <f t="shared" si="42"/>
        <v>71.802235419960041</v>
      </c>
      <c r="R230" s="17">
        <f t="shared" si="42"/>
        <v>71.822164009886677</v>
      </c>
      <c r="S230" s="17">
        <f t="shared" si="42"/>
        <v>74.533668999147622</v>
      </c>
      <c r="T230" s="17">
        <f t="shared" si="42"/>
        <v>78.140458247367548</v>
      </c>
      <c r="U230" s="17">
        <f t="shared" si="42"/>
        <v>83.630177251435057</v>
      </c>
      <c r="V230" s="17">
        <f t="shared" si="42"/>
        <v>86.894876750479199</v>
      </c>
      <c r="W230" s="17">
        <f t="shared" si="42"/>
        <v>88.859100703442593</v>
      </c>
      <c r="X230" s="17">
        <f t="shared" si="42"/>
        <v>95.339833828887464</v>
      </c>
      <c r="Y230" s="17">
        <f t="shared" si="42"/>
        <v>88.960574561180621</v>
      </c>
      <c r="Z230" s="17">
        <f t="shared" si="42"/>
        <v>92.574911187115816</v>
      </c>
      <c r="AA230" s="17">
        <f t="shared" si="42"/>
        <v>98.352829562430955</v>
      </c>
      <c r="AB230" s="17">
        <f t="shared" si="42"/>
        <v>100</v>
      </c>
      <c r="AC230" s="17">
        <f t="shared" si="42"/>
        <v>101.01087016824215</v>
      </c>
      <c r="AD230" s="17">
        <f t="shared" si="42"/>
        <v>101.6817914810657</v>
      </c>
      <c r="AE230" s="17">
        <f t="shared" si="42"/>
        <v>97.528513002108227</v>
      </c>
      <c r="AF230" s="17">
        <f t="shared" si="42"/>
        <v>96.213073231014434</v>
      </c>
      <c r="AG230" s="17">
        <f t="shared" si="42"/>
        <v>99.817667538333239</v>
      </c>
      <c r="AH230" s="17">
        <f t="shared" si="42"/>
        <v>105.721819483378</v>
      </c>
    </row>
    <row r="231" spans="1:34" x14ac:dyDescent="0.25">
      <c r="A231" t="s">
        <v>52</v>
      </c>
      <c r="B231" s="1" t="s">
        <v>139</v>
      </c>
      <c r="C231" s="17">
        <f t="shared" ref="C231:L231" si="48">C47*100/C139</f>
        <v>63.423939094292948</v>
      </c>
      <c r="D231" s="17">
        <f t="shared" si="48"/>
        <v>61.792506399207859</v>
      </c>
      <c r="E231" s="17">
        <f t="shared" si="48"/>
        <v>64.432569598751655</v>
      </c>
      <c r="F231" s="17">
        <f t="shared" si="48"/>
        <v>69.468030102862841</v>
      </c>
      <c r="G231" s="17">
        <f t="shared" si="48"/>
        <v>69.307870425236544</v>
      </c>
      <c r="H231" s="17">
        <f t="shared" si="48"/>
        <v>71.834173504631551</v>
      </c>
      <c r="I231" s="17">
        <f t="shared" si="48"/>
        <v>73.077348330263874</v>
      </c>
      <c r="J231" s="17">
        <f t="shared" si="48"/>
        <v>74.003325579476254</v>
      </c>
      <c r="K231" s="17">
        <f t="shared" si="48"/>
        <v>76.781227069781025</v>
      </c>
      <c r="L231" s="17">
        <f t="shared" si="48"/>
        <v>77.796501543201714</v>
      </c>
      <c r="M231" s="17">
        <f t="shared" si="3"/>
        <v>79.623328573627703</v>
      </c>
      <c r="N231" s="17">
        <f t="shared" si="42"/>
        <v>80.094930976652947</v>
      </c>
      <c r="O231" s="17">
        <f t="shared" si="42"/>
        <v>79.86180222286113</v>
      </c>
      <c r="P231" s="17">
        <f t="shared" si="42"/>
        <v>82.00524696905191</v>
      </c>
      <c r="Q231" s="17">
        <f t="shared" si="42"/>
        <v>82.928012798398697</v>
      </c>
      <c r="R231" s="17">
        <f t="shared" si="42"/>
        <v>83.820676986975542</v>
      </c>
      <c r="S231" s="17">
        <f t="shared" si="42"/>
        <v>85.240499093970996</v>
      </c>
      <c r="T231" s="17">
        <f t="shared" si="42"/>
        <v>87.234730562801644</v>
      </c>
      <c r="U231" s="17">
        <f t="shared" si="42"/>
        <v>90.117865813184821</v>
      </c>
      <c r="V231" s="17">
        <f t="shared" si="42"/>
        <v>93.018816493287687</v>
      </c>
      <c r="W231" s="17">
        <f t="shared" si="42"/>
        <v>94.790582371515796</v>
      </c>
      <c r="X231" s="17">
        <f t="shared" si="42"/>
        <v>98.848566988894277</v>
      </c>
      <c r="Y231" s="17">
        <f t="shared" si="42"/>
        <v>97.734651241212518</v>
      </c>
      <c r="Z231" s="17">
        <f t="shared" si="42"/>
        <v>98.792635353553749</v>
      </c>
      <c r="AA231" s="17">
        <f t="shared" si="42"/>
        <v>100.216421657559</v>
      </c>
      <c r="AB231" s="17">
        <f t="shared" si="42"/>
        <v>100</v>
      </c>
      <c r="AC231" s="17">
        <f t="shared" si="42"/>
        <v>101.56620035394582</v>
      </c>
      <c r="AD231" s="17">
        <f t="shared" si="42"/>
        <v>104.33401675165011</v>
      </c>
      <c r="AE231" s="17">
        <f t="shared" si="42"/>
        <v>104.72592151440195</v>
      </c>
      <c r="AF231" s="17">
        <f t="shared" si="42"/>
        <v>104.85258368688218</v>
      </c>
      <c r="AG231" s="17">
        <f t="shared" si="42"/>
        <v>107.61416893410799</v>
      </c>
      <c r="AH231" s="17">
        <f t="shared" si="42"/>
        <v>111.1797245831858</v>
      </c>
    </row>
    <row r="232" spans="1:34" x14ac:dyDescent="0.25">
      <c r="A232" t="s">
        <v>53</v>
      </c>
      <c r="B232" s="9" t="s">
        <v>286</v>
      </c>
      <c r="C232" s="17">
        <f t="shared" ref="C232:L232" si="49">C48*100/C140</f>
        <v>72.706639450306739</v>
      </c>
      <c r="D232" s="17">
        <f t="shared" si="49"/>
        <v>75.276684971218501</v>
      </c>
      <c r="E232" s="17">
        <f t="shared" si="49"/>
        <v>77.649751905868897</v>
      </c>
      <c r="F232" s="17">
        <f t="shared" si="49"/>
        <v>79.68740194662702</v>
      </c>
      <c r="G232" s="17">
        <f t="shared" si="49"/>
        <v>81.419892249396256</v>
      </c>
      <c r="H232" s="17">
        <f t="shared" si="49"/>
        <v>82.294495074854737</v>
      </c>
      <c r="I232" s="17">
        <f t="shared" si="49"/>
        <v>83.250260552743043</v>
      </c>
      <c r="J232" s="17">
        <f t="shared" si="49"/>
        <v>84.519972119030683</v>
      </c>
      <c r="K232" s="17">
        <f t="shared" si="49"/>
        <v>86.88002484472436</v>
      </c>
      <c r="L232" s="17">
        <f t="shared" si="49"/>
        <v>87.372660890178722</v>
      </c>
      <c r="M232" s="17">
        <f t="shared" si="3"/>
        <v>88.103698718423956</v>
      </c>
      <c r="N232" s="17">
        <f t="shared" si="42"/>
        <v>88.358299950379404</v>
      </c>
      <c r="O232" s="17">
        <f t="shared" si="42"/>
        <v>88.886772109127307</v>
      </c>
      <c r="P232" s="17">
        <f t="shared" si="42"/>
        <v>90.086803848942779</v>
      </c>
      <c r="Q232" s="17">
        <f t="shared" si="42"/>
        <v>90.302949748375966</v>
      </c>
      <c r="R232" s="17">
        <f t="shared" si="42"/>
        <v>89.652259707406046</v>
      </c>
      <c r="S232" s="17">
        <f t="shared" si="42"/>
        <v>90.488741971062666</v>
      </c>
      <c r="T232" s="17">
        <f t="shared" si="42"/>
        <v>91.795951995829853</v>
      </c>
      <c r="U232" s="17">
        <f t="shared" si="42"/>
        <v>93.181828655966115</v>
      </c>
      <c r="V232" s="17">
        <f t="shared" si="42"/>
        <v>95.229391006272053</v>
      </c>
      <c r="W232" s="17">
        <f t="shared" si="42"/>
        <v>96.39221369394869</v>
      </c>
      <c r="X232" s="17">
        <f t="shared" si="42"/>
        <v>98.311555864397207</v>
      </c>
      <c r="Y232" s="17">
        <f t="shared" si="42"/>
        <v>96.810742526140643</v>
      </c>
      <c r="Z232" s="17">
        <f t="shared" si="42"/>
        <v>97.610773745609748</v>
      </c>
      <c r="AA232" s="17">
        <f t="shared" si="42"/>
        <v>98.611163170436086</v>
      </c>
      <c r="AB232" s="17">
        <f t="shared" si="42"/>
        <v>100</v>
      </c>
      <c r="AC232" s="17">
        <f t="shared" si="42"/>
        <v>100.64530580665912</v>
      </c>
      <c r="AD232" s="17">
        <f t="shared" si="42"/>
        <v>101.71772732542048</v>
      </c>
      <c r="AE232" s="17">
        <f t="shared" si="42"/>
        <v>102.25029508900519</v>
      </c>
      <c r="AF232" s="17">
        <f t="shared" si="42"/>
        <v>103.40721168136386</v>
      </c>
      <c r="AG232" s="17">
        <f t="shared" si="42"/>
        <v>104.51575182071015</v>
      </c>
      <c r="AH232" s="17">
        <f t="shared" si="42"/>
        <v>106.58412438696102</v>
      </c>
    </row>
    <row r="233" spans="1:34" x14ac:dyDescent="0.25">
      <c r="A233" t="s">
        <v>55</v>
      </c>
      <c r="B233" s="1" t="s">
        <v>140</v>
      </c>
      <c r="C233" s="17">
        <f t="shared" ref="C233:L233" si="50">C49*100/C141</f>
        <v>68.016534620966823</v>
      </c>
      <c r="D233" s="17">
        <f t="shared" si="50"/>
        <v>71.462753148906103</v>
      </c>
      <c r="E233" s="17">
        <f t="shared" si="50"/>
        <v>74.11417913505683</v>
      </c>
      <c r="F233" s="17">
        <f t="shared" si="50"/>
        <v>75.815595122974486</v>
      </c>
      <c r="G233" s="17">
        <f t="shared" si="50"/>
        <v>76.721275194490971</v>
      </c>
      <c r="H233" s="17">
        <f t="shared" si="50"/>
        <v>77.138967086864838</v>
      </c>
      <c r="I233" s="17">
        <f t="shared" si="50"/>
        <v>78.06233467127889</v>
      </c>
      <c r="J233" s="17">
        <f t="shared" si="50"/>
        <v>79.108807621640992</v>
      </c>
      <c r="K233" s="17">
        <f t="shared" si="50"/>
        <v>82.937909054797174</v>
      </c>
      <c r="L233" s="17">
        <f t="shared" si="50"/>
        <v>82.879326285982089</v>
      </c>
      <c r="M233" s="17">
        <f t="shared" si="3"/>
        <v>83.096143854197649</v>
      </c>
      <c r="N233" s="17">
        <f t="shared" si="42"/>
        <v>83.811116051139308</v>
      </c>
      <c r="O233" s="17">
        <f t="shared" si="42"/>
        <v>84.2289024950326</v>
      </c>
      <c r="P233" s="17">
        <f t="shared" si="42"/>
        <v>86.474792441542263</v>
      </c>
      <c r="Q233" s="17">
        <f t="shared" si="42"/>
        <v>87.211406554286043</v>
      </c>
      <c r="R233" s="17">
        <f t="shared" si="42"/>
        <v>86.558583532870372</v>
      </c>
      <c r="S233" s="17">
        <f t="shared" si="42"/>
        <v>87.291957951036011</v>
      </c>
      <c r="T233" s="17">
        <f t="shared" si="42"/>
        <v>89.050621019756591</v>
      </c>
      <c r="U233" s="17">
        <f t="shared" si="42"/>
        <v>91.145322805562131</v>
      </c>
      <c r="V233" s="17">
        <f t="shared" si="42"/>
        <v>93.990229705714484</v>
      </c>
      <c r="W233" s="17">
        <f t="shared" si="42"/>
        <v>95.337310831492246</v>
      </c>
      <c r="X233" s="17">
        <f t="shared" si="42"/>
        <v>97.754296392132133</v>
      </c>
      <c r="Y233" s="17">
        <f t="shared" si="42"/>
        <v>97.18783763985553</v>
      </c>
      <c r="Z233" s="17">
        <f t="shared" si="42"/>
        <v>97.702744442448648</v>
      </c>
      <c r="AA233" s="17">
        <f t="shared" si="42"/>
        <v>99.152182799414305</v>
      </c>
      <c r="AB233" s="17">
        <f t="shared" si="42"/>
        <v>100</v>
      </c>
      <c r="AC233" s="17">
        <f t="shared" si="42"/>
        <v>101.22537894337206</v>
      </c>
      <c r="AD233" s="17">
        <f t="shared" si="42"/>
        <v>102.65476609200817</v>
      </c>
      <c r="AE233" s="17">
        <f t="shared" si="42"/>
        <v>103.54050428084629</v>
      </c>
      <c r="AF233" s="17">
        <f t="shared" si="42"/>
        <v>104.23140073505822</v>
      </c>
      <c r="AG233" s="17">
        <f t="shared" si="42"/>
        <v>105.82151896461373</v>
      </c>
      <c r="AH233" s="17">
        <f t="shared" si="42"/>
        <v>107.82141633473678</v>
      </c>
    </row>
    <row r="234" spans="1:34" x14ac:dyDescent="0.25">
      <c r="A234" t="s">
        <v>56</v>
      </c>
      <c r="B234" s="1" t="s">
        <v>141</v>
      </c>
      <c r="C234" s="17">
        <f t="shared" ref="C234:L234" si="51">C50*100/C142</f>
        <v>57.99763931339718</v>
      </c>
      <c r="D234" s="17">
        <f t="shared" si="51"/>
        <v>60.329514699003425</v>
      </c>
      <c r="E234" s="17">
        <f t="shared" si="51"/>
        <v>63.429768555954055</v>
      </c>
      <c r="F234" s="17">
        <f t="shared" si="51"/>
        <v>66.256303090609237</v>
      </c>
      <c r="G234" s="17">
        <f t="shared" si="51"/>
        <v>68.707597915614215</v>
      </c>
      <c r="H234" s="17">
        <f t="shared" si="51"/>
        <v>69.847643021303625</v>
      </c>
      <c r="I234" s="17">
        <f t="shared" si="51"/>
        <v>71.11969840278941</v>
      </c>
      <c r="J234" s="17">
        <f t="shared" si="51"/>
        <v>73.289012016506348</v>
      </c>
      <c r="K234" s="17">
        <f t="shared" si="51"/>
        <v>75.842100784063575</v>
      </c>
      <c r="L234" s="17">
        <f t="shared" si="51"/>
        <v>77.924845200216822</v>
      </c>
      <c r="M234" s="17">
        <f t="shared" si="3"/>
        <v>79.420295123556755</v>
      </c>
      <c r="N234" s="17">
        <f t="shared" si="42"/>
        <v>80.539339844084239</v>
      </c>
      <c r="O234" s="17">
        <f t="shared" si="42"/>
        <v>82.567065098626358</v>
      </c>
      <c r="P234" s="17">
        <f t="shared" si="42"/>
        <v>84.999994018003676</v>
      </c>
      <c r="Q234" s="17">
        <f t="shared" si="42"/>
        <v>86.629463462786248</v>
      </c>
      <c r="R234" s="17">
        <f t="shared" si="42"/>
        <v>86.863062515124241</v>
      </c>
      <c r="S234" s="17">
        <f t="shared" si="42"/>
        <v>88.96920409081261</v>
      </c>
      <c r="T234" s="17">
        <f t="shared" si="42"/>
        <v>90.804516103891487</v>
      </c>
      <c r="U234" s="17">
        <f t="shared" si="42"/>
        <v>92.562057534629076</v>
      </c>
      <c r="V234" s="17">
        <f t="shared" si="42"/>
        <v>94.684669803064068</v>
      </c>
      <c r="W234" s="17">
        <f t="shared" si="42"/>
        <v>96.113794164506501</v>
      </c>
      <c r="X234" s="17">
        <f t="shared" si="42"/>
        <v>97.851999823065285</v>
      </c>
      <c r="Y234" s="17">
        <f t="shared" si="42"/>
        <v>94.981832745699194</v>
      </c>
      <c r="Z234" s="17">
        <f t="shared" si="42"/>
        <v>96.723657311931106</v>
      </c>
      <c r="AA234" s="17">
        <f t="shared" si="42"/>
        <v>97.425435442983726</v>
      </c>
      <c r="AB234" s="17">
        <f t="shared" si="42"/>
        <v>100</v>
      </c>
      <c r="AC234" s="17">
        <f t="shared" si="42"/>
        <v>100.50117480886654</v>
      </c>
      <c r="AD234" s="17">
        <f t="shared" si="42"/>
        <v>101.97551411020808</v>
      </c>
      <c r="AE234" s="17">
        <f t="shared" si="42"/>
        <v>102.92401015004435</v>
      </c>
      <c r="AF234" s="17">
        <f t="shared" si="42"/>
        <v>105.3415508255426</v>
      </c>
      <c r="AG234" s="17">
        <f t="shared" si="42"/>
        <v>106.94507423210382</v>
      </c>
      <c r="AH234" s="17">
        <f t="shared" si="42"/>
        <v>109.46838735420523</v>
      </c>
    </row>
    <row r="235" spans="1:34" x14ac:dyDescent="0.25">
      <c r="A235" t="s">
        <v>57</v>
      </c>
      <c r="B235" s="1" t="s">
        <v>142</v>
      </c>
      <c r="C235" s="17">
        <f t="shared" ref="C235:L235" si="52">C51*100/C143</f>
        <v>77.621758831406382</v>
      </c>
      <c r="D235" s="17">
        <f t="shared" si="52"/>
        <v>79.502665548447439</v>
      </c>
      <c r="E235" s="17">
        <f t="shared" si="52"/>
        <v>81.437660926775493</v>
      </c>
      <c r="F235" s="17">
        <f t="shared" si="52"/>
        <v>83.658168153407772</v>
      </c>
      <c r="G235" s="17">
        <f t="shared" si="52"/>
        <v>85.825498615034306</v>
      </c>
      <c r="H235" s="17">
        <f t="shared" si="52"/>
        <v>87.239512954778178</v>
      </c>
      <c r="I235" s="17">
        <f t="shared" si="52"/>
        <v>88.290947009224055</v>
      </c>
      <c r="J235" s="17">
        <f t="shared" si="52"/>
        <v>89.682718362457663</v>
      </c>
      <c r="K235" s="17">
        <f t="shared" si="52"/>
        <v>91.085111643553859</v>
      </c>
      <c r="L235" s="17">
        <f t="shared" si="52"/>
        <v>91.819522806287694</v>
      </c>
      <c r="M235" s="17">
        <f t="shared" si="3"/>
        <v>93.017646090948858</v>
      </c>
      <c r="N235" s="17">
        <f t="shared" si="42"/>
        <v>92.711338480920119</v>
      </c>
      <c r="O235" s="17">
        <f t="shared" si="42"/>
        <v>92.892085001097541</v>
      </c>
      <c r="P235" s="17">
        <f t="shared" si="42"/>
        <v>93.228480782762105</v>
      </c>
      <c r="Q235" s="17">
        <f t="shared" si="42"/>
        <v>92.777035174667517</v>
      </c>
      <c r="R235" s="17">
        <f t="shared" si="42"/>
        <v>91.857787208055285</v>
      </c>
      <c r="S235" s="17">
        <f t="shared" si="42"/>
        <v>92.490868778449183</v>
      </c>
      <c r="T235" s="17">
        <f t="shared" si="42"/>
        <v>93.436796428445774</v>
      </c>
      <c r="U235" s="17">
        <f t="shared" si="42"/>
        <v>94.342236694026184</v>
      </c>
      <c r="V235" s="17">
        <f t="shared" si="42"/>
        <v>95.969720760689469</v>
      </c>
      <c r="W235" s="17">
        <f t="shared" si="42"/>
        <v>96.917272593903945</v>
      </c>
      <c r="X235" s="17">
        <f t="shared" si="42"/>
        <v>98.522878322248914</v>
      </c>
      <c r="Y235" s="17">
        <f t="shared" si="42"/>
        <v>96.828200311836881</v>
      </c>
      <c r="Z235" s="17">
        <f t="shared" si="42"/>
        <v>97.618268465697369</v>
      </c>
      <c r="AA235" s="17">
        <f t="shared" si="42"/>
        <v>98.442252377649069</v>
      </c>
      <c r="AB235" s="17">
        <f t="shared" si="42"/>
        <v>100</v>
      </c>
      <c r="AC235" s="17">
        <f t="shared" si="42"/>
        <v>100.41315171873869</v>
      </c>
      <c r="AD235" s="17">
        <f t="shared" si="42"/>
        <v>101.31786992750962</v>
      </c>
      <c r="AE235" s="17">
        <f t="shared" si="42"/>
        <v>101.73572403687434</v>
      </c>
      <c r="AF235" s="17">
        <f t="shared" si="42"/>
        <v>103.12709016513101</v>
      </c>
      <c r="AG235" s="17">
        <f t="shared" si="42"/>
        <v>104.01517402052453</v>
      </c>
      <c r="AH235" s="17">
        <f t="shared" si="42"/>
        <v>106.3723046155274</v>
      </c>
    </row>
    <row r="236" spans="1:34" x14ac:dyDescent="0.25">
      <c r="A236" t="s">
        <v>58</v>
      </c>
      <c r="B236" s="1" t="s">
        <v>143</v>
      </c>
      <c r="C236" s="17">
        <f t="shared" ref="C236:L236" si="53">C52*100/C144</f>
        <v>79.687514744548011</v>
      </c>
      <c r="D236" s="17">
        <f t="shared" si="53"/>
        <v>81.864790410811196</v>
      </c>
      <c r="E236" s="17">
        <f t="shared" si="53"/>
        <v>84.560754868239371</v>
      </c>
      <c r="F236" s="17">
        <f t="shared" si="53"/>
        <v>85.160177759458762</v>
      </c>
      <c r="G236" s="17">
        <f t="shared" si="53"/>
        <v>85.90770236419111</v>
      </c>
      <c r="H236" s="17">
        <f t="shared" si="53"/>
        <v>85.508370458622281</v>
      </c>
      <c r="I236" s="17">
        <f t="shared" si="53"/>
        <v>85.016631781636477</v>
      </c>
      <c r="J236" s="17">
        <f t="shared" si="53"/>
        <v>84.58969983062812</v>
      </c>
      <c r="K236" s="17">
        <f t="shared" si="53"/>
        <v>84.963146365839535</v>
      </c>
      <c r="L236" s="17">
        <f t="shared" si="53"/>
        <v>83.490361698303801</v>
      </c>
      <c r="M236" s="17">
        <f t="shared" si="3"/>
        <v>82.309422239105132</v>
      </c>
      <c r="N236" s="17">
        <f t="shared" si="42"/>
        <v>82.457896112790891</v>
      </c>
      <c r="O236" s="17">
        <f t="shared" si="42"/>
        <v>83.579717862490128</v>
      </c>
      <c r="P236" s="17">
        <f t="shared" si="42"/>
        <v>85.467403862542156</v>
      </c>
      <c r="Q236" s="17">
        <f t="shared" si="42"/>
        <v>86.222130851755438</v>
      </c>
      <c r="R236" s="17">
        <f t="shared" si="42"/>
        <v>86.647255082110618</v>
      </c>
      <c r="S236" s="17">
        <f t="shared" si="42"/>
        <v>87.342099328586855</v>
      </c>
      <c r="T236" s="17">
        <f t="shared" si="42"/>
        <v>89.417466111070667</v>
      </c>
      <c r="U236" s="17">
        <f t="shared" si="42"/>
        <v>91.772021504674001</v>
      </c>
      <c r="V236" s="17">
        <f t="shared" si="42"/>
        <v>94.425952112612805</v>
      </c>
      <c r="W236" s="17">
        <f t="shared" si="42"/>
        <v>95.896581671889066</v>
      </c>
      <c r="X236" s="17">
        <f t="shared" si="42"/>
        <v>98.109307900992249</v>
      </c>
      <c r="Y236" s="17">
        <f t="shared" si="42"/>
        <v>97.163634965223864</v>
      </c>
      <c r="Z236" s="17">
        <f t="shared" si="42"/>
        <v>98.059955189456588</v>
      </c>
      <c r="AA236" s="17">
        <f t="shared" si="42"/>
        <v>99.257688568596066</v>
      </c>
      <c r="AB236" s="17">
        <f t="shared" si="42"/>
        <v>100</v>
      </c>
      <c r="AC236" s="17">
        <f t="shared" si="42"/>
        <v>100.9421638749597</v>
      </c>
      <c r="AD236" s="17">
        <f t="shared" si="42"/>
        <v>102.15040253813706</v>
      </c>
      <c r="AE236" s="17">
        <f t="shared" si="42"/>
        <v>102.57511542858586</v>
      </c>
      <c r="AF236" s="17">
        <f t="shared" si="42"/>
        <v>102.78567554954765</v>
      </c>
      <c r="AG236" s="17">
        <f t="shared" si="42"/>
        <v>103.94775888849453</v>
      </c>
      <c r="AH236" s="17">
        <f t="shared" si="42"/>
        <v>105.16550503515457</v>
      </c>
    </row>
    <row r="237" spans="1:34" x14ac:dyDescent="0.25">
      <c r="A237" t="s">
        <v>59</v>
      </c>
      <c r="B237" s="9" t="s">
        <v>287</v>
      </c>
      <c r="C237" s="17">
        <f t="shared" ref="C237:L237" si="54">C53*100/C145</f>
        <v>54.909047047640158</v>
      </c>
      <c r="D237" s="17">
        <f t="shared" si="54"/>
        <v>56.939323987298998</v>
      </c>
      <c r="E237" s="17">
        <f t="shared" si="54"/>
        <v>59.395439008033016</v>
      </c>
      <c r="F237" s="17">
        <f t="shared" si="54"/>
        <v>61.921446205619674</v>
      </c>
      <c r="G237" s="17">
        <f t="shared" si="54"/>
        <v>64.148684533359713</v>
      </c>
      <c r="H237" s="17">
        <f t="shared" si="54"/>
        <v>66.687755759597025</v>
      </c>
      <c r="I237" s="17">
        <f t="shared" si="54"/>
        <v>68.489615014815911</v>
      </c>
      <c r="J237" s="17">
        <f t="shared" si="54"/>
        <v>69.702877402691584</v>
      </c>
      <c r="K237" s="17">
        <f t="shared" si="54"/>
        <v>72.230902159076251</v>
      </c>
      <c r="L237" s="17">
        <f t="shared" si="54"/>
        <v>74.238452811744551</v>
      </c>
      <c r="M237" s="17">
        <f t="shared" si="3"/>
        <v>76.112324067909924</v>
      </c>
      <c r="N237" s="17">
        <f t="shared" si="42"/>
        <v>76.431523082589067</v>
      </c>
      <c r="O237" s="17">
        <f t="shared" si="42"/>
        <v>77.162652417354607</v>
      </c>
      <c r="P237" s="17">
        <f t="shared" si="42"/>
        <v>78.964784587230895</v>
      </c>
      <c r="Q237" s="17">
        <f t="shared" si="42"/>
        <v>80.119025204840128</v>
      </c>
      <c r="R237" s="17">
        <f t="shared" si="42"/>
        <v>81.285129887544613</v>
      </c>
      <c r="S237" s="17">
        <f t="shared" si="42"/>
        <v>83.465683376864177</v>
      </c>
      <c r="T237" s="17">
        <f t="shared" ref="N237:AH249" si="55">T53*100/T145</f>
        <v>86.33122965741579</v>
      </c>
      <c r="U237" s="17">
        <f t="shared" si="55"/>
        <v>89.257080450705473</v>
      </c>
      <c r="V237" s="17">
        <f t="shared" si="55"/>
        <v>92.205028097517612</v>
      </c>
      <c r="W237" s="17">
        <f t="shared" si="55"/>
        <v>94.485553242374309</v>
      </c>
      <c r="X237" s="17">
        <f t="shared" si="55"/>
        <v>96.276692381957673</v>
      </c>
      <c r="Y237" s="17">
        <f t="shared" si="55"/>
        <v>93.877809373285501</v>
      </c>
      <c r="Z237" s="17">
        <f t="shared" si="55"/>
        <v>96.199189052243312</v>
      </c>
      <c r="AA237" s="17">
        <f t="shared" si="55"/>
        <v>98.220139784630831</v>
      </c>
      <c r="AB237" s="17">
        <f t="shared" si="55"/>
        <v>100</v>
      </c>
      <c r="AC237" s="17">
        <f t="shared" si="55"/>
        <v>102.39743208458424</v>
      </c>
      <c r="AD237" s="17">
        <f t="shared" si="55"/>
        <v>105.24590476570977</v>
      </c>
      <c r="AE237" s="17">
        <f t="shared" si="55"/>
        <v>106.49436168581019</v>
      </c>
      <c r="AF237" s="17">
        <f t="shared" si="55"/>
        <v>108.17328351296688</v>
      </c>
      <c r="AG237" s="17">
        <f t="shared" si="55"/>
        <v>111.1173255425263</v>
      </c>
      <c r="AH237" s="17">
        <f t="shared" si="55"/>
        <v>115.14655157065516</v>
      </c>
    </row>
    <row r="238" spans="1:34" x14ac:dyDescent="0.25">
      <c r="A238" t="s">
        <v>60</v>
      </c>
      <c r="B238" s="9" t="s">
        <v>61</v>
      </c>
      <c r="C238" s="17">
        <f t="shared" ref="C238:L238" si="56">C54*100/C146</f>
        <v>56.440102168071952</v>
      </c>
      <c r="D238" s="17">
        <f t="shared" si="56"/>
        <v>58.433821683094912</v>
      </c>
      <c r="E238" s="17">
        <f t="shared" si="56"/>
        <v>61.115364664753869</v>
      </c>
      <c r="F238" s="17">
        <f t="shared" si="56"/>
        <v>63.894617376870514</v>
      </c>
      <c r="G238" s="17">
        <f t="shared" si="56"/>
        <v>66.266539151102251</v>
      </c>
      <c r="H238" s="17">
        <f t="shared" si="56"/>
        <v>69.395491810670705</v>
      </c>
      <c r="I238" s="17">
        <f t="shared" si="56"/>
        <v>71.32498647954246</v>
      </c>
      <c r="J238" s="17">
        <f t="shared" si="56"/>
        <v>72.182004827667811</v>
      </c>
      <c r="K238" s="17">
        <f t="shared" si="56"/>
        <v>74.969558254381582</v>
      </c>
      <c r="L238" s="17">
        <f t="shared" si="56"/>
        <v>77.157745571190617</v>
      </c>
      <c r="M238" s="17">
        <f t="shared" si="3"/>
        <v>78.978018472024488</v>
      </c>
      <c r="N238" s="17">
        <f t="shared" si="55"/>
        <v>79.201959060457369</v>
      </c>
      <c r="O238" s="17">
        <f t="shared" si="55"/>
        <v>79.451629445491577</v>
      </c>
      <c r="P238" s="17">
        <f t="shared" si="55"/>
        <v>80.249545080535285</v>
      </c>
      <c r="Q238" s="17">
        <f t="shared" si="55"/>
        <v>80.86720522071829</v>
      </c>
      <c r="R238" s="17">
        <f t="shared" si="55"/>
        <v>82.265748908073618</v>
      </c>
      <c r="S238" s="17">
        <f t="shared" si="55"/>
        <v>84.387206982166745</v>
      </c>
      <c r="T238" s="17">
        <f t="shared" si="55"/>
        <v>87.248677558698688</v>
      </c>
      <c r="U238" s="17">
        <f t="shared" si="55"/>
        <v>89.702540189149758</v>
      </c>
      <c r="V238" s="17">
        <f t="shared" si="55"/>
        <v>92.195633704633408</v>
      </c>
      <c r="W238" s="17">
        <f t="shared" si="55"/>
        <v>94.823928612495621</v>
      </c>
      <c r="X238" s="17">
        <f t="shared" si="55"/>
        <v>95.959293030730265</v>
      </c>
      <c r="Y238" s="17">
        <f t="shared" si="55"/>
        <v>93.64755152508954</v>
      </c>
      <c r="Z238" s="17">
        <f t="shared" si="55"/>
        <v>96.250071671510355</v>
      </c>
      <c r="AA238" s="17">
        <f t="shared" si="55"/>
        <v>98.354206144749341</v>
      </c>
      <c r="AB238" s="17">
        <f t="shared" si="55"/>
        <v>100</v>
      </c>
      <c r="AC238" s="17">
        <f t="shared" si="55"/>
        <v>102.42553465503545</v>
      </c>
      <c r="AD238" s="17">
        <f t="shared" si="55"/>
        <v>105.07920723411989</v>
      </c>
      <c r="AE238" s="17">
        <f t="shared" si="55"/>
        <v>106.50993416589644</v>
      </c>
      <c r="AF238" s="17">
        <f t="shared" si="55"/>
        <v>107.95826885234735</v>
      </c>
      <c r="AG238" s="17">
        <f t="shared" si="55"/>
        <v>110.29522616165625</v>
      </c>
      <c r="AH238" s="17">
        <f t="shared" si="55"/>
        <v>113.69207204103083</v>
      </c>
    </row>
    <row r="239" spans="1:34" x14ac:dyDescent="0.25">
      <c r="A239" t="s">
        <v>62</v>
      </c>
      <c r="B239" s="1" t="s">
        <v>144</v>
      </c>
      <c r="C239" s="17">
        <f t="shared" ref="C239:L239" si="57">C55*100/C147</f>
        <v>57.363586665806146</v>
      </c>
      <c r="D239" s="17">
        <f t="shared" si="57"/>
        <v>58.989888448532483</v>
      </c>
      <c r="E239" s="17">
        <f t="shared" si="57"/>
        <v>60.767167650957305</v>
      </c>
      <c r="F239" s="17">
        <f t="shared" si="57"/>
        <v>62.527912144141567</v>
      </c>
      <c r="G239" s="17">
        <f t="shared" si="57"/>
        <v>64.706642747045976</v>
      </c>
      <c r="H239" s="17">
        <f t="shared" si="57"/>
        <v>67.013437102589265</v>
      </c>
      <c r="I239" s="17">
        <f t="shared" si="57"/>
        <v>68.03074408849686</v>
      </c>
      <c r="J239" s="17">
        <f t="shared" si="57"/>
        <v>68.283174491143441</v>
      </c>
      <c r="K239" s="17">
        <f t="shared" si="57"/>
        <v>70.558119757781256</v>
      </c>
      <c r="L239" s="17">
        <f t="shared" si="57"/>
        <v>71.897093451803201</v>
      </c>
      <c r="M239" s="17">
        <f t="shared" si="3"/>
        <v>73.32032578132457</v>
      </c>
      <c r="N239" s="17">
        <f t="shared" si="55"/>
        <v>74.133136336272642</v>
      </c>
      <c r="O239" s="17">
        <f t="shared" si="55"/>
        <v>75.432080660794014</v>
      </c>
      <c r="P239" s="17">
        <f t="shared" si="55"/>
        <v>77.755458396377691</v>
      </c>
      <c r="Q239" s="17">
        <f t="shared" si="55"/>
        <v>78.996176982990292</v>
      </c>
      <c r="R239" s="17">
        <f t="shared" si="55"/>
        <v>80.154482806639464</v>
      </c>
      <c r="S239" s="17">
        <f t="shared" si="55"/>
        <v>82.043785204505639</v>
      </c>
      <c r="T239" s="17">
        <f t="shared" si="55"/>
        <v>85.181838710140369</v>
      </c>
      <c r="U239" s="17">
        <f t="shared" si="55"/>
        <v>88.047641988516531</v>
      </c>
      <c r="V239" s="17">
        <f t="shared" si="55"/>
        <v>90.982285382356807</v>
      </c>
      <c r="W239" s="17">
        <f t="shared" si="55"/>
        <v>93.766617624596407</v>
      </c>
      <c r="X239" s="17">
        <f t="shared" si="55"/>
        <v>95.570774581633785</v>
      </c>
      <c r="Y239" s="17">
        <f t="shared" si="55"/>
        <v>92.349883664454481</v>
      </c>
      <c r="Z239" s="17">
        <f t="shared" si="55"/>
        <v>95.333240019391113</v>
      </c>
      <c r="AA239" s="17">
        <f t="shared" si="55"/>
        <v>97.962456697112799</v>
      </c>
      <c r="AB239" s="17">
        <f t="shared" si="55"/>
        <v>100</v>
      </c>
      <c r="AC239" s="17">
        <f t="shared" si="55"/>
        <v>102.30611695553198</v>
      </c>
      <c r="AD239" s="17">
        <f t="shared" si="55"/>
        <v>104.69222304973512</v>
      </c>
      <c r="AE239" s="17">
        <f t="shared" si="55"/>
        <v>105.41503131957712</v>
      </c>
      <c r="AF239" s="17">
        <f t="shared" si="55"/>
        <v>106.3766786163265</v>
      </c>
      <c r="AG239" s="17">
        <f t="shared" si="55"/>
        <v>109.11460898889155</v>
      </c>
      <c r="AH239" s="17">
        <f t="shared" si="55"/>
        <v>112.64488337603814</v>
      </c>
    </row>
    <row r="240" spans="1:34" x14ac:dyDescent="0.25">
      <c r="A240" t="s">
        <v>63</v>
      </c>
      <c r="B240" s="1" t="s">
        <v>145</v>
      </c>
      <c r="C240" s="17">
        <f t="shared" ref="C240:L240" si="58">C56*100/C148</f>
        <v>72.699031972641578</v>
      </c>
      <c r="D240" s="17">
        <f t="shared" si="58"/>
        <v>74.500989329289425</v>
      </c>
      <c r="E240" s="17">
        <f t="shared" si="58"/>
        <v>76.155091692962273</v>
      </c>
      <c r="F240" s="17">
        <f t="shared" si="58"/>
        <v>78.674621473259293</v>
      </c>
      <c r="G240" s="17">
        <f t="shared" si="58"/>
        <v>80.865905095820722</v>
      </c>
      <c r="H240" s="17">
        <f t="shared" si="58"/>
        <v>84.620208975005042</v>
      </c>
      <c r="I240" s="17">
        <f t="shared" si="58"/>
        <v>85.372830286086966</v>
      </c>
      <c r="J240" s="17">
        <f t="shared" si="58"/>
        <v>84.356221063076546</v>
      </c>
      <c r="K240" s="17">
        <f t="shared" si="58"/>
        <v>86.39181888125367</v>
      </c>
      <c r="L240" s="17">
        <f t="shared" si="58"/>
        <v>87.613157914296679</v>
      </c>
      <c r="M240" s="17">
        <f t="shared" si="3"/>
        <v>88.19265490753493</v>
      </c>
      <c r="N240" s="17">
        <f t="shared" si="55"/>
        <v>86.58917443243935</v>
      </c>
      <c r="O240" s="17">
        <f t="shared" si="55"/>
        <v>84.224681081339753</v>
      </c>
      <c r="P240" s="17">
        <f t="shared" si="55"/>
        <v>83.304650449785271</v>
      </c>
      <c r="Q240" s="17">
        <f t="shared" si="55"/>
        <v>82.163463187701552</v>
      </c>
      <c r="R240" s="17">
        <f t="shared" si="55"/>
        <v>82.194059270999247</v>
      </c>
      <c r="S240" s="17">
        <f t="shared" si="55"/>
        <v>84.256034585297812</v>
      </c>
      <c r="T240" s="17">
        <f t="shared" si="55"/>
        <v>86.787353334062217</v>
      </c>
      <c r="U240" s="17">
        <f t="shared" si="55"/>
        <v>89.167422268181198</v>
      </c>
      <c r="V240" s="17">
        <f t="shared" si="55"/>
        <v>92.037544062821027</v>
      </c>
      <c r="W240" s="17">
        <f t="shared" si="55"/>
        <v>94.988381070084046</v>
      </c>
      <c r="X240" s="17">
        <f t="shared" si="55"/>
        <v>96.002830261253266</v>
      </c>
      <c r="Y240" s="17">
        <f t="shared" si="55"/>
        <v>93.641141004470981</v>
      </c>
      <c r="Z240" s="17">
        <f t="shared" si="55"/>
        <v>96.382906424301765</v>
      </c>
      <c r="AA240" s="17">
        <f t="shared" si="55"/>
        <v>98.461056166895602</v>
      </c>
      <c r="AB240" s="17">
        <f t="shared" si="55"/>
        <v>100</v>
      </c>
      <c r="AC240" s="17">
        <f t="shared" si="55"/>
        <v>102.70044330119877</v>
      </c>
      <c r="AD240" s="17">
        <f t="shared" si="55"/>
        <v>105.59011243580217</v>
      </c>
      <c r="AE240" s="17">
        <f t="shared" si="55"/>
        <v>106.90342160379291</v>
      </c>
      <c r="AF240" s="17">
        <f t="shared" si="55"/>
        <v>108.97307650744808</v>
      </c>
      <c r="AG240" s="17">
        <f t="shared" si="55"/>
        <v>110.8502051022994</v>
      </c>
      <c r="AH240" s="17">
        <f t="shared" si="55"/>
        <v>114.77556424021863</v>
      </c>
    </row>
    <row r="241" spans="1:34" x14ac:dyDescent="0.25">
      <c r="A241" t="s">
        <v>64</v>
      </c>
      <c r="B241" s="1" t="s">
        <v>146</v>
      </c>
      <c r="C241" s="17">
        <f t="shared" ref="C241:L241" si="59">C57*100/C149</f>
        <v>47.535675886758654</v>
      </c>
      <c r="D241" s="17">
        <f t="shared" si="59"/>
        <v>49.963440650702893</v>
      </c>
      <c r="E241" s="17">
        <f t="shared" si="59"/>
        <v>53.200523586052327</v>
      </c>
      <c r="F241" s="17">
        <f t="shared" si="59"/>
        <v>56.594296685833861</v>
      </c>
      <c r="G241" s="17">
        <f t="shared" si="59"/>
        <v>59.095367739381565</v>
      </c>
      <c r="H241" s="17">
        <f t="shared" si="59"/>
        <v>62.141199322065738</v>
      </c>
      <c r="I241" s="17">
        <f t="shared" si="59"/>
        <v>65.013275159714368</v>
      </c>
      <c r="J241" s="17">
        <f t="shared" si="59"/>
        <v>67.273628999518095</v>
      </c>
      <c r="K241" s="17">
        <f t="shared" si="59"/>
        <v>70.899865054167222</v>
      </c>
      <c r="L241" s="17">
        <f t="shared" si="59"/>
        <v>74.554294099423871</v>
      </c>
      <c r="M241" s="17">
        <f t="shared" si="3"/>
        <v>78.267647646807177</v>
      </c>
      <c r="N241" s="17">
        <f t="shared" si="55"/>
        <v>79.318170591828448</v>
      </c>
      <c r="O241" s="17">
        <f t="shared" si="55"/>
        <v>81.314500060589481</v>
      </c>
      <c r="P241" s="17">
        <f t="shared" si="55"/>
        <v>83.014782609735406</v>
      </c>
      <c r="Q241" s="17">
        <f t="shared" si="55"/>
        <v>85.096017559563236</v>
      </c>
      <c r="R241" s="17">
        <f t="shared" si="55"/>
        <v>87.870224548732324</v>
      </c>
      <c r="S241" s="17">
        <f t="shared" si="55"/>
        <v>90.168383836238533</v>
      </c>
      <c r="T241" s="17">
        <f t="shared" si="55"/>
        <v>92.40132824344839</v>
      </c>
      <c r="U241" s="17">
        <f t="shared" si="55"/>
        <v>93.971676761317482</v>
      </c>
      <c r="V241" s="17">
        <f t="shared" si="55"/>
        <v>95.213842937911394</v>
      </c>
      <c r="W241" s="17">
        <f t="shared" si="55"/>
        <v>96.264729958926495</v>
      </c>
      <c r="X241" s="17">
        <f t="shared" si="55"/>
        <v>97.484317107471497</v>
      </c>
      <c r="Y241" s="17">
        <f t="shared" si="55"/>
        <v>97.436276561830581</v>
      </c>
      <c r="Z241" s="17">
        <f t="shared" si="55"/>
        <v>98.233146755660911</v>
      </c>
      <c r="AA241" s="17">
        <f t="shared" si="55"/>
        <v>99.113105077334268</v>
      </c>
      <c r="AB241" s="17">
        <f t="shared" si="55"/>
        <v>100</v>
      </c>
      <c r="AC241" s="17">
        <f t="shared" si="55"/>
        <v>101.25222411936724</v>
      </c>
      <c r="AD241" s="17">
        <f t="shared" si="55"/>
        <v>102.73185643510209</v>
      </c>
      <c r="AE241" s="17">
        <f t="shared" si="55"/>
        <v>104.34109903294603</v>
      </c>
      <c r="AF241" s="17">
        <f t="shared" si="55"/>
        <v>105.56085463587688</v>
      </c>
      <c r="AG241" s="17">
        <f t="shared" si="55"/>
        <v>107.54184314406545</v>
      </c>
      <c r="AH241" s="17">
        <f t="shared" si="55"/>
        <v>110.05615108161751</v>
      </c>
    </row>
    <row r="242" spans="1:34" x14ac:dyDescent="0.25">
      <c r="A242" t="s">
        <v>65</v>
      </c>
      <c r="B242" s="1" t="s">
        <v>147</v>
      </c>
      <c r="C242" s="17">
        <f t="shared" ref="C242:L242" si="60">C58*100/C150</f>
        <v>66.13109808087448</v>
      </c>
      <c r="D242" s="17">
        <f t="shared" si="60"/>
        <v>66.491510486934217</v>
      </c>
      <c r="E242" s="17">
        <f t="shared" si="60"/>
        <v>68.316913475771912</v>
      </c>
      <c r="F242" s="17">
        <f t="shared" si="60"/>
        <v>69.531177936040592</v>
      </c>
      <c r="G242" s="17">
        <f t="shared" si="60"/>
        <v>71.086573491954567</v>
      </c>
      <c r="H242" s="17">
        <f t="shared" si="60"/>
        <v>75.24898688150985</v>
      </c>
      <c r="I242" s="17">
        <f t="shared" si="60"/>
        <v>75.857294305726356</v>
      </c>
      <c r="J242" s="17">
        <f t="shared" si="60"/>
        <v>72.811637747195704</v>
      </c>
      <c r="K242" s="17">
        <f t="shared" si="60"/>
        <v>74.059697917068917</v>
      </c>
      <c r="L242" s="17">
        <f t="shared" si="60"/>
        <v>74.482685067725029</v>
      </c>
      <c r="M242" s="17">
        <f t="shared" si="3"/>
        <v>73.349881765229853</v>
      </c>
      <c r="N242" s="17">
        <f t="shared" si="55"/>
        <v>72.563876988883266</v>
      </c>
      <c r="O242" s="17">
        <f t="shared" si="55"/>
        <v>71.411665304688199</v>
      </c>
      <c r="P242" s="17">
        <f t="shared" si="55"/>
        <v>70.79135916689772</v>
      </c>
      <c r="Q242" s="17">
        <f t="shared" si="55"/>
        <v>70.542209107980554</v>
      </c>
      <c r="R242" s="17">
        <f t="shared" si="55"/>
        <v>71.381779622296975</v>
      </c>
      <c r="S242" s="17">
        <f t="shared" si="55"/>
        <v>73.875387674367857</v>
      </c>
      <c r="T242" s="17">
        <f t="shared" si="55"/>
        <v>78.707001381307862</v>
      </c>
      <c r="U242" s="17">
        <f t="shared" si="55"/>
        <v>82.788504149540245</v>
      </c>
      <c r="V242" s="17">
        <f t="shared" si="55"/>
        <v>86.786734397583857</v>
      </c>
      <c r="W242" s="17">
        <f t="shared" si="55"/>
        <v>92.852253716166445</v>
      </c>
      <c r="X242" s="17">
        <f t="shared" si="55"/>
        <v>91.945389270939501</v>
      </c>
      <c r="Y242" s="17">
        <f t="shared" si="55"/>
        <v>85.379646289201347</v>
      </c>
      <c r="Z242" s="17">
        <f t="shared" si="55"/>
        <v>91.683074116805486</v>
      </c>
      <c r="AA242" s="17">
        <f t="shared" si="55"/>
        <v>96.219007289792543</v>
      </c>
      <c r="AB242" s="17">
        <f t="shared" si="55"/>
        <v>100</v>
      </c>
      <c r="AC242" s="17">
        <f t="shared" si="55"/>
        <v>106.52561841941053</v>
      </c>
      <c r="AD242" s="17">
        <f t="shared" si="55"/>
        <v>113.93479876607057</v>
      </c>
      <c r="AE242" s="17">
        <f t="shared" si="55"/>
        <v>116.36866081720198</v>
      </c>
      <c r="AF242" s="17">
        <f t="shared" si="55"/>
        <v>118.13314907776584</v>
      </c>
      <c r="AG242" s="17">
        <f t="shared" si="55"/>
        <v>122.17718988772489</v>
      </c>
      <c r="AH242" s="17">
        <f t="shared" si="55"/>
        <v>127.99086166638932</v>
      </c>
    </row>
    <row r="243" spans="1:34" x14ac:dyDescent="0.25">
      <c r="A243" t="s">
        <v>66</v>
      </c>
      <c r="B243" s="9" t="s">
        <v>67</v>
      </c>
      <c r="C243" s="17">
        <f t="shared" ref="C243:L243" si="61">C59*100/C151</f>
        <v>53.07026057086383</v>
      </c>
      <c r="D243" s="17">
        <f t="shared" si="61"/>
        <v>55.179170753719369</v>
      </c>
      <c r="E243" s="17">
        <f t="shared" si="61"/>
        <v>57.344097439386793</v>
      </c>
      <c r="F243" s="17">
        <f t="shared" si="61"/>
        <v>59.591557233891706</v>
      </c>
      <c r="G243" s="17">
        <f t="shared" si="61"/>
        <v>61.663923445302977</v>
      </c>
      <c r="H243" s="17">
        <f t="shared" si="61"/>
        <v>63.62274526304433</v>
      </c>
      <c r="I243" s="17">
        <f t="shared" si="61"/>
        <v>65.291113272332609</v>
      </c>
      <c r="J243" s="17">
        <f t="shared" si="61"/>
        <v>66.851936347230847</v>
      </c>
      <c r="K243" s="17">
        <f t="shared" si="61"/>
        <v>69.083643939775257</v>
      </c>
      <c r="L243" s="17">
        <f t="shared" si="61"/>
        <v>70.913111374599879</v>
      </c>
      <c r="M243" s="17">
        <f t="shared" si="3"/>
        <v>72.844690052326769</v>
      </c>
      <c r="N243" s="17">
        <f t="shared" si="55"/>
        <v>73.279787570286913</v>
      </c>
      <c r="O243" s="17">
        <f t="shared" si="55"/>
        <v>74.538236604998303</v>
      </c>
      <c r="P243" s="17">
        <f t="shared" si="55"/>
        <v>77.582590569172964</v>
      </c>
      <c r="Q243" s="17">
        <f t="shared" si="55"/>
        <v>79.360450824395144</v>
      </c>
      <c r="R243" s="17">
        <f t="shared" si="55"/>
        <v>80.287770834372424</v>
      </c>
      <c r="S243" s="17">
        <f t="shared" si="55"/>
        <v>82.533273361753885</v>
      </c>
      <c r="T243" s="17">
        <f t="shared" si="55"/>
        <v>85.401517855842229</v>
      </c>
      <c r="U243" s="17">
        <f t="shared" si="55"/>
        <v>88.765058533023989</v>
      </c>
      <c r="V243" s="17">
        <f t="shared" si="55"/>
        <v>92.123641250345102</v>
      </c>
      <c r="W243" s="17">
        <f t="shared" si="55"/>
        <v>94.024596414200303</v>
      </c>
      <c r="X243" s="17">
        <f t="shared" si="55"/>
        <v>96.689482404373123</v>
      </c>
      <c r="Y243" s="17">
        <f t="shared" si="55"/>
        <v>94.170634374172195</v>
      </c>
      <c r="Z243" s="17">
        <f t="shared" si="55"/>
        <v>96.135886452663684</v>
      </c>
      <c r="AA243" s="17">
        <f t="shared" si="55"/>
        <v>98.054988944277056</v>
      </c>
      <c r="AB243" s="17">
        <f t="shared" si="55"/>
        <v>100</v>
      </c>
      <c r="AC243" s="17">
        <f t="shared" si="55"/>
        <v>102.36273734862424</v>
      </c>
      <c r="AD243" s="17">
        <f t="shared" si="55"/>
        <v>105.45976341827495</v>
      </c>
      <c r="AE243" s="17">
        <f t="shared" si="55"/>
        <v>106.47473323906519</v>
      </c>
      <c r="AF243" s="17">
        <f t="shared" si="55"/>
        <v>108.43262074070161</v>
      </c>
      <c r="AG243" s="17">
        <f t="shared" si="55"/>
        <v>112.08411244742038</v>
      </c>
      <c r="AH243" s="17">
        <f t="shared" si="55"/>
        <v>116.87377624625159</v>
      </c>
    </row>
    <row r="244" spans="1:34" x14ac:dyDescent="0.25">
      <c r="A244" t="s">
        <v>68</v>
      </c>
      <c r="B244" s="1" t="s">
        <v>148</v>
      </c>
      <c r="C244" s="17">
        <f t="shared" ref="C244:L244" si="62">C60*100/C152</f>
        <v>52.722005530107218</v>
      </c>
      <c r="D244" s="17">
        <f t="shared" si="62"/>
        <v>54.846705332711679</v>
      </c>
      <c r="E244" s="17">
        <f t="shared" si="62"/>
        <v>57.015061651021426</v>
      </c>
      <c r="F244" s="17">
        <f t="shared" si="62"/>
        <v>59.21632013077884</v>
      </c>
      <c r="G244" s="17">
        <f t="shared" si="62"/>
        <v>61.33888804918751</v>
      </c>
      <c r="H244" s="17">
        <f t="shared" si="62"/>
        <v>63.357156350643024</v>
      </c>
      <c r="I244" s="17">
        <f t="shared" si="62"/>
        <v>65.062449185806543</v>
      </c>
      <c r="J244" s="17">
        <f t="shared" si="62"/>
        <v>66.674514181433779</v>
      </c>
      <c r="K244" s="17">
        <f t="shared" si="62"/>
        <v>68.909740174375642</v>
      </c>
      <c r="L244" s="17">
        <f t="shared" si="62"/>
        <v>70.763415542639308</v>
      </c>
      <c r="M244" s="17">
        <f t="shared" si="3"/>
        <v>72.727347479150211</v>
      </c>
      <c r="N244" s="17">
        <f t="shared" si="55"/>
        <v>73.155867882570604</v>
      </c>
      <c r="O244" s="17">
        <f t="shared" si="55"/>
        <v>74.4709557745106</v>
      </c>
      <c r="P244" s="17">
        <f t="shared" si="55"/>
        <v>77.500591134266045</v>
      </c>
      <c r="Q244" s="17">
        <f t="shared" si="55"/>
        <v>79.428747734249129</v>
      </c>
      <c r="R244" s="17">
        <f t="shared" si="55"/>
        <v>80.372038484857171</v>
      </c>
      <c r="S244" s="17">
        <f t="shared" si="55"/>
        <v>82.608417568401947</v>
      </c>
      <c r="T244" s="17">
        <f t="shared" si="55"/>
        <v>85.456188757353914</v>
      </c>
      <c r="U244" s="17">
        <f t="shared" si="55"/>
        <v>88.855567738555266</v>
      </c>
      <c r="V244" s="17">
        <f t="shared" si="55"/>
        <v>92.201131048229115</v>
      </c>
      <c r="W244" s="17">
        <f t="shared" si="55"/>
        <v>94.140382396850583</v>
      </c>
      <c r="X244" s="17">
        <f t="shared" si="55"/>
        <v>96.792312444810236</v>
      </c>
      <c r="Y244" s="17">
        <f t="shared" si="55"/>
        <v>94.400502658279962</v>
      </c>
      <c r="Z244" s="17">
        <f t="shared" si="55"/>
        <v>96.170241405281658</v>
      </c>
      <c r="AA244" s="17">
        <f t="shared" si="55"/>
        <v>98.057684013666105</v>
      </c>
      <c r="AB244" s="17">
        <f t="shared" si="55"/>
        <v>100</v>
      </c>
      <c r="AC244" s="17">
        <f t="shared" si="55"/>
        <v>102.40645490364723</v>
      </c>
      <c r="AD244" s="17">
        <f t="shared" si="55"/>
        <v>105.52855679030839</v>
      </c>
      <c r="AE244" s="17">
        <f t="shared" si="55"/>
        <v>106.5520893394993</v>
      </c>
      <c r="AF244" s="17">
        <f t="shared" si="55"/>
        <v>108.46449232493447</v>
      </c>
      <c r="AG244" s="17">
        <f t="shared" si="55"/>
        <v>112.12793364939321</v>
      </c>
      <c r="AH244" s="17">
        <f t="shared" si="55"/>
        <v>116.97917856618405</v>
      </c>
    </row>
    <row r="245" spans="1:34" x14ac:dyDescent="0.25">
      <c r="A245" t="s">
        <v>69</v>
      </c>
      <c r="B245" s="1" t="s">
        <v>149</v>
      </c>
      <c r="C245" s="17">
        <f t="shared" ref="C245:L245" si="63">C61*100/C153</f>
        <v>56.321750932687571</v>
      </c>
      <c r="D245" s="17">
        <f t="shared" si="63"/>
        <v>57.950066095197897</v>
      </c>
      <c r="E245" s="17">
        <f t="shared" si="63"/>
        <v>60.366388300023957</v>
      </c>
      <c r="F245" s="17">
        <f t="shared" si="63"/>
        <v>63.055803383736247</v>
      </c>
      <c r="G245" s="17">
        <f t="shared" si="63"/>
        <v>64.583450980883427</v>
      </c>
      <c r="H245" s="17">
        <f t="shared" si="63"/>
        <v>65.894383321095958</v>
      </c>
      <c r="I245" s="17">
        <f t="shared" si="63"/>
        <v>67.196986510307994</v>
      </c>
      <c r="J245" s="17">
        <f t="shared" si="63"/>
        <v>68.479920581840148</v>
      </c>
      <c r="K245" s="17">
        <f t="shared" si="63"/>
        <v>70.464477648898054</v>
      </c>
      <c r="L245" s="17">
        <f t="shared" si="63"/>
        <v>72.087146193148598</v>
      </c>
      <c r="M245" s="17">
        <f t="shared" si="3"/>
        <v>73.740522789063434</v>
      </c>
      <c r="N245" s="17">
        <f t="shared" si="55"/>
        <v>74.222217751073529</v>
      </c>
      <c r="O245" s="17">
        <f t="shared" si="55"/>
        <v>75.1270624868543</v>
      </c>
      <c r="P245" s="17">
        <f t="shared" si="55"/>
        <v>78.264161981745488</v>
      </c>
      <c r="Q245" s="17">
        <f t="shared" si="55"/>
        <v>79.202743892132304</v>
      </c>
      <c r="R245" s="17">
        <f t="shared" si="55"/>
        <v>79.996017207301847</v>
      </c>
      <c r="S245" s="17">
        <f t="shared" si="55"/>
        <v>82.071818405660196</v>
      </c>
      <c r="T245" s="17">
        <f t="shared" si="55"/>
        <v>85.287220068981995</v>
      </c>
      <c r="U245" s="17">
        <f t="shared" si="55"/>
        <v>88.314793666283791</v>
      </c>
      <c r="V245" s="17">
        <f t="shared" si="55"/>
        <v>91.777818507489485</v>
      </c>
      <c r="W245" s="17">
        <f t="shared" si="55"/>
        <v>93.400269135518911</v>
      </c>
      <c r="X245" s="17">
        <f t="shared" si="55"/>
        <v>96.154290542054525</v>
      </c>
      <c r="Y245" s="17">
        <f t="shared" si="55"/>
        <v>92.820485561509173</v>
      </c>
      <c r="Z245" s="17">
        <f t="shared" si="55"/>
        <v>96.027848712775423</v>
      </c>
      <c r="AA245" s="17">
        <f t="shared" si="55"/>
        <v>98.115905636104415</v>
      </c>
      <c r="AB245" s="17">
        <f t="shared" si="55"/>
        <v>100</v>
      </c>
      <c r="AC245" s="17">
        <f t="shared" si="55"/>
        <v>102.21182998056983</v>
      </c>
      <c r="AD245" s="17">
        <f t="shared" si="55"/>
        <v>105.10471527239447</v>
      </c>
      <c r="AE245" s="17">
        <f t="shared" si="55"/>
        <v>106.22024853980038</v>
      </c>
      <c r="AF245" s="17">
        <f t="shared" si="55"/>
        <v>108.42063569959269</v>
      </c>
      <c r="AG245" s="17">
        <f t="shared" si="55"/>
        <v>111.97514819848998</v>
      </c>
      <c r="AH245" s="17">
        <f t="shared" si="55"/>
        <v>116.17336029415054</v>
      </c>
    </row>
    <row r="246" spans="1:34" x14ac:dyDescent="0.25">
      <c r="A246" t="s">
        <v>70</v>
      </c>
      <c r="B246" s="9" t="s">
        <v>288</v>
      </c>
      <c r="C246" s="17">
        <f t="shared" ref="C246:L246" si="64">C62*100/C154</f>
        <v>59.091220180754867</v>
      </c>
      <c r="D246" s="17">
        <f t="shared" si="64"/>
        <v>61.459968098260291</v>
      </c>
      <c r="E246" s="17">
        <f t="shared" si="64"/>
        <v>63.597984972248831</v>
      </c>
      <c r="F246" s="17">
        <f t="shared" si="64"/>
        <v>65.718709630112983</v>
      </c>
      <c r="G246" s="17">
        <f t="shared" si="64"/>
        <v>67.357893283641189</v>
      </c>
      <c r="H246" s="17">
        <f t="shared" si="64"/>
        <v>68.811877801780824</v>
      </c>
      <c r="I246" s="17">
        <f t="shared" si="64"/>
        <v>70.178002985634805</v>
      </c>
      <c r="J246" s="17">
        <f t="shared" si="64"/>
        <v>71.588446052277916</v>
      </c>
      <c r="K246" s="17">
        <f t="shared" si="64"/>
        <v>73.812329424014351</v>
      </c>
      <c r="L246" s="17">
        <f t="shared" si="64"/>
        <v>74.922219876141497</v>
      </c>
      <c r="M246" s="17">
        <f t="shared" si="3"/>
        <v>76.080458597646796</v>
      </c>
      <c r="N246" s="17">
        <f t="shared" si="55"/>
        <v>76.979577404608449</v>
      </c>
      <c r="O246" s="17">
        <f t="shared" si="55"/>
        <v>78.385139787453312</v>
      </c>
      <c r="P246" s="17">
        <f t="shared" si="55"/>
        <v>80.924304386090853</v>
      </c>
      <c r="Q246" s="17">
        <f t="shared" si="55"/>
        <v>81.687211452963282</v>
      </c>
      <c r="R246" s="17">
        <f t="shared" si="55"/>
        <v>82.394886716896252</v>
      </c>
      <c r="S246" s="17">
        <f t="shared" si="55"/>
        <v>83.91596572565058</v>
      </c>
      <c r="T246" s="17">
        <f t="shared" si="55"/>
        <v>86.461439188920622</v>
      </c>
      <c r="U246" s="17">
        <f t="shared" si="55"/>
        <v>89.023969100091705</v>
      </c>
      <c r="V246" s="17">
        <f t="shared" si="55"/>
        <v>92.013139414409181</v>
      </c>
      <c r="W246" s="17">
        <f t="shared" si="55"/>
        <v>93.769852280816366</v>
      </c>
      <c r="X246" s="17">
        <f t="shared" si="55"/>
        <v>96.597155603830814</v>
      </c>
      <c r="Y246" s="17">
        <f t="shared" si="55"/>
        <v>95.883324635489814</v>
      </c>
      <c r="Z246" s="17">
        <f t="shared" si="55"/>
        <v>97.093105542843062</v>
      </c>
      <c r="AA246" s="17">
        <f t="shared" si="55"/>
        <v>98.932102695538944</v>
      </c>
      <c r="AB246" s="17">
        <f t="shared" si="55"/>
        <v>100</v>
      </c>
      <c r="AC246" s="17">
        <f t="shared" si="55"/>
        <v>101.33546262288189</v>
      </c>
      <c r="AD246" s="17">
        <f t="shared" si="55"/>
        <v>102.76860681433453</v>
      </c>
      <c r="AE246" s="17">
        <f t="shared" si="55"/>
        <v>103.4331836938003</v>
      </c>
      <c r="AF246" s="17">
        <f t="shared" si="55"/>
        <v>104.07318447240188</v>
      </c>
      <c r="AG246" s="17">
        <f t="shared" si="55"/>
        <v>105.82328121101223</v>
      </c>
      <c r="AH246" s="17">
        <f t="shared" si="55"/>
        <v>108.04988421285118</v>
      </c>
    </row>
    <row r="247" spans="1:34" x14ac:dyDescent="0.25">
      <c r="A247" t="s">
        <v>71</v>
      </c>
      <c r="B247" s="9" t="s">
        <v>72</v>
      </c>
      <c r="C247" s="17">
        <f t="shared" ref="C247:L247" si="65">C63*100/C155</f>
        <v>59.842388919358967</v>
      </c>
      <c r="D247" s="17">
        <f t="shared" si="65"/>
        <v>62.371833245972745</v>
      </c>
      <c r="E247" s="17">
        <f t="shared" si="65"/>
        <v>64.45820044711769</v>
      </c>
      <c r="F247" s="17">
        <f t="shared" si="65"/>
        <v>66.553743594407379</v>
      </c>
      <c r="G247" s="17">
        <f t="shared" si="65"/>
        <v>68.490911705492437</v>
      </c>
      <c r="H247" s="17">
        <f t="shared" si="65"/>
        <v>70.063438994838705</v>
      </c>
      <c r="I247" s="17">
        <f t="shared" si="65"/>
        <v>71.408186572416326</v>
      </c>
      <c r="J247" s="17">
        <f t="shared" si="65"/>
        <v>72.674317854604467</v>
      </c>
      <c r="K247" s="17">
        <f t="shared" si="65"/>
        <v>74.751110739788942</v>
      </c>
      <c r="L247" s="17">
        <f t="shared" si="65"/>
        <v>75.714215891257908</v>
      </c>
      <c r="M247" s="17">
        <f t="shared" si="3"/>
        <v>76.935058030529945</v>
      </c>
      <c r="N247" s="17">
        <f t="shared" si="55"/>
        <v>77.998834001845992</v>
      </c>
      <c r="O247" s="17">
        <f t="shared" si="55"/>
        <v>79.320145927872147</v>
      </c>
      <c r="P247" s="17">
        <f t="shared" si="55"/>
        <v>81.626881782514459</v>
      </c>
      <c r="Q247" s="17">
        <f t="shared" si="55"/>
        <v>82.369416455084789</v>
      </c>
      <c r="R247" s="17">
        <f t="shared" si="55"/>
        <v>83.140499790992038</v>
      </c>
      <c r="S247" s="17">
        <f t="shared" si="55"/>
        <v>84.507706668820703</v>
      </c>
      <c r="T247" s="17">
        <f t="shared" si="55"/>
        <v>87.033472410030754</v>
      </c>
      <c r="U247" s="17">
        <f t="shared" si="55"/>
        <v>89.362673933165894</v>
      </c>
      <c r="V247" s="17">
        <f t="shared" si="55"/>
        <v>92.262851434401995</v>
      </c>
      <c r="W247" s="17">
        <f t="shared" si="55"/>
        <v>94.019817902463728</v>
      </c>
      <c r="X247" s="17">
        <f t="shared" si="55"/>
        <v>96.561832329970201</v>
      </c>
      <c r="Y247" s="17">
        <f t="shared" si="55"/>
        <v>96.082187426393588</v>
      </c>
      <c r="Z247" s="17">
        <f t="shared" si="55"/>
        <v>97.186542552617254</v>
      </c>
      <c r="AA247" s="17">
        <f t="shared" si="55"/>
        <v>98.892326652185531</v>
      </c>
      <c r="AB247" s="17">
        <f t="shared" si="55"/>
        <v>100</v>
      </c>
      <c r="AC247" s="17">
        <f t="shared" si="55"/>
        <v>101.4461150326199</v>
      </c>
      <c r="AD247" s="17">
        <f t="shared" si="55"/>
        <v>103.00672702956702</v>
      </c>
      <c r="AE247" s="17">
        <f t="shared" si="55"/>
        <v>104.09200572120032</v>
      </c>
      <c r="AF247" s="17">
        <f t="shared" si="55"/>
        <v>104.98077839649079</v>
      </c>
      <c r="AG247" s="17">
        <f t="shared" si="55"/>
        <v>106.81703263018875</v>
      </c>
      <c r="AH247" s="17">
        <f t="shared" si="55"/>
        <v>109.03253877311106</v>
      </c>
    </row>
    <row r="248" spans="1:34" x14ac:dyDescent="0.25">
      <c r="A248" t="s">
        <v>73</v>
      </c>
      <c r="B248" s="1" t="s">
        <v>150</v>
      </c>
      <c r="C248" s="17">
        <f t="shared" ref="C248:L248" si="66">C64*100/C156</f>
        <v>59.506866697015404</v>
      </c>
      <c r="D248" s="17">
        <f t="shared" si="66"/>
        <v>61.83523997817985</v>
      </c>
      <c r="E248" s="17">
        <f t="shared" si="66"/>
        <v>64.085818608313829</v>
      </c>
      <c r="F248" s="17">
        <f t="shared" si="66"/>
        <v>66.554740218220971</v>
      </c>
      <c r="G248" s="17">
        <f t="shared" si="66"/>
        <v>68.887059701896064</v>
      </c>
      <c r="H248" s="17">
        <f t="shared" si="66"/>
        <v>70.666810607543312</v>
      </c>
      <c r="I248" s="17">
        <f t="shared" si="66"/>
        <v>72.114386701131764</v>
      </c>
      <c r="J248" s="17">
        <f t="shared" si="66"/>
        <v>73.58709501325329</v>
      </c>
      <c r="K248" s="17">
        <f t="shared" si="66"/>
        <v>76.131584530394477</v>
      </c>
      <c r="L248" s="17">
        <f t="shared" si="66"/>
        <v>77.769651389762586</v>
      </c>
      <c r="M248" s="17">
        <f t="shared" si="3"/>
        <v>79.588527620090133</v>
      </c>
      <c r="N248" s="17">
        <f t="shared" si="55"/>
        <v>80.629391028471844</v>
      </c>
      <c r="O248" s="17">
        <f t="shared" si="55"/>
        <v>81.730395942903144</v>
      </c>
      <c r="P248" s="17">
        <f t="shared" si="55"/>
        <v>84.076951645207302</v>
      </c>
      <c r="Q248" s="17">
        <f t="shared" si="55"/>
        <v>84.882513476478366</v>
      </c>
      <c r="R248" s="17">
        <f t="shared" si="55"/>
        <v>85.803064560288888</v>
      </c>
      <c r="S248" s="17">
        <f t="shared" si="55"/>
        <v>86.956853130358823</v>
      </c>
      <c r="T248" s="17">
        <f t="shared" si="55"/>
        <v>89.367762866456928</v>
      </c>
      <c r="U248" s="17">
        <f t="shared" si="55"/>
        <v>91.599001263113578</v>
      </c>
      <c r="V248" s="17">
        <f t="shared" si="55"/>
        <v>94.316778331436211</v>
      </c>
      <c r="W248" s="17">
        <f t="shared" si="55"/>
        <v>95.494281540793168</v>
      </c>
      <c r="X248" s="17">
        <f t="shared" si="55"/>
        <v>97.62764074711572</v>
      </c>
      <c r="Y248" s="17">
        <f t="shared" si="55"/>
        <v>97.030186893755726</v>
      </c>
      <c r="Z248" s="17">
        <f t="shared" si="55"/>
        <v>97.986867021950701</v>
      </c>
      <c r="AA248" s="17">
        <f t="shared" si="55"/>
        <v>98.992746995082996</v>
      </c>
      <c r="AB248" s="17">
        <f t="shared" si="55"/>
        <v>100</v>
      </c>
      <c r="AC248" s="17">
        <f t="shared" si="55"/>
        <v>101.43119414944871</v>
      </c>
      <c r="AD248" s="17">
        <f t="shared" si="55"/>
        <v>103.07032310592091</v>
      </c>
      <c r="AE248" s="17">
        <f t="shared" si="55"/>
        <v>104.67655862387132</v>
      </c>
      <c r="AF248" s="17">
        <f t="shared" si="55"/>
        <v>105.56602269845628</v>
      </c>
      <c r="AG248" s="17">
        <f t="shared" si="55"/>
        <v>107.35153863260344</v>
      </c>
      <c r="AH248" s="17">
        <f t="shared" si="55"/>
        <v>109.40968842936672</v>
      </c>
    </row>
    <row r="249" spans="1:34" x14ac:dyDescent="0.25">
      <c r="A249" t="s">
        <v>74</v>
      </c>
      <c r="B249" s="1" t="s">
        <v>151</v>
      </c>
      <c r="C249" s="17">
        <f t="shared" ref="C249:L249" si="67">C65*100/C157</f>
        <v>79.710785320002628</v>
      </c>
      <c r="D249" s="17">
        <f t="shared" si="67"/>
        <v>80.227295841721627</v>
      </c>
      <c r="E249" s="17">
        <f t="shared" si="67"/>
        <v>81.769316015073585</v>
      </c>
      <c r="F249" s="17">
        <f t="shared" si="67"/>
        <v>83.518894886525089</v>
      </c>
      <c r="G249" s="17">
        <f t="shared" si="67"/>
        <v>83.556833850457494</v>
      </c>
      <c r="H249" s="17">
        <f t="shared" si="67"/>
        <v>84.137111572726937</v>
      </c>
      <c r="I249" s="17">
        <f t="shared" si="67"/>
        <v>84.451453283980072</v>
      </c>
      <c r="J249" s="17">
        <f t="shared" si="67"/>
        <v>84.527712517749336</v>
      </c>
      <c r="K249" s="17">
        <f t="shared" si="67"/>
        <v>84.075154292964285</v>
      </c>
      <c r="L249" s="17">
        <f t="shared" si="67"/>
        <v>81.585014858263449</v>
      </c>
      <c r="M249" s="17">
        <f t="shared" si="3"/>
        <v>80.097043194481898</v>
      </c>
      <c r="N249" s="17">
        <f t="shared" si="55"/>
        <v>80.70614730603441</v>
      </c>
      <c r="O249" s="17">
        <f t="shared" si="55"/>
        <v>81.636429707280911</v>
      </c>
      <c r="P249" s="17">
        <f t="shared" si="55"/>
        <v>83.732707722298386</v>
      </c>
      <c r="Q249" s="17">
        <f t="shared" si="55"/>
        <v>84.252608938623354</v>
      </c>
      <c r="R249" s="17">
        <f t="shared" si="55"/>
        <v>84.825008755457318</v>
      </c>
      <c r="S249" s="17">
        <f t="shared" si="55"/>
        <v>86.193431999515539</v>
      </c>
      <c r="T249" s="17">
        <f t="shared" si="55"/>
        <v>88.695600351103835</v>
      </c>
      <c r="U249" s="17">
        <f t="shared" si="55"/>
        <v>90.807309846042713</v>
      </c>
      <c r="V249" s="17">
        <f t="shared" si="55"/>
        <v>93.54320173404075</v>
      </c>
      <c r="W249" s="17">
        <f t="shared" ref="N249:AH262" si="68">W65*100/W157</f>
        <v>95.352285648380047</v>
      </c>
      <c r="X249" s="17">
        <f t="shared" si="68"/>
        <v>97.499643922771597</v>
      </c>
      <c r="Y249" s="17">
        <f t="shared" si="68"/>
        <v>96.742421351237965</v>
      </c>
      <c r="Z249" s="17">
        <f t="shared" si="68"/>
        <v>97.781423691788362</v>
      </c>
      <c r="AA249" s="17">
        <f t="shared" si="68"/>
        <v>99.047708413972501</v>
      </c>
      <c r="AB249" s="17">
        <f t="shared" si="68"/>
        <v>100</v>
      </c>
      <c r="AC249" s="17">
        <f t="shared" si="68"/>
        <v>101.26599846832009</v>
      </c>
      <c r="AD249" s="17">
        <f t="shared" si="68"/>
        <v>102.7312502936654</v>
      </c>
      <c r="AE249" s="17">
        <f t="shared" si="68"/>
        <v>103.92847719183713</v>
      </c>
      <c r="AF249" s="17">
        <f t="shared" si="68"/>
        <v>104.88069512456946</v>
      </c>
      <c r="AG249" s="17">
        <f t="shared" si="68"/>
        <v>106.46671522704787</v>
      </c>
      <c r="AH249" s="17">
        <f t="shared" si="68"/>
        <v>108.56242777781654</v>
      </c>
    </row>
    <row r="250" spans="1:34" x14ac:dyDescent="0.25">
      <c r="A250" t="s">
        <v>75</v>
      </c>
      <c r="B250" s="1" t="s">
        <v>152</v>
      </c>
      <c r="C250" s="17">
        <f t="shared" ref="C250:L250" si="69">C66*100/C158</f>
        <v>57.941042525306571</v>
      </c>
      <c r="D250" s="17">
        <f t="shared" si="69"/>
        <v>60.564976970799997</v>
      </c>
      <c r="E250" s="17">
        <f t="shared" si="69"/>
        <v>62.601202234681345</v>
      </c>
      <c r="F250" s="17">
        <f t="shared" si="69"/>
        <v>64.579125754993782</v>
      </c>
      <c r="G250" s="17">
        <f t="shared" si="69"/>
        <v>66.502094519185803</v>
      </c>
      <c r="H250" s="17">
        <f t="shared" si="69"/>
        <v>68.131989855025822</v>
      </c>
      <c r="I250" s="17">
        <f t="shared" si="69"/>
        <v>69.441520329700339</v>
      </c>
      <c r="J250" s="17">
        <f t="shared" si="69"/>
        <v>70.739800453593418</v>
      </c>
      <c r="K250" s="17">
        <f t="shared" si="69"/>
        <v>72.992800658722615</v>
      </c>
      <c r="L250" s="17">
        <f t="shared" si="69"/>
        <v>74.135080077810059</v>
      </c>
      <c r="M250" s="17">
        <f t="shared" si="3"/>
        <v>75.545609761462302</v>
      </c>
      <c r="N250" s="17">
        <f t="shared" si="68"/>
        <v>76.727352422261589</v>
      </c>
      <c r="O250" s="17">
        <f t="shared" si="68"/>
        <v>78.190257837739935</v>
      </c>
      <c r="P250" s="17">
        <f t="shared" si="68"/>
        <v>80.567718313248633</v>
      </c>
      <c r="Q250" s="17">
        <f t="shared" si="68"/>
        <v>81.370538221139242</v>
      </c>
      <c r="R250" s="17">
        <f t="shared" si="68"/>
        <v>82.142676575939092</v>
      </c>
      <c r="S250" s="17">
        <f t="shared" si="68"/>
        <v>83.597791262330858</v>
      </c>
      <c r="T250" s="17">
        <f t="shared" si="68"/>
        <v>86.162976663577638</v>
      </c>
      <c r="U250" s="17">
        <f t="shared" si="68"/>
        <v>88.567756751796423</v>
      </c>
      <c r="V250" s="17">
        <f t="shared" si="68"/>
        <v>91.570768916079643</v>
      </c>
      <c r="W250" s="17">
        <f t="shared" si="68"/>
        <v>93.401560909368712</v>
      </c>
      <c r="X250" s="17">
        <f t="shared" si="68"/>
        <v>96.09785067547179</v>
      </c>
      <c r="Y250" s="17">
        <f t="shared" si="68"/>
        <v>95.680501929253197</v>
      </c>
      <c r="Z250" s="17">
        <f t="shared" si="68"/>
        <v>96.857514821985447</v>
      </c>
      <c r="AA250" s="17">
        <f t="shared" si="68"/>
        <v>98.831013593744714</v>
      </c>
      <c r="AB250" s="17">
        <f t="shared" si="68"/>
        <v>100</v>
      </c>
      <c r="AC250" s="17">
        <f t="shared" si="68"/>
        <v>101.49468207443999</v>
      </c>
      <c r="AD250" s="17">
        <f t="shared" si="68"/>
        <v>103.06166097720968</v>
      </c>
      <c r="AE250" s="17">
        <f t="shared" si="68"/>
        <v>104.03909977139608</v>
      </c>
      <c r="AF250" s="17">
        <f t="shared" si="68"/>
        <v>104.89252223631154</v>
      </c>
      <c r="AG250" s="17">
        <f t="shared" si="68"/>
        <v>106.76910533612713</v>
      </c>
      <c r="AH250" s="17">
        <f t="shared" si="68"/>
        <v>109.05505414065701</v>
      </c>
    </row>
    <row r="251" spans="1:34" x14ac:dyDescent="0.25">
      <c r="A251" t="s">
        <v>76</v>
      </c>
      <c r="B251" s="9" t="s">
        <v>153</v>
      </c>
      <c r="C251" s="17">
        <f t="shared" ref="C251:L251" si="70">C67*100/C159</f>
        <v>60.521958647350019</v>
      </c>
      <c r="D251" s="17">
        <f t="shared" si="70"/>
        <v>62.741087409607438</v>
      </c>
      <c r="E251" s="17">
        <f t="shared" si="70"/>
        <v>65.214075675059817</v>
      </c>
      <c r="F251" s="17">
        <f t="shared" si="70"/>
        <v>67.657072129025892</v>
      </c>
      <c r="G251" s="17">
        <f t="shared" si="70"/>
        <v>69.24816206215317</v>
      </c>
      <c r="H251" s="17">
        <f t="shared" si="70"/>
        <v>70.804213093650631</v>
      </c>
      <c r="I251" s="17">
        <f t="shared" si="70"/>
        <v>72.682438635282338</v>
      </c>
      <c r="J251" s="17">
        <f t="shared" si="70"/>
        <v>74.706190314548536</v>
      </c>
      <c r="K251" s="17">
        <f t="shared" si="70"/>
        <v>77.527627609271804</v>
      </c>
      <c r="L251" s="17">
        <f t="shared" si="70"/>
        <v>78.97237229344951</v>
      </c>
      <c r="M251" s="17">
        <f t="shared" si="3"/>
        <v>80.564460734673446</v>
      </c>
      <c r="N251" s="17">
        <f t="shared" si="68"/>
        <v>81.356545147863102</v>
      </c>
      <c r="O251" s="17">
        <f t="shared" si="68"/>
        <v>82.955298070521351</v>
      </c>
      <c r="P251" s="17">
        <f t="shared" si="68"/>
        <v>85.254906525123502</v>
      </c>
      <c r="Q251" s="17">
        <f t="shared" si="68"/>
        <v>86.090259473436291</v>
      </c>
      <c r="R251" s="17">
        <f t="shared" si="68"/>
        <v>86.612079503343196</v>
      </c>
      <c r="S251" s="17">
        <f t="shared" si="68"/>
        <v>88.025076064784685</v>
      </c>
      <c r="T251" s="17">
        <f t="shared" si="68"/>
        <v>89.796407511996676</v>
      </c>
      <c r="U251" s="17">
        <f t="shared" si="68"/>
        <v>92.042021925757211</v>
      </c>
      <c r="V251" s="17">
        <f t="shared" si="68"/>
        <v>94.573808011046012</v>
      </c>
      <c r="W251" s="17">
        <f t="shared" si="68"/>
        <v>95.960541278092734</v>
      </c>
      <c r="X251" s="17">
        <f t="shared" si="68"/>
        <v>98.369762916924074</v>
      </c>
      <c r="Y251" s="17">
        <f t="shared" si="68"/>
        <v>96.89710117609215</v>
      </c>
      <c r="Z251" s="17">
        <f t="shared" si="68"/>
        <v>97.866299954317412</v>
      </c>
      <c r="AA251" s="17">
        <f t="shared" si="68"/>
        <v>99.357871012609422</v>
      </c>
      <c r="AB251" s="17">
        <f t="shared" si="68"/>
        <v>100</v>
      </c>
      <c r="AC251" s="17">
        <f t="shared" si="68"/>
        <v>101.13747678703125</v>
      </c>
      <c r="AD251" s="17">
        <f t="shared" si="68"/>
        <v>102.59020472446448</v>
      </c>
      <c r="AE251" s="17">
        <f t="shared" si="68"/>
        <v>102.70738888976669</v>
      </c>
      <c r="AF251" s="17">
        <f t="shared" si="68"/>
        <v>102.86884002259218</v>
      </c>
      <c r="AG251" s="17">
        <f t="shared" si="68"/>
        <v>104.23538054597144</v>
      </c>
      <c r="AH251" s="17">
        <f t="shared" si="68"/>
        <v>106.2951877043236</v>
      </c>
    </row>
    <row r="252" spans="1:34" x14ac:dyDescent="0.25">
      <c r="A252" t="s">
        <v>77</v>
      </c>
      <c r="B252" s="9" t="s">
        <v>78</v>
      </c>
      <c r="C252" s="17">
        <f t="shared" ref="C252:L252" si="71">C68*100/C160</f>
        <v>56.576018641766709</v>
      </c>
      <c r="D252" s="17">
        <f t="shared" si="71"/>
        <v>58.609622945405711</v>
      </c>
      <c r="E252" s="17">
        <f t="shared" si="71"/>
        <v>60.730988508469792</v>
      </c>
      <c r="F252" s="17">
        <f t="shared" si="71"/>
        <v>62.687222789537124</v>
      </c>
      <c r="G252" s="17">
        <f t="shared" si="71"/>
        <v>63.837011238858963</v>
      </c>
      <c r="H252" s="17">
        <f t="shared" si="71"/>
        <v>64.931566378507583</v>
      </c>
      <c r="I252" s="17">
        <f t="shared" si="71"/>
        <v>66.094449256894535</v>
      </c>
      <c r="J252" s="17">
        <f t="shared" si="71"/>
        <v>67.35156439118532</v>
      </c>
      <c r="K252" s="17">
        <f t="shared" si="71"/>
        <v>69.446418718695099</v>
      </c>
      <c r="L252" s="17">
        <f t="shared" si="71"/>
        <v>70.661089949597041</v>
      </c>
      <c r="M252" s="17">
        <f t="shared" si="3"/>
        <v>71.426114626262859</v>
      </c>
      <c r="N252" s="17">
        <f t="shared" si="68"/>
        <v>71.987469805895557</v>
      </c>
      <c r="O252" s="17">
        <f t="shared" si="68"/>
        <v>73.494718759274491</v>
      </c>
      <c r="P252" s="17">
        <f t="shared" si="68"/>
        <v>76.561956957752727</v>
      </c>
      <c r="Q252" s="17">
        <f t="shared" si="68"/>
        <v>77.32989507978462</v>
      </c>
      <c r="R252" s="17">
        <f t="shared" si="68"/>
        <v>78.016799738499969</v>
      </c>
      <c r="S252" s="17">
        <f t="shared" si="68"/>
        <v>79.933935324888964</v>
      </c>
      <c r="T252" s="17">
        <f t="shared" si="68"/>
        <v>82.932464170261269</v>
      </c>
      <c r="U252" s="17">
        <f t="shared" si="68"/>
        <v>86.232276878932041</v>
      </c>
      <c r="V252" s="17">
        <f t="shared" si="68"/>
        <v>89.640423370156782</v>
      </c>
      <c r="W252" s="17">
        <f t="shared" si="68"/>
        <v>91.73283313987524</v>
      </c>
      <c r="X252" s="17">
        <f t="shared" si="68"/>
        <v>95.430435199124034</v>
      </c>
      <c r="Y252" s="17">
        <f t="shared" si="68"/>
        <v>94.747518395669132</v>
      </c>
      <c r="Z252" s="17">
        <f t="shared" si="68"/>
        <v>96.371591101544553</v>
      </c>
      <c r="AA252" s="17">
        <f t="shared" si="68"/>
        <v>98.742632358029709</v>
      </c>
      <c r="AB252" s="17">
        <f t="shared" si="68"/>
        <v>100</v>
      </c>
      <c r="AC252" s="17">
        <f t="shared" si="68"/>
        <v>101.22291207874022</v>
      </c>
      <c r="AD252" s="17">
        <f t="shared" si="68"/>
        <v>102.38509366418408</v>
      </c>
      <c r="AE252" s="17">
        <f t="shared" si="68"/>
        <v>102.58565805844476</v>
      </c>
      <c r="AF252" s="17">
        <f t="shared" si="68"/>
        <v>103.08352842213412</v>
      </c>
      <c r="AG252" s="17">
        <f t="shared" si="68"/>
        <v>104.86488098399988</v>
      </c>
      <c r="AH252" s="17">
        <f t="shared" si="68"/>
        <v>107.19888448929491</v>
      </c>
    </row>
    <row r="253" spans="1:34" x14ac:dyDescent="0.25">
      <c r="A253" t="s">
        <v>79</v>
      </c>
      <c r="B253" s="1" t="s">
        <v>154</v>
      </c>
      <c r="C253" s="17">
        <f t="shared" ref="C253:L253" si="72">C69*100/C161</f>
        <v>57.684136461374429</v>
      </c>
      <c r="D253" s="17">
        <f t="shared" si="72"/>
        <v>59.852244830790866</v>
      </c>
      <c r="E253" s="17">
        <f t="shared" si="72"/>
        <v>61.833154429751936</v>
      </c>
      <c r="F253" s="17">
        <f t="shared" si="72"/>
        <v>63.586943035162044</v>
      </c>
      <c r="G253" s="17">
        <f t="shared" si="72"/>
        <v>64.944309695884371</v>
      </c>
      <c r="H253" s="17">
        <f t="shared" si="72"/>
        <v>66.100983728380271</v>
      </c>
      <c r="I253" s="17">
        <f t="shared" si="72"/>
        <v>67.363930638146172</v>
      </c>
      <c r="J253" s="17">
        <f t="shared" si="72"/>
        <v>68.672831928799511</v>
      </c>
      <c r="K253" s="17">
        <f t="shared" si="72"/>
        <v>70.886189147894456</v>
      </c>
      <c r="L253" s="17">
        <f t="shared" si="72"/>
        <v>71.872611257016672</v>
      </c>
      <c r="M253" s="17">
        <f t="shared" ref="M253:AB275" si="73">M69*100/M161</f>
        <v>72.601147364877804</v>
      </c>
      <c r="N253" s="17">
        <f t="shared" si="73"/>
        <v>73.315503003003002</v>
      </c>
      <c r="O253" s="17">
        <f t="shared" si="73"/>
        <v>74.765347747144162</v>
      </c>
      <c r="P253" s="17">
        <f t="shared" si="73"/>
        <v>77.672529641918487</v>
      </c>
      <c r="Q253" s="17">
        <f t="shared" si="73"/>
        <v>78.430999342147771</v>
      </c>
      <c r="R253" s="17">
        <f t="shared" si="73"/>
        <v>79.041354961671829</v>
      </c>
      <c r="S253" s="17">
        <f t="shared" si="73"/>
        <v>80.923150070257194</v>
      </c>
      <c r="T253" s="17">
        <f t="shared" si="73"/>
        <v>83.944046411100402</v>
      </c>
      <c r="U253" s="17">
        <f t="shared" si="73"/>
        <v>87.190403148399568</v>
      </c>
      <c r="V253" s="17">
        <f t="shared" si="73"/>
        <v>90.634099265174569</v>
      </c>
      <c r="W253" s="17">
        <f t="shared" si="73"/>
        <v>92.517063260617306</v>
      </c>
      <c r="X253" s="17">
        <f t="shared" si="73"/>
        <v>95.933290956674441</v>
      </c>
      <c r="Y253" s="17">
        <f t="shared" si="73"/>
        <v>95.168676530398699</v>
      </c>
      <c r="Z253" s="17">
        <f t="shared" si="73"/>
        <v>96.65476831479728</v>
      </c>
      <c r="AA253" s="17">
        <f t="shared" si="73"/>
        <v>98.753652242281078</v>
      </c>
      <c r="AB253" s="17">
        <f t="shared" si="73"/>
        <v>100</v>
      </c>
      <c r="AC253" s="17">
        <f t="shared" si="68"/>
        <v>101.25850902927593</v>
      </c>
      <c r="AD253" s="17">
        <f t="shared" si="68"/>
        <v>102.42617353401046</v>
      </c>
      <c r="AE253" s="17">
        <f t="shared" si="68"/>
        <v>102.86389735727951</v>
      </c>
      <c r="AF253" s="17">
        <f t="shared" si="68"/>
        <v>103.35751987865349</v>
      </c>
      <c r="AG253" s="17">
        <f t="shared" si="68"/>
        <v>105.07333361041476</v>
      </c>
      <c r="AH253" s="17">
        <f t="shared" si="68"/>
        <v>107.24074420456876</v>
      </c>
    </row>
    <row r="254" spans="1:34" x14ac:dyDescent="0.25">
      <c r="A254" t="s">
        <v>80</v>
      </c>
      <c r="B254" s="1" t="s">
        <v>155</v>
      </c>
      <c r="C254" s="17">
        <f t="shared" ref="C254:L254" si="74">C70*100/C162</f>
        <v>51.071631130456211</v>
      </c>
      <c r="D254" s="17">
        <f t="shared" si="74"/>
        <v>52.57898841696575</v>
      </c>
      <c r="E254" s="17">
        <f t="shared" si="74"/>
        <v>55.160301810858144</v>
      </c>
      <c r="F254" s="17">
        <f t="shared" si="74"/>
        <v>57.840936333964528</v>
      </c>
      <c r="G254" s="17">
        <f t="shared" si="74"/>
        <v>58.153891555458308</v>
      </c>
      <c r="H254" s="17">
        <f t="shared" si="74"/>
        <v>58.975474369345257</v>
      </c>
      <c r="I254" s="17">
        <f t="shared" si="74"/>
        <v>59.729108415251758</v>
      </c>
      <c r="J254" s="17">
        <f t="shared" si="74"/>
        <v>60.753902506267053</v>
      </c>
      <c r="K254" s="17">
        <f t="shared" si="74"/>
        <v>62.318525521129438</v>
      </c>
      <c r="L254" s="17">
        <f t="shared" si="74"/>
        <v>64.226578952691995</v>
      </c>
      <c r="M254" s="17">
        <f t="shared" si="73"/>
        <v>65.510823251701098</v>
      </c>
      <c r="N254" s="17">
        <f t="shared" si="68"/>
        <v>65.535243821534081</v>
      </c>
      <c r="O254" s="17">
        <f t="shared" si="68"/>
        <v>67.094685508281529</v>
      </c>
      <c r="P254" s="17">
        <f t="shared" si="68"/>
        <v>71.094649937828265</v>
      </c>
      <c r="Q254" s="17">
        <f t="shared" si="68"/>
        <v>71.920749919103599</v>
      </c>
      <c r="R254" s="17">
        <f t="shared" si="68"/>
        <v>73.054568695155893</v>
      </c>
      <c r="S254" s="17">
        <f t="shared" si="68"/>
        <v>75.177863036596207</v>
      </c>
      <c r="T254" s="17">
        <f t="shared" si="68"/>
        <v>78.059941269359939</v>
      </c>
      <c r="U254" s="17">
        <f t="shared" si="68"/>
        <v>81.370121412579408</v>
      </c>
      <c r="V254" s="17">
        <f t="shared" si="68"/>
        <v>85.052961441362015</v>
      </c>
      <c r="W254" s="17">
        <f t="shared" si="68"/>
        <v>87.819306243292431</v>
      </c>
      <c r="X254" s="17">
        <f t="shared" si="68"/>
        <v>92.7773386341281</v>
      </c>
      <c r="Y254" s="17">
        <f t="shared" si="68"/>
        <v>92.482287609345065</v>
      </c>
      <c r="Z254" s="17">
        <f t="shared" si="68"/>
        <v>95.081335643417063</v>
      </c>
      <c r="AA254" s="17">
        <f t="shared" si="68"/>
        <v>98.43413302964349</v>
      </c>
      <c r="AB254" s="17">
        <f t="shared" si="68"/>
        <v>100</v>
      </c>
      <c r="AC254" s="17">
        <f t="shared" si="68"/>
        <v>101.01561679737823</v>
      </c>
      <c r="AD254" s="17">
        <f t="shared" si="68"/>
        <v>102.15500781146852</v>
      </c>
      <c r="AE254" s="17">
        <f t="shared" si="68"/>
        <v>100.95229184123001</v>
      </c>
      <c r="AF254" s="17">
        <f t="shared" si="68"/>
        <v>101.24262178238023</v>
      </c>
      <c r="AG254" s="17">
        <f t="shared" si="68"/>
        <v>103.73110340601406</v>
      </c>
      <c r="AH254" s="17">
        <f t="shared" si="68"/>
        <v>107.15986024030276</v>
      </c>
    </row>
    <row r="255" spans="1:34" x14ac:dyDescent="0.25">
      <c r="A255" t="s">
        <v>81</v>
      </c>
      <c r="B255" s="9" t="s">
        <v>289</v>
      </c>
      <c r="C255" s="17">
        <f t="shared" ref="C255:L255" si="75">C71*100/C163</f>
        <v>53.776427374391005</v>
      </c>
      <c r="D255" s="17">
        <f t="shared" si="75"/>
        <v>56.009457666138069</v>
      </c>
      <c r="E255" s="17">
        <f t="shared" si="75"/>
        <v>58.186064016900737</v>
      </c>
      <c r="F255" s="17">
        <f t="shared" si="75"/>
        <v>60.325463252531776</v>
      </c>
      <c r="G255" s="17">
        <f t="shared" si="75"/>
        <v>62.066877949896593</v>
      </c>
      <c r="H255" s="17">
        <f t="shared" si="75"/>
        <v>63.435401031542007</v>
      </c>
      <c r="I255" s="17">
        <f t="shared" si="75"/>
        <v>64.896988364213087</v>
      </c>
      <c r="J255" s="17">
        <f t="shared" si="75"/>
        <v>66.275650085681775</v>
      </c>
      <c r="K255" s="17">
        <f t="shared" si="75"/>
        <v>68.529839345103127</v>
      </c>
      <c r="L255" s="17">
        <f t="shared" si="75"/>
        <v>69.728515399835331</v>
      </c>
      <c r="M255" s="17">
        <f t="shared" si="73"/>
        <v>70.785216013726881</v>
      </c>
      <c r="N255" s="17">
        <f t="shared" si="68"/>
        <v>71.512015745923705</v>
      </c>
      <c r="O255" s="17">
        <f t="shared" si="68"/>
        <v>73.244681590765893</v>
      </c>
      <c r="P255" s="17">
        <f t="shared" si="68"/>
        <v>76.50512569395417</v>
      </c>
      <c r="Q255" s="17">
        <f t="shared" si="68"/>
        <v>77.258438468250688</v>
      </c>
      <c r="R255" s="17">
        <f t="shared" si="68"/>
        <v>77.977110526881816</v>
      </c>
      <c r="S255" s="17">
        <f t="shared" si="68"/>
        <v>80.279150740914289</v>
      </c>
      <c r="T255" s="17">
        <f t="shared" si="68"/>
        <v>83.492810692279434</v>
      </c>
      <c r="U255" s="17">
        <f t="shared" si="68"/>
        <v>87.105515068231071</v>
      </c>
      <c r="V255" s="17">
        <f t="shared" si="68"/>
        <v>90.155587556714536</v>
      </c>
      <c r="W255" s="17">
        <f t="shared" si="68"/>
        <v>92.099053693785493</v>
      </c>
      <c r="X255" s="17">
        <f t="shared" si="68"/>
        <v>95.182481765840762</v>
      </c>
      <c r="Y255" s="17">
        <f t="shared" si="68"/>
        <v>95.282345930338948</v>
      </c>
      <c r="Z255" s="17">
        <f t="shared" si="68"/>
        <v>96.699605408720501</v>
      </c>
      <c r="AA255" s="17">
        <f t="shared" si="68"/>
        <v>98.989448643470169</v>
      </c>
      <c r="AB255" s="17">
        <f t="shared" si="68"/>
        <v>100</v>
      </c>
      <c r="AC255" s="17">
        <f t="shared" si="68"/>
        <v>101.62115257156144</v>
      </c>
      <c r="AD255" s="17">
        <f t="shared" si="68"/>
        <v>103.74871556761846</v>
      </c>
      <c r="AE255" s="17">
        <f t="shared" si="68"/>
        <v>104.59050773540586</v>
      </c>
      <c r="AF255" s="17">
        <f t="shared" si="68"/>
        <v>104.98928106996394</v>
      </c>
      <c r="AG255" s="17">
        <f t="shared" si="68"/>
        <v>106.7900402098122</v>
      </c>
      <c r="AH255" s="17">
        <f t="shared" si="68"/>
        <v>109.04344949607174</v>
      </c>
    </row>
    <row r="256" spans="1:34" x14ac:dyDescent="0.25">
      <c r="A256" t="s">
        <v>82</v>
      </c>
      <c r="B256" s="9" t="s">
        <v>83</v>
      </c>
      <c r="C256" s="17">
        <f t="shared" ref="C256:L256" si="76">C72*100/C164</f>
        <v>59.935584310049407</v>
      </c>
      <c r="D256" s="17">
        <f t="shared" si="76"/>
        <v>62.204830374970946</v>
      </c>
      <c r="E256" s="17">
        <f t="shared" si="76"/>
        <v>64.674217293290283</v>
      </c>
      <c r="F256" s="17">
        <f t="shared" si="76"/>
        <v>66.926784948237994</v>
      </c>
      <c r="G256" s="17">
        <f t="shared" si="76"/>
        <v>68.59882961920934</v>
      </c>
      <c r="H256" s="17">
        <f t="shared" si="76"/>
        <v>70.14211096000615</v>
      </c>
      <c r="I256" s="17">
        <f t="shared" si="76"/>
        <v>71.544576866128111</v>
      </c>
      <c r="J256" s="17">
        <f t="shared" si="76"/>
        <v>73.030112213394091</v>
      </c>
      <c r="K256" s="17">
        <f t="shared" si="76"/>
        <v>75.454307804982093</v>
      </c>
      <c r="L256" s="17">
        <f t="shared" si="76"/>
        <v>77.122057785262655</v>
      </c>
      <c r="M256" s="17">
        <f t="shared" si="73"/>
        <v>78.620589526881389</v>
      </c>
      <c r="N256" s="17">
        <f t="shared" si="68"/>
        <v>78.405927217991149</v>
      </c>
      <c r="O256" s="17">
        <f t="shared" si="68"/>
        <v>78.986864801824765</v>
      </c>
      <c r="P256" s="17">
        <f t="shared" si="68"/>
        <v>81.255186789423405</v>
      </c>
      <c r="Q256" s="17">
        <f t="shared" si="68"/>
        <v>82.741305730874672</v>
      </c>
      <c r="R256" s="17">
        <f t="shared" si="68"/>
        <v>82.196424823892102</v>
      </c>
      <c r="S256" s="17">
        <f t="shared" si="68"/>
        <v>84.423924122088451</v>
      </c>
      <c r="T256" s="17">
        <f t="shared" si="68"/>
        <v>86.933282241886758</v>
      </c>
      <c r="U256" s="17">
        <f t="shared" si="68"/>
        <v>89.83303130665179</v>
      </c>
      <c r="V256" s="17">
        <f t="shared" si="68"/>
        <v>92.180358470351294</v>
      </c>
      <c r="W256" s="17">
        <f t="shared" si="68"/>
        <v>93.847043743132673</v>
      </c>
      <c r="X256" s="17">
        <f t="shared" si="68"/>
        <v>96.871213499089123</v>
      </c>
      <c r="Y256" s="17">
        <f t="shared" si="68"/>
        <v>95.681245074437314</v>
      </c>
      <c r="Z256" s="17">
        <f t="shared" si="68"/>
        <v>96.716037803212487</v>
      </c>
      <c r="AA256" s="17">
        <f t="shared" si="68"/>
        <v>99.072601507577133</v>
      </c>
      <c r="AB256" s="17">
        <f t="shared" si="68"/>
        <v>100</v>
      </c>
      <c r="AC256" s="17">
        <f t="shared" si="68"/>
        <v>101.05234309860505</v>
      </c>
      <c r="AD256" s="17">
        <f t="shared" si="68"/>
        <v>102.83039019124912</v>
      </c>
      <c r="AE256" s="17">
        <f t="shared" si="68"/>
        <v>103.09426170189438</v>
      </c>
      <c r="AF256" s="17">
        <f t="shared" si="68"/>
        <v>103.24478397948002</v>
      </c>
      <c r="AG256" s="17">
        <f t="shared" si="68"/>
        <v>104.75995825645512</v>
      </c>
      <c r="AH256" s="17">
        <f t="shared" si="68"/>
        <v>106.5769894221777</v>
      </c>
    </row>
    <row r="257" spans="1:34" x14ac:dyDescent="0.25">
      <c r="A257" t="s">
        <v>84</v>
      </c>
      <c r="B257" s="9" t="s">
        <v>85</v>
      </c>
      <c r="C257" s="17">
        <f t="shared" ref="C257:L257" si="77">C73*100/C165</f>
        <v>53.032422725175195</v>
      </c>
      <c r="D257" s="17">
        <f t="shared" si="77"/>
        <v>55.268707448969856</v>
      </c>
      <c r="E257" s="17">
        <f t="shared" si="77"/>
        <v>57.440005540252258</v>
      </c>
      <c r="F257" s="17">
        <f t="shared" si="77"/>
        <v>59.53709599110735</v>
      </c>
      <c r="G257" s="17">
        <f t="shared" si="77"/>
        <v>61.295129349345324</v>
      </c>
      <c r="H257" s="17">
        <f t="shared" si="77"/>
        <v>62.641515252417314</v>
      </c>
      <c r="I257" s="17">
        <f t="shared" si="77"/>
        <v>64.11468400206229</v>
      </c>
      <c r="J257" s="17">
        <f t="shared" si="77"/>
        <v>65.481892628810087</v>
      </c>
      <c r="K257" s="17">
        <f t="shared" si="77"/>
        <v>67.718529684165688</v>
      </c>
      <c r="L257" s="17">
        <f t="shared" si="77"/>
        <v>68.854201748504892</v>
      </c>
      <c r="M257" s="17">
        <f t="shared" si="73"/>
        <v>69.854307744790702</v>
      </c>
      <c r="N257" s="17">
        <f t="shared" si="68"/>
        <v>70.68241475431229</v>
      </c>
      <c r="O257" s="17">
        <f t="shared" si="68"/>
        <v>72.545466054034605</v>
      </c>
      <c r="P257" s="17">
        <f t="shared" si="68"/>
        <v>75.919056796983043</v>
      </c>
      <c r="Q257" s="17">
        <f t="shared" si="68"/>
        <v>76.603235331774968</v>
      </c>
      <c r="R257" s="17">
        <f t="shared" si="68"/>
        <v>77.460496621448357</v>
      </c>
      <c r="S257" s="17">
        <f t="shared" si="68"/>
        <v>79.789358117540957</v>
      </c>
      <c r="T257" s="17">
        <f t="shared" si="68"/>
        <v>83.066103235731916</v>
      </c>
      <c r="U257" s="17">
        <f t="shared" si="68"/>
        <v>86.753822347397573</v>
      </c>
      <c r="V257" s="17">
        <f t="shared" si="68"/>
        <v>89.882951404559435</v>
      </c>
      <c r="W257" s="17">
        <f t="shared" si="68"/>
        <v>91.861305899357561</v>
      </c>
      <c r="X257" s="17">
        <f t="shared" si="68"/>
        <v>94.953332292745372</v>
      </c>
      <c r="Y257" s="17">
        <f t="shared" si="68"/>
        <v>95.229411106726289</v>
      </c>
      <c r="Z257" s="17">
        <f t="shared" si="68"/>
        <v>96.697478830252209</v>
      </c>
      <c r="AA257" s="17">
        <f t="shared" si="68"/>
        <v>98.977456799387937</v>
      </c>
      <c r="AB257" s="17">
        <f t="shared" si="68"/>
        <v>100</v>
      </c>
      <c r="AC257" s="17">
        <f t="shared" si="68"/>
        <v>101.69550168405728</v>
      </c>
      <c r="AD257" s="17">
        <f t="shared" si="68"/>
        <v>103.86886281096484</v>
      </c>
      <c r="AE257" s="17">
        <f t="shared" si="68"/>
        <v>104.7855891196789</v>
      </c>
      <c r="AF257" s="17">
        <f t="shared" si="68"/>
        <v>105.21506092185473</v>
      </c>
      <c r="AG257" s="17">
        <f t="shared" si="68"/>
        <v>107.05224603912666</v>
      </c>
      <c r="AH257" s="17">
        <f t="shared" si="68"/>
        <v>109.35979805725404</v>
      </c>
    </row>
    <row r="258" spans="1:34" x14ac:dyDescent="0.25">
      <c r="A258" t="s">
        <v>86</v>
      </c>
      <c r="B258" s="1" t="s">
        <v>156</v>
      </c>
      <c r="C258" s="17">
        <f t="shared" ref="C258:L258" si="78">C74*100/C166</f>
        <v>52.802367668789039</v>
      </c>
      <c r="D258" s="17">
        <f t="shared" si="78"/>
        <v>55.115053964268427</v>
      </c>
      <c r="E258" s="17">
        <f t="shared" si="78"/>
        <v>57.437643269581294</v>
      </c>
      <c r="F258" s="17">
        <f t="shared" si="78"/>
        <v>59.712031389162149</v>
      </c>
      <c r="G258" s="17">
        <f t="shared" si="78"/>
        <v>61.67340401338253</v>
      </c>
      <c r="H258" s="17">
        <f t="shared" si="78"/>
        <v>63.187979329804691</v>
      </c>
      <c r="I258" s="17">
        <f t="shared" si="78"/>
        <v>64.693555877581247</v>
      </c>
      <c r="J258" s="17">
        <f t="shared" si="78"/>
        <v>66.252720384303089</v>
      </c>
      <c r="K258" s="17">
        <f t="shared" si="78"/>
        <v>68.583904978158046</v>
      </c>
      <c r="L258" s="17">
        <f t="shared" si="78"/>
        <v>69.714942776590505</v>
      </c>
      <c r="M258" s="17">
        <f t="shared" si="73"/>
        <v>70.852899544738378</v>
      </c>
      <c r="N258" s="17">
        <f t="shared" si="68"/>
        <v>71.617311944479582</v>
      </c>
      <c r="O258" s="17">
        <f t="shared" si="68"/>
        <v>73.360244901741751</v>
      </c>
      <c r="P258" s="17">
        <f t="shared" si="68"/>
        <v>76.70745910479863</v>
      </c>
      <c r="Q258" s="17">
        <f t="shared" si="68"/>
        <v>77.334221303467984</v>
      </c>
      <c r="R258" s="17">
        <f t="shared" si="68"/>
        <v>78.19848804463976</v>
      </c>
      <c r="S258" s="17">
        <f t="shared" si="68"/>
        <v>80.267763462011644</v>
      </c>
      <c r="T258" s="17">
        <f t="shared" si="68"/>
        <v>83.437924196681791</v>
      </c>
      <c r="U258" s="17">
        <f t="shared" si="68"/>
        <v>87.109284658766924</v>
      </c>
      <c r="V258" s="17">
        <f t="shared" si="68"/>
        <v>90.410324859098907</v>
      </c>
      <c r="W258" s="17">
        <f t="shared" si="68"/>
        <v>92.037392445683849</v>
      </c>
      <c r="X258" s="17">
        <f t="shared" si="68"/>
        <v>95.176369167913776</v>
      </c>
      <c r="Y258" s="17">
        <f t="shared" si="68"/>
        <v>95.635666880982555</v>
      </c>
      <c r="Z258" s="17">
        <f t="shared" si="68"/>
        <v>96.956877389957143</v>
      </c>
      <c r="AA258" s="17">
        <f t="shared" si="68"/>
        <v>99.087588411602425</v>
      </c>
      <c r="AB258" s="17">
        <f t="shared" si="68"/>
        <v>100</v>
      </c>
      <c r="AC258" s="17">
        <f t="shared" si="68"/>
        <v>101.71023959373314</v>
      </c>
      <c r="AD258" s="17">
        <f t="shared" si="68"/>
        <v>103.62511853101921</v>
      </c>
      <c r="AE258" s="17">
        <f t="shared" si="68"/>
        <v>104.87715149249102</v>
      </c>
      <c r="AF258" s="17">
        <f t="shared" si="68"/>
        <v>105.67127841505093</v>
      </c>
      <c r="AG258" s="17">
        <f t="shared" si="68"/>
        <v>107.60910553049943</v>
      </c>
      <c r="AH258" s="17">
        <f t="shared" si="68"/>
        <v>110.02243482788155</v>
      </c>
    </row>
    <row r="259" spans="1:34" x14ac:dyDescent="0.25">
      <c r="A259" t="s">
        <v>87</v>
      </c>
      <c r="B259" s="1" t="s">
        <v>157</v>
      </c>
      <c r="C259" s="17">
        <f t="shared" ref="C259:L259" si="79">C75*100/C167</f>
        <v>51.791415154956482</v>
      </c>
      <c r="D259" s="17">
        <f t="shared" si="79"/>
        <v>53.92436247642646</v>
      </c>
      <c r="E259" s="17">
        <f t="shared" si="79"/>
        <v>55.983674521397539</v>
      </c>
      <c r="F259" s="17">
        <f t="shared" si="79"/>
        <v>57.898791808575396</v>
      </c>
      <c r="G259" s="17">
        <f t="shared" si="79"/>
        <v>59.514647093567753</v>
      </c>
      <c r="H259" s="17">
        <f t="shared" si="79"/>
        <v>60.739385672000097</v>
      </c>
      <c r="I259" s="17">
        <f t="shared" si="79"/>
        <v>62.148650845158905</v>
      </c>
      <c r="J259" s="17">
        <f t="shared" si="79"/>
        <v>63.340973398756695</v>
      </c>
      <c r="K259" s="17">
        <f t="shared" si="79"/>
        <v>65.416283669867525</v>
      </c>
      <c r="L259" s="17">
        <f t="shared" si="79"/>
        <v>66.503575964629761</v>
      </c>
      <c r="M259" s="17">
        <f t="shared" si="73"/>
        <v>67.354648344015743</v>
      </c>
      <c r="N259" s="17">
        <f t="shared" si="68"/>
        <v>68.25084491032311</v>
      </c>
      <c r="O259" s="17">
        <f t="shared" si="68"/>
        <v>70.477898115386566</v>
      </c>
      <c r="P259" s="17">
        <f t="shared" si="68"/>
        <v>74.134884891625887</v>
      </c>
      <c r="Q259" s="17">
        <f t="shared" si="68"/>
        <v>74.754100140642223</v>
      </c>
      <c r="R259" s="17">
        <f t="shared" si="68"/>
        <v>76.038622309345286</v>
      </c>
      <c r="S259" s="17">
        <f t="shared" si="68"/>
        <v>78.620875112571369</v>
      </c>
      <c r="T259" s="17">
        <f t="shared" si="68"/>
        <v>81.969818455871433</v>
      </c>
      <c r="U259" s="17">
        <f t="shared" si="68"/>
        <v>85.880902017120675</v>
      </c>
      <c r="V259" s="17">
        <f t="shared" si="68"/>
        <v>89.019697492332668</v>
      </c>
      <c r="W259" s="17">
        <f t="shared" si="68"/>
        <v>91.126740706732932</v>
      </c>
      <c r="X259" s="17">
        <f t="shared" si="68"/>
        <v>94.386769769555599</v>
      </c>
      <c r="Y259" s="17">
        <f t="shared" si="68"/>
        <v>94.999492944240956</v>
      </c>
      <c r="Z259" s="17">
        <f t="shared" si="68"/>
        <v>96.61052766899131</v>
      </c>
      <c r="AA259" s="17">
        <f t="shared" si="68"/>
        <v>98.968833157599406</v>
      </c>
      <c r="AB259" s="17">
        <f t="shared" si="68"/>
        <v>100</v>
      </c>
      <c r="AC259" s="17">
        <f t="shared" si="68"/>
        <v>101.71218007015935</v>
      </c>
      <c r="AD259" s="17">
        <f t="shared" si="68"/>
        <v>104.03890542347355</v>
      </c>
      <c r="AE259" s="17">
        <f t="shared" si="68"/>
        <v>104.7219808876266</v>
      </c>
      <c r="AF259" s="17">
        <f t="shared" si="68"/>
        <v>104.88167829961851</v>
      </c>
      <c r="AG259" s="17">
        <f t="shared" si="68"/>
        <v>106.59830711214651</v>
      </c>
      <c r="AH259" s="17">
        <f t="shared" si="68"/>
        <v>108.80719603861822</v>
      </c>
    </row>
    <row r="260" spans="1:34" x14ac:dyDescent="0.25">
      <c r="A260" t="s">
        <v>88</v>
      </c>
      <c r="B260" s="1" t="s">
        <v>158</v>
      </c>
      <c r="C260" s="17">
        <f t="shared" ref="C260:L260" si="80">C76*100/C168</f>
        <v>58.140896199866781</v>
      </c>
      <c r="D260" s="17">
        <f t="shared" si="80"/>
        <v>60.538966578304134</v>
      </c>
      <c r="E260" s="17">
        <f t="shared" si="80"/>
        <v>62.568293549784869</v>
      </c>
      <c r="F260" s="17">
        <f t="shared" si="80"/>
        <v>64.902774069529642</v>
      </c>
      <c r="G260" s="17">
        <f t="shared" si="80"/>
        <v>66.480591995409966</v>
      </c>
      <c r="H260" s="17">
        <f t="shared" si="80"/>
        <v>68.115280137958877</v>
      </c>
      <c r="I260" s="17">
        <f t="shared" si="80"/>
        <v>69.302422768290612</v>
      </c>
      <c r="J260" s="17">
        <f t="shared" si="80"/>
        <v>70.75847173487756</v>
      </c>
      <c r="K260" s="17">
        <f t="shared" si="80"/>
        <v>73.452703169158042</v>
      </c>
      <c r="L260" s="17">
        <f t="shared" si="80"/>
        <v>74.895585287543128</v>
      </c>
      <c r="M260" s="17">
        <f t="shared" si="73"/>
        <v>76.069590940077305</v>
      </c>
      <c r="N260" s="17">
        <f t="shared" si="68"/>
        <v>76.712516387834782</v>
      </c>
      <c r="O260" s="17">
        <f t="shared" si="68"/>
        <v>77.524739820687373</v>
      </c>
      <c r="P260" s="17">
        <f t="shared" si="68"/>
        <v>79.151198122066461</v>
      </c>
      <c r="Q260" s="17">
        <f t="shared" si="68"/>
        <v>80.33203909492569</v>
      </c>
      <c r="R260" s="17">
        <f t="shared" si="68"/>
        <v>80.581537999379634</v>
      </c>
      <c r="S260" s="17">
        <f t="shared" si="68"/>
        <v>82.219537313037648</v>
      </c>
      <c r="T260" s="17">
        <f t="shared" si="68"/>
        <v>85.252674651866485</v>
      </c>
      <c r="U260" s="17">
        <f t="shared" si="68"/>
        <v>87.517621791414754</v>
      </c>
      <c r="V260" s="17">
        <f t="shared" si="68"/>
        <v>89.714514250206236</v>
      </c>
      <c r="W260" s="17">
        <f t="shared" si="68"/>
        <v>92.252042290278339</v>
      </c>
      <c r="X260" s="17">
        <f t="shared" si="68"/>
        <v>94.998049830302563</v>
      </c>
      <c r="Y260" s="17">
        <f t="shared" si="68"/>
        <v>94.28889169220146</v>
      </c>
      <c r="Z260" s="17">
        <f t="shared" si="68"/>
        <v>95.751924495470107</v>
      </c>
      <c r="AA260" s="17">
        <f t="shared" si="68"/>
        <v>98.368229397825516</v>
      </c>
      <c r="AB260" s="17">
        <f t="shared" si="68"/>
        <v>100</v>
      </c>
      <c r="AC260" s="17">
        <f t="shared" si="68"/>
        <v>101.21428035546512</v>
      </c>
      <c r="AD260" s="17">
        <f t="shared" si="68"/>
        <v>103.66264644712739</v>
      </c>
      <c r="AE260" s="17">
        <f t="shared" si="68"/>
        <v>104.56098637717734</v>
      </c>
      <c r="AF260" s="17">
        <f t="shared" si="68"/>
        <v>104.53050609376386</v>
      </c>
      <c r="AG260" s="17">
        <f t="shared" si="68"/>
        <v>106.56081289234326</v>
      </c>
      <c r="AH260" s="17">
        <f t="shared" si="68"/>
        <v>108.69909993064405</v>
      </c>
    </row>
    <row r="261" spans="1:34" x14ac:dyDescent="0.25">
      <c r="A261" t="s">
        <v>89</v>
      </c>
      <c r="B261" s="9" t="s">
        <v>290</v>
      </c>
      <c r="C261" s="17">
        <f t="shared" ref="C261:L261" si="81">C77*100/C169</f>
        <v>55.3517468549394</v>
      </c>
      <c r="D261" s="17">
        <f t="shared" si="81"/>
        <v>57.511519960941818</v>
      </c>
      <c r="E261" s="17">
        <f t="shared" si="81"/>
        <v>59.689363755279402</v>
      </c>
      <c r="F261" s="17">
        <f t="shared" si="81"/>
        <v>61.78058778782961</v>
      </c>
      <c r="G261" s="17">
        <f t="shared" si="81"/>
        <v>63.006729672854149</v>
      </c>
      <c r="H261" s="17">
        <f t="shared" si="81"/>
        <v>63.932707768002764</v>
      </c>
      <c r="I261" s="17">
        <f t="shared" si="81"/>
        <v>65.242768448284323</v>
      </c>
      <c r="J261" s="17">
        <f t="shared" si="81"/>
        <v>66.682371159366696</v>
      </c>
      <c r="K261" s="17">
        <f t="shared" si="81"/>
        <v>68.528306181189251</v>
      </c>
      <c r="L261" s="17">
        <f t="shared" si="81"/>
        <v>70.355237321241461</v>
      </c>
      <c r="M261" s="17">
        <f t="shared" si="73"/>
        <v>71.413375907712762</v>
      </c>
      <c r="N261" s="17">
        <f t="shared" si="68"/>
        <v>72.177513770811586</v>
      </c>
      <c r="O261" s="17">
        <f t="shared" si="68"/>
        <v>73.404044285770411</v>
      </c>
      <c r="P261" s="17">
        <f t="shared" si="68"/>
        <v>75.641258974928064</v>
      </c>
      <c r="Q261" s="17">
        <f t="shared" si="68"/>
        <v>76.989223023318814</v>
      </c>
      <c r="R261" s="17">
        <f t="shared" si="68"/>
        <v>77.583737538538742</v>
      </c>
      <c r="S261" s="17">
        <f t="shared" si="68"/>
        <v>79.640956574249628</v>
      </c>
      <c r="T261" s="17">
        <f t="shared" si="68"/>
        <v>82.911428584402742</v>
      </c>
      <c r="U261" s="17">
        <f t="shared" si="68"/>
        <v>85.970683964569318</v>
      </c>
      <c r="V261" s="17">
        <f t="shared" si="68"/>
        <v>89.027787432938766</v>
      </c>
      <c r="W261" s="17">
        <f t="shared" si="68"/>
        <v>91.317176332818931</v>
      </c>
      <c r="X261" s="17">
        <f t="shared" si="68"/>
        <v>95.21967862809916</v>
      </c>
      <c r="Y261" s="17">
        <f t="shared" si="68"/>
        <v>94.519883663341034</v>
      </c>
      <c r="Z261" s="17">
        <f t="shared" si="68"/>
        <v>96.369544180454781</v>
      </c>
      <c r="AA261" s="17">
        <f t="shared" si="68"/>
        <v>99.093888222155854</v>
      </c>
      <c r="AB261" s="17">
        <f t="shared" si="68"/>
        <v>100</v>
      </c>
      <c r="AC261" s="17">
        <f t="shared" si="68"/>
        <v>101.2953378429564</v>
      </c>
      <c r="AD261" s="17">
        <f t="shared" si="68"/>
        <v>103.64519783009223</v>
      </c>
      <c r="AE261" s="17">
        <f t="shared" si="68"/>
        <v>104.03274147354199</v>
      </c>
      <c r="AF261" s="17">
        <f t="shared" si="68"/>
        <v>104.20445275544816</v>
      </c>
      <c r="AG261" s="17">
        <f t="shared" si="68"/>
        <v>106.36373509838165</v>
      </c>
      <c r="AH261" s="17">
        <f t="shared" si="68"/>
        <v>108.55748804852209</v>
      </c>
    </row>
    <row r="262" spans="1:34" x14ac:dyDescent="0.25">
      <c r="A262" t="s">
        <v>90</v>
      </c>
      <c r="B262" s="9" t="s">
        <v>91</v>
      </c>
      <c r="C262" s="17">
        <f t="shared" ref="C262:L262" si="82">C78*100/C170</f>
        <v>52.538232013590346</v>
      </c>
      <c r="D262" s="17">
        <f t="shared" si="82"/>
        <v>54.622517694925961</v>
      </c>
      <c r="E262" s="17">
        <f t="shared" si="82"/>
        <v>56.784067961902707</v>
      </c>
      <c r="F262" s="17">
        <f t="shared" si="82"/>
        <v>58.882441445456983</v>
      </c>
      <c r="G262" s="17">
        <f t="shared" si="82"/>
        <v>60.880015622932071</v>
      </c>
      <c r="H262" s="17">
        <f t="shared" si="82"/>
        <v>62.337486446368409</v>
      </c>
      <c r="I262" s="17">
        <f t="shared" si="82"/>
        <v>63.735716197388754</v>
      </c>
      <c r="J262" s="17">
        <f t="shared" si="82"/>
        <v>65.252599143560857</v>
      </c>
      <c r="K262" s="17">
        <f t="shared" si="82"/>
        <v>67.378573729814889</v>
      </c>
      <c r="L262" s="17">
        <f t="shared" si="82"/>
        <v>69.140973554154357</v>
      </c>
      <c r="M262" s="17">
        <f t="shared" si="73"/>
        <v>70.671513534672883</v>
      </c>
      <c r="N262" s="17">
        <f t="shared" si="68"/>
        <v>71.711516704094564</v>
      </c>
      <c r="O262" s="17">
        <f t="shared" si="68"/>
        <v>73.520746730788019</v>
      </c>
      <c r="P262" s="17">
        <f t="shared" si="68"/>
        <v>76.140476655917226</v>
      </c>
      <c r="Q262" s="17">
        <f t="shared" si="68"/>
        <v>77.929771610368874</v>
      </c>
      <c r="R262" s="17">
        <f t="shared" si="68"/>
        <v>78.871762661923725</v>
      </c>
      <c r="S262" s="17">
        <f t="shared" si="68"/>
        <v>80.708861980740394</v>
      </c>
      <c r="T262" s="17">
        <f t="shared" ref="N262:AH274" si="83">T78*100/T170</f>
        <v>83.656657837158633</v>
      </c>
      <c r="U262" s="17">
        <f t="shared" si="83"/>
        <v>86.947795693599886</v>
      </c>
      <c r="V262" s="17">
        <f t="shared" si="83"/>
        <v>90.237606383482657</v>
      </c>
      <c r="W262" s="17">
        <f t="shared" si="83"/>
        <v>92.425850695387339</v>
      </c>
      <c r="X262" s="17">
        <f t="shared" si="83"/>
        <v>95.790835096242546</v>
      </c>
      <c r="Y262" s="17">
        <f t="shared" si="83"/>
        <v>95.015351425020199</v>
      </c>
      <c r="Z262" s="17">
        <f t="shared" si="83"/>
        <v>96.74282298861398</v>
      </c>
      <c r="AA262" s="17">
        <f t="shared" si="83"/>
        <v>98.717528800102329</v>
      </c>
      <c r="AB262" s="17">
        <f t="shared" si="83"/>
        <v>100</v>
      </c>
      <c r="AC262" s="17">
        <f t="shared" si="83"/>
        <v>101.47264404550759</v>
      </c>
      <c r="AD262" s="17">
        <f t="shared" si="83"/>
        <v>103.45146594790297</v>
      </c>
      <c r="AE262" s="17">
        <f t="shared" si="83"/>
        <v>104.64665208428173</v>
      </c>
      <c r="AF262" s="17">
        <f t="shared" si="83"/>
        <v>105.45692476574679</v>
      </c>
      <c r="AG262" s="17">
        <f t="shared" si="83"/>
        <v>107.75299057395506</v>
      </c>
      <c r="AH262" s="17">
        <f t="shared" si="83"/>
        <v>110.27218546387483</v>
      </c>
    </row>
    <row r="263" spans="1:34" x14ac:dyDescent="0.25">
      <c r="A263" t="s">
        <v>92</v>
      </c>
      <c r="B263" s="1" t="s">
        <v>159</v>
      </c>
      <c r="C263" s="17">
        <f t="shared" ref="C263:L263" si="84">C79*100/C171</f>
        <v>49.69927490255899</v>
      </c>
      <c r="D263" s="17">
        <f t="shared" si="84"/>
        <v>51.979910095479845</v>
      </c>
      <c r="E263" s="17">
        <f t="shared" si="84"/>
        <v>54.507927789131053</v>
      </c>
      <c r="F263" s="17">
        <f t="shared" si="84"/>
        <v>56.945837914345418</v>
      </c>
      <c r="G263" s="17">
        <f t="shared" si="84"/>
        <v>58.632733181002337</v>
      </c>
      <c r="H263" s="17">
        <f t="shared" si="84"/>
        <v>60.143550055308587</v>
      </c>
      <c r="I263" s="17">
        <f t="shared" si="84"/>
        <v>61.774142579932168</v>
      </c>
      <c r="J263" s="17">
        <f t="shared" si="84"/>
        <v>62.896997234890257</v>
      </c>
      <c r="K263" s="17">
        <f t="shared" si="84"/>
        <v>65.335759727831814</v>
      </c>
      <c r="L263" s="17">
        <f t="shared" si="84"/>
        <v>67.348495680851613</v>
      </c>
      <c r="M263" s="17">
        <f t="shared" si="73"/>
        <v>68.976218304883957</v>
      </c>
      <c r="N263" s="17">
        <f t="shared" si="83"/>
        <v>70.371763470650947</v>
      </c>
      <c r="O263" s="17">
        <f t="shared" si="83"/>
        <v>72.5036210715366</v>
      </c>
      <c r="P263" s="17">
        <f t="shared" si="83"/>
        <v>75.519754775432077</v>
      </c>
      <c r="Q263" s="17">
        <f t="shared" si="83"/>
        <v>77.572351384054841</v>
      </c>
      <c r="R263" s="17">
        <f t="shared" si="83"/>
        <v>78.779817407846508</v>
      </c>
      <c r="S263" s="17">
        <f t="shared" si="83"/>
        <v>80.631306333459634</v>
      </c>
      <c r="T263" s="17">
        <f t="shared" si="83"/>
        <v>83.345198448390207</v>
      </c>
      <c r="U263" s="17">
        <f t="shared" si="83"/>
        <v>86.724955840888242</v>
      </c>
      <c r="V263" s="17">
        <f t="shared" si="83"/>
        <v>89.829086029881054</v>
      </c>
      <c r="W263" s="17">
        <f t="shared" si="83"/>
        <v>92.316929837362864</v>
      </c>
      <c r="X263" s="17">
        <f t="shared" si="83"/>
        <v>95.331746517775798</v>
      </c>
      <c r="Y263" s="17">
        <f t="shared" si="83"/>
        <v>95.726776476355113</v>
      </c>
      <c r="Z263" s="17">
        <f t="shared" si="83"/>
        <v>97.115208463982654</v>
      </c>
      <c r="AA263" s="17">
        <f t="shared" si="83"/>
        <v>98.486056191611965</v>
      </c>
      <c r="AB263" s="17">
        <f t="shared" si="83"/>
        <v>100</v>
      </c>
      <c r="AC263" s="17">
        <f t="shared" si="83"/>
        <v>101.69714348214252</v>
      </c>
      <c r="AD263" s="17">
        <f t="shared" si="83"/>
        <v>103.53676260097828</v>
      </c>
      <c r="AE263" s="17">
        <f t="shared" si="83"/>
        <v>105.98309260164858</v>
      </c>
      <c r="AF263" s="17">
        <f t="shared" si="83"/>
        <v>107.60279059816118</v>
      </c>
      <c r="AG263" s="17">
        <f t="shared" si="83"/>
        <v>109.80646878134135</v>
      </c>
      <c r="AH263" s="17">
        <f t="shared" si="83"/>
        <v>111.99657876714299</v>
      </c>
    </row>
    <row r="264" spans="1:34" x14ac:dyDescent="0.25">
      <c r="A264" t="s">
        <v>93</v>
      </c>
      <c r="B264" s="1" t="s">
        <v>160</v>
      </c>
      <c r="C264" s="17">
        <f t="shared" ref="C264:L264" si="85">C80*100/C172</f>
        <v>55.279308871628743</v>
      </c>
      <c r="D264" s="17">
        <f t="shared" si="85"/>
        <v>57.196339360463242</v>
      </c>
      <c r="E264" s="17">
        <f t="shared" si="85"/>
        <v>59.08081579236422</v>
      </c>
      <c r="F264" s="17">
        <f t="shared" si="85"/>
        <v>61.438229484061949</v>
      </c>
      <c r="G264" s="17">
        <f t="shared" si="85"/>
        <v>63.178271180315093</v>
      </c>
      <c r="H264" s="17">
        <f t="shared" si="85"/>
        <v>64.596548392959761</v>
      </c>
      <c r="I264" s="17">
        <f t="shared" si="85"/>
        <v>65.812550446602089</v>
      </c>
      <c r="J264" s="17">
        <f t="shared" si="85"/>
        <v>67.316537614290041</v>
      </c>
      <c r="K264" s="17">
        <f t="shared" si="85"/>
        <v>69.546970198226774</v>
      </c>
      <c r="L264" s="17">
        <f t="shared" si="85"/>
        <v>71.11255618592682</v>
      </c>
      <c r="M264" s="17">
        <f t="shared" si="73"/>
        <v>72.574414870225809</v>
      </c>
      <c r="N264" s="17">
        <f t="shared" si="83"/>
        <v>72.994303136373844</v>
      </c>
      <c r="O264" s="17">
        <f t="shared" si="83"/>
        <v>74.234560403523901</v>
      </c>
      <c r="P264" s="17">
        <f t="shared" si="83"/>
        <v>76.738778501752677</v>
      </c>
      <c r="Q264" s="17">
        <f t="shared" si="83"/>
        <v>78.263467746978847</v>
      </c>
      <c r="R264" s="17">
        <f t="shared" si="83"/>
        <v>78.665147697962112</v>
      </c>
      <c r="S264" s="17">
        <f t="shared" si="83"/>
        <v>80.7520257503203</v>
      </c>
      <c r="T264" s="17">
        <f t="shared" si="83"/>
        <v>83.934733058392595</v>
      </c>
      <c r="U264" s="17">
        <f t="shared" si="83"/>
        <v>87.140138124649567</v>
      </c>
      <c r="V264" s="17">
        <f t="shared" si="83"/>
        <v>90.596775107637413</v>
      </c>
      <c r="W264" s="17">
        <f t="shared" si="83"/>
        <v>92.510669578437088</v>
      </c>
      <c r="X264" s="17">
        <f t="shared" si="83"/>
        <v>96.028496136133427</v>
      </c>
      <c r="Y264" s="17">
        <f t="shared" si="83"/>
        <v>94.336231720209</v>
      </c>
      <c r="Z264" s="17">
        <f t="shared" si="83"/>
        <v>96.184250794841844</v>
      </c>
      <c r="AA264" s="17">
        <f t="shared" si="83"/>
        <v>99.118031893328066</v>
      </c>
      <c r="AB264" s="17">
        <f t="shared" si="83"/>
        <v>100</v>
      </c>
      <c r="AC264" s="17">
        <f t="shared" si="83"/>
        <v>101.27721004851986</v>
      </c>
      <c r="AD264" s="17">
        <f t="shared" si="83"/>
        <v>103.37840225495418</v>
      </c>
      <c r="AE264" s="17">
        <f t="shared" si="83"/>
        <v>103.40099639134243</v>
      </c>
      <c r="AF264" s="17">
        <f t="shared" si="83"/>
        <v>103.43730608311027</v>
      </c>
      <c r="AG264" s="17">
        <f t="shared" si="83"/>
        <v>105.81539130676877</v>
      </c>
      <c r="AH264" s="17">
        <f t="shared" si="83"/>
        <v>108.63197378109062</v>
      </c>
    </row>
    <row r="265" spans="1:34" x14ac:dyDescent="0.25">
      <c r="A265" t="s">
        <v>94</v>
      </c>
      <c r="B265" s="9" t="s">
        <v>95</v>
      </c>
      <c r="C265" s="17">
        <f t="shared" ref="C265:L265" si="86">C81*100/C173</f>
        <v>55.837950647705405</v>
      </c>
      <c r="D265" s="17">
        <f t="shared" si="86"/>
        <v>58.01123074465567</v>
      </c>
      <c r="E265" s="17">
        <f t="shared" si="86"/>
        <v>60.193645267998662</v>
      </c>
      <c r="F265" s="17">
        <f t="shared" si="86"/>
        <v>62.244087400596534</v>
      </c>
      <c r="G265" s="17">
        <f t="shared" si="86"/>
        <v>63.398150022305373</v>
      </c>
      <c r="H265" s="17">
        <f t="shared" si="86"/>
        <v>64.244272255134661</v>
      </c>
      <c r="I265" s="17">
        <f t="shared" si="86"/>
        <v>65.538626275464978</v>
      </c>
      <c r="J265" s="17">
        <f t="shared" si="86"/>
        <v>66.961840346903202</v>
      </c>
      <c r="K265" s="17">
        <f t="shared" si="86"/>
        <v>68.746348732776227</v>
      </c>
      <c r="L265" s="17">
        <f t="shared" si="86"/>
        <v>70.588329627491802</v>
      </c>
      <c r="M265" s="17">
        <f t="shared" si="73"/>
        <v>71.533011854005494</v>
      </c>
      <c r="N265" s="17">
        <f t="shared" si="83"/>
        <v>72.230242525743265</v>
      </c>
      <c r="O265" s="17">
        <f t="shared" si="83"/>
        <v>73.348261414723851</v>
      </c>
      <c r="P265" s="17">
        <f t="shared" si="83"/>
        <v>75.493329315381558</v>
      </c>
      <c r="Q265" s="17">
        <f t="shared" si="83"/>
        <v>76.69573921313166</v>
      </c>
      <c r="R265" s="17">
        <f t="shared" si="83"/>
        <v>77.200528429687708</v>
      </c>
      <c r="S265" s="17">
        <f t="shared" si="83"/>
        <v>79.283428212467413</v>
      </c>
      <c r="T265" s="17">
        <f t="shared" si="83"/>
        <v>82.669271137739372</v>
      </c>
      <c r="U265" s="17">
        <f t="shared" si="83"/>
        <v>85.666132855934052</v>
      </c>
      <c r="V265" s="17">
        <f t="shared" si="83"/>
        <v>88.626883793555379</v>
      </c>
      <c r="W265" s="17">
        <f t="shared" si="83"/>
        <v>90.976376999063675</v>
      </c>
      <c r="X265" s="17">
        <f t="shared" si="83"/>
        <v>95.050156243177142</v>
      </c>
      <c r="Y265" s="17">
        <f t="shared" si="83"/>
        <v>94.373650221160418</v>
      </c>
      <c r="Z265" s="17">
        <f t="shared" si="83"/>
        <v>96.288889558453818</v>
      </c>
      <c r="AA265" s="17">
        <f t="shared" si="83"/>
        <v>99.189110457205572</v>
      </c>
      <c r="AB265" s="17">
        <f t="shared" si="83"/>
        <v>100</v>
      </c>
      <c r="AC265" s="17">
        <f t="shared" si="83"/>
        <v>101.25164730532011</v>
      </c>
      <c r="AD265" s="17">
        <f t="shared" si="83"/>
        <v>103.69087115300603</v>
      </c>
      <c r="AE265" s="17">
        <f t="shared" si="83"/>
        <v>103.88346319115379</v>
      </c>
      <c r="AF265" s="17">
        <f t="shared" si="83"/>
        <v>103.89862817926317</v>
      </c>
      <c r="AG265" s="17">
        <f t="shared" si="83"/>
        <v>106.00131714075816</v>
      </c>
      <c r="AH265" s="17">
        <f t="shared" si="83"/>
        <v>108.13359325006016</v>
      </c>
    </row>
    <row r="266" spans="1:34" x14ac:dyDescent="0.25">
      <c r="A266" t="s">
        <v>96</v>
      </c>
      <c r="B266" s="1" t="s">
        <v>161</v>
      </c>
      <c r="C266" s="17">
        <f t="shared" ref="C266:L266" si="87">C82*100/C174</f>
        <v>54.787653936922041</v>
      </c>
      <c r="D266" s="17">
        <f t="shared" si="87"/>
        <v>56.739059038436146</v>
      </c>
      <c r="E266" s="17">
        <f t="shared" si="87"/>
        <v>58.548954313535432</v>
      </c>
      <c r="F266" s="17">
        <f t="shared" si="87"/>
        <v>60.647625703358599</v>
      </c>
      <c r="G266" s="17">
        <f t="shared" si="87"/>
        <v>62.730203274273755</v>
      </c>
      <c r="H266" s="17">
        <f t="shared" si="87"/>
        <v>64.382741123156222</v>
      </c>
      <c r="I266" s="17">
        <f t="shared" si="87"/>
        <v>65.797773918073744</v>
      </c>
      <c r="J266" s="17">
        <f t="shared" si="87"/>
        <v>67.211748420304133</v>
      </c>
      <c r="K266" s="17">
        <f t="shared" si="87"/>
        <v>69.204319280494417</v>
      </c>
      <c r="L266" s="17">
        <f t="shared" si="87"/>
        <v>70.741657311974407</v>
      </c>
      <c r="M266" s="17">
        <f t="shared" si="73"/>
        <v>72.157312921034759</v>
      </c>
      <c r="N266" s="17">
        <f t="shared" si="83"/>
        <v>73.201740649124417</v>
      </c>
      <c r="O266" s="17">
        <f t="shared" si="83"/>
        <v>74.308464423357421</v>
      </c>
      <c r="P266" s="17">
        <f t="shared" si="83"/>
        <v>76.301268947663203</v>
      </c>
      <c r="Q266" s="17">
        <f t="shared" si="83"/>
        <v>77.291427525668681</v>
      </c>
      <c r="R266" s="17">
        <f t="shared" si="83"/>
        <v>77.612093205914974</v>
      </c>
      <c r="S266" s="17">
        <f t="shared" si="83"/>
        <v>79.582081181527698</v>
      </c>
      <c r="T266" s="17">
        <f t="shared" si="83"/>
        <v>82.914841807141528</v>
      </c>
      <c r="U266" s="17">
        <f t="shared" si="83"/>
        <v>85.823945269130419</v>
      </c>
      <c r="V266" s="17">
        <f t="shared" si="83"/>
        <v>88.721203470490565</v>
      </c>
      <c r="W266" s="17">
        <f t="shared" si="83"/>
        <v>91.029106843461634</v>
      </c>
      <c r="X266" s="17">
        <f t="shared" si="83"/>
        <v>95.119625249615595</v>
      </c>
      <c r="Y266" s="17">
        <f t="shared" si="83"/>
        <v>94.701193645623647</v>
      </c>
      <c r="Z266" s="17">
        <f t="shared" si="83"/>
        <v>96.513204770138913</v>
      </c>
      <c r="AA266" s="17">
        <f t="shared" si="83"/>
        <v>99.219191412102916</v>
      </c>
      <c r="AB266" s="17">
        <f t="shared" si="83"/>
        <v>100</v>
      </c>
      <c r="AC266" s="17">
        <f t="shared" si="83"/>
        <v>101.30130660194909</v>
      </c>
      <c r="AD266" s="17">
        <f t="shared" si="83"/>
        <v>103.30838993772198</v>
      </c>
      <c r="AE266" s="17">
        <f t="shared" si="83"/>
        <v>103.25966106146613</v>
      </c>
      <c r="AF266" s="17">
        <f t="shared" si="83"/>
        <v>103.48471091661955</v>
      </c>
      <c r="AG266" s="17">
        <f t="shared" si="83"/>
        <v>105.29054081030772</v>
      </c>
      <c r="AH266" s="17">
        <f t="shared" si="83"/>
        <v>107.7995004232956</v>
      </c>
    </row>
    <row r="267" spans="1:34" x14ac:dyDescent="0.25">
      <c r="A267" t="s">
        <v>97</v>
      </c>
      <c r="B267" s="1" t="s">
        <v>162</v>
      </c>
      <c r="C267" s="17">
        <f t="shared" ref="C267:L267" si="88">C83*100/C175</f>
        <v>56.090907473637088</v>
      </c>
      <c r="D267" s="17">
        <f t="shared" si="88"/>
        <v>58.325705063050208</v>
      </c>
      <c r="E267" s="17">
        <f t="shared" si="88"/>
        <v>60.612586258682384</v>
      </c>
      <c r="F267" s="17">
        <f t="shared" si="88"/>
        <v>62.647545325195871</v>
      </c>
      <c r="G267" s="17">
        <f t="shared" si="88"/>
        <v>63.612481716058625</v>
      </c>
      <c r="H267" s="17">
        <f t="shared" si="88"/>
        <v>64.242899561136241</v>
      </c>
      <c r="I267" s="17">
        <f t="shared" si="88"/>
        <v>65.453317620985928</v>
      </c>
      <c r="J267" s="17">
        <f t="shared" si="88"/>
        <v>66.87833267107483</v>
      </c>
      <c r="K267" s="17">
        <f t="shared" si="88"/>
        <v>68.653824537514907</v>
      </c>
      <c r="L267" s="17">
        <f t="shared" si="88"/>
        <v>70.57948795194676</v>
      </c>
      <c r="M267" s="17">
        <f t="shared" si="73"/>
        <v>71.34409230581845</v>
      </c>
      <c r="N267" s="17">
        <f t="shared" si="83"/>
        <v>71.941557828365987</v>
      </c>
      <c r="O267" s="17">
        <f t="shared" si="83"/>
        <v>73.061724351054849</v>
      </c>
      <c r="P267" s="17">
        <f t="shared" si="83"/>
        <v>75.253418695420208</v>
      </c>
      <c r="Q267" s="17">
        <f t="shared" si="83"/>
        <v>76.523968490727484</v>
      </c>
      <c r="R267" s="17">
        <f t="shared" si="83"/>
        <v>77.122634296435464</v>
      </c>
      <c r="S267" s="17">
        <f t="shared" si="83"/>
        <v>79.198391473913659</v>
      </c>
      <c r="T267" s="17">
        <f t="shared" si="83"/>
        <v>82.598497094533329</v>
      </c>
      <c r="U267" s="17">
        <f t="shared" si="83"/>
        <v>85.620062963969147</v>
      </c>
      <c r="V267" s="17">
        <f t="shared" si="83"/>
        <v>88.600228448143838</v>
      </c>
      <c r="W267" s="17">
        <f t="shared" si="83"/>
        <v>90.961426806387067</v>
      </c>
      <c r="X267" s="17">
        <f t="shared" si="83"/>
        <v>95.032550869059349</v>
      </c>
      <c r="Y267" s="17">
        <f t="shared" si="83"/>
        <v>94.280081820963304</v>
      </c>
      <c r="Z267" s="17">
        <f t="shared" si="83"/>
        <v>96.22602976077296</v>
      </c>
      <c r="AA267" s="17">
        <f t="shared" si="83"/>
        <v>99.180425546013353</v>
      </c>
      <c r="AB267" s="17">
        <f t="shared" si="83"/>
        <v>100</v>
      </c>
      <c r="AC267" s="17">
        <f t="shared" si="83"/>
        <v>101.23607030126277</v>
      </c>
      <c r="AD267" s="17">
        <f t="shared" si="83"/>
        <v>103.80798629009736</v>
      </c>
      <c r="AE267" s="17">
        <f t="shared" si="83"/>
        <v>104.07467908924245</v>
      </c>
      <c r="AF267" s="17">
        <f t="shared" si="83"/>
        <v>104.05563504046404</v>
      </c>
      <c r="AG267" s="17">
        <f t="shared" si="83"/>
        <v>106.21756675906772</v>
      </c>
      <c r="AH267" s="17">
        <f t="shared" si="83"/>
        <v>108.24200836381104</v>
      </c>
    </row>
    <row r="268" spans="1:34" x14ac:dyDescent="0.25">
      <c r="A268" t="s">
        <v>98</v>
      </c>
      <c r="B268" s="9" t="s">
        <v>99</v>
      </c>
      <c r="C268" s="17">
        <f t="shared" ref="C268:L268" si="89">C84*100/C176</f>
        <v>63.629605157748422</v>
      </c>
      <c r="D268" s="17">
        <f t="shared" si="89"/>
        <v>65.891538068065913</v>
      </c>
      <c r="E268" s="17">
        <f t="shared" si="89"/>
        <v>68.08759815227269</v>
      </c>
      <c r="F268" s="17">
        <f t="shared" si="89"/>
        <v>70.101284242147301</v>
      </c>
      <c r="G268" s="17">
        <f t="shared" si="89"/>
        <v>71.631618887766635</v>
      </c>
      <c r="H268" s="17">
        <f t="shared" si="89"/>
        <v>72.676865443253817</v>
      </c>
      <c r="I268" s="17">
        <f t="shared" si="89"/>
        <v>74.047989836554407</v>
      </c>
      <c r="J268" s="17">
        <f t="shared" si="89"/>
        <v>75.36279707024373</v>
      </c>
      <c r="K268" s="17">
        <f t="shared" si="89"/>
        <v>77.447100629248823</v>
      </c>
      <c r="L268" s="17">
        <f t="shared" si="89"/>
        <v>78.155254924426657</v>
      </c>
      <c r="M268" s="17">
        <f t="shared" si="73"/>
        <v>78.758720117601982</v>
      </c>
      <c r="N268" s="17">
        <f t="shared" si="83"/>
        <v>78.771984037967741</v>
      </c>
      <c r="O268" s="17">
        <f t="shared" si="83"/>
        <v>79.080533319786866</v>
      </c>
      <c r="P268" s="17">
        <f t="shared" si="83"/>
        <v>80.181857061861464</v>
      </c>
      <c r="Q268" s="17">
        <f t="shared" si="83"/>
        <v>80.92265320911055</v>
      </c>
      <c r="R268" s="17">
        <f t="shared" si="83"/>
        <v>81.635027165102201</v>
      </c>
      <c r="S268" s="17">
        <f t="shared" si="83"/>
        <v>83.261478137917635</v>
      </c>
      <c r="T268" s="17">
        <f t="shared" si="83"/>
        <v>85.664988163526928</v>
      </c>
      <c r="U268" s="17">
        <f t="shared" si="83"/>
        <v>88.452109940605894</v>
      </c>
      <c r="V268" s="17">
        <f t="shared" si="83"/>
        <v>91.467421899891761</v>
      </c>
      <c r="W268" s="17">
        <f t="shared" si="83"/>
        <v>93.562869528881961</v>
      </c>
      <c r="X268" s="17">
        <f t="shared" si="83"/>
        <v>96.498733770598321</v>
      </c>
      <c r="Y268" s="17">
        <f t="shared" si="83"/>
        <v>94.981528964943422</v>
      </c>
      <c r="Z268" s="17">
        <f t="shared" si="83"/>
        <v>96.380729022437492</v>
      </c>
      <c r="AA268" s="17">
        <f t="shared" si="83"/>
        <v>98.680170101383624</v>
      </c>
      <c r="AB268" s="17">
        <f t="shared" si="83"/>
        <v>100</v>
      </c>
      <c r="AC268" s="17">
        <f t="shared" si="83"/>
        <v>101.50001318566122</v>
      </c>
      <c r="AD268" s="17">
        <f t="shared" si="83"/>
        <v>103.04370730498233</v>
      </c>
      <c r="AE268" s="17">
        <f t="shared" si="83"/>
        <v>103.32825340595703</v>
      </c>
      <c r="AF268" s="17">
        <f t="shared" si="83"/>
        <v>103.62169147102796</v>
      </c>
      <c r="AG268" s="17">
        <f t="shared" si="83"/>
        <v>105.20101708719709</v>
      </c>
      <c r="AH268" s="17">
        <f t="shared" si="83"/>
        <v>107.6941094976012</v>
      </c>
    </row>
    <row r="269" spans="1:34" x14ac:dyDescent="0.25">
      <c r="A269" t="s">
        <v>100</v>
      </c>
      <c r="B269" s="9" t="s">
        <v>291</v>
      </c>
      <c r="C269" s="17">
        <f t="shared" ref="C269:L269" si="90">C85*100/C177</f>
        <v>49.450888567979476</v>
      </c>
      <c r="D269" s="17">
        <f t="shared" si="90"/>
        <v>50.480390674359924</v>
      </c>
      <c r="E269" s="17">
        <f t="shared" si="90"/>
        <v>52.163456150833092</v>
      </c>
      <c r="F269" s="17">
        <f t="shared" si="90"/>
        <v>54.610726593447943</v>
      </c>
      <c r="G269" s="17">
        <f t="shared" si="90"/>
        <v>55.878163240006785</v>
      </c>
      <c r="H269" s="17">
        <f t="shared" si="90"/>
        <v>57.007938138432493</v>
      </c>
      <c r="I269" s="17">
        <f t="shared" si="90"/>
        <v>58.09204045270836</v>
      </c>
      <c r="J269" s="17">
        <f t="shared" si="90"/>
        <v>59.098507169573494</v>
      </c>
      <c r="K269" s="17">
        <f t="shared" si="90"/>
        <v>60.79899936916339</v>
      </c>
      <c r="L269" s="17">
        <f t="shared" si="90"/>
        <v>62.324544589112655</v>
      </c>
      <c r="M269" s="17">
        <f t="shared" si="73"/>
        <v>63.313047642783225</v>
      </c>
      <c r="N269" s="17">
        <f t="shared" si="83"/>
        <v>62.89857584201102</v>
      </c>
      <c r="O269" s="17">
        <f t="shared" si="83"/>
        <v>64.394993512160184</v>
      </c>
      <c r="P269" s="17">
        <f t="shared" si="83"/>
        <v>68.159179727483661</v>
      </c>
      <c r="Q269" s="17">
        <f t="shared" si="83"/>
        <v>69.209214935255389</v>
      </c>
      <c r="R269" s="17">
        <f t="shared" si="83"/>
        <v>69.660547735524005</v>
      </c>
      <c r="S269" s="17">
        <f t="shared" si="83"/>
        <v>72.771639032672013</v>
      </c>
      <c r="T269" s="17">
        <f t="shared" si="83"/>
        <v>76.146233520933905</v>
      </c>
      <c r="U269" s="17">
        <f t="shared" si="83"/>
        <v>81.316614494888711</v>
      </c>
      <c r="V269" s="17">
        <f t="shared" si="83"/>
        <v>85.101077342492204</v>
      </c>
      <c r="W269" s="17">
        <f t="shared" si="83"/>
        <v>88.635959254736036</v>
      </c>
      <c r="X269" s="17">
        <f t="shared" si="83"/>
        <v>95.025650757050542</v>
      </c>
      <c r="Y269" s="17">
        <f t="shared" si="83"/>
        <v>89.727792905793848</v>
      </c>
      <c r="Z269" s="17">
        <f t="shared" si="83"/>
        <v>93.481934843473823</v>
      </c>
      <c r="AA269" s="17">
        <f t="shared" si="83"/>
        <v>98.729371570535974</v>
      </c>
      <c r="AB269" s="17">
        <f t="shared" si="83"/>
        <v>100</v>
      </c>
      <c r="AC269" s="17">
        <f t="shared" si="83"/>
        <v>101.49776444087622</v>
      </c>
      <c r="AD269" s="17">
        <f t="shared" si="83"/>
        <v>102.84443777986866</v>
      </c>
      <c r="AE269" s="17">
        <f t="shared" si="83"/>
        <v>97.974147248127437</v>
      </c>
      <c r="AF269" s="17">
        <f t="shared" si="83"/>
        <v>97.171407459620582</v>
      </c>
      <c r="AG269" s="17">
        <f t="shared" si="83"/>
        <v>100.93906817151414</v>
      </c>
      <c r="AH269" s="17">
        <f t="shared" si="83"/>
        <v>105.45075330652902</v>
      </c>
    </row>
    <row r="270" spans="1:34" x14ac:dyDescent="0.25">
      <c r="A270" t="s">
        <v>101</v>
      </c>
      <c r="B270" s="9" t="s">
        <v>163</v>
      </c>
      <c r="C270" s="17">
        <f t="shared" ref="C270:L270" si="91">C86*100/C178</f>
        <v>55.685601160944493</v>
      </c>
      <c r="D270" s="17">
        <f t="shared" si="91"/>
        <v>56.14215774527063</v>
      </c>
      <c r="E270" s="17">
        <f t="shared" si="91"/>
        <v>57.218359592414203</v>
      </c>
      <c r="F270" s="17">
        <f t="shared" si="91"/>
        <v>59.682543768325935</v>
      </c>
      <c r="G270" s="17">
        <f t="shared" si="91"/>
        <v>61.119872852556391</v>
      </c>
      <c r="H270" s="17">
        <f t="shared" si="91"/>
        <v>62.210580341294886</v>
      </c>
      <c r="I270" s="17">
        <f t="shared" si="91"/>
        <v>63.404459039469131</v>
      </c>
      <c r="J270" s="17">
        <f t="shared" si="91"/>
        <v>64.516091516927133</v>
      </c>
      <c r="K270" s="17">
        <f t="shared" si="91"/>
        <v>65.872592563784636</v>
      </c>
      <c r="L270" s="17">
        <f t="shared" si="91"/>
        <v>67.015725063792331</v>
      </c>
      <c r="M270" s="17">
        <f t="shared" si="73"/>
        <v>68.109784119535391</v>
      </c>
      <c r="N270" s="17">
        <f t="shared" si="83"/>
        <v>68.287470001494867</v>
      </c>
      <c r="O270" s="17">
        <f t="shared" si="83"/>
        <v>69.561294714136395</v>
      </c>
      <c r="P270" s="17">
        <f t="shared" si="83"/>
        <v>72.360621068660862</v>
      </c>
      <c r="Q270" s="17">
        <f t="shared" si="83"/>
        <v>74.065703764185614</v>
      </c>
      <c r="R270" s="17">
        <f t="shared" si="83"/>
        <v>75.229102083464795</v>
      </c>
      <c r="S270" s="17">
        <f t="shared" si="83"/>
        <v>77.829323834726864</v>
      </c>
      <c r="T270" s="17">
        <f t="shared" si="83"/>
        <v>80.697106608267632</v>
      </c>
      <c r="U270" s="17">
        <f t="shared" si="83"/>
        <v>84.327266848222081</v>
      </c>
      <c r="V270" s="17">
        <f t="shared" si="83"/>
        <v>87.472363686880684</v>
      </c>
      <c r="W270" s="17">
        <f t="shared" si="83"/>
        <v>89.970216824630128</v>
      </c>
      <c r="X270" s="17">
        <f t="shared" si="83"/>
        <v>94.538841036733444</v>
      </c>
      <c r="Y270" s="17">
        <f t="shared" si="83"/>
        <v>91.942748608433703</v>
      </c>
      <c r="Z270" s="17">
        <f t="shared" si="83"/>
        <v>94.514857860602504</v>
      </c>
      <c r="AA270" s="17">
        <f t="shared" si="83"/>
        <v>98.665128967121703</v>
      </c>
      <c r="AB270" s="17">
        <f t="shared" si="83"/>
        <v>100</v>
      </c>
      <c r="AC270" s="17">
        <f t="shared" si="83"/>
        <v>101.2209920498799</v>
      </c>
      <c r="AD270" s="17">
        <f t="shared" si="83"/>
        <v>102.54429749916677</v>
      </c>
      <c r="AE270" s="17">
        <f t="shared" si="83"/>
        <v>100.56805343386306</v>
      </c>
      <c r="AF270" s="17">
        <f t="shared" si="83"/>
        <v>100.41717545724116</v>
      </c>
      <c r="AG270" s="17">
        <f t="shared" si="83"/>
        <v>103.0199114733809</v>
      </c>
      <c r="AH270" s="17">
        <f t="shared" si="83"/>
        <v>106.62747307909684</v>
      </c>
    </row>
    <row r="271" spans="1:34" x14ac:dyDescent="0.25">
      <c r="A271" t="s">
        <v>102</v>
      </c>
      <c r="B271" s="1" t="s">
        <v>292</v>
      </c>
      <c r="C271" s="17">
        <f t="shared" ref="C271:L271" si="92">C87*100/C179</f>
        <v>56.051695197032124</v>
      </c>
      <c r="D271" s="17">
        <f t="shared" si="92"/>
        <v>56.451439561677184</v>
      </c>
      <c r="E271" s="17">
        <f t="shared" si="92"/>
        <v>57.48839371360463</v>
      </c>
      <c r="F271" s="17">
        <f t="shared" si="92"/>
        <v>59.967887863120453</v>
      </c>
      <c r="G271" s="17">
        <f t="shared" si="92"/>
        <v>61.470634912115834</v>
      </c>
      <c r="H271" s="17">
        <f t="shared" si="92"/>
        <v>62.576685384623893</v>
      </c>
      <c r="I271" s="17">
        <f t="shared" si="92"/>
        <v>63.83584384043948</v>
      </c>
      <c r="J271" s="17">
        <f t="shared" si="92"/>
        <v>65.003382128927626</v>
      </c>
      <c r="K271" s="17">
        <f t="shared" si="92"/>
        <v>66.328325003093951</v>
      </c>
      <c r="L271" s="17">
        <f t="shared" si="92"/>
        <v>67.40072630812503</v>
      </c>
      <c r="M271" s="17">
        <f t="shared" si="73"/>
        <v>68.532216716470984</v>
      </c>
      <c r="N271" s="17">
        <f t="shared" si="83"/>
        <v>68.674910344823886</v>
      </c>
      <c r="O271" s="17">
        <f t="shared" si="83"/>
        <v>69.869663264916099</v>
      </c>
      <c r="P271" s="17">
        <f t="shared" si="83"/>
        <v>72.484803701651131</v>
      </c>
      <c r="Q271" s="17">
        <f t="shared" si="83"/>
        <v>74.189355217175901</v>
      </c>
      <c r="R271" s="17">
        <f t="shared" si="83"/>
        <v>75.387933742382685</v>
      </c>
      <c r="S271" s="17">
        <f t="shared" si="83"/>
        <v>77.840542852293837</v>
      </c>
      <c r="T271" s="17">
        <f t="shared" si="83"/>
        <v>80.660291509287887</v>
      </c>
      <c r="U271" s="17">
        <f t="shared" si="83"/>
        <v>84.178546261183826</v>
      </c>
      <c r="V271" s="17">
        <f t="shared" si="83"/>
        <v>87.311601262823899</v>
      </c>
      <c r="W271" s="17">
        <f t="shared" si="83"/>
        <v>89.773190155698174</v>
      </c>
      <c r="X271" s="17">
        <f t="shared" si="83"/>
        <v>94.104501285219811</v>
      </c>
      <c r="Y271" s="17">
        <f t="shared" si="83"/>
        <v>92.226345073254294</v>
      </c>
      <c r="Z271" s="17">
        <f t="shared" si="83"/>
        <v>94.570358220948265</v>
      </c>
      <c r="AA271" s="17">
        <f t="shared" si="83"/>
        <v>98.650151270652216</v>
      </c>
      <c r="AB271" s="17">
        <f t="shared" si="83"/>
        <v>100</v>
      </c>
      <c r="AC271" s="17">
        <f t="shared" si="83"/>
        <v>101.11020024136219</v>
      </c>
      <c r="AD271" s="17">
        <f t="shared" si="83"/>
        <v>102.33088202682673</v>
      </c>
      <c r="AE271" s="17">
        <f t="shared" si="83"/>
        <v>100.63023906752352</v>
      </c>
      <c r="AF271" s="17">
        <f t="shared" si="83"/>
        <v>100.47205320205788</v>
      </c>
      <c r="AG271" s="17">
        <f t="shared" si="83"/>
        <v>102.86729109625699</v>
      </c>
      <c r="AH271" s="17">
        <f t="shared" si="83"/>
        <v>106.32628827263841</v>
      </c>
    </row>
    <row r="272" spans="1:34" x14ac:dyDescent="0.25">
      <c r="A272" t="s">
        <v>103</v>
      </c>
      <c r="B272" s="1" t="s">
        <v>293</v>
      </c>
      <c r="C272" s="17">
        <f t="shared" ref="C272:L272" si="93">C88*100/C180</f>
        <v>52.809753674319204</v>
      </c>
      <c r="D272" s="17">
        <f t="shared" si="93"/>
        <v>54.033481274570619</v>
      </c>
      <c r="E272" s="17">
        <f t="shared" si="93"/>
        <v>55.66775639737272</v>
      </c>
      <c r="F272" s="17">
        <f t="shared" si="93"/>
        <v>58.012236480796602</v>
      </c>
      <c r="G272" s="17">
        <f t="shared" si="93"/>
        <v>58.706614349993437</v>
      </c>
      <c r="H272" s="17">
        <f t="shared" si="93"/>
        <v>59.086259578906301</v>
      </c>
      <c r="I272" s="17">
        <f t="shared" si="93"/>
        <v>59.933830097392395</v>
      </c>
      <c r="J272" s="17">
        <f t="shared" si="93"/>
        <v>60.866199425427709</v>
      </c>
      <c r="K272" s="17">
        <f t="shared" si="93"/>
        <v>62.587196081791703</v>
      </c>
      <c r="L272" s="17">
        <f t="shared" si="93"/>
        <v>63.645727007147805</v>
      </c>
      <c r="M272" s="17">
        <f t="shared" si="73"/>
        <v>64.784805290786096</v>
      </c>
      <c r="N272" s="17">
        <f t="shared" si="83"/>
        <v>65.184841395503156</v>
      </c>
      <c r="O272" s="17">
        <f t="shared" si="83"/>
        <v>66.978581455265072</v>
      </c>
      <c r="P272" s="17">
        <f t="shared" si="83"/>
        <v>71.00127600430433</v>
      </c>
      <c r="Q272" s="17">
        <f t="shared" si="83"/>
        <v>72.696239166790974</v>
      </c>
      <c r="R272" s="17">
        <f t="shared" si="83"/>
        <v>73.602616866137367</v>
      </c>
      <c r="S272" s="17">
        <f t="shared" si="83"/>
        <v>77.23499270503585</v>
      </c>
      <c r="T272" s="17">
        <f t="shared" si="83"/>
        <v>80.993317109555704</v>
      </c>
      <c r="U272" s="17">
        <f t="shared" si="83"/>
        <v>86.26829247251635</v>
      </c>
      <c r="V272" s="17">
        <f t="shared" si="83"/>
        <v>89.206944853768491</v>
      </c>
      <c r="W272" s="17">
        <f t="shared" si="83"/>
        <v>91.781081552688221</v>
      </c>
      <c r="X272" s="17">
        <f t="shared" si="83"/>
        <v>98.925379117083395</v>
      </c>
      <c r="Y272" s="17">
        <f t="shared" si="83"/>
        <v>89.280225250126549</v>
      </c>
      <c r="Z272" s="17">
        <f t="shared" si="83"/>
        <v>93.92405526693193</v>
      </c>
      <c r="AA272" s="17">
        <f t="shared" si="83"/>
        <v>99.015799732993003</v>
      </c>
      <c r="AB272" s="17">
        <f t="shared" si="83"/>
        <v>100</v>
      </c>
      <c r="AC272" s="17">
        <f t="shared" si="83"/>
        <v>102.28515740936777</v>
      </c>
      <c r="AD272" s="17">
        <f t="shared" si="83"/>
        <v>104.37885348661501</v>
      </c>
      <c r="AE272" s="17">
        <f t="shared" si="83"/>
        <v>100.09148746921949</v>
      </c>
      <c r="AF272" s="17">
        <f t="shared" si="83"/>
        <v>100.00648157950179</v>
      </c>
      <c r="AG272" s="17">
        <f t="shared" si="83"/>
        <v>104.83167363803365</v>
      </c>
      <c r="AH272" s="17">
        <f t="shared" si="83"/>
        <v>110.69037403629052</v>
      </c>
    </row>
    <row r="273" spans="1:34" x14ac:dyDescent="0.25">
      <c r="A273" t="s">
        <v>104</v>
      </c>
      <c r="B273" s="9" t="s">
        <v>164</v>
      </c>
      <c r="C273" s="17">
        <f t="shared" ref="C273:L273" si="94">C89*100/C181</f>
        <v>46.138204622680682</v>
      </c>
      <c r="D273" s="17">
        <f t="shared" si="94"/>
        <v>47.599918051803144</v>
      </c>
      <c r="E273" s="17">
        <f t="shared" si="94"/>
        <v>49.758906686138047</v>
      </c>
      <c r="F273" s="17">
        <f t="shared" si="94"/>
        <v>52.222344260226777</v>
      </c>
      <c r="G273" s="17">
        <f t="shared" si="94"/>
        <v>53.3989668387484</v>
      </c>
      <c r="H273" s="17">
        <f t="shared" si="94"/>
        <v>54.590195143351181</v>
      </c>
      <c r="I273" s="17">
        <f t="shared" si="94"/>
        <v>55.59975686050781</v>
      </c>
      <c r="J273" s="17">
        <f t="shared" si="94"/>
        <v>56.539518572587681</v>
      </c>
      <c r="K273" s="17">
        <f t="shared" si="94"/>
        <v>58.414353732024502</v>
      </c>
      <c r="L273" s="17">
        <f t="shared" si="94"/>
        <v>60.141461938122603</v>
      </c>
      <c r="M273" s="17">
        <f t="shared" si="73"/>
        <v>61.080314134068168</v>
      </c>
      <c r="N273" s="17">
        <f t="shared" si="83"/>
        <v>60.463678164408094</v>
      </c>
      <c r="O273" s="17">
        <f t="shared" si="83"/>
        <v>62.017598450874175</v>
      </c>
      <c r="P273" s="17">
        <f t="shared" si="83"/>
        <v>66.056790472170363</v>
      </c>
      <c r="Q273" s="17">
        <f t="shared" si="83"/>
        <v>66.87625171037493</v>
      </c>
      <c r="R273" s="17">
        <f t="shared" si="83"/>
        <v>67.069923406506277</v>
      </c>
      <c r="S273" s="17">
        <f t="shared" si="83"/>
        <v>70.365996497481191</v>
      </c>
      <c r="T273" s="17">
        <f t="shared" si="83"/>
        <v>73.953515976837949</v>
      </c>
      <c r="U273" s="17">
        <f t="shared" si="83"/>
        <v>79.821099668300263</v>
      </c>
      <c r="V273" s="17">
        <f t="shared" si="83"/>
        <v>83.902460250923525</v>
      </c>
      <c r="W273" s="17">
        <f t="shared" si="83"/>
        <v>87.920456319517172</v>
      </c>
      <c r="X273" s="17">
        <f t="shared" si="83"/>
        <v>95.21042972877018</v>
      </c>
      <c r="Y273" s="17">
        <f t="shared" si="83"/>
        <v>88.51211172552145</v>
      </c>
      <c r="Z273" s="17">
        <f t="shared" si="83"/>
        <v>92.905922213950916</v>
      </c>
      <c r="AA273" s="17">
        <f t="shared" si="83"/>
        <v>98.776712856322803</v>
      </c>
      <c r="AB273" s="17">
        <f t="shared" si="83"/>
        <v>100</v>
      </c>
      <c r="AC273" s="17">
        <f t="shared" si="83"/>
        <v>101.6390869594599</v>
      </c>
      <c r="AD273" s="17">
        <f t="shared" si="83"/>
        <v>102.99850249261519</v>
      </c>
      <c r="AE273" s="17">
        <f t="shared" si="83"/>
        <v>96.893508459630738</v>
      </c>
      <c r="AF273" s="17">
        <f t="shared" si="83"/>
        <v>95.819285642761045</v>
      </c>
      <c r="AG273" s="17">
        <f t="shared" si="83"/>
        <v>100.04136444497702</v>
      </c>
      <c r="AH273" s="17">
        <f t="shared" si="83"/>
        <v>104.89131452098739</v>
      </c>
    </row>
    <row r="274" spans="1:34" x14ac:dyDescent="0.25">
      <c r="A274" t="s">
        <v>105</v>
      </c>
      <c r="B274" s="1" t="s">
        <v>292</v>
      </c>
      <c r="C274" s="17">
        <f t="shared" ref="C274:L274" si="95">C90*100/C182</f>
        <v>45.474277572449765</v>
      </c>
      <c r="D274" s="17">
        <f t="shared" si="95"/>
        <v>47.107871710843924</v>
      </c>
      <c r="E274" s="17">
        <f t="shared" si="95"/>
        <v>49.256107666031532</v>
      </c>
      <c r="F274" s="17">
        <f t="shared" si="95"/>
        <v>51.762763368145066</v>
      </c>
      <c r="G274" s="17">
        <f t="shared" si="95"/>
        <v>53.106843239515534</v>
      </c>
      <c r="H274" s="17">
        <f t="shared" si="95"/>
        <v>54.350198315305825</v>
      </c>
      <c r="I274" s="17">
        <f t="shared" si="95"/>
        <v>55.362003297284531</v>
      </c>
      <c r="J274" s="17">
        <f t="shared" si="95"/>
        <v>56.351866547956639</v>
      </c>
      <c r="K274" s="17">
        <f t="shared" si="95"/>
        <v>58.315794667726209</v>
      </c>
      <c r="L274" s="17">
        <f t="shared" si="95"/>
        <v>59.974165431786297</v>
      </c>
      <c r="M274" s="17">
        <f t="shared" si="73"/>
        <v>60.947298694508454</v>
      </c>
      <c r="N274" s="17">
        <f t="shared" si="83"/>
        <v>60.655991484470633</v>
      </c>
      <c r="O274" s="17">
        <f t="shared" si="83"/>
        <v>62.048190448663128</v>
      </c>
      <c r="P274" s="17">
        <f t="shared" si="83"/>
        <v>65.487308549582082</v>
      </c>
      <c r="Q274" s="17">
        <f t="shared" si="83"/>
        <v>66.335366545600039</v>
      </c>
      <c r="R274" s="17">
        <f t="shared" si="83"/>
        <v>66.701590095948532</v>
      </c>
      <c r="S274" s="17">
        <f t="shared" si="83"/>
        <v>69.523060612679927</v>
      </c>
      <c r="T274" s="17">
        <f t="shared" si="83"/>
        <v>72.737410070657205</v>
      </c>
      <c r="U274" s="17">
        <f t="shared" si="83"/>
        <v>77.891254560485393</v>
      </c>
      <c r="V274" s="17">
        <f t="shared" si="83"/>
        <v>81.937006786899957</v>
      </c>
      <c r="W274" s="17">
        <f t="shared" ref="N274:AH275" si="96">W90*100/W182</f>
        <v>86.024243723357742</v>
      </c>
      <c r="X274" s="17">
        <f t="shared" si="96"/>
        <v>92.567939583956758</v>
      </c>
      <c r="Y274" s="17">
        <f t="shared" si="96"/>
        <v>88.160518860394248</v>
      </c>
      <c r="Z274" s="17">
        <f t="shared" si="96"/>
        <v>91.957426604963402</v>
      </c>
      <c r="AA274" s="17">
        <f t="shared" si="96"/>
        <v>97.927566592531406</v>
      </c>
      <c r="AB274" s="17">
        <f t="shared" si="96"/>
        <v>100</v>
      </c>
      <c r="AC274" s="17">
        <f t="shared" si="96"/>
        <v>101.20522833718006</v>
      </c>
      <c r="AD274" s="17">
        <f t="shared" si="96"/>
        <v>102.28520740855654</v>
      </c>
      <c r="AE274" s="17">
        <f t="shared" si="96"/>
        <v>97.146139913479971</v>
      </c>
      <c r="AF274" s="17">
        <f t="shared" si="96"/>
        <v>96.119784326414404</v>
      </c>
      <c r="AG274" s="17">
        <f t="shared" si="96"/>
        <v>99.869604319727912</v>
      </c>
      <c r="AH274" s="17">
        <f t="shared" si="96"/>
        <v>104.57135387760437</v>
      </c>
    </row>
    <row r="275" spans="1:34" x14ac:dyDescent="0.25">
      <c r="A275" t="s">
        <v>106</v>
      </c>
      <c r="B275" s="1" t="s">
        <v>293</v>
      </c>
      <c r="C275" s="17">
        <f t="shared" ref="C275:L275" si="97">C91*100/C183</f>
        <v>47.774081929804048</v>
      </c>
      <c r="D275" s="17">
        <f t="shared" si="97"/>
        <v>48.532702353755262</v>
      </c>
      <c r="E275" s="17">
        <f t="shared" si="97"/>
        <v>50.418189414634121</v>
      </c>
      <c r="F275" s="17">
        <f t="shared" si="97"/>
        <v>52.718664664863944</v>
      </c>
      <c r="G275" s="17">
        <f t="shared" si="97"/>
        <v>53.057962421306236</v>
      </c>
      <c r="H275" s="17">
        <f t="shared" si="97"/>
        <v>53.954394683921528</v>
      </c>
      <c r="I275" s="17">
        <f t="shared" si="97"/>
        <v>54.922230233741743</v>
      </c>
      <c r="J275" s="17">
        <f t="shared" si="97"/>
        <v>55.596076180128392</v>
      </c>
      <c r="K275" s="17">
        <f t="shared" si="97"/>
        <v>57.005616390082608</v>
      </c>
      <c r="L275" s="17">
        <f t="shared" si="97"/>
        <v>58.991022155760433</v>
      </c>
      <c r="M275" s="17">
        <f t="shared" si="73"/>
        <v>59.742914217553981</v>
      </c>
      <c r="N275" s="17">
        <f t="shared" si="96"/>
        <v>57.717263540884787</v>
      </c>
      <c r="O275" s="17">
        <f t="shared" si="96"/>
        <v>59.920813235407927</v>
      </c>
      <c r="P275" s="17">
        <f t="shared" si="96"/>
        <v>67.000000112605051</v>
      </c>
      <c r="Q275" s="17">
        <f t="shared" si="96"/>
        <v>67.624088511816979</v>
      </c>
      <c r="R275" s="17">
        <f t="shared" si="96"/>
        <v>66.899141182275059</v>
      </c>
      <c r="S275" s="17">
        <f t="shared" si="96"/>
        <v>72.611441222230482</v>
      </c>
      <c r="T275" s="17">
        <f t="shared" si="96"/>
        <v>77.999763967346155</v>
      </c>
      <c r="U275" s="17">
        <f t="shared" si="96"/>
        <v>87.509815136274284</v>
      </c>
      <c r="V275" s="17">
        <f t="shared" si="96"/>
        <v>91.73885953245383</v>
      </c>
      <c r="W275" s="17">
        <f t="shared" si="96"/>
        <v>95.3040821095192</v>
      </c>
      <c r="X275" s="17">
        <f t="shared" si="96"/>
        <v>106.09028466957159</v>
      </c>
      <c r="Y275" s="17">
        <f t="shared" si="96"/>
        <v>89.594298899573189</v>
      </c>
      <c r="Z275" s="17">
        <f t="shared" si="96"/>
        <v>96.302462392348076</v>
      </c>
      <c r="AA275" s="17">
        <f t="shared" si="96"/>
        <v>101.74255427266809</v>
      </c>
      <c r="AB275" s="17">
        <f t="shared" si="96"/>
        <v>100</v>
      </c>
      <c r="AC275" s="17">
        <f t="shared" si="96"/>
        <v>103.17223213572802</v>
      </c>
      <c r="AD275" s="17">
        <f t="shared" si="96"/>
        <v>105.54065157342981</v>
      </c>
      <c r="AE275" s="17">
        <f t="shared" si="96"/>
        <v>95.955844958383949</v>
      </c>
      <c r="AF275" s="17">
        <f t="shared" si="96"/>
        <v>94.707395406860115</v>
      </c>
      <c r="AG275" s="17">
        <f t="shared" si="96"/>
        <v>100.70341334219526</v>
      </c>
      <c r="AH275" s="17">
        <f t="shared" si="96"/>
        <v>106.13426986087021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5"/>
  <dimension ref="A1:AH275"/>
  <sheetViews>
    <sheetView zoomScale="70" zoomScaleNormal="70" workbookViewId="0">
      <pane xSplit="2" ySplit="3" topLeftCell="U177" activePane="bottomRight" state="frozen"/>
      <selection pane="topRight" activeCell="C1" sqref="C1"/>
      <selection pane="bottomLeft" activeCell="A4" sqref="A4"/>
      <selection pane="bottomRight" activeCell="U188" sqref="U188"/>
    </sheetView>
  </sheetViews>
  <sheetFormatPr defaultColWidth="11.42578125" defaultRowHeight="15" x14ac:dyDescent="0.25"/>
  <cols>
    <col min="1" max="1" width="10.140625" customWidth="1"/>
    <col min="2" max="2" width="65.42578125" customWidth="1"/>
    <col min="3" max="34" width="10.85546875" customWidth="1"/>
    <col min="35" max="267" width="9.140625" customWidth="1"/>
    <col min="268" max="268" width="10.140625" customWidth="1"/>
    <col min="269" max="269" width="44.42578125" customWidth="1"/>
    <col min="270" max="523" width="9.140625" customWidth="1"/>
    <col min="524" max="524" width="10.140625" customWidth="1"/>
    <col min="525" max="525" width="44.42578125" customWidth="1"/>
    <col min="526" max="779" width="9.140625" customWidth="1"/>
    <col min="780" max="780" width="10.140625" customWidth="1"/>
    <col min="781" max="781" width="44.42578125" customWidth="1"/>
    <col min="782" max="1035" width="9.140625" customWidth="1"/>
    <col min="1036" max="1036" width="10.140625" customWidth="1"/>
    <col min="1037" max="1037" width="44.42578125" customWidth="1"/>
    <col min="1038" max="1291" width="9.140625" customWidth="1"/>
    <col min="1292" max="1292" width="10.140625" customWidth="1"/>
    <col min="1293" max="1293" width="44.42578125" customWidth="1"/>
    <col min="1294" max="1547" width="9.140625" customWidth="1"/>
    <col min="1548" max="1548" width="10.140625" customWidth="1"/>
    <col min="1549" max="1549" width="44.42578125" customWidth="1"/>
    <col min="1550" max="1803" width="9.140625" customWidth="1"/>
    <col min="1804" max="1804" width="10.140625" customWidth="1"/>
    <col min="1805" max="1805" width="44.42578125" customWidth="1"/>
    <col min="1806" max="2059" width="9.140625" customWidth="1"/>
    <col min="2060" max="2060" width="10.140625" customWidth="1"/>
    <col min="2061" max="2061" width="44.42578125" customWidth="1"/>
    <col min="2062" max="2315" width="9.140625" customWidth="1"/>
    <col min="2316" max="2316" width="10.140625" customWidth="1"/>
    <col min="2317" max="2317" width="44.42578125" customWidth="1"/>
    <col min="2318" max="2571" width="9.140625" customWidth="1"/>
    <col min="2572" max="2572" width="10.140625" customWidth="1"/>
    <col min="2573" max="2573" width="44.42578125" customWidth="1"/>
    <col min="2574" max="2827" width="9.140625" customWidth="1"/>
    <col min="2828" max="2828" width="10.140625" customWidth="1"/>
    <col min="2829" max="2829" width="44.42578125" customWidth="1"/>
    <col min="2830" max="3083" width="9.140625" customWidth="1"/>
    <col min="3084" max="3084" width="10.140625" customWidth="1"/>
    <col min="3085" max="3085" width="44.42578125" customWidth="1"/>
    <col min="3086" max="3339" width="9.140625" customWidth="1"/>
    <col min="3340" max="3340" width="10.140625" customWidth="1"/>
    <col min="3341" max="3341" width="44.42578125" customWidth="1"/>
    <col min="3342" max="3595" width="9.140625" customWidth="1"/>
    <col min="3596" max="3596" width="10.140625" customWidth="1"/>
    <col min="3597" max="3597" width="44.42578125" customWidth="1"/>
    <col min="3598" max="3851" width="9.140625" customWidth="1"/>
    <col min="3852" max="3852" width="10.140625" customWidth="1"/>
    <col min="3853" max="3853" width="44.42578125" customWidth="1"/>
    <col min="3854" max="4107" width="9.140625" customWidth="1"/>
    <col min="4108" max="4108" width="10.140625" customWidth="1"/>
    <col min="4109" max="4109" width="44.42578125" customWidth="1"/>
    <col min="4110" max="4363" width="9.140625" customWidth="1"/>
    <col min="4364" max="4364" width="10.140625" customWidth="1"/>
    <col min="4365" max="4365" width="44.42578125" customWidth="1"/>
    <col min="4366" max="4619" width="9.140625" customWidth="1"/>
    <col min="4620" max="4620" width="10.140625" customWidth="1"/>
    <col min="4621" max="4621" width="44.42578125" customWidth="1"/>
    <col min="4622" max="4875" width="9.140625" customWidth="1"/>
    <col min="4876" max="4876" width="10.140625" customWidth="1"/>
    <col min="4877" max="4877" width="44.42578125" customWidth="1"/>
    <col min="4878" max="5131" width="9.140625" customWidth="1"/>
    <col min="5132" max="5132" width="10.140625" customWidth="1"/>
    <col min="5133" max="5133" width="44.42578125" customWidth="1"/>
    <col min="5134" max="5387" width="9.140625" customWidth="1"/>
    <col min="5388" max="5388" width="10.140625" customWidth="1"/>
    <col min="5389" max="5389" width="44.42578125" customWidth="1"/>
    <col min="5390" max="5643" width="9.140625" customWidth="1"/>
    <col min="5644" max="5644" width="10.140625" customWidth="1"/>
    <col min="5645" max="5645" width="44.42578125" customWidth="1"/>
    <col min="5646" max="5899" width="9.140625" customWidth="1"/>
    <col min="5900" max="5900" width="10.140625" customWidth="1"/>
    <col min="5901" max="5901" width="44.42578125" customWidth="1"/>
    <col min="5902" max="6155" width="9.140625" customWidth="1"/>
    <col min="6156" max="6156" width="10.140625" customWidth="1"/>
    <col min="6157" max="6157" width="44.42578125" customWidth="1"/>
    <col min="6158" max="6411" width="9.140625" customWidth="1"/>
    <col min="6412" max="6412" width="10.140625" customWidth="1"/>
    <col min="6413" max="6413" width="44.42578125" customWidth="1"/>
    <col min="6414" max="6667" width="9.140625" customWidth="1"/>
    <col min="6668" max="6668" width="10.140625" customWidth="1"/>
    <col min="6669" max="6669" width="44.42578125" customWidth="1"/>
    <col min="6670" max="6923" width="9.140625" customWidth="1"/>
    <col min="6924" max="6924" width="10.140625" customWidth="1"/>
    <col min="6925" max="6925" width="44.42578125" customWidth="1"/>
    <col min="6926" max="7179" width="9.140625" customWidth="1"/>
    <col min="7180" max="7180" width="10.140625" customWidth="1"/>
    <col min="7181" max="7181" width="44.42578125" customWidth="1"/>
    <col min="7182" max="7435" width="9.140625" customWidth="1"/>
    <col min="7436" max="7436" width="10.140625" customWidth="1"/>
    <col min="7437" max="7437" width="44.42578125" customWidth="1"/>
    <col min="7438" max="7691" width="9.140625" customWidth="1"/>
    <col min="7692" max="7692" width="10.140625" customWidth="1"/>
    <col min="7693" max="7693" width="44.42578125" customWidth="1"/>
    <col min="7694" max="7947" width="9.140625" customWidth="1"/>
    <col min="7948" max="7948" width="10.140625" customWidth="1"/>
    <col min="7949" max="7949" width="44.42578125" customWidth="1"/>
    <col min="7950" max="8203" width="9.140625" customWidth="1"/>
    <col min="8204" max="8204" width="10.140625" customWidth="1"/>
    <col min="8205" max="8205" width="44.42578125" customWidth="1"/>
    <col min="8206" max="8459" width="9.140625" customWidth="1"/>
    <col min="8460" max="8460" width="10.140625" customWidth="1"/>
    <col min="8461" max="8461" width="44.42578125" customWidth="1"/>
    <col min="8462" max="8715" width="9.140625" customWidth="1"/>
    <col min="8716" max="8716" width="10.140625" customWidth="1"/>
    <col min="8717" max="8717" width="44.42578125" customWidth="1"/>
    <col min="8718" max="8971" width="9.140625" customWidth="1"/>
    <col min="8972" max="8972" width="10.140625" customWidth="1"/>
    <col min="8973" max="8973" width="44.42578125" customWidth="1"/>
    <col min="8974" max="9227" width="9.140625" customWidth="1"/>
    <col min="9228" max="9228" width="10.140625" customWidth="1"/>
    <col min="9229" max="9229" width="44.42578125" customWidth="1"/>
    <col min="9230" max="9483" width="9.140625" customWidth="1"/>
    <col min="9484" max="9484" width="10.140625" customWidth="1"/>
    <col min="9485" max="9485" width="44.42578125" customWidth="1"/>
    <col min="9486" max="9739" width="9.140625" customWidth="1"/>
    <col min="9740" max="9740" width="10.140625" customWidth="1"/>
    <col min="9741" max="9741" width="44.42578125" customWidth="1"/>
    <col min="9742" max="9995" width="9.140625" customWidth="1"/>
    <col min="9996" max="9996" width="10.140625" customWidth="1"/>
    <col min="9997" max="9997" width="44.42578125" customWidth="1"/>
    <col min="9998" max="10251" width="9.140625" customWidth="1"/>
    <col min="10252" max="10252" width="10.140625" customWidth="1"/>
    <col min="10253" max="10253" width="44.42578125" customWidth="1"/>
    <col min="10254" max="10507" width="9.140625" customWidth="1"/>
    <col min="10508" max="10508" width="10.140625" customWidth="1"/>
    <col min="10509" max="10509" width="44.42578125" customWidth="1"/>
    <col min="10510" max="10763" width="9.140625" customWidth="1"/>
    <col min="10764" max="10764" width="10.140625" customWidth="1"/>
    <col min="10765" max="10765" width="44.42578125" customWidth="1"/>
    <col min="10766" max="11019" width="9.140625" customWidth="1"/>
    <col min="11020" max="11020" width="10.140625" customWidth="1"/>
    <col min="11021" max="11021" width="44.42578125" customWidth="1"/>
    <col min="11022" max="11275" width="9.140625" customWidth="1"/>
    <col min="11276" max="11276" width="10.140625" customWidth="1"/>
    <col min="11277" max="11277" width="44.42578125" customWidth="1"/>
    <col min="11278" max="11531" width="9.140625" customWidth="1"/>
    <col min="11532" max="11532" width="10.140625" customWidth="1"/>
    <col min="11533" max="11533" width="44.42578125" customWidth="1"/>
    <col min="11534" max="11787" width="9.140625" customWidth="1"/>
    <col min="11788" max="11788" width="10.140625" customWidth="1"/>
    <col min="11789" max="11789" width="44.42578125" customWidth="1"/>
    <col min="11790" max="12043" width="9.140625" customWidth="1"/>
    <col min="12044" max="12044" width="10.140625" customWidth="1"/>
    <col min="12045" max="12045" width="44.42578125" customWidth="1"/>
    <col min="12046" max="12299" width="9.140625" customWidth="1"/>
    <col min="12300" max="12300" width="10.140625" customWidth="1"/>
    <col min="12301" max="12301" width="44.42578125" customWidth="1"/>
    <col min="12302" max="12555" width="9.140625" customWidth="1"/>
    <col min="12556" max="12556" width="10.140625" customWidth="1"/>
    <col min="12557" max="12557" width="44.42578125" customWidth="1"/>
    <col min="12558" max="12811" width="9.140625" customWidth="1"/>
    <col min="12812" max="12812" width="10.140625" customWidth="1"/>
    <col min="12813" max="12813" width="44.42578125" customWidth="1"/>
    <col min="12814" max="13067" width="9.140625" customWidth="1"/>
    <col min="13068" max="13068" width="10.140625" customWidth="1"/>
    <col min="13069" max="13069" width="44.42578125" customWidth="1"/>
    <col min="13070" max="13323" width="9.140625" customWidth="1"/>
    <col min="13324" max="13324" width="10.140625" customWidth="1"/>
    <col min="13325" max="13325" width="44.42578125" customWidth="1"/>
    <col min="13326" max="13579" width="9.140625" customWidth="1"/>
    <col min="13580" max="13580" width="10.140625" customWidth="1"/>
    <col min="13581" max="13581" width="44.42578125" customWidth="1"/>
    <col min="13582" max="13835" width="9.140625" customWidth="1"/>
    <col min="13836" max="13836" width="10.140625" customWidth="1"/>
    <col min="13837" max="13837" width="44.42578125" customWidth="1"/>
    <col min="13838" max="14091" width="9.140625" customWidth="1"/>
    <col min="14092" max="14092" width="10.140625" customWidth="1"/>
    <col min="14093" max="14093" width="44.42578125" customWidth="1"/>
    <col min="14094" max="14347" width="9.140625" customWidth="1"/>
    <col min="14348" max="14348" width="10.140625" customWidth="1"/>
    <col min="14349" max="14349" width="44.42578125" customWidth="1"/>
    <col min="14350" max="14603" width="9.140625" customWidth="1"/>
    <col min="14604" max="14604" width="10.140625" customWidth="1"/>
    <col min="14605" max="14605" width="44.42578125" customWidth="1"/>
    <col min="14606" max="14859" width="9.140625" customWidth="1"/>
    <col min="14860" max="14860" width="10.140625" customWidth="1"/>
    <col min="14861" max="14861" width="44.42578125" customWidth="1"/>
    <col min="14862" max="15115" width="9.140625" customWidth="1"/>
    <col min="15116" max="15116" width="10.140625" customWidth="1"/>
    <col min="15117" max="15117" width="44.42578125" customWidth="1"/>
    <col min="15118" max="15371" width="9.140625" customWidth="1"/>
    <col min="15372" max="15372" width="10.140625" customWidth="1"/>
    <col min="15373" max="15373" width="44.42578125" customWidth="1"/>
    <col min="15374" max="15627" width="9.140625" customWidth="1"/>
    <col min="15628" max="15628" width="10.140625" customWidth="1"/>
    <col min="15629" max="15629" width="44.42578125" customWidth="1"/>
    <col min="15630" max="15883" width="9.140625" customWidth="1"/>
    <col min="15884" max="15884" width="10.140625" customWidth="1"/>
    <col min="15885" max="15885" width="44.42578125" customWidth="1"/>
    <col min="15886" max="16139" width="9.140625" customWidth="1"/>
    <col min="16140" max="16140" width="10.140625" customWidth="1"/>
    <col min="16141" max="16141" width="44.42578125" customWidth="1"/>
    <col min="16142" max="16384" width="9.140625" customWidth="1"/>
  </cols>
  <sheetData>
    <row r="1" spans="1:34" ht="18" x14ac:dyDescent="0.25">
      <c r="A1" s="11" t="s">
        <v>383</v>
      </c>
    </row>
    <row r="2" spans="1:34" s="14" customFormat="1" x14ac:dyDescent="0.25"/>
    <row r="3" spans="1:34" x14ac:dyDescent="0.25">
      <c r="A3" s="7" t="s">
        <v>165</v>
      </c>
      <c r="B3" s="7" t="s">
        <v>384</v>
      </c>
      <c r="C3" s="7">
        <v>1987</v>
      </c>
      <c r="D3" s="7">
        <v>1988</v>
      </c>
      <c r="E3" s="7">
        <v>1989</v>
      </c>
      <c r="F3" s="7">
        <v>1990</v>
      </c>
      <c r="G3" s="7">
        <v>1991</v>
      </c>
      <c r="H3" s="7">
        <v>1992</v>
      </c>
      <c r="I3" s="7">
        <v>1993</v>
      </c>
      <c r="J3" s="7">
        <v>1994</v>
      </c>
      <c r="K3" s="7">
        <v>1995</v>
      </c>
      <c r="L3" s="7">
        <v>1996</v>
      </c>
      <c r="M3" s="7">
        <v>1997</v>
      </c>
      <c r="N3" s="7" t="s">
        <v>168</v>
      </c>
      <c r="O3" s="7" t="s">
        <v>169</v>
      </c>
      <c r="P3" s="7" t="s">
        <v>170</v>
      </c>
      <c r="Q3" s="7" t="s">
        <v>171</v>
      </c>
      <c r="R3" s="7" t="s">
        <v>172</v>
      </c>
      <c r="S3" s="7" t="s">
        <v>173</v>
      </c>
      <c r="T3" s="7" t="s">
        <v>174</v>
      </c>
      <c r="U3" s="7" t="s">
        <v>175</v>
      </c>
      <c r="V3" s="7" t="s">
        <v>176</v>
      </c>
      <c r="W3" s="7" t="s">
        <v>177</v>
      </c>
      <c r="X3" s="7" t="s">
        <v>178</v>
      </c>
      <c r="Y3" s="7" t="s">
        <v>179</v>
      </c>
      <c r="Z3" s="7" t="s">
        <v>180</v>
      </c>
      <c r="AA3" s="7" t="s">
        <v>181</v>
      </c>
      <c r="AB3" s="7" t="s">
        <v>182</v>
      </c>
      <c r="AC3" s="7" t="s">
        <v>183</v>
      </c>
      <c r="AD3" s="7" t="s">
        <v>184</v>
      </c>
      <c r="AE3" s="7" t="s">
        <v>185</v>
      </c>
      <c r="AF3" s="7" t="s">
        <v>186</v>
      </c>
      <c r="AG3" s="7" t="s">
        <v>187</v>
      </c>
      <c r="AH3" s="7" t="s">
        <v>188</v>
      </c>
    </row>
    <row r="4" spans="1:34" x14ac:dyDescent="0.25">
      <c r="A4">
        <v>1</v>
      </c>
      <c r="B4" s="9" t="s">
        <v>1</v>
      </c>
      <c r="C4" s="18">
        <v>2763.0672197498607</v>
      </c>
      <c r="D4" s="18">
        <v>2983.1722034613081</v>
      </c>
      <c r="E4" s="18">
        <v>3162.4448799630845</v>
      </c>
      <c r="F4" s="18">
        <v>3360.2726484744521</v>
      </c>
      <c r="G4" s="18">
        <v>3473.8625202212661</v>
      </c>
      <c r="H4" s="18">
        <v>3669.0160537636984</v>
      </c>
      <c r="I4" s="18">
        <v>3836.618607109177</v>
      </c>
      <c r="J4" s="18">
        <v>4040.6781810050152</v>
      </c>
      <c r="K4" s="18">
        <v>4239.2711703947034</v>
      </c>
      <c r="L4" s="18">
        <v>4437.3614157253569</v>
      </c>
      <c r="M4" s="18">
        <v>4714.511697813432</v>
      </c>
      <c r="N4" s="8">
        <v>5075.701</v>
      </c>
      <c r="O4" s="8">
        <v>5409.9319999999998</v>
      </c>
      <c r="P4" s="8">
        <v>5854.6289999999999</v>
      </c>
      <c r="Q4" s="8">
        <v>6046.3429999999998</v>
      </c>
      <c r="R4" s="8">
        <v>6143.3680000000004</v>
      </c>
      <c r="S4" s="8">
        <v>6362.2960000000003</v>
      </c>
      <c r="T4" s="8">
        <v>6729.3010000000004</v>
      </c>
      <c r="U4" s="8">
        <v>7077.7209999999995</v>
      </c>
      <c r="V4" s="8">
        <v>7491.2550000000001</v>
      </c>
      <c r="W4" s="8">
        <v>7889.3689999999997</v>
      </c>
      <c r="X4" s="8">
        <v>8068.6790000000001</v>
      </c>
      <c r="Y4" s="8">
        <v>7767.1909999999998</v>
      </c>
      <c r="Z4" s="8">
        <v>7932.9690000000001</v>
      </c>
      <c r="AA4" s="8">
        <v>8234.0130000000008</v>
      </c>
      <c r="AB4" s="8">
        <v>8575.3709999999992</v>
      </c>
      <c r="AC4" s="8">
        <v>8843.6380000000008</v>
      </c>
      <c r="AD4" s="8">
        <v>9259.6550000000007</v>
      </c>
      <c r="AE4" s="8">
        <v>9709.2340000000004</v>
      </c>
      <c r="AF4" s="8">
        <v>9972.7279999999992</v>
      </c>
      <c r="AG4" s="8">
        <v>10424.471</v>
      </c>
      <c r="AH4" s="8">
        <v>10941.366</v>
      </c>
    </row>
    <row r="5" spans="1:34" x14ac:dyDescent="0.25">
      <c r="A5">
        <v>2</v>
      </c>
      <c r="B5" s="9" t="s">
        <v>190</v>
      </c>
      <c r="C5" s="18">
        <v>2198.6025870221088</v>
      </c>
      <c r="D5" s="18">
        <v>2380.3861497919002</v>
      </c>
      <c r="E5" s="18">
        <v>2521.2283960699888</v>
      </c>
      <c r="F5" s="18">
        <v>2669.678008836539</v>
      </c>
      <c r="G5" s="18">
        <v>2741.3485243493656</v>
      </c>
      <c r="H5" s="18">
        <v>2901.8096621824079</v>
      </c>
      <c r="I5" s="18">
        <v>3044.4826013239549</v>
      </c>
      <c r="J5" s="18">
        <v>3221.059689735242</v>
      </c>
      <c r="K5" s="18">
        <v>3397.7205419327288</v>
      </c>
      <c r="L5" s="18">
        <v>3569.6018123186536</v>
      </c>
      <c r="M5" s="18">
        <v>3817.877673905582</v>
      </c>
      <c r="N5" s="8">
        <v>4146.9210000000003</v>
      </c>
      <c r="O5" s="8">
        <v>4429.1040000000003</v>
      </c>
      <c r="P5" s="8">
        <v>4811.25</v>
      </c>
      <c r="Q5" s="8">
        <v>4934.2929999999997</v>
      </c>
      <c r="R5" s="8">
        <v>4957.991</v>
      </c>
      <c r="S5" s="8">
        <v>5106.6109999999999</v>
      </c>
      <c r="T5" s="8">
        <v>5406.2910000000002</v>
      </c>
      <c r="U5" s="8">
        <v>5694.36</v>
      </c>
      <c r="V5" s="8">
        <v>6047.0789999999997</v>
      </c>
      <c r="W5" s="8">
        <v>6369.7690000000002</v>
      </c>
      <c r="X5" s="8">
        <v>6475.4930000000004</v>
      </c>
      <c r="Y5" s="8">
        <v>6126.3249999999998</v>
      </c>
      <c r="Z5" s="8">
        <v>6241.2870000000003</v>
      </c>
      <c r="AA5" s="8">
        <v>6531.9870000000001</v>
      </c>
      <c r="AB5" s="8">
        <v>6871.5649999999996</v>
      </c>
      <c r="AC5" s="8">
        <v>7095.28</v>
      </c>
      <c r="AD5" s="8">
        <v>7468.7020000000002</v>
      </c>
      <c r="AE5" s="8">
        <v>7861.1540000000005</v>
      </c>
      <c r="AF5" s="8">
        <v>8083.7169999999996</v>
      </c>
      <c r="AG5" s="8">
        <v>8486.3349999999991</v>
      </c>
      <c r="AH5" s="8">
        <v>8929.1679999999997</v>
      </c>
    </row>
    <row r="6" spans="1:34" x14ac:dyDescent="0.25">
      <c r="A6">
        <v>3</v>
      </c>
      <c r="B6" s="9" t="s">
        <v>4</v>
      </c>
      <c r="C6" s="18">
        <v>15.91242841718301</v>
      </c>
      <c r="D6" s="18">
        <v>17.890854679914906</v>
      </c>
      <c r="E6" s="18">
        <v>18.931078801674381</v>
      </c>
      <c r="F6" s="18">
        <v>21.364603117364371</v>
      </c>
      <c r="G6" s="18">
        <v>21.087543423210658</v>
      </c>
      <c r="H6" s="18">
        <v>21.479627900034956</v>
      </c>
      <c r="I6" s="18">
        <v>23.103977875449896</v>
      </c>
      <c r="J6" s="18">
        <v>23.676101142367738</v>
      </c>
      <c r="K6" s="18">
        <v>24.742330866896925</v>
      </c>
      <c r="L6" s="18">
        <v>25.235437109362366</v>
      </c>
      <c r="M6" s="18">
        <v>26.291664679440437</v>
      </c>
      <c r="N6" s="8">
        <v>27.847999999999999</v>
      </c>
      <c r="O6" s="8">
        <v>29.474</v>
      </c>
      <c r="P6" s="8">
        <v>30.202000000000002</v>
      </c>
      <c r="Q6" s="8">
        <v>31.309000000000001</v>
      </c>
      <c r="R6" s="8">
        <v>31.635999999999999</v>
      </c>
      <c r="S6" s="8">
        <v>31.645</v>
      </c>
      <c r="T6" s="8">
        <v>34.942999999999998</v>
      </c>
      <c r="U6" s="8">
        <v>34.646999999999998</v>
      </c>
      <c r="V6" s="8">
        <v>37.996000000000002</v>
      </c>
      <c r="W6" s="8">
        <v>41.802</v>
      </c>
      <c r="X6" s="8">
        <v>42.137999999999998</v>
      </c>
      <c r="Y6" s="8">
        <v>42.317999999999998</v>
      </c>
      <c r="Z6" s="8">
        <v>41.36</v>
      </c>
      <c r="AA6" s="8">
        <v>41.18</v>
      </c>
      <c r="AB6" s="8">
        <v>48.063000000000002</v>
      </c>
      <c r="AC6" s="8">
        <v>48.866</v>
      </c>
      <c r="AD6" s="8">
        <v>50.970999999999997</v>
      </c>
      <c r="AE6" s="8">
        <v>50.720999999999997</v>
      </c>
      <c r="AF6" s="8">
        <v>54.002000000000002</v>
      </c>
      <c r="AG6" s="8">
        <v>55.762999999999998</v>
      </c>
      <c r="AH6" s="8">
        <v>59.473999999999997</v>
      </c>
    </row>
    <row r="7" spans="1:34" x14ac:dyDescent="0.25">
      <c r="A7">
        <v>4</v>
      </c>
      <c r="B7" s="1" t="s">
        <v>108</v>
      </c>
      <c r="C7" s="18">
        <v>9.3737587437544629</v>
      </c>
      <c r="D7" s="18">
        <v>10.533029374622526</v>
      </c>
      <c r="E7" s="18">
        <v>11.362644869049584</v>
      </c>
      <c r="F7" s="18">
        <v>13.380413166419594</v>
      </c>
      <c r="G7" s="18">
        <v>13.182221709767751</v>
      </c>
      <c r="H7" s="18">
        <v>12.955148081041015</v>
      </c>
      <c r="I7" s="18">
        <v>14.133341514302971</v>
      </c>
      <c r="J7" s="18">
        <v>14.376350134519301</v>
      </c>
      <c r="K7" s="18">
        <v>15.421088014055895</v>
      </c>
      <c r="L7" s="18">
        <v>15.962877724702135</v>
      </c>
      <c r="M7" s="18">
        <v>17.073347444133312</v>
      </c>
      <c r="N7" s="8">
        <v>18.138999999999999</v>
      </c>
      <c r="O7" s="8">
        <v>18.808</v>
      </c>
      <c r="P7" s="8">
        <v>19.645</v>
      </c>
      <c r="Q7" s="8">
        <v>20.831</v>
      </c>
      <c r="R7" s="8">
        <v>20.789000000000001</v>
      </c>
      <c r="S7" s="8">
        <v>20.488</v>
      </c>
      <c r="T7" s="8">
        <v>22.178999999999998</v>
      </c>
      <c r="U7" s="8">
        <v>22.033000000000001</v>
      </c>
      <c r="V7" s="8">
        <v>21.885999999999999</v>
      </c>
      <c r="W7" s="8">
        <v>25.338000000000001</v>
      </c>
      <c r="X7" s="8">
        <v>25.68</v>
      </c>
      <c r="Y7" s="8">
        <v>25.747</v>
      </c>
      <c r="Z7" s="8">
        <v>24.280999999999999</v>
      </c>
      <c r="AA7" s="8">
        <v>23.097000000000001</v>
      </c>
      <c r="AB7" s="8">
        <v>28.303999999999998</v>
      </c>
      <c r="AC7" s="8">
        <v>28.556000000000001</v>
      </c>
      <c r="AD7" s="8">
        <v>29.109000000000002</v>
      </c>
      <c r="AE7" s="8">
        <v>27.312999999999999</v>
      </c>
      <c r="AF7" s="8">
        <v>29.384</v>
      </c>
      <c r="AG7" s="8">
        <v>30.425999999999998</v>
      </c>
      <c r="AH7" s="8">
        <v>32.707000000000001</v>
      </c>
    </row>
    <row r="8" spans="1:34" x14ac:dyDescent="0.25">
      <c r="A8">
        <v>5</v>
      </c>
      <c r="B8" s="1" t="s">
        <v>109</v>
      </c>
      <c r="C8" s="18">
        <v>6.5509786059999975</v>
      </c>
      <c r="D8" s="18">
        <v>7.371741509999997</v>
      </c>
      <c r="E8" s="18">
        <v>7.579453006999997</v>
      </c>
      <c r="F8" s="18">
        <v>7.9908427669999984</v>
      </c>
      <c r="G8" s="18">
        <v>7.9121947239999981</v>
      </c>
      <c r="H8" s="18">
        <v>8.5373458299999978</v>
      </c>
      <c r="I8" s="18">
        <v>8.9820097619999988</v>
      </c>
      <c r="J8" s="18">
        <v>9.3127348629999975</v>
      </c>
      <c r="K8" s="18">
        <v>9.3298761030000001</v>
      </c>
      <c r="L8" s="18">
        <v>9.2784523829999994</v>
      </c>
      <c r="M8" s="18">
        <v>9.2189621979999998</v>
      </c>
      <c r="N8" s="8">
        <v>9.7089999999999996</v>
      </c>
      <c r="O8" s="8">
        <v>10.666</v>
      </c>
      <c r="P8" s="8">
        <v>10.555999999999999</v>
      </c>
      <c r="Q8" s="8">
        <v>10.477</v>
      </c>
      <c r="R8" s="8">
        <v>10.847</v>
      </c>
      <c r="S8" s="8">
        <v>11.157</v>
      </c>
      <c r="T8" s="8">
        <v>12.763999999999999</v>
      </c>
      <c r="U8" s="8">
        <v>12.614000000000001</v>
      </c>
      <c r="V8" s="8">
        <v>16.11</v>
      </c>
      <c r="W8" s="8">
        <v>16.465</v>
      </c>
      <c r="X8" s="8">
        <v>16.457999999999998</v>
      </c>
      <c r="Y8" s="8">
        <v>16.571000000000002</v>
      </c>
      <c r="Z8" s="8">
        <v>17.079000000000001</v>
      </c>
      <c r="AA8" s="8">
        <v>18.082999999999998</v>
      </c>
      <c r="AB8" s="8">
        <v>19.759</v>
      </c>
      <c r="AC8" s="8">
        <v>20.309999999999999</v>
      </c>
      <c r="AD8" s="8">
        <v>21.861999999999998</v>
      </c>
      <c r="AE8" s="8">
        <v>23.408000000000001</v>
      </c>
      <c r="AF8" s="8">
        <v>24.619</v>
      </c>
      <c r="AG8" s="8">
        <v>25.338000000000001</v>
      </c>
      <c r="AH8" s="8">
        <v>26.766999999999999</v>
      </c>
    </row>
    <row r="9" spans="1:34" x14ac:dyDescent="0.25">
      <c r="A9">
        <v>6</v>
      </c>
      <c r="B9" s="9" t="s">
        <v>8</v>
      </c>
      <c r="C9" s="18">
        <v>30.109803995000007</v>
      </c>
      <c r="D9" s="18">
        <v>30.454767515000007</v>
      </c>
      <c r="E9" s="18">
        <v>30.568054351000008</v>
      </c>
      <c r="F9" s="18">
        <v>32.715401229000008</v>
      </c>
      <c r="G9" s="18">
        <v>32.906253827000008</v>
      </c>
      <c r="H9" s="18">
        <v>31.820333163000004</v>
      </c>
      <c r="I9" s="18">
        <v>31.740726197000004</v>
      </c>
      <c r="J9" s="18">
        <v>31.664181037000002</v>
      </c>
      <c r="K9" s="18">
        <v>31.627439360000004</v>
      </c>
      <c r="L9" s="18">
        <v>32.899109612000004</v>
      </c>
      <c r="M9" s="18">
        <v>35.093404189000005</v>
      </c>
      <c r="N9" s="8">
        <v>35.866</v>
      </c>
      <c r="O9" s="8">
        <v>34.789000000000001</v>
      </c>
      <c r="P9" s="8">
        <v>35.991999999999997</v>
      </c>
      <c r="Q9" s="8">
        <v>38.613999999999997</v>
      </c>
      <c r="R9" s="8">
        <v>35.761000000000003</v>
      </c>
      <c r="S9" s="8">
        <v>37.119</v>
      </c>
      <c r="T9" s="8">
        <v>41.512</v>
      </c>
      <c r="U9" s="8">
        <v>47.195</v>
      </c>
      <c r="V9" s="8">
        <v>56.997999999999998</v>
      </c>
      <c r="W9" s="8">
        <v>62.709000000000003</v>
      </c>
      <c r="X9" s="8">
        <v>72.819999999999993</v>
      </c>
      <c r="Y9" s="8">
        <v>64.695999999999998</v>
      </c>
      <c r="Z9" s="8">
        <v>69.168000000000006</v>
      </c>
      <c r="AA9" s="8">
        <v>80.269000000000005</v>
      </c>
      <c r="AB9" s="8">
        <v>90.527000000000001</v>
      </c>
      <c r="AC9" s="8">
        <v>93.522999999999996</v>
      </c>
      <c r="AD9" s="8">
        <v>101.13800000000001</v>
      </c>
      <c r="AE9" s="8">
        <v>91.882000000000005</v>
      </c>
      <c r="AF9" s="8">
        <v>74.515000000000001</v>
      </c>
      <c r="AG9" s="8">
        <v>76.825999999999993</v>
      </c>
      <c r="AH9" s="8">
        <v>84.224000000000004</v>
      </c>
    </row>
    <row r="10" spans="1:34" x14ac:dyDescent="0.25">
      <c r="A10">
        <v>7</v>
      </c>
      <c r="B10" s="1" t="s">
        <v>110</v>
      </c>
      <c r="C10" s="18">
        <v>12.730441871999997</v>
      </c>
      <c r="D10" s="18">
        <v>11.931392792999997</v>
      </c>
      <c r="E10" s="18">
        <v>12.309783792999998</v>
      </c>
      <c r="F10" s="18">
        <v>13.155125386999998</v>
      </c>
      <c r="G10" s="18">
        <v>12.964923527999998</v>
      </c>
      <c r="H10" s="18">
        <v>13.305072883999999</v>
      </c>
      <c r="I10" s="18">
        <v>12.746543617</v>
      </c>
      <c r="J10" s="18">
        <v>12.227262351</v>
      </c>
      <c r="K10" s="18">
        <v>11.756286319999999</v>
      </c>
      <c r="L10" s="18">
        <v>12.775728029</v>
      </c>
      <c r="M10" s="18">
        <v>12.275567584999999</v>
      </c>
      <c r="N10" s="8">
        <v>12.343999999999999</v>
      </c>
      <c r="O10" s="8">
        <v>12.337999999999999</v>
      </c>
      <c r="P10" s="8">
        <v>13.358000000000001</v>
      </c>
      <c r="Q10" s="8">
        <v>14.099</v>
      </c>
      <c r="R10" s="8">
        <v>13.250999999999999</v>
      </c>
      <c r="S10" s="8">
        <v>13.653</v>
      </c>
      <c r="T10" s="8">
        <v>15.577999999999999</v>
      </c>
      <c r="U10" s="8">
        <v>17.199000000000002</v>
      </c>
      <c r="V10" s="8">
        <v>20.896000000000001</v>
      </c>
      <c r="W10" s="8">
        <v>22.581</v>
      </c>
      <c r="X10" s="8">
        <v>27.291</v>
      </c>
      <c r="Y10" s="8">
        <v>25.867000000000001</v>
      </c>
      <c r="Z10" s="8">
        <v>27.581</v>
      </c>
      <c r="AA10" s="8">
        <v>30.626999999999999</v>
      </c>
      <c r="AB10" s="8">
        <v>34.978000000000002</v>
      </c>
      <c r="AC10" s="8">
        <v>36.430999999999997</v>
      </c>
      <c r="AD10" s="8">
        <v>39.295999999999999</v>
      </c>
      <c r="AE10" s="8">
        <v>38.814999999999998</v>
      </c>
      <c r="AF10" s="8">
        <v>33.72</v>
      </c>
      <c r="AG10" s="8">
        <v>29.227</v>
      </c>
      <c r="AH10" s="8">
        <v>29.872</v>
      </c>
    </row>
    <row r="11" spans="1:34" x14ac:dyDescent="0.25">
      <c r="A11">
        <v>8</v>
      </c>
      <c r="B11" s="1" t="s">
        <v>111</v>
      </c>
      <c r="C11" s="18">
        <v>12.363257340000006</v>
      </c>
      <c r="D11" s="18">
        <v>12.244220620000005</v>
      </c>
      <c r="E11" s="18">
        <v>12.585804253000003</v>
      </c>
      <c r="F11" s="18">
        <v>13.186163367000004</v>
      </c>
      <c r="G11" s="18">
        <v>12.637559349000004</v>
      </c>
      <c r="H11" s="18">
        <v>12.531978954000003</v>
      </c>
      <c r="I11" s="18">
        <v>12.132429612000003</v>
      </c>
      <c r="J11" s="18">
        <v>12.724507911000003</v>
      </c>
      <c r="K11" s="18">
        <v>13.205830304000001</v>
      </c>
      <c r="L11" s="18">
        <v>13.405604975000001</v>
      </c>
      <c r="M11" s="18">
        <v>13.834137170000002</v>
      </c>
      <c r="N11" s="8">
        <v>14.066000000000001</v>
      </c>
      <c r="O11" s="8">
        <v>13.638</v>
      </c>
      <c r="P11" s="8">
        <v>13.117000000000001</v>
      </c>
      <c r="Q11" s="8">
        <v>13.239000000000001</v>
      </c>
      <c r="R11" s="8">
        <v>12.358000000000001</v>
      </c>
      <c r="S11" s="8">
        <v>12.519</v>
      </c>
      <c r="T11" s="8">
        <v>13.459</v>
      </c>
      <c r="U11" s="8">
        <v>14.379</v>
      </c>
      <c r="V11" s="8">
        <v>15.757</v>
      </c>
      <c r="W11" s="8">
        <v>16.262</v>
      </c>
      <c r="X11" s="8">
        <v>17.524999999999999</v>
      </c>
      <c r="Y11" s="8">
        <v>16.013999999999999</v>
      </c>
      <c r="Z11" s="8">
        <v>16.776</v>
      </c>
      <c r="AA11" s="8">
        <v>18.201000000000001</v>
      </c>
      <c r="AB11" s="8">
        <v>18.911999999999999</v>
      </c>
      <c r="AC11" s="8">
        <v>18.562000000000001</v>
      </c>
      <c r="AD11" s="8">
        <v>18.454000000000001</v>
      </c>
      <c r="AE11" s="8">
        <v>18.062999999999999</v>
      </c>
      <c r="AF11" s="8">
        <v>16.393000000000001</v>
      </c>
      <c r="AG11" s="8">
        <v>17.634</v>
      </c>
      <c r="AH11" s="8">
        <v>18.75</v>
      </c>
    </row>
    <row r="12" spans="1:34" x14ac:dyDescent="0.25">
      <c r="A12">
        <v>9</v>
      </c>
      <c r="B12" s="1" t="s">
        <v>112</v>
      </c>
      <c r="C12" s="18">
        <v>4.9962950360000011</v>
      </c>
      <c r="D12" s="18">
        <v>6.2670054920000009</v>
      </c>
      <c r="E12" s="18">
        <v>5.6611779910000006</v>
      </c>
      <c r="F12" s="18">
        <v>6.3576250670000007</v>
      </c>
      <c r="G12" s="18">
        <v>7.2801119840000004</v>
      </c>
      <c r="H12" s="18">
        <v>5.9574734579999999</v>
      </c>
      <c r="I12" s="18">
        <v>6.835159685999999</v>
      </c>
      <c r="J12" s="18">
        <v>6.7027940129999992</v>
      </c>
      <c r="K12" s="18">
        <v>6.6681752989999987</v>
      </c>
      <c r="L12" s="18">
        <v>6.7089031979999998</v>
      </c>
      <c r="M12" s="18">
        <v>8.9825381719999999</v>
      </c>
      <c r="N12" s="8">
        <v>9.4559999999999995</v>
      </c>
      <c r="O12" s="8">
        <v>8.8130000000000006</v>
      </c>
      <c r="P12" s="8">
        <v>9.5169999999999995</v>
      </c>
      <c r="Q12" s="8">
        <v>11.276999999999999</v>
      </c>
      <c r="R12" s="8">
        <v>10.151999999999999</v>
      </c>
      <c r="S12" s="8">
        <v>10.946999999999999</v>
      </c>
      <c r="T12" s="8">
        <v>12.475</v>
      </c>
      <c r="U12" s="8">
        <v>15.617000000000001</v>
      </c>
      <c r="V12" s="8">
        <v>20.344999999999999</v>
      </c>
      <c r="W12" s="8">
        <v>23.866</v>
      </c>
      <c r="X12" s="8">
        <v>28.004000000000001</v>
      </c>
      <c r="Y12" s="8">
        <v>22.814</v>
      </c>
      <c r="Z12" s="8">
        <v>24.811</v>
      </c>
      <c r="AA12" s="8">
        <v>31.440999999999999</v>
      </c>
      <c r="AB12" s="8">
        <v>36.637</v>
      </c>
      <c r="AC12" s="8">
        <v>38.53</v>
      </c>
      <c r="AD12" s="8">
        <v>43.387</v>
      </c>
      <c r="AE12" s="8">
        <v>35.003999999999998</v>
      </c>
      <c r="AF12" s="8">
        <v>24.402000000000001</v>
      </c>
      <c r="AG12" s="8">
        <v>29.963999999999999</v>
      </c>
      <c r="AH12" s="8">
        <v>35.603000000000002</v>
      </c>
    </row>
    <row r="13" spans="1:34" x14ac:dyDescent="0.25">
      <c r="A13">
        <v>10</v>
      </c>
      <c r="B13" s="9" t="s">
        <v>13</v>
      </c>
      <c r="C13" s="18">
        <v>32.767316827067972</v>
      </c>
      <c r="D13" s="18">
        <v>32.96942662515216</v>
      </c>
      <c r="E13" s="18">
        <v>34.371430376525531</v>
      </c>
      <c r="F13" s="18">
        <v>36.320194317810852</v>
      </c>
      <c r="G13" s="18">
        <v>38.796571202684312</v>
      </c>
      <c r="H13" s="18">
        <v>40.383664980187426</v>
      </c>
      <c r="I13" s="18">
        <v>41.951611513366757</v>
      </c>
      <c r="J13" s="18">
        <v>41.938846683150892</v>
      </c>
      <c r="K13" s="18">
        <v>42.345193749688555</v>
      </c>
      <c r="L13" s="18">
        <v>41.49739633701968</v>
      </c>
      <c r="M13" s="18">
        <v>41.992033472383575</v>
      </c>
      <c r="N13" s="8">
        <v>43.093000000000004</v>
      </c>
      <c r="O13" s="8">
        <v>47.188000000000002</v>
      </c>
      <c r="P13" s="8">
        <v>50.213999999999999</v>
      </c>
      <c r="Q13" s="8">
        <v>53.904000000000003</v>
      </c>
      <c r="R13" s="8">
        <v>54.652000000000001</v>
      </c>
      <c r="S13" s="8">
        <v>52.935000000000002</v>
      </c>
      <c r="T13" s="8">
        <v>55.634999999999998</v>
      </c>
      <c r="U13" s="8">
        <v>56.13</v>
      </c>
      <c r="V13" s="8">
        <v>60.884999999999998</v>
      </c>
      <c r="W13" s="8">
        <v>63.082999999999998</v>
      </c>
      <c r="X13" s="8">
        <v>66.284000000000006</v>
      </c>
      <c r="Y13" s="8">
        <v>66.831999999999994</v>
      </c>
      <c r="Z13" s="8">
        <v>67.652000000000001</v>
      </c>
      <c r="AA13" s="8">
        <v>71.183000000000007</v>
      </c>
      <c r="AB13" s="8">
        <v>69.760000000000005</v>
      </c>
      <c r="AC13" s="8">
        <v>72.778000000000006</v>
      </c>
      <c r="AD13" s="8">
        <v>75.188000000000002</v>
      </c>
      <c r="AE13" s="8">
        <v>77.625</v>
      </c>
      <c r="AF13" s="8">
        <v>81.394000000000005</v>
      </c>
      <c r="AG13" s="8">
        <v>82.823999999999998</v>
      </c>
      <c r="AH13" s="8">
        <v>85.248000000000005</v>
      </c>
    </row>
    <row r="14" spans="1:34" x14ac:dyDescent="0.25">
      <c r="A14">
        <v>11</v>
      </c>
      <c r="B14" s="9" t="s">
        <v>15</v>
      </c>
      <c r="C14" s="18">
        <v>144.00640903275357</v>
      </c>
      <c r="D14" s="18">
        <v>156.66669930381568</v>
      </c>
      <c r="E14" s="18">
        <v>163.80762914820718</v>
      </c>
      <c r="F14" s="18">
        <v>169.45249804378187</v>
      </c>
      <c r="G14" s="18">
        <v>159.54636561368736</v>
      </c>
      <c r="H14" s="18">
        <v>159.52226798780981</v>
      </c>
      <c r="I14" s="18">
        <v>166.48849004283858</v>
      </c>
      <c r="J14" s="18">
        <v>181.72321002698945</v>
      </c>
      <c r="K14" s="18">
        <v>192.96374849768023</v>
      </c>
      <c r="L14" s="18">
        <v>209.13024335443106</v>
      </c>
      <c r="M14" s="18">
        <v>228.31596993880308</v>
      </c>
      <c r="N14" s="8">
        <v>253.00700000000001</v>
      </c>
      <c r="O14" s="8">
        <v>278.24599999999998</v>
      </c>
      <c r="P14" s="8">
        <v>307.654</v>
      </c>
      <c r="Q14" s="8">
        <v>325.44400000000002</v>
      </c>
      <c r="R14" s="8">
        <v>327.11099999999999</v>
      </c>
      <c r="S14" s="8">
        <v>335.79300000000001</v>
      </c>
      <c r="T14" s="8">
        <v>357.95800000000003</v>
      </c>
      <c r="U14" s="8">
        <v>387.53100000000001</v>
      </c>
      <c r="V14" s="8">
        <v>421.29500000000002</v>
      </c>
      <c r="W14" s="8">
        <v>439.99799999999999</v>
      </c>
      <c r="X14" s="8">
        <v>433.94799999999998</v>
      </c>
      <c r="Y14" s="8">
        <v>368.35199999999998</v>
      </c>
      <c r="Z14" s="8">
        <v>343.76299999999998</v>
      </c>
      <c r="AA14" s="8">
        <v>347.303</v>
      </c>
      <c r="AB14" s="8">
        <v>365.90800000000002</v>
      </c>
      <c r="AC14" s="8">
        <v>387.95600000000002</v>
      </c>
      <c r="AD14" s="8">
        <v>422.38400000000001</v>
      </c>
      <c r="AE14" s="8">
        <v>458.44</v>
      </c>
      <c r="AF14" s="8">
        <v>485.88900000000001</v>
      </c>
      <c r="AG14" s="8">
        <v>516.46500000000003</v>
      </c>
      <c r="AH14" s="8">
        <v>553.76599999999996</v>
      </c>
    </row>
    <row r="15" spans="1:34" x14ac:dyDescent="0.25">
      <c r="A15">
        <v>12</v>
      </c>
      <c r="B15" s="9" t="s">
        <v>17</v>
      </c>
      <c r="C15" s="18">
        <v>566.84701922400018</v>
      </c>
      <c r="D15" s="18">
        <v>605.01466503400025</v>
      </c>
      <c r="E15" s="18">
        <v>626.38749053700019</v>
      </c>
      <c r="F15" s="18">
        <v>638.28339845000028</v>
      </c>
      <c r="G15" s="18">
        <v>646.04407185600007</v>
      </c>
      <c r="H15" s="18">
        <v>673.25212758600014</v>
      </c>
      <c r="I15" s="18">
        <v>695.54705351500002</v>
      </c>
      <c r="J15" s="18">
        <v>730.23448108800005</v>
      </c>
      <c r="K15" s="18">
        <v>748.787182272</v>
      </c>
      <c r="L15" s="18">
        <v>757.01601459400001</v>
      </c>
      <c r="M15" s="18">
        <v>786.37292990599997</v>
      </c>
      <c r="N15" s="8">
        <v>834.44299999999998</v>
      </c>
      <c r="O15" s="8">
        <v>870.20399999999995</v>
      </c>
      <c r="P15" s="8">
        <v>918.02499999999998</v>
      </c>
      <c r="Q15" s="8">
        <v>881.89499999999998</v>
      </c>
      <c r="R15" s="8">
        <v>846.52800000000002</v>
      </c>
      <c r="S15" s="8">
        <v>846.98900000000003</v>
      </c>
      <c r="T15" s="8">
        <v>873.69500000000005</v>
      </c>
      <c r="U15" s="8">
        <v>895.46900000000005</v>
      </c>
      <c r="V15" s="8">
        <v>923.97699999999998</v>
      </c>
      <c r="W15" s="8">
        <v>943.64499999999998</v>
      </c>
      <c r="X15" s="8">
        <v>931.89200000000005</v>
      </c>
      <c r="Y15" s="8">
        <v>835.178</v>
      </c>
      <c r="Z15" s="8">
        <v>847.16899999999998</v>
      </c>
      <c r="AA15" s="8">
        <v>882.35699999999997</v>
      </c>
      <c r="AB15" s="8">
        <v>916.94500000000005</v>
      </c>
      <c r="AC15" s="8">
        <v>931.827</v>
      </c>
      <c r="AD15" s="8">
        <v>973.01800000000003</v>
      </c>
      <c r="AE15" s="8">
        <v>1006.179</v>
      </c>
      <c r="AF15" s="8">
        <v>1012.93</v>
      </c>
      <c r="AG15" s="8">
        <v>1057.1130000000001</v>
      </c>
      <c r="AH15" s="8">
        <v>1104.9849999999999</v>
      </c>
    </row>
    <row r="16" spans="1:34" x14ac:dyDescent="0.25">
      <c r="A16">
        <v>13</v>
      </c>
      <c r="B16" s="1" t="s">
        <v>284</v>
      </c>
      <c r="C16" s="18">
        <v>368.73986405699998</v>
      </c>
      <c r="D16" s="18">
        <v>394.59649022399998</v>
      </c>
      <c r="E16" s="18">
        <v>406.43703481799997</v>
      </c>
      <c r="F16" s="18">
        <v>409.71500569300002</v>
      </c>
      <c r="G16" s="18">
        <v>410.32690707500001</v>
      </c>
      <c r="H16" s="18">
        <v>426.39209972200001</v>
      </c>
      <c r="I16" s="18">
        <v>440.79757308400002</v>
      </c>
      <c r="J16" s="18">
        <v>468.45753836599999</v>
      </c>
      <c r="K16" s="18">
        <v>481.19216696199999</v>
      </c>
      <c r="L16" s="18">
        <v>489.43412458499995</v>
      </c>
      <c r="M16" s="18">
        <v>512.53365460800001</v>
      </c>
      <c r="N16" s="8">
        <v>549.53700000000003</v>
      </c>
      <c r="O16" s="8">
        <v>576.74800000000005</v>
      </c>
      <c r="P16" s="8">
        <v>615.87</v>
      </c>
      <c r="Q16" s="8">
        <v>582.75099999999998</v>
      </c>
      <c r="R16" s="8">
        <v>552.59299999999996</v>
      </c>
      <c r="S16" s="8">
        <v>549.33699999999999</v>
      </c>
      <c r="T16" s="8">
        <v>572.87599999999998</v>
      </c>
      <c r="U16" s="8">
        <v>590.03</v>
      </c>
      <c r="V16" s="8">
        <v>614.81200000000001</v>
      </c>
      <c r="W16" s="8">
        <v>627.41999999999996</v>
      </c>
      <c r="X16" s="8">
        <v>615.47199999999998</v>
      </c>
      <c r="Y16" s="8">
        <v>539.21600000000001</v>
      </c>
      <c r="Z16" s="8">
        <v>546.21900000000005</v>
      </c>
      <c r="AA16" s="8">
        <v>578.68799999999999</v>
      </c>
      <c r="AB16" s="8">
        <v>604.38099999999997</v>
      </c>
      <c r="AC16" s="8">
        <v>611.99699999999996</v>
      </c>
      <c r="AD16" s="8">
        <v>638.55899999999997</v>
      </c>
      <c r="AE16" s="8">
        <v>662.58500000000004</v>
      </c>
      <c r="AF16" s="8">
        <v>665.88900000000001</v>
      </c>
      <c r="AG16" s="8">
        <v>696.48</v>
      </c>
      <c r="AH16" s="8">
        <v>733.56200000000001</v>
      </c>
    </row>
    <row r="17" spans="1:34" x14ac:dyDescent="0.25">
      <c r="A17">
        <v>14</v>
      </c>
      <c r="B17" s="1" t="s">
        <v>113</v>
      </c>
      <c r="C17" s="18">
        <v>13.086114634999999</v>
      </c>
      <c r="D17" s="18">
        <v>14.110386581000002</v>
      </c>
      <c r="E17" s="18">
        <v>14.212915290000002</v>
      </c>
      <c r="F17" s="18">
        <v>13.931722694000001</v>
      </c>
      <c r="G17" s="18">
        <v>13.402836981000002</v>
      </c>
      <c r="H17" s="18">
        <v>14.215960697000002</v>
      </c>
      <c r="I17" s="18">
        <v>15.408745174000002</v>
      </c>
      <c r="J17" s="18">
        <v>16.761921095999998</v>
      </c>
      <c r="K17" s="18">
        <v>17.154778620999998</v>
      </c>
      <c r="L17" s="18">
        <v>18.06941591</v>
      </c>
      <c r="M17" s="18">
        <v>19.158656542999999</v>
      </c>
      <c r="N17" s="8">
        <v>20.456</v>
      </c>
      <c r="O17" s="8">
        <v>21.716000000000001</v>
      </c>
      <c r="P17" s="8">
        <v>22.19</v>
      </c>
      <c r="Q17" s="8">
        <v>21.568999999999999</v>
      </c>
      <c r="R17" s="8">
        <v>21.533999999999999</v>
      </c>
      <c r="S17" s="8">
        <v>21.75</v>
      </c>
      <c r="T17" s="8">
        <v>23.24</v>
      </c>
      <c r="U17" s="8">
        <v>24.823</v>
      </c>
      <c r="V17" s="8">
        <v>24.803000000000001</v>
      </c>
      <c r="W17" s="8">
        <v>23.603000000000002</v>
      </c>
      <c r="X17" s="8">
        <v>21.24</v>
      </c>
      <c r="Y17" s="8">
        <v>16.311</v>
      </c>
      <c r="Z17" s="8">
        <v>15.853999999999999</v>
      </c>
      <c r="AA17" s="8">
        <v>16.257999999999999</v>
      </c>
      <c r="AB17" s="8">
        <v>16.655999999999999</v>
      </c>
      <c r="AC17" s="8">
        <v>17.710999999999999</v>
      </c>
      <c r="AD17" s="8">
        <v>19.373999999999999</v>
      </c>
      <c r="AE17" s="8">
        <v>20.425000000000001</v>
      </c>
      <c r="AF17" s="8">
        <v>21.053000000000001</v>
      </c>
      <c r="AG17" s="8">
        <v>22.228999999999999</v>
      </c>
      <c r="AH17" s="8">
        <v>23.457000000000001</v>
      </c>
    </row>
    <row r="18" spans="1:34" x14ac:dyDescent="0.25">
      <c r="A18">
        <v>15</v>
      </c>
      <c r="B18" s="1" t="s">
        <v>114</v>
      </c>
      <c r="C18" s="18">
        <v>17.060114983000002</v>
      </c>
      <c r="D18" s="18">
        <v>17.883678589000002</v>
      </c>
      <c r="E18" s="18">
        <v>18.330668501000005</v>
      </c>
      <c r="F18" s="18">
        <v>18.359243198000005</v>
      </c>
      <c r="G18" s="18">
        <v>17.615280536000004</v>
      </c>
      <c r="H18" s="18">
        <v>18.321483777000005</v>
      </c>
      <c r="I18" s="18">
        <v>19.091980086000003</v>
      </c>
      <c r="J18" s="18">
        <v>20.231906415000005</v>
      </c>
      <c r="K18" s="18">
        <v>20.806461942000002</v>
      </c>
      <c r="L18" s="18">
        <v>21.462659461000001</v>
      </c>
      <c r="M18" s="18">
        <v>22.056604961000001</v>
      </c>
      <c r="N18" s="8">
        <v>23.369</v>
      </c>
      <c r="O18" s="8">
        <v>24.556999999999999</v>
      </c>
      <c r="P18" s="8">
        <v>26.048999999999999</v>
      </c>
      <c r="Q18" s="8">
        <v>26.170999999999999</v>
      </c>
      <c r="R18" s="8">
        <v>25.882000000000001</v>
      </c>
      <c r="S18" s="8">
        <v>25.911999999999999</v>
      </c>
      <c r="T18" s="8">
        <v>26.696000000000002</v>
      </c>
      <c r="U18" s="8">
        <v>28.193999999999999</v>
      </c>
      <c r="V18" s="8">
        <v>29.254000000000001</v>
      </c>
      <c r="W18" s="8">
        <v>29.684000000000001</v>
      </c>
      <c r="X18" s="8">
        <v>27.779</v>
      </c>
      <c r="Y18" s="8">
        <v>22.709</v>
      </c>
      <c r="Z18" s="8">
        <v>22.324000000000002</v>
      </c>
      <c r="AA18" s="8">
        <v>22.69</v>
      </c>
      <c r="AB18" s="8">
        <v>23.38</v>
      </c>
      <c r="AC18" s="8">
        <v>24.081</v>
      </c>
      <c r="AD18" s="8">
        <v>25.637</v>
      </c>
      <c r="AE18" s="8">
        <v>27.077000000000002</v>
      </c>
      <c r="AF18" s="8">
        <v>28.006</v>
      </c>
      <c r="AG18" s="8">
        <v>29.492000000000001</v>
      </c>
      <c r="AH18" s="8">
        <v>30.771999999999998</v>
      </c>
    </row>
    <row r="19" spans="1:34" x14ac:dyDescent="0.25">
      <c r="A19">
        <v>16</v>
      </c>
      <c r="B19" s="1" t="s">
        <v>115</v>
      </c>
      <c r="C19" s="18">
        <v>25.815230093999997</v>
      </c>
      <c r="D19" s="18">
        <v>28.290759730000001</v>
      </c>
      <c r="E19" s="18">
        <v>29.116943817000003</v>
      </c>
      <c r="F19" s="18">
        <v>28.879164006000003</v>
      </c>
      <c r="G19" s="18">
        <v>28.058017627000005</v>
      </c>
      <c r="H19" s="18">
        <v>29.182434019000002</v>
      </c>
      <c r="I19" s="18">
        <v>29.895773450000007</v>
      </c>
      <c r="J19" s="18">
        <v>31.714385983000003</v>
      </c>
      <c r="K19" s="18">
        <v>31.804057183000005</v>
      </c>
      <c r="L19" s="18">
        <v>31.621692159000002</v>
      </c>
      <c r="M19" s="18">
        <v>32.382386044</v>
      </c>
      <c r="N19" s="8">
        <v>33.265999999999998</v>
      </c>
      <c r="O19" s="8">
        <v>33.677999999999997</v>
      </c>
      <c r="P19" s="8">
        <v>34.421999999999997</v>
      </c>
      <c r="Q19" s="8">
        <v>31.664999999999999</v>
      </c>
      <c r="R19" s="8">
        <v>29.314</v>
      </c>
      <c r="S19" s="8">
        <v>28.57</v>
      </c>
      <c r="T19" s="8">
        <v>30.053000000000001</v>
      </c>
      <c r="U19" s="8">
        <v>30.701000000000001</v>
      </c>
      <c r="V19" s="8">
        <v>31.978000000000002</v>
      </c>
      <c r="W19" s="8">
        <v>32.497</v>
      </c>
      <c r="X19" s="8">
        <v>33.006999999999998</v>
      </c>
      <c r="Y19" s="8">
        <v>25.597000000000001</v>
      </c>
      <c r="Z19" s="8">
        <v>26.684000000000001</v>
      </c>
      <c r="AA19" s="8">
        <v>29.684000000000001</v>
      </c>
      <c r="AB19" s="8">
        <v>31.22</v>
      </c>
      <c r="AC19" s="8">
        <v>30.869</v>
      </c>
      <c r="AD19" s="8">
        <v>31.826000000000001</v>
      </c>
      <c r="AE19" s="8">
        <v>31.635999999999999</v>
      </c>
      <c r="AF19" s="8">
        <v>30.385999999999999</v>
      </c>
      <c r="AG19" s="8">
        <v>31.74</v>
      </c>
      <c r="AH19" s="8">
        <v>33.843000000000004</v>
      </c>
    </row>
    <row r="20" spans="1:34" x14ac:dyDescent="0.25">
      <c r="A20">
        <v>17</v>
      </c>
      <c r="B20" s="1" t="s">
        <v>116</v>
      </c>
      <c r="C20" s="18">
        <v>48.048285736000011</v>
      </c>
      <c r="D20" s="18">
        <v>51.930945035000015</v>
      </c>
      <c r="E20" s="18">
        <v>54.150181828000015</v>
      </c>
      <c r="F20" s="18">
        <v>55.946276099000016</v>
      </c>
      <c r="G20" s="18">
        <v>56.100054735000022</v>
      </c>
      <c r="H20" s="18">
        <v>57.770512865000015</v>
      </c>
      <c r="I20" s="18">
        <v>59.18065291100001</v>
      </c>
      <c r="J20" s="18">
        <v>63.503541248000005</v>
      </c>
      <c r="K20" s="18">
        <v>66.781136892000006</v>
      </c>
      <c r="L20" s="18">
        <v>68.544063222000005</v>
      </c>
      <c r="M20" s="18">
        <v>70.697969221999998</v>
      </c>
      <c r="N20" s="8">
        <v>74.259</v>
      </c>
      <c r="O20" s="8">
        <v>76.19</v>
      </c>
      <c r="P20" s="8">
        <v>80.194999999999993</v>
      </c>
      <c r="Q20" s="8">
        <v>77.111999999999995</v>
      </c>
      <c r="R20" s="8">
        <v>74.070999999999998</v>
      </c>
      <c r="S20" s="8">
        <v>73.494</v>
      </c>
      <c r="T20" s="8">
        <v>77.177999999999997</v>
      </c>
      <c r="U20" s="8">
        <v>81.070999999999998</v>
      </c>
      <c r="V20" s="8">
        <v>85.388999999999996</v>
      </c>
      <c r="W20" s="8">
        <v>88.906999999999996</v>
      </c>
      <c r="X20" s="8">
        <v>90.495000000000005</v>
      </c>
      <c r="Y20" s="8">
        <v>77.501999999999995</v>
      </c>
      <c r="Z20" s="8">
        <v>77.963999999999999</v>
      </c>
      <c r="AA20" s="8">
        <v>83.942999999999998</v>
      </c>
      <c r="AB20" s="8">
        <v>90.275999999999996</v>
      </c>
      <c r="AC20" s="8">
        <v>91.191999999999993</v>
      </c>
      <c r="AD20" s="8">
        <v>95.322999999999993</v>
      </c>
      <c r="AE20" s="8">
        <v>97.15</v>
      </c>
      <c r="AF20" s="8">
        <v>95.673000000000002</v>
      </c>
      <c r="AG20" s="8">
        <v>99.472999999999999</v>
      </c>
      <c r="AH20" s="8">
        <v>105.373</v>
      </c>
    </row>
    <row r="21" spans="1:34" x14ac:dyDescent="0.25">
      <c r="A21">
        <v>18</v>
      </c>
      <c r="B21" s="1" t="s">
        <v>117</v>
      </c>
      <c r="C21" s="18">
        <v>50.410677729999996</v>
      </c>
      <c r="D21" s="18">
        <v>54.299746316999986</v>
      </c>
      <c r="E21" s="18">
        <v>57.916570019999988</v>
      </c>
      <c r="F21" s="18">
        <v>58.688938838999988</v>
      </c>
      <c r="G21" s="18">
        <v>58.793803535999992</v>
      </c>
      <c r="H21" s="18">
        <v>58.462068102999993</v>
      </c>
      <c r="I21" s="18">
        <v>61.30954792899999</v>
      </c>
      <c r="J21" s="18">
        <v>64.613794171999999</v>
      </c>
      <c r="K21" s="18">
        <v>66.046608914000004</v>
      </c>
      <c r="L21" s="18">
        <v>67.199112258</v>
      </c>
      <c r="M21" s="18">
        <v>72.246734074000003</v>
      </c>
      <c r="N21" s="8">
        <v>74.947000000000003</v>
      </c>
      <c r="O21" s="8">
        <v>76.055999999999997</v>
      </c>
      <c r="P21" s="8">
        <v>80.17</v>
      </c>
      <c r="Q21" s="8">
        <v>74.926000000000002</v>
      </c>
      <c r="R21" s="8">
        <v>69.566999999999993</v>
      </c>
      <c r="S21" s="8">
        <v>68.686999999999998</v>
      </c>
      <c r="T21" s="8">
        <v>71.843999999999994</v>
      </c>
      <c r="U21" s="8">
        <v>75.459000000000003</v>
      </c>
      <c r="V21" s="8">
        <v>79.304000000000002</v>
      </c>
      <c r="W21" s="8">
        <v>82.8</v>
      </c>
      <c r="X21" s="8">
        <v>84.206000000000003</v>
      </c>
      <c r="Y21" s="8">
        <v>73.942999999999998</v>
      </c>
      <c r="Z21" s="8">
        <v>75.165000000000006</v>
      </c>
      <c r="AA21" s="8">
        <v>83.233000000000004</v>
      </c>
      <c r="AB21" s="8">
        <v>88.411000000000001</v>
      </c>
      <c r="AC21" s="8">
        <v>88.680999999999997</v>
      </c>
      <c r="AD21" s="8">
        <v>92.620999999999995</v>
      </c>
      <c r="AE21" s="8">
        <v>94.623000000000005</v>
      </c>
      <c r="AF21" s="8">
        <v>90.751000000000005</v>
      </c>
      <c r="AG21" s="8">
        <v>94.85</v>
      </c>
      <c r="AH21" s="8">
        <v>100.354</v>
      </c>
    </row>
    <row r="22" spans="1:34" x14ac:dyDescent="0.25">
      <c r="A22">
        <v>19</v>
      </c>
      <c r="B22" s="1" t="s">
        <v>118</v>
      </c>
      <c r="C22" s="18">
        <v>70.706699480000012</v>
      </c>
      <c r="D22" s="18">
        <v>76.93715292600001</v>
      </c>
      <c r="E22" s="18">
        <v>77.415010811000016</v>
      </c>
      <c r="F22" s="18">
        <v>79.247138277000005</v>
      </c>
      <c r="G22" s="18">
        <v>80.399080795000003</v>
      </c>
      <c r="H22" s="18">
        <v>81.922125714000003</v>
      </c>
      <c r="I22" s="18">
        <v>83.765437086999995</v>
      </c>
      <c r="J22" s="18">
        <v>89.021873823000007</v>
      </c>
      <c r="K22" s="18">
        <v>97.822592657999991</v>
      </c>
      <c r="L22" s="18">
        <v>102.08772846199999</v>
      </c>
      <c r="M22" s="18">
        <v>109.57687991100001</v>
      </c>
      <c r="N22" s="8">
        <v>118.402</v>
      </c>
      <c r="O22" s="8">
        <v>128.596</v>
      </c>
      <c r="P22" s="8">
        <v>149.631</v>
      </c>
      <c r="Q22" s="8">
        <v>136.221</v>
      </c>
      <c r="R22" s="8">
        <v>120.047</v>
      </c>
      <c r="S22" s="8">
        <v>115.82899999999999</v>
      </c>
      <c r="T22" s="8">
        <v>119.634</v>
      </c>
      <c r="U22" s="8">
        <v>123.2</v>
      </c>
      <c r="V22" s="8">
        <v>129.631</v>
      </c>
      <c r="W22" s="8">
        <v>131.82499999999999</v>
      </c>
      <c r="X22" s="8">
        <v>128.167</v>
      </c>
      <c r="Y22" s="8">
        <v>118.619</v>
      </c>
      <c r="Z22" s="8">
        <v>123.467</v>
      </c>
      <c r="AA22" s="8">
        <v>128.74700000000001</v>
      </c>
      <c r="AB22" s="8">
        <v>130.66200000000001</v>
      </c>
      <c r="AC22" s="8">
        <v>128.136</v>
      </c>
      <c r="AD22" s="8">
        <v>132.262</v>
      </c>
      <c r="AE22" s="8">
        <v>137.52799999999999</v>
      </c>
      <c r="AF22" s="8">
        <v>142.69200000000001</v>
      </c>
      <c r="AG22" s="8">
        <v>150.78299999999999</v>
      </c>
      <c r="AH22" s="8">
        <v>158.13999999999999</v>
      </c>
    </row>
    <row r="23" spans="1:34" x14ac:dyDescent="0.25">
      <c r="A23">
        <v>20</v>
      </c>
      <c r="B23" s="1" t="s">
        <v>119</v>
      </c>
      <c r="C23" s="18">
        <v>24.711216379</v>
      </c>
      <c r="D23" s="18">
        <v>24.211053953</v>
      </c>
      <c r="E23" s="18">
        <v>24.910217174</v>
      </c>
      <c r="F23" s="18">
        <v>24.836789072999998</v>
      </c>
      <c r="G23" s="18">
        <v>24.003539754999998</v>
      </c>
      <c r="H23" s="18">
        <v>24.217439004999996</v>
      </c>
      <c r="I23" s="18">
        <v>25.574262607999998</v>
      </c>
      <c r="J23" s="18">
        <v>25.874360063999998</v>
      </c>
      <c r="K23" s="18">
        <v>25.786033506999996</v>
      </c>
      <c r="L23" s="18">
        <v>26.136147205999997</v>
      </c>
      <c r="M23" s="18">
        <v>26.968332349000001</v>
      </c>
      <c r="N23" s="8">
        <v>28.106999999999999</v>
      </c>
      <c r="O23" s="8">
        <v>29.501000000000001</v>
      </c>
      <c r="P23" s="8">
        <v>31.274000000000001</v>
      </c>
      <c r="Q23" s="8">
        <v>30.045000000000002</v>
      </c>
      <c r="R23" s="8">
        <v>28.038</v>
      </c>
      <c r="S23" s="8">
        <v>27.702999999999999</v>
      </c>
      <c r="T23" s="8">
        <v>28.558</v>
      </c>
      <c r="U23" s="8">
        <v>29.093</v>
      </c>
      <c r="V23" s="8">
        <v>30.291</v>
      </c>
      <c r="W23" s="8">
        <v>31.036999999999999</v>
      </c>
      <c r="X23" s="8">
        <v>30.870999999999999</v>
      </c>
      <c r="Y23" s="8">
        <v>28.567</v>
      </c>
      <c r="Z23" s="8">
        <v>29.199000000000002</v>
      </c>
      <c r="AA23" s="8">
        <v>30.643999999999998</v>
      </c>
      <c r="AB23" s="8">
        <v>31.888999999999999</v>
      </c>
      <c r="AC23" s="8">
        <v>33.017000000000003</v>
      </c>
      <c r="AD23" s="8">
        <v>33.582000000000001</v>
      </c>
      <c r="AE23" s="8">
        <v>34.67</v>
      </c>
      <c r="AF23" s="8">
        <v>34.945999999999998</v>
      </c>
      <c r="AG23" s="8">
        <v>36.811999999999998</v>
      </c>
      <c r="AH23" s="8">
        <v>38.142000000000003</v>
      </c>
    </row>
    <row r="24" spans="1:34" x14ac:dyDescent="0.25">
      <c r="A24">
        <v>21</v>
      </c>
      <c r="B24" s="1" t="s">
        <v>120</v>
      </c>
      <c r="C24" s="18">
        <v>45.001943756999992</v>
      </c>
      <c r="D24" s="18">
        <v>48.426618794999996</v>
      </c>
      <c r="E24" s="18">
        <v>48.250535695999993</v>
      </c>
      <c r="F24" s="18">
        <v>45.053732903999993</v>
      </c>
      <c r="G24" s="18">
        <v>47.430383933999998</v>
      </c>
      <c r="H24" s="18">
        <v>55.721355535000001</v>
      </c>
      <c r="I24" s="18">
        <v>60.127199502000003</v>
      </c>
      <c r="J24" s="18">
        <v>69.217607205999997</v>
      </c>
      <c r="K24" s="18">
        <v>65.885211010999996</v>
      </c>
      <c r="L24" s="18">
        <v>62.915338843999997</v>
      </c>
      <c r="M24" s="18">
        <v>62.219481035000001</v>
      </c>
      <c r="N24" s="8">
        <v>71.421000000000006</v>
      </c>
      <c r="O24" s="8">
        <v>77.204999999999998</v>
      </c>
      <c r="P24" s="8">
        <v>80.209999999999994</v>
      </c>
      <c r="Q24" s="8">
        <v>73.36</v>
      </c>
      <c r="R24" s="8">
        <v>73.814999999999998</v>
      </c>
      <c r="S24" s="8">
        <v>75.61</v>
      </c>
      <c r="T24" s="8">
        <v>76.230999999999995</v>
      </c>
      <c r="U24" s="8">
        <v>75.370999999999995</v>
      </c>
      <c r="V24" s="8">
        <v>75.409000000000006</v>
      </c>
      <c r="W24" s="8">
        <v>72.483000000000004</v>
      </c>
      <c r="X24" s="8">
        <v>63.683</v>
      </c>
      <c r="Y24" s="8">
        <v>47.970999999999997</v>
      </c>
      <c r="Z24" s="8">
        <v>48.567999999999998</v>
      </c>
      <c r="AA24" s="8">
        <v>52.540999999999997</v>
      </c>
      <c r="AB24" s="8">
        <v>56.837000000000003</v>
      </c>
      <c r="AC24" s="8">
        <v>59.314999999999998</v>
      </c>
      <c r="AD24" s="8">
        <v>64.72</v>
      </c>
      <c r="AE24" s="8">
        <v>69.864999999999995</v>
      </c>
      <c r="AF24" s="8">
        <v>72.415999999999997</v>
      </c>
      <c r="AG24" s="8">
        <v>75.656999999999996</v>
      </c>
      <c r="AH24" s="8">
        <v>80.111999999999995</v>
      </c>
    </row>
    <row r="25" spans="1:34" x14ac:dyDescent="0.25">
      <c r="A25">
        <v>22</v>
      </c>
      <c r="B25" s="1" t="s">
        <v>121</v>
      </c>
      <c r="C25" s="18">
        <v>43.691192166999997</v>
      </c>
      <c r="D25" s="18">
        <v>44.630402756999999</v>
      </c>
      <c r="E25" s="18">
        <v>47.027916783999999</v>
      </c>
      <c r="F25" s="18">
        <v>48.928449424</v>
      </c>
      <c r="G25" s="18">
        <v>48.310381468000003</v>
      </c>
      <c r="H25" s="18">
        <v>46.807855109999998</v>
      </c>
      <c r="I25" s="18">
        <v>43.911253840999997</v>
      </c>
      <c r="J25" s="18">
        <v>42.187612883</v>
      </c>
      <c r="K25" s="18">
        <v>42.530866977000002</v>
      </c>
      <c r="L25" s="18">
        <v>43.012054464999999</v>
      </c>
      <c r="M25" s="18">
        <v>46.477236136000009</v>
      </c>
      <c r="N25" s="8">
        <v>49.954000000000001</v>
      </c>
      <c r="O25" s="8">
        <v>50.966999999999999</v>
      </c>
      <c r="P25" s="8">
        <v>50.460999999999999</v>
      </c>
      <c r="Q25" s="8">
        <v>51.393000000000001</v>
      </c>
      <c r="R25" s="8">
        <v>50.783000000000001</v>
      </c>
      <c r="S25" s="8">
        <v>51.066000000000003</v>
      </c>
      <c r="T25" s="8">
        <v>56.073</v>
      </c>
      <c r="U25" s="8">
        <v>57.121000000000002</v>
      </c>
      <c r="V25" s="8">
        <v>61.792000000000002</v>
      </c>
      <c r="W25" s="8">
        <v>65.784000000000006</v>
      </c>
      <c r="X25" s="8">
        <v>68.301000000000002</v>
      </c>
      <c r="Y25" s="8">
        <v>66.796000000000006</v>
      </c>
      <c r="Z25" s="8">
        <v>66.507999999999996</v>
      </c>
      <c r="AA25" s="8">
        <v>69.227999999999994</v>
      </c>
      <c r="AB25" s="8">
        <v>71.522999999999996</v>
      </c>
      <c r="AC25" s="8">
        <v>73.897000000000006</v>
      </c>
      <c r="AD25" s="8">
        <v>75.694000000000003</v>
      </c>
      <c r="AE25" s="8">
        <v>77.716999999999999</v>
      </c>
      <c r="AF25" s="8">
        <v>77.242000000000004</v>
      </c>
      <c r="AG25" s="8">
        <v>79.343999999999994</v>
      </c>
      <c r="AH25" s="8">
        <v>84.224000000000004</v>
      </c>
    </row>
    <row r="26" spans="1:34" x14ac:dyDescent="0.25">
      <c r="A26">
        <v>23</v>
      </c>
      <c r="B26" s="1" t="s">
        <v>122</v>
      </c>
      <c r="C26" s="18">
        <v>13.870925408999998</v>
      </c>
      <c r="D26" s="18">
        <v>14.714989815999996</v>
      </c>
      <c r="E26" s="18">
        <v>15.088904332999999</v>
      </c>
      <c r="F26" s="18">
        <v>15.191154416</v>
      </c>
      <c r="G26" s="18">
        <v>14.444327832999999</v>
      </c>
      <c r="H26" s="18">
        <v>15.504921826</v>
      </c>
      <c r="I26" s="18">
        <v>16.285831770000001</v>
      </c>
      <c r="J26" s="18">
        <v>17.252195294</v>
      </c>
      <c r="K26" s="18">
        <v>17.831612429</v>
      </c>
      <c r="L26" s="18">
        <v>18.277703474999999</v>
      </c>
      <c r="M26" s="18">
        <v>19.619986421</v>
      </c>
      <c r="N26" s="8">
        <v>21.260999999999999</v>
      </c>
      <c r="O26" s="8">
        <v>22.710999999999999</v>
      </c>
      <c r="P26" s="8">
        <v>23.925999999999998</v>
      </c>
      <c r="Q26" s="8">
        <v>22.917999999999999</v>
      </c>
      <c r="R26" s="8">
        <v>22.469000000000001</v>
      </c>
      <c r="S26" s="8">
        <v>22.359000000000002</v>
      </c>
      <c r="T26" s="8">
        <v>23.219000000000001</v>
      </c>
      <c r="U26" s="8">
        <v>23.605</v>
      </c>
      <c r="V26" s="8">
        <v>23.98</v>
      </c>
      <c r="W26" s="8">
        <v>23.78</v>
      </c>
      <c r="X26" s="8">
        <v>22.173999999999999</v>
      </c>
      <c r="Y26" s="8">
        <v>17.713000000000001</v>
      </c>
      <c r="Z26" s="8">
        <v>16.693000000000001</v>
      </c>
      <c r="AA26" s="8">
        <v>16.84</v>
      </c>
      <c r="AB26" s="8">
        <v>17.302</v>
      </c>
      <c r="AC26" s="8">
        <v>17.893999999999998</v>
      </c>
      <c r="AD26" s="8">
        <v>18.724</v>
      </c>
      <c r="AE26" s="8">
        <v>20.273</v>
      </c>
      <c r="AF26" s="8">
        <v>20.971</v>
      </c>
      <c r="AG26" s="8">
        <v>21.942</v>
      </c>
      <c r="AH26" s="8">
        <v>22.574999999999999</v>
      </c>
    </row>
    <row r="27" spans="1:34" x14ac:dyDescent="0.25">
      <c r="A27">
        <v>24</v>
      </c>
      <c r="B27" s="1" t="s">
        <v>123</v>
      </c>
      <c r="C27" s="18">
        <v>16.849066763</v>
      </c>
      <c r="D27" s="18">
        <v>19.582481732000002</v>
      </c>
      <c r="E27" s="18">
        <v>20.619479774999999</v>
      </c>
      <c r="F27" s="18">
        <v>21.616676026999997</v>
      </c>
      <c r="G27" s="18">
        <v>22.554707452999999</v>
      </c>
      <c r="H27" s="18">
        <v>24.498540923</v>
      </c>
      <c r="I27" s="18">
        <v>26.202487915999999</v>
      </c>
      <c r="J27" s="18">
        <v>27.365345681000001</v>
      </c>
      <c r="K27" s="18">
        <v>28.367920553000001</v>
      </c>
      <c r="L27" s="18">
        <v>30.107366442</v>
      </c>
      <c r="M27" s="18">
        <v>31.442340063999996</v>
      </c>
      <c r="N27" s="8">
        <v>34.094000000000001</v>
      </c>
      <c r="O27" s="8">
        <v>35.570999999999998</v>
      </c>
      <c r="P27" s="8">
        <v>37.341000000000001</v>
      </c>
      <c r="Q27" s="8">
        <v>37.371000000000002</v>
      </c>
      <c r="R27" s="8">
        <v>37.073</v>
      </c>
      <c r="S27" s="8">
        <v>38.356000000000002</v>
      </c>
      <c r="T27" s="8">
        <v>40.149000000000001</v>
      </c>
      <c r="U27" s="8">
        <v>41.393000000000001</v>
      </c>
      <c r="V27" s="8">
        <v>42.981000000000002</v>
      </c>
      <c r="W27" s="8">
        <v>45.018999999999998</v>
      </c>
      <c r="X27" s="8">
        <v>45.548000000000002</v>
      </c>
      <c r="Y27" s="8">
        <v>43.488</v>
      </c>
      <c r="Z27" s="8">
        <v>43.795000000000002</v>
      </c>
      <c r="AA27" s="8">
        <v>44.88</v>
      </c>
      <c r="AB27" s="8">
        <v>46.225999999999999</v>
      </c>
      <c r="AC27" s="8">
        <v>47.204000000000001</v>
      </c>
      <c r="AD27" s="8">
        <v>48.795999999999999</v>
      </c>
      <c r="AE27" s="8">
        <v>51.62</v>
      </c>
      <c r="AF27" s="8">
        <v>51.753</v>
      </c>
      <c r="AG27" s="8">
        <v>54.158999999999999</v>
      </c>
      <c r="AH27" s="8">
        <v>56.569000000000003</v>
      </c>
    </row>
    <row r="28" spans="1:34" x14ac:dyDescent="0.25">
      <c r="A28">
        <v>25</v>
      </c>
      <c r="B28" s="1" t="s">
        <v>285</v>
      </c>
      <c r="C28" s="18">
        <v>198.16279634602145</v>
      </c>
      <c r="D28" s="18">
        <v>210.46518918640254</v>
      </c>
      <c r="E28" s="18">
        <v>220.02336743381744</v>
      </c>
      <c r="F28" s="18">
        <v>228.69819723075238</v>
      </c>
      <c r="G28" s="18">
        <v>235.90009722482557</v>
      </c>
      <c r="H28" s="18">
        <v>247.06529408974288</v>
      </c>
      <c r="I28" s="18">
        <v>254.95708615228014</v>
      </c>
      <c r="J28" s="18">
        <v>261.92765735240835</v>
      </c>
      <c r="K28" s="18">
        <v>267.73953742162661</v>
      </c>
      <c r="L28" s="18">
        <v>267.69347637795613</v>
      </c>
      <c r="M28" s="18">
        <v>273.90557573391089</v>
      </c>
      <c r="N28" s="8">
        <v>284.90699999999998</v>
      </c>
      <c r="O28" s="8">
        <v>293.45600000000002</v>
      </c>
      <c r="P28" s="8">
        <v>302.15499999999997</v>
      </c>
      <c r="Q28" s="8">
        <v>299.14400000000001</v>
      </c>
      <c r="R28" s="8">
        <v>293.93599999999998</v>
      </c>
      <c r="S28" s="8">
        <v>297.65199999999999</v>
      </c>
      <c r="T28" s="8">
        <v>300.81900000000002</v>
      </c>
      <c r="U28" s="8">
        <v>305.43900000000002</v>
      </c>
      <c r="V28" s="8">
        <v>309.166</v>
      </c>
      <c r="W28" s="8">
        <v>316.22500000000002</v>
      </c>
      <c r="X28" s="8">
        <v>316.42</v>
      </c>
      <c r="Y28" s="8">
        <v>295.96199999999999</v>
      </c>
      <c r="Z28" s="8">
        <v>300.95</v>
      </c>
      <c r="AA28" s="8">
        <v>303.66899999999998</v>
      </c>
      <c r="AB28" s="8">
        <v>312.56400000000002</v>
      </c>
      <c r="AC28" s="8">
        <v>319.83</v>
      </c>
      <c r="AD28" s="8">
        <v>334.459</v>
      </c>
      <c r="AE28" s="8">
        <v>343.59399999999999</v>
      </c>
      <c r="AF28" s="8">
        <v>347.041</v>
      </c>
      <c r="AG28" s="8">
        <v>360.63299999999998</v>
      </c>
      <c r="AH28" s="8">
        <v>371.423</v>
      </c>
    </row>
    <row r="29" spans="1:34" x14ac:dyDescent="0.25">
      <c r="A29">
        <v>26</v>
      </c>
      <c r="B29" s="1" t="s">
        <v>124</v>
      </c>
      <c r="C29" s="18">
        <v>45.772312011999993</v>
      </c>
      <c r="D29" s="18">
        <v>47.776819739999993</v>
      </c>
      <c r="E29" s="18">
        <v>49.398982401999987</v>
      </c>
      <c r="F29" s="18">
        <v>51.872500076999984</v>
      </c>
      <c r="G29" s="18">
        <v>54.259352868999983</v>
      </c>
      <c r="H29" s="18">
        <v>55.856025860999985</v>
      </c>
      <c r="I29" s="18">
        <v>57.533246212999991</v>
      </c>
      <c r="J29" s="18">
        <v>58.935178117999989</v>
      </c>
      <c r="K29" s="18">
        <v>60.438049119999995</v>
      </c>
      <c r="L29" s="18">
        <v>60.937646671999993</v>
      </c>
      <c r="M29" s="18">
        <v>62.514947513000003</v>
      </c>
      <c r="N29" s="8">
        <v>66.63</v>
      </c>
      <c r="O29" s="8">
        <v>69.388999999999996</v>
      </c>
      <c r="P29" s="8">
        <v>71.893000000000001</v>
      </c>
      <c r="Q29" s="8">
        <v>73.546000000000006</v>
      </c>
      <c r="R29" s="8">
        <v>74.835999999999999</v>
      </c>
      <c r="S29" s="8">
        <v>77.626999999999995</v>
      </c>
      <c r="T29" s="8">
        <v>78.938000000000002</v>
      </c>
      <c r="U29" s="8">
        <v>79.944000000000003</v>
      </c>
      <c r="V29" s="8">
        <v>81.153999999999996</v>
      </c>
      <c r="W29" s="8">
        <v>84.278000000000006</v>
      </c>
      <c r="X29" s="8">
        <v>86.051000000000002</v>
      </c>
      <c r="Y29" s="8">
        <v>85.503</v>
      </c>
      <c r="Z29" s="8">
        <v>88.147000000000006</v>
      </c>
      <c r="AA29" s="8">
        <v>88.066000000000003</v>
      </c>
      <c r="AB29" s="8">
        <v>91.887</v>
      </c>
      <c r="AC29" s="8">
        <v>94.372</v>
      </c>
      <c r="AD29" s="8">
        <v>100.054</v>
      </c>
      <c r="AE29" s="8">
        <v>103.351</v>
      </c>
      <c r="AF29" s="8">
        <v>107.524</v>
      </c>
      <c r="AG29" s="8">
        <v>113.792</v>
      </c>
      <c r="AH29" s="8">
        <v>118.149</v>
      </c>
    </row>
    <row r="30" spans="1:34" x14ac:dyDescent="0.25">
      <c r="A30">
        <v>27</v>
      </c>
      <c r="B30" s="1" t="s">
        <v>125</v>
      </c>
      <c r="C30" s="18">
        <v>16.36446928999953</v>
      </c>
      <c r="D30" s="18">
        <v>17.215301292511469</v>
      </c>
      <c r="E30" s="18">
        <v>17.957772614783647</v>
      </c>
      <c r="F30" s="18">
        <v>17.672824161079173</v>
      </c>
      <c r="G30" s="18">
        <v>17.946735879379624</v>
      </c>
      <c r="H30" s="18">
        <v>19.027332655575773</v>
      </c>
      <c r="I30" s="18">
        <v>19.661443298608237</v>
      </c>
      <c r="J30" s="18">
        <v>20.356757659063156</v>
      </c>
      <c r="K30" s="18">
        <v>20.046725715349517</v>
      </c>
      <c r="L30" s="18">
        <v>19.678500072414497</v>
      </c>
      <c r="M30" s="18">
        <v>20.262443734428583</v>
      </c>
      <c r="N30" s="8">
        <v>20.73</v>
      </c>
      <c r="O30" s="8">
        <v>20.552</v>
      </c>
      <c r="P30" s="8">
        <v>20.387</v>
      </c>
      <c r="Q30" s="8">
        <v>18.541</v>
      </c>
      <c r="R30" s="8">
        <v>17.562000000000001</v>
      </c>
      <c r="S30" s="8">
        <v>16.795000000000002</v>
      </c>
      <c r="T30" s="8">
        <v>16.506</v>
      </c>
      <c r="U30" s="8">
        <v>15.568</v>
      </c>
      <c r="V30" s="8">
        <v>14.771000000000001</v>
      </c>
      <c r="W30" s="8">
        <v>14.433</v>
      </c>
      <c r="X30" s="8">
        <v>13.48</v>
      </c>
      <c r="Y30" s="8">
        <v>10.872999999999999</v>
      </c>
      <c r="Z30" s="8">
        <v>10.930999999999999</v>
      </c>
      <c r="AA30" s="8">
        <v>11</v>
      </c>
      <c r="AB30" s="8">
        <v>11.156000000000001</v>
      </c>
      <c r="AC30" s="8">
        <v>11.49</v>
      </c>
      <c r="AD30" s="8">
        <v>12.081</v>
      </c>
      <c r="AE30" s="8">
        <v>12.016</v>
      </c>
      <c r="AF30" s="8">
        <v>12.032999999999999</v>
      </c>
      <c r="AG30" s="8">
        <v>12.313000000000001</v>
      </c>
      <c r="AH30" s="8">
        <v>12.515000000000001</v>
      </c>
    </row>
    <row r="31" spans="1:34" x14ac:dyDescent="0.25">
      <c r="A31">
        <v>28</v>
      </c>
      <c r="B31" s="1" t="s">
        <v>126</v>
      </c>
      <c r="C31" s="18">
        <v>17.511093215000002</v>
      </c>
      <c r="D31" s="18">
        <v>18.271145784000005</v>
      </c>
      <c r="E31" s="18">
        <v>18.543091199000003</v>
      </c>
      <c r="F31" s="18">
        <v>18.646689452000004</v>
      </c>
      <c r="G31" s="18">
        <v>19.074032247000002</v>
      </c>
      <c r="H31" s="18">
        <v>19.870941888000001</v>
      </c>
      <c r="I31" s="18">
        <v>20.091088176</v>
      </c>
      <c r="J31" s="18">
        <v>20.069173160999998</v>
      </c>
      <c r="K31" s="18">
        <v>19.579073732000001</v>
      </c>
      <c r="L31" s="18">
        <v>18.709446087</v>
      </c>
      <c r="M31" s="18">
        <v>18.020119248</v>
      </c>
      <c r="N31" s="8">
        <v>17.792999999999999</v>
      </c>
      <c r="O31" s="8">
        <v>16.587</v>
      </c>
      <c r="P31" s="8">
        <v>15.874000000000001</v>
      </c>
      <c r="Q31" s="8">
        <v>14.393000000000001</v>
      </c>
      <c r="R31" s="8">
        <v>12.733000000000001</v>
      </c>
      <c r="S31" s="8">
        <v>12.058999999999999</v>
      </c>
      <c r="T31" s="8">
        <v>11.887</v>
      </c>
      <c r="U31" s="8">
        <v>11.311</v>
      </c>
      <c r="V31" s="8">
        <v>10.962</v>
      </c>
      <c r="W31" s="8">
        <v>10.651999999999999</v>
      </c>
      <c r="X31" s="8">
        <v>10.451000000000001</v>
      </c>
      <c r="Y31" s="8">
        <v>8.5850000000000009</v>
      </c>
      <c r="Z31" s="8">
        <v>8.3840000000000003</v>
      </c>
      <c r="AA31" s="8">
        <v>8.1479999999999997</v>
      </c>
      <c r="AB31" s="8">
        <v>8.1669999999999998</v>
      </c>
      <c r="AC31" s="8">
        <v>8.1940000000000008</v>
      </c>
      <c r="AD31" s="8">
        <v>8.3699999999999992</v>
      </c>
      <c r="AE31" s="8">
        <v>8.1739999999999995</v>
      </c>
      <c r="AF31" s="8">
        <v>8.0589999999999993</v>
      </c>
      <c r="AG31" s="8">
        <v>7.8840000000000003</v>
      </c>
      <c r="AH31" s="8">
        <v>7.7450000000000001</v>
      </c>
    </row>
    <row r="32" spans="1:34" x14ac:dyDescent="0.25">
      <c r="A32">
        <v>29</v>
      </c>
      <c r="B32" s="1" t="s">
        <v>127</v>
      </c>
      <c r="C32" s="18">
        <v>23.535802499000006</v>
      </c>
      <c r="D32" s="18">
        <v>24.817505831000002</v>
      </c>
      <c r="E32" s="18">
        <v>26.000853031000002</v>
      </c>
      <c r="F32" s="18">
        <v>26.948555334000005</v>
      </c>
      <c r="G32" s="18">
        <v>27.528446690000003</v>
      </c>
      <c r="H32" s="18">
        <v>28.840886312000002</v>
      </c>
      <c r="I32" s="18">
        <v>29.708674259000002</v>
      </c>
      <c r="J32" s="18">
        <v>30.539578657</v>
      </c>
      <c r="K32" s="18">
        <v>31.678870506999999</v>
      </c>
      <c r="L32" s="18">
        <v>31.354090366000001</v>
      </c>
      <c r="M32" s="18">
        <v>31.609201581000001</v>
      </c>
      <c r="N32" s="8">
        <v>31.893000000000001</v>
      </c>
      <c r="O32" s="8">
        <v>32.706000000000003</v>
      </c>
      <c r="P32" s="8">
        <v>33.24</v>
      </c>
      <c r="Q32" s="8">
        <v>32.61</v>
      </c>
      <c r="R32" s="8">
        <v>31.981000000000002</v>
      </c>
      <c r="S32" s="8">
        <v>31.824000000000002</v>
      </c>
      <c r="T32" s="8">
        <v>31.315999999999999</v>
      </c>
      <c r="U32" s="8">
        <v>31.314</v>
      </c>
      <c r="V32" s="8">
        <v>31.081</v>
      </c>
      <c r="W32" s="8">
        <v>31.376000000000001</v>
      </c>
      <c r="X32" s="8">
        <v>31.216000000000001</v>
      </c>
      <c r="Y32" s="8">
        <v>28.472000000000001</v>
      </c>
      <c r="Z32" s="8">
        <v>28.905000000000001</v>
      </c>
      <c r="AA32" s="8">
        <v>29.193999999999999</v>
      </c>
      <c r="AB32" s="8">
        <v>29.123000000000001</v>
      </c>
      <c r="AC32" s="8">
        <v>29.352</v>
      </c>
      <c r="AD32" s="8">
        <v>29.785</v>
      </c>
      <c r="AE32" s="8">
        <v>30.170999999999999</v>
      </c>
      <c r="AF32" s="8">
        <v>29.954999999999998</v>
      </c>
      <c r="AG32" s="8">
        <v>30.471</v>
      </c>
      <c r="AH32" s="8">
        <v>30.913</v>
      </c>
    </row>
    <row r="33" spans="1:34" x14ac:dyDescent="0.25">
      <c r="A33">
        <v>30</v>
      </c>
      <c r="B33" s="1" t="s">
        <v>128</v>
      </c>
      <c r="C33" s="18">
        <v>21.740403965999995</v>
      </c>
      <c r="D33" s="18">
        <v>23.942180901999997</v>
      </c>
      <c r="E33" s="18">
        <v>24.949773736999997</v>
      </c>
      <c r="F33" s="18">
        <v>26.523191977999996</v>
      </c>
      <c r="G33" s="18">
        <v>26.55950163</v>
      </c>
      <c r="H33" s="18">
        <v>27.992724271</v>
      </c>
      <c r="I33" s="18">
        <v>28.702779682999996</v>
      </c>
      <c r="J33" s="18">
        <v>29.914110008000002</v>
      </c>
      <c r="K33" s="18">
        <v>31.276730549</v>
      </c>
      <c r="L33" s="18">
        <v>31.744721615</v>
      </c>
      <c r="M33" s="18">
        <v>32.005949387000001</v>
      </c>
      <c r="N33" s="8">
        <v>33.418999999999997</v>
      </c>
      <c r="O33" s="8">
        <v>34.283000000000001</v>
      </c>
      <c r="P33" s="8">
        <v>35.198</v>
      </c>
      <c r="Q33" s="8">
        <v>34.316000000000003</v>
      </c>
      <c r="R33" s="8">
        <v>32.715000000000003</v>
      </c>
      <c r="S33" s="8">
        <v>32.168999999999997</v>
      </c>
      <c r="T33" s="8">
        <v>32.281999999999996</v>
      </c>
      <c r="U33" s="8">
        <v>32.639000000000003</v>
      </c>
      <c r="V33" s="8">
        <v>32.962000000000003</v>
      </c>
      <c r="W33" s="8">
        <v>33.338999999999999</v>
      </c>
      <c r="X33" s="8">
        <v>32.253</v>
      </c>
      <c r="Y33" s="8">
        <v>27.248999999999999</v>
      </c>
      <c r="Z33" s="8">
        <v>26.06</v>
      </c>
      <c r="AA33" s="8">
        <v>25.928000000000001</v>
      </c>
      <c r="AB33" s="8">
        <v>25.571000000000002</v>
      </c>
      <c r="AC33" s="8">
        <v>25.433</v>
      </c>
      <c r="AD33" s="8">
        <v>25.771000000000001</v>
      </c>
      <c r="AE33" s="8">
        <v>26.027000000000001</v>
      </c>
      <c r="AF33" s="8">
        <v>26.146999999999998</v>
      </c>
      <c r="AG33" s="8">
        <v>26.225000000000001</v>
      </c>
      <c r="AH33" s="8">
        <v>26.516999999999999</v>
      </c>
    </row>
    <row r="34" spans="1:34" x14ac:dyDescent="0.25">
      <c r="A34">
        <v>31</v>
      </c>
      <c r="B34" s="1" t="s">
        <v>129</v>
      </c>
      <c r="C34" s="18">
        <v>9.5071772800000005</v>
      </c>
      <c r="D34" s="18">
        <v>8.9612827960000008</v>
      </c>
      <c r="E34" s="18">
        <v>9.3989295469999998</v>
      </c>
      <c r="F34" s="18">
        <v>9.8761507369999997</v>
      </c>
      <c r="G34" s="18">
        <v>10.314961442</v>
      </c>
      <c r="H34" s="18">
        <v>10.608277880999999</v>
      </c>
      <c r="I34" s="18">
        <v>10.750280284</v>
      </c>
      <c r="J34" s="18">
        <v>10.672295358</v>
      </c>
      <c r="K34" s="18">
        <v>10.744460513</v>
      </c>
      <c r="L34" s="18">
        <v>10.300993992</v>
      </c>
      <c r="M34" s="18">
        <v>10.591982523</v>
      </c>
      <c r="N34" s="8">
        <v>10.656000000000001</v>
      </c>
      <c r="O34" s="8">
        <v>11.065</v>
      </c>
      <c r="P34" s="8">
        <v>11.084</v>
      </c>
      <c r="Q34" s="8">
        <v>12.082000000000001</v>
      </c>
      <c r="R34" s="8">
        <v>11.234999999999999</v>
      </c>
      <c r="S34" s="8">
        <v>12.167</v>
      </c>
      <c r="T34" s="8">
        <v>12.528</v>
      </c>
      <c r="U34" s="8">
        <v>13.465999999999999</v>
      </c>
      <c r="V34" s="8">
        <v>15.609</v>
      </c>
      <c r="W34" s="8">
        <v>15.77</v>
      </c>
      <c r="X34" s="8">
        <v>16.349</v>
      </c>
      <c r="Y34" s="8">
        <v>16.465</v>
      </c>
      <c r="Z34" s="8">
        <v>16.445</v>
      </c>
      <c r="AA34" s="8">
        <v>16.911999999999999</v>
      </c>
      <c r="AB34" s="8">
        <v>17.957999999999998</v>
      </c>
      <c r="AC34" s="8">
        <v>18.594999999999999</v>
      </c>
      <c r="AD34" s="8">
        <v>19.062000000000001</v>
      </c>
      <c r="AE34" s="8">
        <v>19.815999999999999</v>
      </c>
      <c r="AF34" s="8">
        <v>19.419</v>
      </c>
      <c r="AG34" s="8">
        <v>20.207999999999998</v>
      </c>
      <c r="AH34" s="8">
        <v>20.88</v>
      </c>
    </row>
    <row r="35" spans="1:34" x14ac:dyDescent="0.25">
      <c r="A35">
        <v>32</v>
      </c>
      <c r="B35" s="1" t="s">
        <v>130</v>
      </c>
      <c r="C35" s="18">
        <v>42.100194349999995</v>
      </c>
      <c r="D35" s="18">
        <v>46.39236455399999</v>
      </c>
      <c r="E35" s="18">
        <v>49.387963284999991</v>
      </c>
      <c r="F35" s="18">
        <v>51.806847023999993</v>
      </c>
      <c r="G35" s="18">
        <v>54.522386316999992</v>
      </c>
      <c r="H35" s="18">
        <v>57.271117838999992</v>
      </c>
      <c r="I35" s="18">
        <v>59.127808188000003</v>
      </c>
      <c r="J35" s="18">
        <v>60.061339648999997</v>
      </c>
      <c r="K35" s="18">
        <v>61.316420833999999</v>
      </c>
      <c r="L35" s="18">
        <v>62.009308629000003</v>
      </c>
      <c r="M35" s="18">
        <v>64.329652937000006</v>
      </c>
      <c r="N35" s="8">
        <v>67.012</v>
      </c>
      <c r="O35" s="8">
        <v>70.097999999999999</v>
      </c>
      <c r="P35" s="8">
        <v>74.173000000000002</v>
      </c>
      <c r="Q35" s="8">
        <v>74.760999999999996</v>
      </c>
      <c r="R35" s="8">
        <v>74.138000000000005</v>
      </c>
      <c r="S35" s="8">
        <v>76.132999999999996</v>
      </c>
      <c r="T35" s="8">
        <v>78.088999999999999</v>
      </c>
      <c r="U35" s="8">
        <v>80.841999999999999</v>
      </c>
      <c r="V35" s="8">
        <v>81.64</v>
      </c>
      <c r="W35" s="8">
        <v>85.766000000000005</v>
      </c>
      <c r="X35" s="8">
        <v>86.64</v>
      </c>
      <c r="Y35" s="8">
        <v>84.325000000000003</v>
      </c>
      <c r="Z35" s="8">
        <v>85.98</v>
      </c>
      <c r="AA35" s="8">
        <v>86.691000000000003</v>
      </c>
      <c r="AB35" s="8">
        <v>89.662999999999997</v>
      </c>
      <c r="AC35" s="8">
        <v>92.364999999999995</v>
      </c>
      <c r="AD35" s="8">
        <v>97.234999999999999</v>
      </c>
      <c r="AE35" s="8">
        <v>100.483</v>
      </c>
      <c r="AF35" s="8">
        <v>99.01</v>
      </c>
      <c r="AG35" s="8">
        <v>102.64100000000001</v>
      </c>
      <c r="AH35" s="8">
        <v>105.544</v>
      </c>
    </row>
    <row r="36" spans="1:34" x14ac:dyDescent="0.25">
      <c r="A36">
        <v>33</v>
      </c>
      <c r="B36" s="1" t="s">
        <v>131</v>
      </c>
      <c r="C36" s="18">
        <v>21.723991550000001</v>
      </c>
      <c r="D36" s="18">
        <v>23.076948668</v>
      </c>
      <c r="E36" s="18">
        <v>24.402665039000002</v>
      </c>
      <c r="F36" s="18">
        <v>25.413599440000002</v>
      </c>
      <c r="G36" s="18">
        <v>25.814139317999999</v>
      </c>
      <c r="H36" s="18">
        <v>27.693750885</v>
      </c>
      <c r="I36" s="18">
        <v>29.457337045999999</v>
      </c>
      <c r="J36" s="18">
        <v>31.393447941000002</v>
      </c>
      <c r="K36" s="18">
        <v>32.673763065999999</v>
      </c>
      <c r="L36" s="18">
        <v>32.948188373000001</v>
      </c>
      <c r="M36" s="18">
        <v>34.598775879000002</v>
      </c>
      <c r="N36" s="8">
        <v>36.774000000000001</v>
      </c>
      <c r="O36" s="8">
        <v>38.777000000000001</v>
      </c>
      <c r="P36" s="8">
        <v>40.305999999999997</v>
      </c>
      <c r="Q36" s="8">
        <v>38.893000000000001</v>
      </c>
      <c r="R36" s="8">
        <v>38.737000000000002</v>
      </c>
      <c r="S36" s="8">
        <v>38.880000000000003</v>
      </c>
      <c r="T36" s="8">
        <v>39.274000000000001</v>
      </c>
      <c r="U36" s="8">
        <v>40.356000000000002</v>
      </c>
      <c r="V36" s="8">
        <v>40.985999999999997</v>
      </c>
      <c r="W36" s="8">
        <v>40.610999999999997</v>
      </c>
      <c r="X36" s="8">
        <v>39.978999999999999</v>
      </c>
      <c r="Y36" s="8">
        <v>34.491</v>
      </c>
      <c r="Z36" s="8">
        <v>36.097999999999999</v>
      </c>
      <c r="AA36" s="8">
        <v>37.728999999999999</v>
      </c>
      <c r="AB36" s="8">
        <v>39.04</v>
      </c>
      <c r="AC36" s="8">
        <v>40.03</v>
      </c>
      <c r="AD36" s="8">
        <v>42.101999999999997</v>
      </c>
      <c r="AE36" s="8">
        <v>43.557000000000002</v>
      </c>
      <c r="AF36" s="8">
        <v>44.893999999999998</v>
      </c>
      <c r="AG36" s="8">
        <v>47.098999999999997</v>
      </c>
      <c r="AH36" s="8">
        <v>49.16</v>
      </c>
    </row>
    <row r="37" spans="1:34" x14ac:dyDescent="0.25">
      <c r="A37">
        <v>34</v>
      </c>
      <c r="B37" s="9" t="s">
        <v>40</v>
      </c>
      <c r="C37" s="18">
        <v>152.28182144700003</v>
      </c>
      <c r="D37" s="18">
        <v>167.15559260900002</v>
      </c>
      <c r="E37" s="18">
        <v>179.50153585300004</v>
      </c>
      <c r="F37" s="18">
        <v>187.27222943100003</v>
      </c>
      <c r="G37" s="18">
        <v>191.17689152000005</v>
      </c>
      <c r="H37" s="18">
        <v>201.52592995200004</v>
      </c>
      <c r="I37" s="18">
        <v>206.70044916800003</v>
      </c>
      <c r="J37" s="18">
        <v>221.19088592400001</v>
      </c>
      <c r="K37" s="18">
        <v>235.56741193799996</v>
      </c>
      <c r="L37" s="18">
        <v>247.358659402</v>
      </c>
      <c r="M37" s="18">
        <v>265.77455933800002</v>
      </c>
      <c r="N37" s="8">
        <v>289.04899999999998</v>
      </c>
      <c r="O37" s="8">
        <v>302.267</v>
      </c>
      <c r="P37" s="8">
        <v>327.88799999999998</v>
      </c>
      <c r="Q37" s="8">
        <v>330.20100000000002</v>
      </c>
      <c r="R37" s="8">
        <v>329.13499999999999</v>
      </c>
      <c r="S37" s="8">
        <v>337.12200000000001</v>
      </c>
      <c r="T37" s="8">
        <v>357.29399999999998</v>
      </c>
      <c r="U37" s="8">
        <v>379.42899999999997</v>
      </c>
      <c r="V37" s="8">
        <v>404.59800000000001</v>
      </c>
      <c r="W37" s="8">
        <v>429.255</v>
      </c>
      <c r="X37" s="8">
        <v>435.65699999999998</v>
      </c>
      <c r="Y37" s="8">
        <v>405.13200000000001</v>
      </c>
      <c r="Z37" s="8">
        <v>412.262</v>
      </c>
      <c r="AA37" s="8">
        <v>436.221</v>
      </c>
      <c r="AB37" s="8">
        <v>457.67500000000001</v>
      </c>
      <c r="AC37" s="8">
        <v>467.63600000000002</v>
      </c>
      <c r="AD37" s="8">
        <v>489.9</v>
      </c>
      <c r="AE37" s="8">
        <v>509.85399999999998</v>
      </c>
      <c r="AF37" s="8">
        <v>511.15699999999998</v>
      </c>
      <c r="AG37" s="8">
        <v>533.02099999999996</v>
      </c>
      <c r="AH37" s="8">
        <v>544.85199999999998</v>
      </c>
    </row>
    <row r="38" spans="1:34" x14ac:dyDescent="0.25">
      <c r="A38">
        <v>35</v>
      </c>
      <c r="B38" s="9" t="s">
        <v>42</v>
      </c>
      <c r="C38" s="18">
        <v>208.87686303300006</v>
      </c>
      <c r="D38" s="18">
        <v>221.55551086200003</v>
      </c>
      <c r="E38" s="18">
        <v>233.24862090600004</v>
      </c>
      <c r="F38" s="18">
        <v>241.20911938400002</v>
      </c>
      <c r="G38" s="18">
        <v>246.039557882</v>
      </c>
      <c r="H38" s="18">
        <v>260.02256446600001</v>
      </c>
      <c r="I38" s="18">
        <v>269.980205635</v>
      </c>
      <c r="J38" s="18">
        <v>290.76071595799999</v>
      </c>
      <c r="K38" s="18">
        <v>308.13645892099998</v>
      </c>
      <c r="L38" s="18">
        <v>321.83072198399998</v>
      </c>
      <c r="M38" s="18">
        <v>338.47558290799998</v>
      </c>
      <c r="N38" s="8">
        <v>362.71499999999997</v>
      </c>
      <c r="O38" s="8">
        <v>380.56900000000002</v>
      </c>
      <c r="P38" s="8">
        <v>405.72800000000001</v>
      </c>
      <c r="Q38" s="8">
        <v>416.66</v>
      </c>
      <c r="R38" s="8">
        <v>428.46699999999998</v>
      </c>
      <c r="S38" s="8">
        <v>444.839</v>
      </c>
      <c r="T38" s="8">
        <v>459.351</v>
      </c>
      <c r="U38" s="8">
        <v>477.74099999999999</v>
      </c>
      <c r="V38" s="8">
        <v>492.17200000000003</v>
      </c>
      <c r="W38" s="8">
        <v>506.38900000000001</v>
      </c>
      <c r="X38" s="8">
        <v>500.92700000000002</v>
      </c>
      <c r="Y38" s="8">
        <v>474.25700000000001</v>
      </c>
      <c r="Z38" s="8">
        <v>478.91500000000002</v>
      </c>
      <c r="AA38" s="8">
        <v>495.66399999999999</v>
      </c>
      <c r="AB38" s="8">
        <v>510.11700000000002</v>
      </c>
      <c r="AC38" s="8">
        <v>526.66300000000001</v>
      </c>
      <c r="AD38" s="8">
        <v>545.47</v>
      </c>
      <c r="AE38" s="8">
        <v>573.55799999999999</v>
      </c>
      <c r="AF38" s="8">
        <v>587.70600000000002</v>
      </c>
      <c r="AG38" s="8">
        <v>606.75199999999995</v>
      </c>
      <c r="AH38" s="8">
        <v>627.346</v>
      </c>
    </row>
    <row r="39" spans="1:34" x14ac:dyDescent="0.25">
      <c r="A39">
        <v>36</v>
      </c>
      <c r="B39" s="9" t="s">
        <v>44</v>
      </c>
      <c r="C39" s="18">
        <v>106.31740361500006</v>
      </c>
      <c r="D39" s="18">
        <v>110.08840908700006</v>
      </c>
      <c r="E39" s="18">
        <v>115.02682373100004</v>
      </c>
      <c r="F39" s="18">
        <v>121.23813021600004</v>
      </c>
      <c r="G39" s="18">
        <v>125.74041458800002</v>
      </c>
      <c r="H39" s="18">
        <v>132.55723217200003</v>
      </c>
      <c r="I39" s="18">
        <v>138.20156930400003</v>
      </c>
      <c r="J39" s="18">
        <v>146.77609331200003</v>
      </c>
      <c r="K39" s="18">
        <v>153.24704944900003</v>
      </c>
      <c r="L39" s="18">
        <v>159.621651222</v>
      </c>
      <c r="M39" s="18">
        <v>168.77227289300001</v>
      </c>
      <c r="N39" s="8">
        <v>180.70500000000001</v>
      </c>
      <c r="O39" s="8">
        <v>191.67099999999999</v>
      </c>
      <c r="P39" s="8">
        <v>204.26599999999999</v>
      </c>
      <c r="Q39" s="8">
        <v>207.99100000000001</v>
      </c>
      <c r="R39" s="8">
        <v>206.3</v>
      </c>
      <c r="S39" s="8">
        <v>209.65700000000001</v>
      </c>
      <c r="T39" s="8">
        <v>222.02699999999999</v>
      </c>
      <c r="U39" s="8">
        <v>231.61799999999999</v>
      </c>
      <c r="V39" s="8">
        <v>241.00200000000001</v>
      </c>
      <c r="W39" s="8">
        <v>255.917</v>
      </c>
      <c r="X39" s="8">
        <v>255.64099999999999</v>
      </c>
      <c r="Y39" s="8">
        <v>241.101</v>
      </c>
      <c r="Z39" s="8">
        <v>245.459</v>
      </c>
      <c r="AA39" s="8">
        <v>259.90300000000002</v>
      </c>
      <c r="AB39" s="8">
        <v>274.75200000000001</v>
      </c>
      <c r="AC39" s="8">
        <v>283.35500000000002</v>
      </c>
      <c r="AD39" s="8">
        <v>296.78500000000003</v>
      </c>
      <c r="AE39" s="8">
        <v>319.77999999999997</v>
      </c>
      <c r="AF39" s="8">
        <v>332.45499999999998</v>
      </c>
      <c r="AG39" s="8">
        <v>351.76299999999998</v>
      </c>
      <c r="AH39" s="8">
        <v>377.61399999999998</v>
      </c>
    </row>
    <row r="40" spans="1:34" x14ac:dyDescent="0.25">
      <c r="A40">
        <v>37</v>
      </c>
      <c r="B40" s="1" t="s">
        <v>132</v>
      </c>
      <c r="C40" s="18">
        <v>15.572485692000001</v>
      </c>
      <c r="D40" s="18">
        <v>20.35910603</v>
      </c>
      <c r="E40" s="18">
        <v>22.1391837</v>
      </c>
      <c r="F40" s="18">
        <v>24.232265457</v>
      </c>
      <c r="G40" s="18">
        <v>25.136144608999999</v>
      </c>
      <c r="H40" s="18">
        <v>26.438199029</v>
      </c>
      <c r="I40" s="18">
        <v>27.676375063999998</v>
      </c>
      <c r="J40" s="18">
        <v>28.848543434</v>
      </c>
      <c r="K40" s="18">
        <v>30.005806846999999</v>
      </c>
      <c r="L40" s="18">
        <v>31.169458098999996</v>
      </c>
      <c r="M40" s="18">
        <v>31.774173479999998</v>
      </c>
      <c r="N40" s="8">
        <v>33.335999999999999</v>
      </c>
      <c r="O40" s="8">
        <v>36.975999999999999</v>
      </c>
      <c r="P40" s="8">
        <v>39.61</v>
      </c>
      <c r="Q40" s="8">
        <v>41.790999999999997</v>
      </c>
      <c r="R40" s="8">
        <v>40.779000000000003</v>
      </c>
      <c r="S40" s="8">
        <v>38.869999999999997</v>
      </c>
      <c r="T40" s="8">
        <v>38.399000000000001</v>
      </c>
      <c r="U40" s="8">
        <v>36.533999999999999</v>
      </c>
      <c r="V40" s="8">
        <v>36.856999999999999</v>
      </c>
      <c r="W40" s="8">
        <v>39.908000000000001</v>
      </c>
      <c r="X40" s="8">
        <v>38.372</v>
      </c>
      <c r="Y40" s="8">
        <v>35.249000000000002</v>
      </c>
      <c r="Z40" s="8">
        <v>36.814999999999998</v>
      </c>
      <c r="AA40" s="8">
        <v>39.237000000000002</v>
      </c>
      <c r="AB40" s="8">
        <v>40.570999999999998</v>
      </c>
      <c r="AC40" s="8">
        <v>43.076999999999998</v>
      </c>
      <c r="AD40" s="8">
        <v>44.411999999999999</v>
      </c>
      <c r="AE40" s="8">
        <v>48.424999999999997</v>
      </c>
      <c r="AF40" s="8">
        <v>53.378999999999998</v>
      </c>
      <c r="AG40" s="8">
        <v>56.243000000000002</v>
      </c>
      <c r="AH40" s="8">
        <v>58.676000000000002</v>
      </c>
    </row>
    <row r="41" spans="1:34" x14ac:dyDescent="0.25">
      <c r="A41">
        <v>38</v>
      </c>
      <c r="B41" s="1" t="s">
        <v>133</v>
      </c>
      <c r="C41" s="18">
        <v>16.881784660000008</v>
      </c>
      <c r="D41" s="18">
        <v>15.452717359000005</v>
      </c>
      <c r="E41" s="18">
        <v>15.219319516000006</v>
      </c>
      <c r="F41" s="18">
        <v>14.884057360000005</v>
      </c>
      <c r="G41" s="18">
        <v>15.028447551000005</v>
      </c>
      <c r="H41" s="18">
        <v>15.664357776000003</v>
      </c>
      <c r="I41" s="18">
        <v>15.252944629000003</v>
      </c>
      <c r="J41" s="18">
        <v>15.073940351000003</v>
      </c>
      <c r="K41" s="18">
        <v>14.948340664000003</v>
      </c>
      <c r="L41" s="18">
        <v>15.104598542000003</v>
      </c>
      <c r="M41" s="18">
        <v>15.247010785000002</v>
      </c>
      <c r="N41" s="8">
        <v>16.414000000000001</v>
      </c>
      <c r="O41" s="8">
        <v>17.029</v>
      </c>
      <c r="P41" s="8">
        <v>16.655999999999999</v>
      </c>
      <c r="Q41" s="8">
        <v>16.407</v>
      </c>
      <c r="R41" s="8">
        <v>16.058</v>
      </c>
      <c r="S41" s="8">
        <v>16.363</v>
      </c>
      <c r="T41" s="8">
        <v>16.981999999999999</v>
      </c>
      <c r="U41" s="8">
        <v>17.904</v>
      </c>
      <c r="V41" s="8">
        <v>18.707000000000001</v>
      </c>
      <c r="W41" s="8">
        <v>19.286999999999999</v>
      </c>
      <c r="X41" s="8">
        <v>20.420000000000002</v>
      </c>
      <c r="Y41" s="8">
        <v>18.831</v>
      </c>
      <c r="Z41" s="8">
        <v>18.460999999999999</v>
      </c>
      <c r="AA41" s="8">
        <v>20.593</v>
      </c>
      <c r="AB41" s="8">
        <v>22.308</v>
      </c>
      <c r="AC41" s="8">
        <v>21.617999999999999</v>
      </c>
      <c r="AD41" s="8">
        <v>23.161999999999999</v>
      </c>
      <c r="AE41" s="8">
        <v>24.225999999999999</v>
      </c>
      <c r="AF41" s="8">
        <v>21.943000000000001</v>
      </c>
      <c r="AG41" s="8">
        <v>21.914000000000001</v>
      </c>
      <c r="AH41" s="8">
        <v>22.867000000000001</v>
      </c>
    </row>
    <row r="42" spans="1:34" x14ac:dyDescent="0.25">
      <c r="A42">
        <v>39</v>
      </c>
      <c r="B42" s="1" t="s">
        <v>134</v>
      </c>
      <c r="C42" s="18">
        <v>2.6312769379999996</v>
      </c>
      <c r="D42" s="18">
        <v>2.5833644259999997</v>
      </c>
      <c r="E42" s="18">
        <v>2.6185654549999997</v>
      </c>
      <c r="F42" s="18">
        <v>2.8336828559999994</v>
      </c>
      <c r="G42" s="18">
        <v>2.9823094239999994</v>
      </c>
      <c r="H42" s="18">
        <v>2.9881762619999996</v>
      </c>
      <c r="I42" s="18">
        <v>3.0888903179999994</v>
      </c>
      <c r="J42" s="18">
        <v>3.0957349629999995</v>
      </c>
      <c r="K42" s="18">
        <v>3.1250691540000002</v>
      </c>
      <c r="L42" s="18">
        <v>3.1847153429999997</v>
      </c>
      <c r="M42" s="18">
        <v>3.1905821809999999</v>
      </c>
      <c r="N42" s="8">
        <v>3.04</v>
      </c>
      <c r="O42" s="8">
        <v>3.2320000000000002</v>
      </c>
      <c r="P42" s="8">
        <v>3.2650000000000001</v>
      </c>
      <c r="Q42" s="8">
        <v>3.5840000000000001</v>
      </c>
      <c r="R42" s="8">
        <v>3.6970000000000001</v>
      </c>
      <c r="S42" s="8">
        <v>3.8109999999999999</v>
      </c>
      <c r="T42" s="8">
        <v>4.1879999999999997</v>
      </c>
      <c r="U42" s="8">
        <v>4.6669999999999998</v>
      </c>
      <c r="V42" s="8">
        <v>5.09</v>
      </c>
      <c r="W42" s="8">
        <v>5.7519999999999998</v>
      </c>
      <c r="X42" s="8">
        <v>6.08</v>
      </c>
      <c r="Y42" s="8">
        <v>5.89</v>
      </c>
      <c r="Z42" s="8">
        <v>5.9989999999999997</v>
      </c>
      <c r="AA42" s="8">
        <v>6.3330000000000002</v>
      </c>
      <c r="AB42" s="8">
        <v>6.5540000000000003</v>
      </c>
      <c r="AC42" s="8">
        <v>6.8659999999999997</v>
      </c>
      <c r="AD42" s="8">
        <v>7.1420000000000003</v>
      </c>
      <c r="AE42" s="8">
        <v>7.3220000000000001</v>
      </c>
      <c r="AF42" s="8">
        <v>7.056</v>
      </c>
      <c r="AG42" s="8">
        <v>7.2229999999999999</v>
      </c>
      <c r="AH42" s="8">
        <v>7.5060000000000002</v>
      </c>
    </row>
    <row r="43" spans="1:34" x14ac:dyDescent="0.25">
      <c r="A43">
        <v>40</v>
      </c>
      <c r="B43" s="1" t="s">
        <v>135</v>
      </c>
      <c r="C43" s="18">
        <v>29.767985847999999</v>
      </c>
      <c r="D43" s="18">
        <v>28.985817843</v>
      </c>
      <c r="E43" s="18">
        <v>30.371712482</v>
      </c>
      <c r="F43" s="18">
        <v>32.073844882000003</v>
      </c>
      <c r="G43" s="18">
        <v>32.560593285000003</v>
      </c>
      <c r="H43" s="18">
        <v>34.399530734999999</v>
      </c>
      <c r="I43" s="18">
        <v>36.483329398000002</v>
      </c>
      <c r="J43" s="18">
        <v>40.713381202999997</v>
      </c>
      <c r="K43" s="18">
        <v>43.233369881000002</v>
      </c>
      <c r="L43" s="18">
        <v>45.508497345999999</v>
      </c>
      <c r="M43" s="18">
        <v>49.322185955999998</v>
      </c>
      <c r="N43" s="8">
        <v>53.235999999999997</v>
      </c>
      <c r="O43" s="8">
        <v>58.116</v>
      </c>
      <c r="P43" s="8">
        <v>60.383000000000003</v>
      </c>
      <c r="Q43" s="8">
        <v>61.210999999999999</v>
      </c>
      <c r="R43" s="8">
        <v>61.183</v>
      </c>
      <c r="S43" s="8">
        <v>62.442999999999998</v>
      </c>
      <c r="T43" s="8">
        <v>65.813999999999993</v>
      </c>
      <c r="U43" s="8">
        <v>70.123000000000005</v>
      </c>
      <c r="V43" s="8">
        <v>74.019000000000005</v>
      </c>
      <c r="W43" s="8">
        <v>76.840999999999994</v>
      </c>
      <c r="X43" s="8">
        <v>74.995999999999995</v>
      </c>
      <c r="Y43" s="8">
        <v>67.876999999999995</v>
      </c>
      <c r="Z43" s="8">
        <v>68.905000000000001</v>
      </c>
      <c r="AA43" s="8">
        <v>74.444000000000003</v>
      </c>
      <c r="AB43" s="8">
        <v>78.691999999999993</v>
      </c>
      <c r="AC43" s="8">
        <v>82.494</v>
      </c>
      <c r="AD43" s="8">
        <v>86.802000000000007</v>
      </c>
      <c r="AE43" s="8">
        <v>91.997</v>
      </c>
      <c r="AF43" s="8">
        <v>92.638999999999996</v>
      </c>
      <c r="AG43" s="8">
        <v>96.882000000000005</v>
      </c>
      <c r="AH43" s="8">
        <v>103.824</v>
      </c>
    </row>
    <row r="44" spans="1:34" x14ac:dyDescent="0.25">
      <c r="A44">
        <v>41</v>
      </c>
      <c r="B44" s="1" t="s">
        <v>136</v>
      </c>
      <c r="C44" s="18">
        <v>4.3377682859999993</v>
      </c>
      <c r="D44" s="18">
        <v>4.8682291059999994</v>
      </c>
      <c r="E44" s="18">
        <v>5.1074369089999987</v>
      </c>
      <c r="F44" s="18">
        <v>5.4457307899999989</v>
      </c>
      <c r="G44" s="18">
        <v>5.8380716229999994</v>
      </c>
      <c r="H44" s="18">
        <v>6.2544333219999997</v>
      </c>
      <c r="I44" s="18">
        <v>6.6007341589999999</v>
      </c>
      <c r="J44" s="18">
        <v>7.0271045540000001</v>
      </c>
      <c r="K44" s="18">
        <v>7.4304549509999998</v>
      </c>
      <c r="L44" s="18">
        <v>7.9018644709999988</v>
      </c>
      <c r="M44" s="18">
        <v>8.5234044129999997</v>
      </c>
      <c r="N44" s="8">
        <v>9.2089999999999996</v>
      </c>
      <c r="O44" s="8">
        <v>10.234999999999999</v>
      </c>
      <c r="P44" s="8">
        <v>10.486000000000001</v>
      </c>
      <c r="Q44" s="8">
        <v>10.755000000000001</v>
      </c>
      <c r="R44" s="8">
        <v>11.081</v>
      </c>
      <c r="S44" s="8">
        <v>11.455</v>
      </c>
      <c r="T44" s="8">
        <v>12.226000000000001</v>
      </c>
      <c r="U44" s="8">
        <v>12.718999999999999</v>
      </c>
      <c r="V44" s="8">
        <v>13.557</v>
      </c>
      <c r="W44" s="8">
        <v>14.288</v>
      </c>
      <c r="X44" s="8">
        <v>14.851000000000001</v>
      </c>
      <c r="Y44" s="8">
        <v>14.972</v>
      </c>
      <c r="Z44" s="8">
        <v>15.375</v>
      </c>
      <c r="AA44" s="8">
        <v>16.355</v>
      </c>
      <c r="AB44" s="8">
        <v>17.111999999999998</v>
      </c>
      <c r="AC44" s="8">
        <v>17.690999999999999</v>
      </c>
      <c r="AD44" s="8">
        <v>18.63</v>
      </c>
      <c r="AE44" s="8">
        <v>19.613</v>
      </c>
      <c r="AF44" s="8">
        <v>20.741</v>
      </c>
      <c r="AG44" s="8">
        <v>22.111999999999998</v>
      </c>
      <c r="AH44" s="8">
        <v>23.831</v>
      </c>
    </row>
    <row r="45" spans="1:34" x14ac:dyDescent="0.25">
      <c r="A45">
        <v>42</v>
      </c>
      <c r="B45" s="1" t="s">
        <v>137</v>
      </c>
      <c r="C45" s="18">
        <v>2.5404339780000003</v>
      </c>
      <c r="D45" s="18">
        <v>2.5833737030000004</v>
      </c>
      <c r="E45" s="18">
        <v>2.6562713770000004</v>
      </c>
      <c r="F45" s="18">
        <v>2.7121928789999998</v>
      </c>
      <c r="G45" s="18">
        <v>2.8150485000000001</v>
      </c>
      <c r="H45" s="18">
        <v>3.0307457250000001</v>
      </c>
      <c r="I45" s="18">
        <v>3.2094948140000001</v>
      </c>
      <c r="J45" s="18">
        <v>3.2444457530000004</v>
      </c>
      <c r="K45" s="18">
        <v>3.1106335860000005</v>
      </c>
      <c r="L45" s="18">
        <v>3.3393125880000003</v>
      </c>
      <c r="M45" s="18">
        <v>3.49309672</v>
      </c>
      <c r="N45" s="8">
        <v>3.5619999999999998</v>
      </c>
      <c r="O45" s="8">
        <v>3.8439999999999999</v>
      </c>
      <c r="P45" s="8">
        <v>4.915</v>
      </c>
      <c r="Q45" s="8">
        <v>4.8840000000000003</v>
      </c>
      <c r="R45" s="8">
        <v>3.7829999999999999</v>
      </c>
      <c r="S45" s="8">
        <v>3.722</v>
      </c>
      <c r="T45" s="8">
        <v>3.72</v>
      </c>
      <c r="U45" s="8">
        <v>3.7669999999999999</v>
      </c>
      <c r="V45" s="8">
        <v>4.2329999999999997</v>
      </c>
      <c r="W45" s="8">
        <v>4.7329999999999997</v>
      </c>
      <c r="X45" s="8">
        <v>4.7759999999999998</v>
      </c>
      <c r="Y45" s="8">
        <v>4.91</v>
      </c>
      <c r="Z45" s="8">
        <v>5.3010000000000002</v>
      </c>
      <c r="AA45" s="8">
        <v>5.734</v>
      </c>
      <c r="AB45" s="8">
        <v>6.7539999999999996</v>
      </c>
      <c r="AC45" s="8">
        <v>6.17</v>
      </c>
      <c r="AD45" s="8">
        <v>6.5750000000000002</v>
      </c>
      <c r="AE45" s="8">
        <v>7.1459999999999999</v>
      </c>
      <c r="AF45" s="8">
        <v>7.2279999999999998</v>
      </c>
      <c r="AG45" s="8">
        <v>7.66</v>
      </c>
      <c r="AH45" s="8">
        <v>7.7610000000000001</v>
      </c>
    </row>
    <row r="46" spans="1:34" x14ac:dyDescent="0.25">
      <c r="A46">
        <v>43</v>
      </c>
      <c r="B46" s="1" t="s">
        <v>138</v>
      </c>
      <c r="C46" s="18">
        <v>25.219649219000001</v>
      </c>
      <c r="D46" s="18">
        <v>25.598319540999999</v>
      </c>
      <c r="E46" s="18">
        <v>26.915433703000001</v>
      </c>
      <c r="F46" s="18">
        <v>28.539188505999999</v>
      </c>
      <c r="G46" s="18">
        <v>30.526178698999999</v>
      </c>
      <c r="H46" s="18">
        <v>31.93384446</v>
      </c>
      <c r="I46" s="18">
        <v>33.283886475999999</v>
      </c>
      <c r="J46" s="18">
        <v>35.043468677</v>
      </c>
      <c r="K46" s="18">
        <v>36.453192428999998</v>
      </c>
      <c r="L46" s="18">
        <v>37.920539925</v>
      </c>
      <c r="M46" s="18">
        <v>39.947660939999999</v>
      </c>
      <c r="N46" s="8">
        <v>43.543999999999997</v>
      </c>
      <c r="O46" s="8">
        <v>44.856999999999999</v>
      </c>
      <c r="P46" s="8">
        <v>48.965000000000003</v>
      </c>
      <c r="Q46" s="8">
        <v>49.179000000000002</v>
      </c>
      <c r="R46" s="8">
        <v>49.127000000000002</v>
      </c>
      <c r="S46" s="8">
        <v>51.137999999999998</v>
      </c>
      <c r="T46" s="8">
        <v>55.247</v>
      </c>
      <c r="U46" s="8">
        <v>58.042000000000002</v>
      </c>
      <c r="V46" s="8">
        <v>59.951000000000001</v>
      </c>
      <c r="W46" s="8">
        <v>63.844999999999999</v>
      </c>
      <c r="X46" s="8">
        <v>64.153000000000006</v>
      </c>
      <c r="Y46" s="8">
        <v>61.006</v>
      </c>
      <c r="Z46" s="8">
        <v>61.9</v>
      </c>
      <c r="AA46" s="8">
        <v>64.052000000000007</v>
      </c>
      <c r="AB46" s="8">
        <v>67.162999999999997</v>
      </c>
      <c r="AC46" s="8">
        <v>68.989999999999995</v>
      </c>
      <c r="AD46" s="8">
        <v>72.007999999999996</v>
      </c>
      <c r="AE46" s="8">
        <v>77.796999999999997</v>
      </c>
      <c r="AF46" s="8">
        <v>80.878</v>
      </c>
      <c r="AG46" s="8">
        <v>85.843999999999994</v>
      </c>
      <c r="AH46" s="8">
        <v>92.694000000000003</v>
      </c>
    </row>
    <row r="47" spans="1:34" x14ac:dyDescent="0.25">
      <c r="A47">
        <v>44</v>
      </c>
      <c r="B47" s="1" t="s">
        <v>139</v>
      </c>
      <c r="C47" s="18">
        <v>9.0209825169999984</v>
      </c>
      <c r="D47" s="18">
        <v>9.5850439519999977</v>
      </c>
      <c r="E47" s="18">
        <v>9.993088393999999</v>
      </c>
      <c r="F47" s="18">
        <v>10.581152442999999</v>
      </c>
      <c r="G47" s="18">
        <v>10.954193072000001</v>
      </c>
      <c r="H47" s="18">
        <v>11.950301563000002</v>
      </c>
      <c r="I47" s="18">
        <v>12.724385872000001</v>
      </c>
      <c r="J47" s="18">
        <v>13.814504602000001</v>
      </c>
      <c r="K47" s="18">
        <v>15.022636185000001</v>
      </c>
      <c r="L47" s="18">
        <v>15.576696531000001</v>
      </c>
      <c r="M47" s="18">
        <v>17.287882904</v>
      </c>
      <c r="N47" s="8">
        <v>18.363</v>
      </c>
      <c r="O47" s="8">
        <v>17.382000000000001</v>
      </c>
      <c r="P47" s="8">
        <v>19.984000000000002</v>
      </c>
      <c r="Q47" s="8">
        <v>20.18</v>
      </c>
      <c r="R47" s="8">
        <v>20.591999999999999</v>
      </c>
      <c r="S47" s="8">
        <v>21.853999999999999</v>
      </c>
      <c r="T47" s="8">
        <v>25.451000000000001</v>
      </c>
      <c r="U47" s="8">
        <v>27.863</v>
      </c>
      <c r="V47" s="8">
        <v>28.588000000000001</v>
      </c>
      <c r="W47" s="8">
        <v>31.263000000000002</v>
      </c>
      <c r="X47" s="8">
        <v>31.992999999999999</v>
      </c>
      <c r="Y47" s="8">
        <v>32.366999999999997</v>
      </c>
      <c r="Z47" s="8">
        <v>32.703000000000003</v>
      </c>
      <c r="AA47" s="8">
        <v>33.155999999999999</v>
      </c>
      <c r="AB47" s="8">
        <v>35.598999999999997</v>
      </c>
      <c r="AC47" s="8">
        <v>36.448999999999998</v>
      </c>
      <c r="AD47" s="8">
        <v>38.054000000000002</v>
      </c>
      <c r="AE47" s="8">
        <v>43.252000000000002</v>
      </c>
      <c r="AF47" s="8">
        <v>48.59</v>
      </c>
      <c r="AG47" s="8">
        <v>53.884</v>
      </c>
      <c r="AH47" s="8">
        <v>60.454000000000001</v>
      </c>
    </row>
    <row r="48" spans="1:34" x14ac:dyDescent="0.25">
      <c r="A48">
        <v>45</v>
      </c>
      <c r="B48" s="9" t="s">
        <v>286</v>
      </c>
      <c r="C48" s="18">
        <v>89.457124332000021</v>
      </c>
      <c r="D48" s="18">
        <v>94.684464319000014</v>
      </c>
      <c r="E48" s="18">
        <v>98.358410924000012</v>
      </c>
      <c r="F48" s="18">
        <v>105.97829908300001</v>
      </c>
      <c r="G48" s="18">
        <v>109.13444789400002</v>
      </c>
      <c r="H48" s="18">
        <v>113.59113552200002</v>
      </c>
      <c r="I48" s="18">
        <v>121.61297177400002</v>
      </c>
      <c r="J48" s="18">
        <v>132.63279681099999</v>
      </c>
      <c r="K48" s="18">
        <v>143.149934884</v>
      </c>
      <c r="L48" s="18">
        <v>153.32859035199999</v>
      </c>
      <c r="M48" s="18">
        <v>168.69227548200001</v>
      </c>
      <c r="N48" s="8">
        <v>189.51499999999999</v>
      </c>
      <c r="O48" s="8">
        <v>219.61699999999999</v>
      </c>
      <c r="P48" s="8">
        <v>245.982</v>
      </c>
      <c r="Q48" s="8">
        <v>247.20699999999999</v>
      </c>
      <c r="R48" s="8">
        <v>228.422</v>
      </c>
      <c r="S48" s="8">
        <v>230.52</v>
      </c>
      <c r="T48" s="8">
        <v>238.018</v>
      </c>
      <c r="U48" s="8">
        <v>241.48500000000001</v>
      </c>
      <c r="V48" s="8">
        <v>248.79</v>
      </c>
      <c r="W48" s="8">
        <v>260.48500000000001</v>
      </c>
      <c r="X48" s="8">
        <v>257.82600000000002</v>
      </c>
      <c r="Y48" s="8">
        <v>251.50299999999999</v>
      </c>
      <c r="Z48" s="8">
        <v>248.56700000000001</v>
      </c>
      <c r="AA48" s="8">
        <v>260.14699999999999</v>
      </c>
      <c r="AB48" s="8">
        <v>271.577</v>
      </c>
      <c r="AC48" s="8">
        <v>286.47300000000001</v>
      </c>
      <c r="AD48" s="8">
        <v>304.39</v>
      </c>
      <c r="AE48" s="8">
        <v>318.67399999999998</v>
      </c>
      <c r="AF48" s="8">
        <v>329.02499999999998</v>
      </c>
      <c r="AG48" s="8">
        <v>349.15499999999997</v>
      </c>
      <c r="AH48" s="8">
        <v>376.86700000000002</v>
      </c>
    </row>
    <row r="49" spans="1:34" x14ac:dyDescent="0.25">
      <c r="A49">
        <v>46</v>
      </c>
      <c r="B49" s="1" t="s">
        <v>140</v>
      </c>
      <c r="C49" s="18">
        <v>25.213427662000001</v>
      </c>
      <c r="D49" s="18">
        <v>27.598659409</v>
      </c>
      <c r="E49" s="18">
        <v>29.013404416999997</v>
      </c>
      <c r="F49" s="18">
        <v>30.618401256999995</v>
      </c>
      <c r="G49" s="18">
        <v>31.801403342</v>
      </c>
      <c r="H49" s="18">
        <v>33.341633600999998</v>
      </c>
      <c r="I49" s="18">
        <v>36.247021953999997</v>
      </c>
      <c r="J49" s="18">
        <v>39.293075225000003</v>
      </c>
      <c r="K49" s="18">
        <v>42.226798958000003</v>
      </c>
      <c r="L49" s="18">
        <v>46.300009727999999</v>
      </c>
      <c r="M49" s="18">
        <v>51.992385028000001</v>
      </c>
      <c r="N49" s="8">
        <v>61.168999999999997</v>
      </c>
      <c r="O49" s="8">
        <v>70.608999999999995</v>
      </c>
      <c r="P49" s="8">
        <v>76.135999999999996</v>
      </c>
      <c r="Q49" s="8">
        <v>76.057000000000002</v>
      </c>
      <c r="R49" s="8">
        <v>69.594999999999999</v>
      </c>
      <c r="S49" s="8">
        <v>71.591999999999999</v>
      </c>
      <c r="T49" s="8">
        <v>72.179000000000002</v>
      </c>
      <c r="U49" s="8">
        <v>74.274000000000001</v>
      </c>
      <c r="V49" s="8">
        <v>78.129000000000005</v>
      </c>
      <c r="W49" s="8">
        <v>86.025000000000006</v>
      </c>
      <c r="X49" s="8">
        <v>86.153999999999996</v>
      </c>
      <c r="Y49" s="8">
        <v>82.566999999999993</v>
      </c>
      <c r="Z49" s="8">
        <v>81.722999999999999</v>
      </c>
      <c r="AA49" s="8">
        <v>87.272000000000006</v>
      </c>
      <c r="AB49" s="8">
        <v>92.21</v>
      </c>
      <c r="AC49" s="8">
        <v>99.471999999999994</v>
      </c>
      <c r="AD49" s="8">
        <v>106.9</v>
      </c>
      <c r="AE49" s="8">
        <v>114.789</v>
      </c>
      <c r="AF49" s="8">
        <v>118.893</v>
      </c>
      <c r="AG49" s="8">
        <v>130.83699999999999</v>
      </c>
      <c r="AH49" s="8">
        <v>145.24799999999999</v>
      </c>
    </row>
    <row r="50" spans="1:34" x14ac:dyDescent="0.25">
      <c r="A50">
        <v>47</v>
      </c>
      <c r="B50" s="1" t="s">
        <v>141</v>
      </c>
      <c r="C50" s="18">
        <v>7.8594030709999991</v>
      </c>
      <c r="D50" s="18">
        <v>8.2974351449999979</v>
      </c>
      <c r="E50" s="18">
        <v>9.1362413919999987</v>
      </c>
      <c r="F50" s="18">
        <v>10.594334363999998</v>
      </c>
      <c r="G50" s="18">
        <v>10.803784182999998</v>
      </c>
      <c r="H50" s="18">
        <v>11.170321366999998</v>
      </c>
      <c r="I50" s="18">
        <v>12.303162936999998</v>
      </c>
      <c r="J50" s="18">
        <v>13.385655992999999</v>
      </c>
      <c r="K50" s="18">
        <v>15.525467847999998</v>
      </c>
      <c r="L50" s="18">
        <v>17.012762958</v>
      </c>
      <c r="M50" s="18">
        <v>18.743744877000001</v>
      </c>
      <c r="N50" s="8">
        <v>19.213999999999999</v>
      </c>
      <c r="O50" s="8">
        <v>19.437000000000001</v>
      </c>
      <c r="P50" s="8">
        <v>20.404</v>
      </c>
      <c r="Q50" s="8">
        <v>22.414000000000001</v>
      </c>
      <c r="R50" s="8">
        <v>21.72</v>
      </c>
      <c r="S50" s="8">
        <v>22.263999999999999</v>
      </c>
      <c r="T50" s="8">
        <v>24.157</v>
      </c>
      <c r="U50" s="8">
        <v>24.446000000000002</v>
      </c>
      <c r="V50" s="8">
        <v>24.983000000000001</v>
      </c>
      <c r="W50" s="8">
        <v>26.356999999999999</v>
      </c>
      <c r="X50" s="8">
        <v>27.193000000000001</v>
      </c>
      <c r="Y50" s="8">
        <v>26.823</v>
      </c>
      <c r="Z50" s="8">
        <v>27.943000000000001</v>
      </c>
      <c r="AA50" s="8">
        <v>29.08</v>
      </c>
      <c r="AB50" s="8">
        <v>30.338000000000001</v>
      </c>
      <c r="AC50" s="8">
        <v>29.728999999999999</v>
      </c>
      <c r="AD50" s="8">
        <v>32.331000000000003</v>
      </c>
      <c r="AE50" s="8">
        <v>34.241999999999997</v>
      </c>
      <c r="AF50" s="8">
        <v>35.652999999999999</v>
      </c>
      <c r="AG50" s="8">
        <v>35.664999999999999</v>
      </c>
      <c r="AH50" s="8">
        <v>37.350999999999999</v>
      </c>
    </row>
    <row r="51" spans="1:34" x14ac:dyDescent="0.25">
      <c r="A51">
        <v>48</v>
      </c>
      <c r="B51" s="1" t="s">
        <v>142</v>
      </c>
      <c r="C51" s="18">
        <v>47.76652808699999</v>
      </c>
      <c r="D51" s="18">
        <v>49.407597858999992</v>
      </c>
      <c r="E51" s="18">
        <v>49.901835221999995</v>
      </c>
      <c r="F51" s="18">
        <v>53.449249104999993</v>
      </c>
      <c r="G51" s="18">
        <v>54.82403588999999</v>
      </c>
      <c r="H51" s="18">
        <v>56.448967298999996</v>
      </c>
      <c r="I51" s="18">
        <v>59.208627346999997</v>
      </c>
      <c r="J51" s="18">
        <v>64.287168405000003</v>
      </c>
      <c r="K51" s="18">
        <v>67.734726168999998</v>
      </c>
      <c r="L51" s="18">
        <v>70.744530839999996</v>
      </c>
      <c r="M51" s="18">
        <v>77.601317754999997</v>
      </c>
      <c r="N51" s="8">
        <v>85.379000000000005</v>
      </c>
      <c r="O51" s="8">
        <v>98.763999999999996</v>
      </c>
      <c r="P51" s="8">
        <v>108.584</v>
      </c>
      <c r="Q51" s="8">
        <v>108.25700000000001</v>
      </c>
      <c r="R51" s="8">
        <v>103.63200000000001</v>
      </c>
      <c r="S51" s="8">
        <v>103.328</v>
      </c>
      <c r="T51" s="8">
        <v>106.254</v>
      </c>
      <c r="U51" s="8">
        <v>106.11199999999999</v>
      </c>
      <c r="V51" s="8">
        <v>106.895</v>
      </c>
      <c r="W51" s="8">
        <v>117.101</v>
      </c>
      <c r="X51" s="8">
        <v>113.95699999999999</v>
      </c>
      <c r="Y51" s="8">
        <v>112.123</v>
      </c>
      <c r="Z51" s="8">
        <v>107.82</v>
      </c>
      <c r="AA51" s="8">
        <v>109.65900000000001</v>
      </c>
      <c r="AB51" s="8">
        <v>111.402</v>
      </c>
      <c r="AC51" s="8">
        <v>112.087</v>
      </c>
      <c r="AD51" s="8">
        <v>115.32</v>
      </c>
      <c r="AE51" s="8">
        <v>112.645</v>
      </c>
      <c r="AF51" s="8">
        <v>112.696</v>
      </c>
      <c r="AG51" s="8">
        <v>112.499</v>
      </c>
      <c r="AH51" s="8">
        <v>113.242</v>
      </c>
    </row>
    <row r="52" spans="1:34" x14ac:dyDescent="0.25">
      <c r="A52">
        <v>49</v>
      </c>
      <c r="B52" s="1" t="s">
        <v>143</v>
      </c>
      <c r="C52" s="18">
        <v>8.6525102290000042</v>
      </c>
      <c r="D52" s="18">
        <v>9.414129467000004</v>
      </c>
      <c r="E52" s="18">
        <v>10.333427689000004</v>
      </c>
      <c r="F52" s="18">
        <v>11.338011398000004</v>
      </c>
      <c r="G52" s="18">
        <v>11.727746242000004</v>
      </c>
      <c r="H52" s="18">
        <v>12.647044464000004</v>
      </c>
      <c r="I52" s="18">
        <v>13.867816967000001</v>
      </c>
      <c r="J52" s="18">
        <v>15.672695892000002</v>
      </c>
      <c r="K52" s="18">
        <v>17.653104249999998</v>
      </c>
      <c r="L52" s="18">
        <v>19.257661448</v>
      </c>
      <c r="M52" s="18">
        <v>20.358439254</v>
      </c>
      <c r="N52" s="8">
        <v>23.753</v>
      </c>
      <c r="O52" s="8">
        <v>30.806000000000001</v>
      </c>
      <c r="P52" s="8">
        <v>40.857999999999997</v>
      </c>
      <c r="Q52" s="8">
        <v>40.478999999999999</v>
      </c>
      <c r="R52" s="8">
        <v>33.475000000000001</v>
      </c>
      <c r="S52" s="8">
        <v>33.335000000000001</v>
      </c>
      <c r="T52" s="8">
        <v>35.427999999999997</v>
      </c>
      <c r="U52" s="8">
        <v>36.652999999999999</v>
      </c>
      <c r="V52" s="8">
        <v>38.783000000000001</v>
      </c>
      <c r="W52" s="8">
        <v>31.003</v>
      </c>
      <c r="X52" s="8">
        <v>30.521000000000001</v>
      </c>
      <c r="Y52" s="8">
        <v>29.989000000000001</v>
      </c>
      <c r="Z52" s="8">
        <v>31.081</v>
      </c>
      <c r="AA52" s="8">
        <v>34.136000000000003</v>
      </c>
      <c r="AB52" s="8">
        <v>37.628</v>
      </c>
      <c r="AC52" s="8">
        <v>45.186</v>
      </c>
      <c r="AD52" s="8">
        <v>49.84</v>
      </c>
      <c r="AE52" s="8">
        <v>56.997</v>
      </c>
      <c r="AF52" s="8">
        <v>61.783000000000001</v>
      </c>
      <c r="AG52" s="8">
        <v>70.153999999999996</v>
      </c>
      <c r="AH52" s="8">
        <v>81.025999999999996</v>
      </c>
    </row>
    <row r="53" spans="1:34" x14ac:dyDescent="0.25">
      <c r="A53">
        <v>50</v>
      </c>
      <c r="B53" s="9" t="s">
        <v>287</v>
      </c>
      <c r="C53" s="18">
        <v>201.58547418545274</v>
      </c>
      <c r="D53" s="18">
        <v>218.13990474014324</v>
      </c>
      <c r="E53" s="18">
        <v>225.8110488317482</v>
      </c>
      <c r="F53" s="18">
        <v>239.36103262071262</v>
      </c>
      <c r="G53" s="18">
        <v>248.71779632136983</v>
      </c>
      <c r="H53" s="18">
        <v>268.91170212679344</v>
      </c>
      <c r="I53" s="18">
        <v>294.16145071294341</v>
      </c>
      <c r="J53" s="18">
        <v>306.15891686323948</v>
      </c>
      <c r="K53" s="18">
        <v>321.33762170915315</v>
      </c>
      <c r="L53" s="18">
        <v>345.01453174502649</v>
      </c>
      <c r="M53" s="18">
        <v>375.94295904974496</v>
      </c>
      <c r="N53" s="8">
        <v>418.05500000000001</v>
      </c>
      <c r="O53" s="8">
        <v>448.63200000000001</v>
      </c>
      <c r="P53" s="8">
        <v>490.88200000000001</v>
      </c>
      <c r="Q53" s="8">
        <v>526.58699999999999</v>
      </c>
      <c r="R53" s="8">
        <v>529.42899999999997</v>
      </c>
      <c r="S53" s="8">
        <v>547.30999999999995</v>
      </c>
      <c r="T53" s="8">
        <v>592.80700000000002</v>
      </c>
      <c r="U53" s="8">
        <v>636.15200000000004</v>
      </c>
      <c r="V53" s="8">
        <v>687.23</v>
      </c>
      <c r="W53" s="8">
        <v>729.61099999999999</v>
      </c>
      <c r="X53" s="8">
        <v>722.47199999999998</v>
      </c>
      <c r="Y53" s="8">
        <v>651.63499999999999</v>
      </c>
      <c r="Z53" s="8">
        <v>677.12099999999998</v>
      </c>
      <c r="AA53" s="8">
        <v>712.89700000000005</v>
      </c>
      <c r="AB53" s="8">
        <v>744.33900000000006</v>
      </c>
      <c r="AC53" s="8">
        <v>760.24</v>
      </c>
      <c r="AD53" s="8">
        <v>807.46100000000001</v>
      </c>
      <c r="AE53" s="8">
        <v>852.44200000000001</v>
      </c>
      <c r="AF53" s="8">
        <v>874.82</v>
      </c>
      <c r="AG53" s="8">
        <v>935.06399999999996</v>
      </c>
      <c r="AH53" s="8">
        <v>975.346</v>
      </c>
    </row>
    <row r="54" spans="1:34" x14ac:dyDescent="0.25">
      <c r="A54">
        <v>51</v>
      </c>
      <c r="B54" s="9" t="s">
        <v>61</v>
      </c>
      <c r="C54" s="18">
        <v>164.33217990299997</v>
      </c>
      <c r="D54" s="18">
        <v>176.94360569599996</v>
      </c>
      <c r="E54" s="18">
        <v>182.48355582999997</v>
      </c>
      <c r="F54" s="18">
        <v>194.12620268699996</v>
      </c>
      <c r="G54" s="18">
        <v>203.744793552</v>
      </c>
      <c r="H54" s="18">
        <v>222.892424288</v>
      </c>
      <c r="I54" s="18">
        <v>245.485733047</v>
      </c>
      <c r="J54" s="18">
        <v>254.525295325</v>
      </c>
      <c r="K54" s="18">
        <v>267.32294647999998</v>
      </c>
      <c r="L54" s="18">
        <v>288.29212584599998</v>
      </c>
      <c r="M54" s="18">
        <v>314.60078323499999</v>
      </c>
      <c r="N54" s="8">
        <v>350.35300000000001</v>
      </c>
      <c r="O54" s="8">
        <v>375.53899999999999</v>
      </c>
      <c r="P54" s="8">
        <v>411.892</v>
      </c>
      <c r="Q54" s="8">
        <v>445.26499999999999</v>
      </c>
      <c r="R54" s="8">
        <v>443.298</v>
      </c>
      <c r="S54" s="8">
        <v>459.762</v>
      </c>
      <c r="T54" s="8">
        <v>497.68900000000002</v>
      </c>
      <c r="U54" s="8">
        <v>534.59</v>
      </c>
      <c r="V54" s="8">
        <v>579.18100000000004</v>
      </c>
      <c r="W54" s="8">
        <v>617.42899999999997</v>
      </c>
      <c r="X54" s="8">
        <v>612.13900000000001</v>
      </c>
      <c r="Y54" s="8">
        <v>547.98400000000004</v>
      </c>
      <c r="Z54" s="8">
        <v>573.34</v>
      </c>
      <c r="AA54" s="8">
        <v>606.48699999999997</v>
      </c>
      <c r="AB54" s="8">
        <v>630.08799999999997</v>
      </c>
      <c r="AC54" s="8">
        <v>641.32399999999996</v>
      </c>
      <c r="AD54" s="8">
        <v>681.08500000000004</v>
      </c>
      <c r="AE54" s="8">
        <v>715.70399999999995</v>
      </c>
      <c r="AF54" s="8">
        <v>734.13800000000003</v>
      </c>
      <c r="AG54" s="8">
        <v>786.51099999999997</v>
      </c>
      <c r="AH54" s="8">
        <v>816.81500000000005</v>
      </c>
    </row>
    <row r="55" spans="1:34" x14ac:dyDescent="0.25">
      <c r="A55">
        <v>52</v>
      </c>
      <c r="B55" s="1" t="s">
        <v>144</v>
      </c>
      <c r="C55" s="18">
        <v>64.538653677375251</v>
      </c>
      <c r="D55" s="18">
        <v>69.087235570210098</v>
      </c>
      <c r="E55" s="18">
        <v>72.159787576985934</v>
      </c>
      <c r="F55" s="18">
        <v>75.615906533789371</v>
      </c>
      <c r="G55" s="18">
        <v>76.72845150859709</v>
      </c>
      <c r="H55" s="18">
        <v>82.060232932708132</v>
      </c>
      <c r="I55" s="18">
        <v>88.850974509518309</v>
      </c>
      <c r="J55" s="18">
        <v>92.371355992205935</v>
      </c>
      <c r="K55" s="18">
        <v>95.083435394146989</v>
      </c>
      <c r="L55" s="18">
        <v>100.80681658339613</v>
      </c>
      <c r="M55" s="18">
        <v>109.64190975683495</v>
      </c>
      <c r="N55" s="8">
        <v>123.372</v>
      </c>
      <c r="O55" s="8">
        <v>130.43199999999999</v>
      </c>
      <c r="P55" s="8">
        <v>134.48400000000001</v>
      </c>
      <c r="Q55" s="8">
        <v>150.90700000000001</v>
      </c>
      <c r="R55" s="8">
        <v>161.16300000000001</v>
      </c>
      <c r="S55" s="8">
        <v>176.125</v>
      </c>
      <c r="T55" s="8">
        <v>183.96</v>
      </c>
      <c r="U55" s="8">
        <v>196.571</v>
      </c>
      <c r="V55" s="8">
        <v>207.68299999999999</v>
      </c>
      <c r="W55" s="8">
        <v>210.036</v>
      </c>
      <c r="X55" s="8">
        <v>199.95099999999999</v>
      </c>
      <c r="Y55" s="8">
        <v>184.99</v>
      </c>
      <c r="Z55" s="8">
        <v>187.67699999999999</v>
      </c>
      <c r="AA55" s="8">
        <v>198.70500000000001</v>
      </c>
      <c r="AB55" s="8">
        <v>211.11699999999999</v>
      </c>
      <c r="AC55" s="8">
        <v>218.96600000000001</v>
      </c>
      <c r="AD55" s="8">
        <v>222.56700000000001</v>
      </c>
      <c r="AE55" s="8">
        <v>236.477</v>
      </c>
      <c r="AF55" s="8">
        <v>248.12100000000001</v>
      </c>
      <c r="AG55" s="8">
        <v>263.935</v>
      </c>
      <c r="AH55" s="8">
        <v>273.82400000000001</v>
      </c>
    </row>
    <row r="56" spans="1:34" x14ac:dyDescent="0.25">
      <c r="A56">
        <v>53</v>
      </c>
      <c r="B56" s="1" t="s">
        <v>145</v>
      </c>
      <c r="C56" s="18">
        <v>36.969903838000008</v>
      </c>
      <c r="D56" s="18">
        <v>38.50835325900001</v>
      </c>
      <c r="E56" s="18">
        <v>35.944270892000006</v>
      </c>
      <c r="F56" s="18">
        <v>37.50463554600001</v>
      </c>
      <c r="G56" s="18">
        <v>40.65933346700001</v>
      </c>
      <c r="H56" s="18">
        <v>50.891556178000009</v>
      </c>
      <c r="I56" s="18">
        <v>62.014633146999998</v>
      </c>
      <c r="J56" s="18">
        <v>62.826592562999998</v>
      </c>
      <c r="K56" s="18">
        <v>68.846707316999996</v>
      </c>
      <c r="L56" s="18">
        <v>80.735721710999997</v>
      </c>
      <c r="M56" s="18">
        <v>91.812776689000003</v>
      </c>
      <c r="N56" s="8">
        <v>104.139</v>
      </c>
      <c r="O56" s="8">
        <v>116.718</v>
      </c>
      <c r="P56" s="8">
        <v>142.83699999999999</v>
      </c>
      <c r="Q56" s="8">
        <v>150.36799999999999</v>
      </c>
      <c r="R56" s="8">
        <v>134.107</v>
      </c>
      <c r="S56" s="8">
        <v>128.09200000000001</v>
      </c>
      <c r="T56" s="8">
        <v>148.01900000000001</v>
      </c>
      <c r="U56" s="8">
        <v>163.51400000000001</v>
      </c>
      <c r="V56" s="8">
        <v>186.62899999999999</v>
      </c>
      <c r="W56" s="8">
        <v>216.52500000000001</v>
      </c>
      <c r="X56" s="8">
        <v>216.94800000000001</v>
      </c>
      <c r="Y56" s="8">
        <v>174.601</v>
      </c>
      <c r="Z56" s="8">
        <v>191.91399999999999</v>
      </c>
      <c r="AA56" s="8">
        <v>202.559</v>
      </c>
      <c r="AB56" s="8">
        <v>203.32900000000001</v>
      </c>
      <c r="AC56" s="8">
        <v>202.59299999999999</v>
      </c>
      <c r="AD56" s="8">
        <v>223.63200000000001</v>
      </c>
      <c r="AE56" s="8">
        <v>227.41499999999999</v>
      </c>
      <c r="AF56" s="8">
        <v>228.63800000000001</v>
      </c>
      <c r="AG56" s="8">
        <v>248.71600000000001</v>
      </c>
      <c r="AH56" s="8">
        <v>254.626</v>
      </c>
    </row>
    <row r="57" spans="1:34" x14ac:dyDescent="0.25">
      <c r="A57">
        <v>54</v>
      </c>
      <c r="B57" s="1" t="s">
        <v>146</v>
      </c>
      <c r="C57" s="18">
        <v>61.687057063999973</v>
      </c>
      <c r="D57" s="18">
        <v>67.633675002999965</v>
      </c>
      <c r="E57" s="18">
        <v>72.216992055999967</v>
      </c>
      <c r="F57" s="18">
        <v>78.532901431999974</v>
      </c>
      <c r="G57" s="18">
        <v>83.829156119999965</v>
      </c>
      <c r="H57" s="18">
        <v>87.700561346999976</v>
      </c>
      <c r="I57" s="18">
        <v>92.715744218999973</v>
      </c>
      <c r="J57" s="18">
        <v>97.466268226999972</v>
      </c>
      <c r="K57" s="18">
        <v>101.65772603299997</v>
      </c>
      <c r="L57" s="18">
        <v>105.61940250099998</v>
      </c>
      <c r="M57" s="18">
        <v>112.25844188399999</v>
      </c>
      <c r="N57" s="8">
        <v>121.899</v>
      </c>
      <c r="O57" s="8">
        <v>127.383</v>
      </c>
      <c r="P57" s="8">
        <v>133.47800000000001</v>
      </c>
      <c r="Q57" s="8">
        <v>142.816</v>
      </c>
      <c r="R57" s="8">
        <v>146.84100000000001</v>
      </c>
      <c r="S57" s="8">
        <v>154.262</v>
      </c>
      <c r="T57" s="8">
        <v>164.17599999999999</v>
      </c>
      <c r="U57" s="8">
        <v>172.81899999999999</v>
      </c>
      <c r="V57" s="8">
        <v>183.06899999999999</v>
      </c>
      <c r="W57" s="8">
        <v>190.20099999999999</v>
      </c>
      <c r="X57" s="8">
        <v>194.57599999999999</v>
      </c>
      <c r="Y57" s="8">
        <v>187.761</v>
      </c>
      <c r="Z57" s="8">
        <v>193.19200000000001</v>
      </c>
      <c r="AA57" s="8">
        <v>204.608</v>
      </c>
      <c r="AB57" s="8">
        <v>215.124</v>
      </c>
      <c r="AC57" s="8">
        <v>219.18</v>
      </c>
      <c r="AD57" s="8">
        <v>234.02199999999999</v>
      </c>
      <c r="AE57" s="8">
        <v>250.691</v>
      </c>
      <c r="AF57" s="8">
        <v>255.77</v>
      </c>
      <c r="AG57" s="8">
        <v>271.81200000000001</v>
      </c>
      <c r="AH57" s="8">
        <v>285.92899999999997</v>
      </c>
    </row>
    <row r="58" spans="1:34" x14ac:dyDescent="0.25">
      <c r="A58">
        <v>55</v>
      </c>
      <c r="B58" s="1" t="s">
        <v>147</v>
      </c>
      <c r="C58" s="18">
        <v>0.41740135144856838</v>
      </c>
      <c r="D58" s="18">
        <v>0.50020617442205717</v>
      </c>
      <c r="E58" s="18">
        <v>0.53222737518557794</v>
      </c>
      <c r="F58" s="18">
        <v>0.58451199143160115</v>
      </c>
      <c r="G58" s="18">
        <v>0.62228700133191928</v>
      </c>
      <c r="H58" s="18">
        <v>0.67169471300954386</v>
      </c>
      <c r="I58" s="18">
        <v>0.72135259069353119</v>
      </c>
      <c r="J58" s="18">
        <v>0.72197800420784719</v>
      </c>
      <c r="K58" s="18">
        <v>0.75912760059384932</v>
      </c>
      <c r="L58" s="18">
        <v>0.78326858366914098</v>
      </c>
      <c r="M58" s="18">
        <v>0.84230767207635204</v>
      </c>
      <c r="N58" s="8">
        <v>0.94399999999999995</v>
      </c>
      <c r="O58" s="8">
        <v>1.006</v>
      </c>
      <c r="P58" s="8">
        <v>1.093</v>
      </c>
      <c r="Q58" s="8">
        <v>1.1739999999999999</v>
      </c>
      <c r="R58" s="8">
        <v>1.1870000000000001</v>
      </c>
      <c r="S58" s="8">
        <v>1.2829999999999999</v>
      </c>
      <c r="T58" s="8">
        <v>1.534</v>
      </c>
      <c r="U58" s="8">
        <v>1.6870000000000001</v>
      </c>
      <c r="V58" s="8">
        <v>1.8009999999999999</v>
      </c>
      <c r="W58" s="8">
        <v>0.66700000000000004</v>
      </c>
      <c r="X58" s="8">
        <v>0.66400000000000003</v>
      </c>
      <c r="Y58" s="8">
        <v>0.63200000000000001</v>
      </c>
      <c r="Z58" s="8">
        <v>0.55700000000000005</v>
      </c>
      <c r="AA58" s="8">
        <v>0.61499999999999999</v>
      </c>
      <c r="AB58" s="8">
        <v>0.51800000000000002</v>
      </c>
      <c r="AC58" s="8">
        <v>0.58499999999999996</v>
      </c>
      <c r="AD58" s="8">
        <v>0.86399999999999999</v>
      </c>
      <c r="AE58" s="8">
        <v>1.121</v>
      </c>
      <c r="AF58" s="8">
        <v>1.609</v>
      </c>
      <c r="AG58" s="8">
        <v>2.0470000000000002</v>
      </c>
      <c r="AH58" s="8">
        <v>2.4369999999999998</v>
      </c>
    </row>
    <row r="59" spans="1:34" x14ac:dyDescent="0.25">
      <c r="A59">
        <v>56</v>
      </c>
      <c r="B59" s="9" t="s">
        <v>67</v>
      </c>
      <c r="C59" s="18">
        <v>37.208482164000003</v>
      </c>
      <c r="D59" s="18">
        <v>41.141503900999993</v>
      </c>
      <c r="E59" s="18">
        <v>43.262231151999991</v>
      </c>
      <c r="F59" s="18">
        <v>45.173304757999993</v>
      </c>
      <c r="G59" s="18">
        <v>44.928372855999996</v>
      </c>
      <c r="H59" s="18">
        <v>45.994784182999993</v>
      </c>
      <c r="I59" s="18">
        <v>48.665852250999997</v>
      </c>
      <c r="J59" s="18">
        <v>51.613098678</v>
      </c>
      <c r="K59" s="18">
        <v>53.995892984999998</v>
      </c>
      <c r="L59" s="18">
        <v>56.714334713</v>
      </c>
      <c r="M59" s="18">
        <v>61.337802345999997</v>
      </c>
      <c r="N59" s="8">
        <v>67.701999999999998</v>
      </c>
      <c r="O59" s="8">
        <v>73.093000000000004</v>
      </c>
      <c r="P59" s="8">
        <v>78.989999999999995</v>
      </c>
      <c r="Q59" s="8">
        <v>81.322000000000003</v>
      </c>
      <c r="R59" s="8">
        <v>86.131</v>
      </c>
      <c r="S59" s="8">
        <v>87.548000000000002</v>
      </c>
      <c r="T59" s="8">
        <v>95.117999999999995</v>
      </c>
      <c r="U59" s="8">
        <v>101.562</v>
      </c>
      <c r="V59" s="8">
        <v>108.04900000000001</v>
      </c>
      <c r="W59" s="8">
        <v>112.182</v>
      </c>
      <c r="X59" s="8">
        <v>110.333</v>
      </c>
      <c r="Y59" s="8">
        <v>103.651</v>
      </c>
      <c r="Z59" s="8">
        <v>103.78100000000001</v>
      </c>
      <c r="AA59" s="8">
        <v>106.41</v>
      </c>
      <c r="AB59" s="8">
        <v>114.251</v>
      </c>
      <c r="AC59" s="8">
        <v>118.916</v>
      </c>
      <c r="AD59" s="8">
        <v>126.376</v>
      </c>
      <c r="AE59" s="8">
        <v>136.738</v>
      </c>
      <c r="AF59" s="8">
        <v>140.68199999999999</v>
      </c>
      <c r="AG59" s="8">
        <v>148.553</v>
      </c>
      <c r="AH59" s="8">
        <v>158.53100000000001</v>
      </c>
    </row>
    <row r="60" spans="1:34" x14ac:dyDescent="0.25">
      <c r="A60">
        <v>57</v>
      </c>
      <c r="B60" s="1" t="s">
        <v>148</v>
      </c>
      <c r="C60" s="18">
        <v>27.426974159999993</v>
      </c>
      <c r="D60" s="18">
        <v>30.162502048999993</v>
      </c>
      <c r="E60" s="18">
        <v>31.436860186999994</v>
      </c>
      <c r="F60" s="18">
        <v>32.193194771999991</v>
      </c>
      <c r="G60" s="18">
        <v>32.43150580199999</v>
      </c>
      <c r="H60" s="18">
        <v>33.352436563999994</v>
      </c>
      <c r="I60" s="18">
        <v>34.812596522999996</v>
      </c>
      <c r="J60" s="18">
        <v>36.635271989999993</v>
      </c>
      <c r="K60" s="18">
        <v>37.40372408399999</v>
      </c>
      <c r="L60" s="18">
        <v>38.983039558000002</v>
      </c>
      <c r="M60" s="18">
        <v>42.216395151</v>
      </c>
      <c r="N60" s="8">
        <v>46.816000000000003</v>
      </c>
      <c r="O60" s="8">
        <v>50.65</v>
      </c>
      <c r="P60" s="8">
        <v>54.648000000000003</v>
      </c>
      <c r="Q60" s="8">
        <v>56.691000000000003</v>
      </c>
      <c r="R60" s="8">
        <v>61.064</v>
      </c>
      <c r="S60" s="8">
        <v>62.704999999999998</v>
      </c>
      <c r="T60" s="8">
        <v>68.75</v>
      </c>
      <c r="U60" s="8">
        <v>74.075999999999993</v>
      </c>
      <c r="V60" s="8">
        <v>79.081000000000003</v>
      </c>
      <c r="W60" s="8">
        <v>81.668000000000006</v>
      </c>
      <c r="X60" s="8">
        <v>80.182000000000002</v>
      </c>
      <c r="Y60" s="8">
        <v>75.772999999999996</v>
      </c>
      <c r="Z60" s="8">
        <v>76.334000000000003</v>
      </c>
      <c r="AA60" s="8">
        <v>77.930999999999997</v>
      </c>
      <c r="AB60" s="8">
        <v>83.72</v>
      </c>
      <c r="AC60" s="8">
        <v>87.912000000000006</v>
      </c>
      <c r="AD60" s="8">
        <v>93.281999999999996</v>
      </c>
      <c r="AE60" s="8">
        <v>102.20399999999999</v>
      </c>
      <c r="AF60" s="8">
        <v>106.03</v>
      </c>
      <c r="AG60" s="8">
        <v>112.28</v>
      </c>
      <c r="AH60" s="8">
        <v>119.851</v>
      </c>
    </row>
    <row r="61" spans="1:34" x14ac:dyDescent="0.25">
      <c r="A61">
        <v>58</v>
      </c>
      <c r="B61" s="1" t="s">
        <v>149</v>
      </c>
      <c r="C61" s="18">
        <v>9.7910357589999979</v>
      </c>
      <c r="D61" s="18">
        <v>10.987561760999998</v>
      </c>
      <c r="E61" s="18">
        <v>11.833762616999998</v>
      </c>
      <c r="F61" s="18">
        <v>12.986121550999998</v>
      </c>
      <c r="G61" s="18">
        <v>12.504298999999998</v>
      </c>
      <c r="H61" s="18">
        <v>12.650853359999997</v>
      </c>
      <c r="I61" s="18">
        <v>13.859424925999999</v>
      </c>
      <c r="J61" s="18">
        <v>14.982673748</v>
      </c>
      <c r="K61" s="18">
        <v>16.591760310000002</v>
      </c>
      <c r="L61" s="18">
        <v>17.728058492999999</v>
      </c>
      <c r="M61" s="18">
        <v>19.119321109000001</v>
      </c>
      <c r="N61" s="8">
        <v>20.885000000000002</v>
      </c>
      <c r="O61" s="8">
        <v>22.443000000000001</v>
      </c>
      <c r="P61" s="8">
        <v>24.343</v>
      </c>
      <c r="Q61" s="8">
        <v>24.632000000000001</v>
      </c>
      <c r="R61" s="8">
        <v>25.067</v>
      </c>
      <c r="S61" s="8">
        <v>24.843</v>
      </c>
      <c r="T61" s="8">
        <v>26.367999999999999</v>
      </c>
      <c r="U61" s="8">
        <v>27.486000000000001</v>
      </c>
      <c r="V61" s="8">
        <v>28.968</v>
      </c>
      <c r="W61" s="8">
        <v>30.515000000000001</v>
      </c>
      <c r="X61" s="8">
        <v>30.151</v>
      </c>
      <c r="Y61" s="8">
        <v>27.878</v>
      </c>
      <c r="Z61" s="8">
        <v>27.446999999999999</v>
      </c>
      <c r="AA61" s="8">
        <v>28.478999999999999</v>
      </c>
      <c r="AB61" s="8">
        <v>30.530999999999999</v>
      </c>
      <c r="AC61" s="8">
        <v>31.004000000000001</v>
      </c>
      <c r="AD61" s="8">
        <v>33.094000000000001</v>
      </c>
      <c r="AE61" s="8">
        <v>34.533999999999999</v>
      </c>
      <c r="AF61" s="8">
        <v>34.652000000000001</v>
      </c>
      <c r="AG61" s="8">
        <v>36.273000000000003</v>
      </c>
      <c r="AH61" s="8">
        <v>38.68</v>
      </c>
    </row>
    <row r="62" spans="1:34" x14ac:dyDescent="0.25">
      <c r="A62">
        <v>59</v>
      </c>
      <c r="B62" s="9" t="s">
        <v>288</v>
      </c>
      <c r="C62" s="18">
        <v>258.12198746199994</v>
      </c>
      <c r="D62" s="18">
        <v>291.44980281699992</v>
      </c>
      <c r="E62" s="18">
        <v>320.37134965699994</v>
      </c>
      <c r="F62" s="18">
        <v>352.44813902599992</v>
      </c>
      <c r="G62" s="18">
        <v>363.30378366000002</v>
      </c>
      <c r="H62" s="18">
        <v>393.212664765</v>
      </c>
      <c r="I62" s="18">
        <v>417.43808348799996</v>
      </c>
      <c r="J62" s="18">
        <v>445.11263016999993</v>
      </c>
      <c r="K62" s="18">
        <v>484.59593621499999</v>
      </c>
      <c r="L62" s="18">
        <v>529.95393146200001</v>
      </c>
      <c r="M62" s="18">
        <v>590.83652512200001</v>
      </c>
      <c r="N62" s="8">
        <v>663.39099999999996</v>
      </c>
      <c r="O62" s="8">
        <v>722.66700000000003</v>
      </c>
      <c r="P62" s="8">
        <v>828.97500000000002</v>
      </c>
      <c r="Q62" s="8">
        <v>851.57</v>
      </c>
      <c r="R62" s="8">
        <v>847.38400000000001</v>
      </c>
      <c r="S62" s="8">
        <v>873.28099999999995</v>
      </c>
      <c r="T62" s="8">
        <v>935.40700000000004</v>
      </c>
      <c r="U62" s="8">
        <v>1013.725</v>
      </c>
      <c r="V62" s="8">
        <v>1100.578</v>
      </c>
      <c r="W62" s="8">
        <v>1185.039</v>
      </c>
      <c r="X62" s="8">
        <v>1228.7059999999999</v>
      </c>
      <c r="Y62" s="8">
        <v>1166.5509999999999</v>
      </c>
      <c r="Z62" s="8">
        <v>1216.3979999999999</v>
      </c>
      <c r="AA62" s="8">
        <v>1286.905</v>
      </c>
      <c r="AB62" s="8">
        <v>1377.3489999999999</v>
      </c>
      <c r="AC62" s="8">
        <v>1430.1590000000001</v>
      </c>
      <c r="AD62" s="8">
        <v>1513.1</v>
      </c>
      <c r="AE62" s="8">
        <v>1609.8810000000001</v>
      </c>
      <c r="AF62" s="8">
        <v>1653.421</v>
      </c>
      <c r="AG62" s="8">
        <v>1752.5119999999999</v>
      </c>
      <c r="AH62" s="8">
        <v>1860.165</v>
      </c>
    </row>
    <row r="63" spans="1:34" x14ac:dyDescent="0.25">
      <c r="A63">
        <v>60</v>
      </c>
      <c r="B63" s="9" t="s">
        <v>72</v>
      </c>
      <c r="C63" s="18">
        <v>137.93172387400003</v>
      </c>
      <c r="D63" s="18">
        <v>159.92820246200003</v>
      </c>
      <c r="E63" s="18">
        <v>177.42860243500002</v>
      </c>
      <c r="F63" s="18">
        <v>195.98838275800003</v>
      </c>
      <c r="G63" s="18">
        <v>201.27622997000003</v>
      </c>
      <c r="H63" s="18">
        <v>217.80678886500002</v>
      </c>
      <c r="I63" s="18">
        <v>230.33121998100003</v>
      </c>
      <c r="J63" s="18">
        <v>243.10817196000002</v>
      </c>
      <c r="K63" s="18">
        <v>264.64588754699997</v>
      </c>
      <c r="L63" s="18">
        <v>291.76823781399997</v>
      </c>
      <c r="M63" s="18">
        <v>326.28411722099997</v>
      </c>
      <c r="N63" s="8">
        <v>367.11</v>
      </c>
      <c r="O63" s="8">
        <v>404.22199999999998</v>
      </c>
      <c r="P63" s="8">
        <v>462.62799999999999</v>
      </c>
      <c r="Q63" s="8">
        <v>477.262</v>
      </c>
      <c r="R63" s="8">
        <v>469.17899999999997</v>
      </c>
      <c r="S63" s="8">
        <v>478.029</v>
      </c>
      <c r="T63" s="8">
        <v>506.65899999999999</v>
      </c>
      <c r="U63" s="8">
        <v>553.60299999999995</v>
      </c>
      <c r="V63" s="8">
        <v>607.40599999999995</v>
      </c>
      <c r="W63" s="8">
        <v>655.00599999999997</v>
      </c>
      <c r="X63" s="8">
        <v>693.50300000000004</v>
      </c>
      <c r="Y63" s="8">
        <v>669.44899999999996</v>
      </c>
      <c r="Z63" s="8">
        <v>682.71500000000003</v>
      </c>
      <c r="AA63" s="8">
        <v>727.06100000000004</v>
      </c>
      <c r="AB63" s="8">
        <v>776.65499999999997</v>
      </c>
      <c r="AC63" s="8">
        <v>801.49199999999996</v>
      </c>
      <c r="AD63" s="8">
        <v>848.94799999999998</v>
      </c>
      <c r="AE63" s="8">
        <v>909.43299999999999</v>
      </c>
      <c r="AF63" s="8">
        <v>939.077</v>
      </c>
      <c r="AG63" s="8">
        <v>988.71</v>
      </c>
      <c r="AH63" s="8">
        <v>1054.5619999999999</v>
      </c>
    </row>
    <row r="64" spans="1:34" x14ac:dyDescent="0.25">
      <c r="A64">
        <v>61</v>
      </c>
      <c r="B64" s="1" t="s">
        <v>150</v>
      </c>
      <c r="C64" s="18">
        <v>32.832271278999997</v>
      </c>
      <c r="D64" s="18">
        <v>39.208318945999999</v>
      </c>
      <c r="E64" s="18">
        <v>42.297022585999997</v>
      </c>
      <c r="F64" s="18">
        <v>46.455090798000001</v>
      </c>
      <c r="G64" s="18">
        <v>47.958788237999997</v>
      </c>
      <c r="H64" s="18">
        <v>50.973387692000003</v>
      </c>
      <c r="I64" s="18">
        <v>52.479143581000002</v>
      </c>
      <c r="J64" s="18">
        <v>53.102853813000003</v>
      </c>
      <c r="K64" s="18">
        <v>54.480985826999998</v>
      </c>
      <c r="L64" s="18">
        <v>57.043755591</v>
      </c>
      <c r="M64" s="18">
        <v>60.380502409000002</v>
      </c>
      <c r="N64" s="8">
        <v>65.575000000000003</v>
      </c>
      <c r="O64" s="8">
        <v>68.813999999999993</v>
      </c>
      <c r="P64" s="8">
        <v>75.132000000000005</v>
      </c>
      <c r="Q64" s="8">
        <v>81.043999999999997</v>
      </c>
      <c r="R64" s="8">
        <v>85.176000000000002</v>
      </c>
      <c r="S64" s="8">
        <v>89.873999999999995</v>
      </c>
      <c r="T64" s="8">
        <v>93.974000000000004</v>
      </c>
      <c r="U64" s="8">
        <v>98.602000000000004</v>
      </c>
      <c r="V64" s="8">
        <v>103.97799999999999</v>
      </c>
      <c r="W64" s="8">
        <v>110.02500000000001</v>
      </c>
      <c r="X64" s="8">
        <v>113.30200000000001</v>
      </c>
      <c r="Y64" s="8">
        <v>109.776</v>
      </c>
      <c r="Z64" s="8">
        <v>108.57599999999999</v>
      </c>
      <c r="AA64" s="8">
        <v>112.361</v>
      </c>
      <c r="AB64" s="8">
        <v>115.473</v>
      </c>
      <c r="AC64" s="8">
        <v>117.227</v>
      </c>
      <c r="AD64" s="8">
        <v>118.965</v>
      </c>
      <c r="AE64" s="8">
        <v>122.864</v>
      </c>
      <c r="AF64" s="8">
        <v>126.072</v>
      </c>
      <c r="AG64" s="8">
        <v>131.488</v>
      </c>
      <c r="AH64" s="8">
        <v>136.80600000000001</v>
      </c>
    </row>
    <row r="65" spans="1:34" x14ac:dyDescent="0.25">
      <c r="A65">
        <v>62</v>
      </c>
      <c r="B65" s="1" t="s">
        <v>151</v>
      </c>
      <c r="C65" s="18">
        <v>18.744903239999996</v>
      </c>
      <c r="D65" s="18">
        <v>20.883203360999996</v>
      </c>
      <c r="E65" s="18">
        <v>23.650473729999998</v>
      </c>
      <c r="F65" s="18">
        <v>26.252800874999995</v>
      </c>
      <c r="G65" s="18">
        <v>28.169520639000002</v>
      </c>
      <c r="H65" s="18">
        <v>30.960638222</v>
      </c>
      <c r="I65" s="18">
        <v>34.654969006000002</v>
      </c>
      <c r="J65" s="18">
        <v>39.116385149999999</v>
      </c>
      <c r="K65" s="18">
        <v>44.071637334000002</v>
      </c>
      <c r="L65" s="18">
        <v>51.930287730999993</v>
      </c>
      <c r="M65" s="18">
        <v>64.061563832000004</v>
      </c>
      <c r="N65" s="8">
        <v>78.352999999999994</v>
      </c>
      <c r="O65" s="8">
        <v>93.498000000000005</v>
      </c>
      <c r="P65" s="8">
        <v>114.027</v>
      </c>
      <c r="Q65" s="8">
        <v>112.04600000000001</v>
      </c>
      <c r="R65" s="8">
        <v>99.185000000000002</v>
      </c>
      <c r="S65" s="8">
        <v>97.637</v>
      </c>
      <c r="T65" s="8">
        <v>104.3</v>
      </c>
      <c r="U65" s="8">
        <v>114.52800000000001</v>
      </c>
      <c r="V65" s="8">
        <v>127.443</v>
      </c>
      <c r="W65" s="8">
        <v>140.56</v>
      </c>
      <c r="X65" s="8">
        <v>149.61000000000001</v>
      </c>
      <c r="Y65" s="8">
        <v>147.43899999999999</v>
      </c>
      <c r="Z65" s="8">
        <v>156.45699999999999</v>
      </c>
      <c r="AA65" s="8">
        <v>172.21199999999999</v>
      </c>
      <c r="AB65" s="8">
        <v>192.56100000000001</v>
      </c>
      <c r="AC65" s="8">
        <v>197.38300000000001</v>
      </c>
      <c r="AD65" s="8">
        <v>213.68100000000001</v>
      </c>
      <c r="AE65" s="8">
        <v>234.62700000000001</v>
      </c>
      <c r="AF65" s="8">
        <v>246.31399999999999</v>
      </c>
      <c r="AG65" s="8">
        <v>264.61399999999998</v>
      </c>
      <c r="AH65" s="8">
        <v>285.45</v>
      </c>
    </row>
    <row r="66" spans="1:34" x14ac:dyDescent="0.25">
      <c r="A66">
        <v>63</v>
      </c>
      <c r="B66" s="1" t="s">
        <v>152</v>
      </c>
      <c r="C66" s="18">
        <v>86.665458122999993</v>
      </c>
      <c r="D66" s="18">
        <v>100.234196149</v>
      </c>
      <c r="E66" s="18">
        <v>111.887631064</v>
      </c>
      <c r="F66" s="18">
        <v>123.722758779</v>
      </c>
      <c r="G66" s="18">
        <v>125.59690495700001</v>
      </c>
      <c r="H66" s="18">
        <v>136.32982993799999</v>
      </c>
      <c r="I66" s="18">
        <v>143.62665295400001</v>
      </c>
      <c r="J66" s="18">
        <v>151.25875439800001</v>
      </c>
      <c r="K66" s="18">
        <v>166.398482659</v>
      </c>
      <c r="L66" s="18">
        <v>183.02186815199997</v>
      </c>
      <c r="M66" s="18">
        <v>201.95004187499998</v>
      </c>
      <c r="N66" s="8">
        <v>223.18199999999999</v>
      </c>
      <c r="O66" s="8">
        <v>241.911</v>
      </c>
      <c r="P66" s="8">
        <v>273.46899999999999</v>
      </c>
      <c r="Q66" s="8">
        <v>284.17200000000003</v>
      </c>
      <c r="R66" s="8">
        <v>284.81799999999998</v>
      </c>
      <c r="S66" s="8">
        <v>290.51799999999997</v>
      </c>
      <c r="T66" s="8">
        <v>308.38600000000002</v>
      </c>
      <c r="U66" s="8">
        <v>340.47300000000001</v>
      </c>
      <c r="V66" s="8">
        <v>375.98500000000001</v>
      </c>
      <c r="W66" s="8">
        <v>404.42099999999999</v>
      </c>
      <c r="X66" s="8">
        <v>430.59</v>
      </c>
      <c r="Y66" s="8">
        <v>412.233</v>
      </c>
      <c r="Z66" s="8">
        <v>417.68200000000002</v>
      </c>
      <c r="AA66" s="8">
        <v>442.488</v>
      </c>
      <c r="AB66" s="8">
        <v>468.62099999999998</v>
      </c>
      <c r="AC66" s="8">
        <v>486.88200000000001</v>
      </c>
      <c r="AD66" s="8">
        <v>516.30200000000002</v>
      </c>
      <c r="AE66" s="8">
        <v>551.94299999999998</v>
      </c>
      <c r="AF66" s="8">
        <v>566.69100000000003</v>
      </c>
      <c r="AG66" s="8">
        <v>592.60699999999997</v>
      </c>
      <c r="AH66" s="8">
        <v>632.30600000000004</v>
      </c>
    </row>
    <row r="67" spans="1:34" x14ac:dyDescent="0.25">
      <c r="A67">
        <v>64</v>
      </c>
      <c r="B67" s="9" t="s">
        <v>153</v>
      </c>
      <c r="C67" s="18">
        <v>60.599499776999991</v>
      </c>
      <c r="D67" s="18">
        <v>64.624232768999988</v>
      </c>
      <c r="E67" s="18">
        <v>68.146254977999988</v>
      </c>
      <c r="F67" s="18">
        <v>72.595499296999989</v>
      </c>
      <c r="G67" s="18">
        <v>77.33215200299999</v>
      </c>
      <c r="H67" s="18">
        <v>82.127708194999983</v>
      </c>
      <c r="I67" s="18">
        <v>86.300715477999987</v>
      </c>
      <c r="J67" s="18">
        <v>91.100333978999984</v>
      </c>
      <c r="K67" s="18">
        <v>94.027227867999983</v>
      </c>
      <c r="L67" s="18">
        <v>98.254060749999994</v>
      </c>
      <c r="M67" s="18">
        <v>105.77542651700001</v>
      </c>
      <c r="N67" s="8">
        <v>118.526</v>
      </c>
      <c r="O67" s="8">
        <v>126.27500000000001</v>
      </c>
      <c r="P67" s="8">
        <v>147.58500000000001</v>
      </c>
      <c r="Q67" s="8">
        <v>150.29300000000001</v>
      </c>
      <c r="R67" s="8">
        <v>150.45400000000001</v>
      </c>
      <c r="S67" s="8">
        <v>159.726</v>
      </c>
      <c r="T67" s="8">
        <v>175.6</v>
      </c>
      <c r="U67" s="8">
        <v>185.333</v>
      </c>
      <c r="V67" s="8">
        <v>200.744</v>
      </c>
      <c r="W67" s="8">
        <v>219.91499999999999</v>
      </c>
      <c r="X67" s="8">
        <v>221.119</v>
      </c>
      <c r="Y67" s="8">
        <v>207.94800000000001</v>
      </c>
      <c r="Z67" s="8">
        <v>227.17500000000001</v>
      </c>
      <c r="AA67" s="8">
        <v>237.91200000000001</v>
      </c>
      <c r="AB67" s="8">
        <v>259.416</v>
      </c>
      <c r="AC67" s="8">
        <v>274.98</v>
      </c>
      <c r="AD67" s="8">
        <v>287.43400000000003</v>
      </c>
      <c r="AE67" s="8">
        <v>302.38200000000001</v>
      </c>
      <c r="AF67" s="8">
        <v>304.63</v>
      </c>
      <c r="AG67" s="8">
        <v>324.85599999999999</v>
      </c>
      <c r="AH67" s="8">
        <v>342.65600000000001</v>
      </c>
    </row>
    <row r="68" spans="1:34" x14ac:dyDescent="0.25">
      <c r="A68">
        <v>65</v>
      </c>
      <c r="B68" s="9" t="s">
        <v>78</v>
      </c>
      <c r="C68" s="18">
        <v>59.772331576000013</v>
      </c>
      <c r="D68" s="18">
        <v>67.068649255000011</v>
      </c>
      <c r="E68" s="18">
        <v>74.95171623600001</v>
      </c>
      <c r="F68" s="18">
        <v>84.00327542700002</v>
      </c>
      <c r="G68" s="18">
        <v>84.87138403500002</v>
      </c>
      <c r="H68" s="18">
        <v>93.44633457800002</v>
      </c>
      <c r="I68" s="18">
        <v>100.96693868000001</v>
      </c>
      <c r="J68" s="18">
        <v>111.05181746</v>
      </c>
      <c r="K68" s="18">
        <v>126.01092081199999</v>
      </c>
      <c r="L68" s="18">
        <v>139.974753166</v>
      </c>
      <c r="M68" s="18">
        <v>158.77676406</v>
      </c>
      <c r="N68" s="8">
        <v>177.755</v>
      </c>
      <c r="O68" s="8">
        <v>192.17</v>
      </c>
      <c r="P68" s="8">
        <v>218.762</v>
      </c>
      <c r="Q68" s="8">
        <v>224.01499999999999</v>
      </c>
      <c r="R68" s="8">
        <v>227.751</v>
      </c>
      <c r="S68" s="8">
        <v>235.52600000000001</v>
      </c>
      <c r="T68" s="8">
        <v>253.148</v>
      </c>
      <c r="U68" s="8">
        <v>274.78899999999999</v>
      </c>
      <c r="V68" s="8">
        <v>292.428</v>
      </c>
      <c r="W68" s="8">
        <v>310.11799999999999</v>
      </c>
      <c r="X68" s="8">
        <v>314.084</v>
      </c>
      <c r="Y68" s="8">
        <v>289.154</v>
      </c>
      <c r="Z68" s="8">
        <v>306.50799999999998</v>
      </c>
      <c r="AA68" s="8">
        <v>321.93200000000002</v>
      </c>
      <c r="AB68" s="8">
        <v>341.27800000000002</v>
      </c>
      <c r="AC68" s="8">
        <v>353.68700000000001</v>
      </c>
      <c r="AD68" s="8">
        <v>376.71800000000002</v>
      </c>
      <c r="AE68" s="8">
        <v>398.06599999999997</v>
      </c>
      <c r="AF68" s="8">
        <v>409.714</v>
      </c>
      <c r="AG68" s="8">
        <v>438.94600000000003</v>
      </c>
      <c r="AH68" s="8">
        <v>462.947</v>
      </c>
    </row>
    <row r="69" spans="1:34" x14ac:dyDescent="0.25">
      <c r="A69">
        <v>66</v>
      </c>
      <c r="B69" s="1" t="s">
        <v>154</v>
      </c>
      <c r="C69" s="18">
        <v>53.072227345999991</v>
      </c>
      <c r="D69" s="18">
        <v>59.514046642999993</v>
      </c>
      <c r="E69" s="18">
        <v>66.766220595999997</v>
      </c>
      <c r="F69" s="18">
        <v>74.942799119</v>
      </c>
      <c r="G69" s="18">
        <v>75.805176544000005</v>
      </c>
      <c r="H69" s="18">
        <v>83.568574236000003</v>
      </c>
      <c r="I69" s="18">
        <v>90.311525325000005</v>
      </c>
      <c r="J69" s="18">
        <v>99.748655536000001</v>
      </c>
      <c r="K69" s="18">
        <v>113.940866834</v>
      </c>
      <c r="L69" s="18">
        <v>127.83194633900001</v>
      </c>
      <c r="M69" s="18">
        <v>146.28602286500001</v>
      </c>
      <c r="N69" s="8">
        <v>164.51300000000001</v>
      </c>
      <c r="O69" s="8">
        <v>178.21</v>
      </c>
      <c r="P69" s="8">
        <v>204.233</v>
      </c>
      <c r="Q69" s="8">
        <v>208.69200000000001</v>
      </c>
      <c r="R69" s="8">
        <v>211.852</v>
      </c>
      <c r="S69" s="8">
        <v>218.86500000000001</v>
      </c>
      <c r="T69" s="8">
        <v>235.541</v>
      </c>
      <c r="U69" s="8">
        <v>255.88399999999999</v>
      </c>
      <c r="V69" s="8">
        <v>272.45699999999999</v>
      </c>
      <c r="W69" s="8">
        <v>289.49</v>
      </c>
      <c r="X69" s="8">
        <v>292.36599999999999</v>
      </c>
      <c r="Y69" s="8">
        <v>267.83600000000001</v>
      </c>
      <c r="Z69" s="8">
        <v>278.72899999999998</v>
      </c>
      <c r="AA69" s="8">
        <v>298.52800000000002</v>
      </c>
      <c r="AB69" s="8">
        <v>317.14</v>
      </c>
      <c r="AC69" s="8">
        <v>329.19099999999997</v>
      </c>
      <c r="AD69" s="8">
        <v>350.81400000000002</v>
      </c>
      <c r="AE69" s="8">
        <v>371.48200000000003</v>
      </c>
      <c r="AF69" s="8">
        <v>382.65499999999997</v>
      </c>
      <c r="AG69" s="8">
        <v>408.96300000000002</v>
      </c>
      <c r="AH69" s="8">
        <v>430.80700000000002</v>
      </c>
    </row>
    <row r="70" spans="1:34" x14ac:dyDescent="0.25">
      <c r="A70">
        <v>67</v>
      </c>
      <c r="B70" s="1" t="s">
        <v>155</v>
      </c>
      <c r="C70" s="18">
        <v>6.7267376790000002</v>
      </c>
      <c r="D70" s="18">
        <v>7.5827575459999998</v>
      </c>
      <c r="E70" s="18">
        <v>8.2151599300000004</v>
      </c>
      <c r="F70" s="18">
        <v>9.0924285170000001</v>
      </c>
      <c r="G70" s="18">
        <v>9.0974877359999997</v>
      </c>
      <c r="H70" s="18">
        <v>9.9110101630000003</v>
      </c>
      <c r="I70" s="18">
        <v>10.692153588</v>
      </c>
      <c r="J70" s="18">
        <v>11.337709941</v>
      </c>
      <c r="K70" s="18">
        <v>12.101652020999998</v>
      </c>
      <c r="L70" s="18">
        <v>12.162362649999999</v>
      </c>
      <c r="M70" s="18">
        <v>12.498294795999998</v>
      </c>
      <c r="N70" s="8">
        <v>13.242000000000001</v>
      </c>
      <c r="O70" s="8">
        <v>13.96</v>
      </c>
      <c r="P70" s="8">
        <v>14.529</v>
      </c>
      <c r="Q70" s="8">
        <v>15.323</v>
      </c>
      <c r="R70" s="8">
        <v>15.898999999999999</v>
      </c>
      <c r="S70" s="8">
        <v>16.661000000000001</v>
      </c>
      <c r="T70" s="8">
        <v>17.606000000000002</v>
      </c>
      <c r="U70" s="8">
        <v>18.905000000000001</v>
      </c>
      <c r="V70" s="8">
        <v>19.971</v>
      </c>
      <c r="W70" s="8">
        <v>20.628</v>
      </c>
      <c r="X70" s="8">
        <v>21.719000000000001</v>
      </c>
      <c r="Y70" s="8">
        <v>21.318000000000001</v>
      </c>
      <c r="Z70" s="8">
        <v>27.779</v>
      </c>
      <c r="AA70" s="8">
        <v>23.404</v>
      </c>
      <c r="AB70" s="8">
        <v>24.137</v>
      </c>
      <c r="AC70" s="8">
        <v>24.497</v>
      </c>
      <c r="AD70" s="8">
        <v>25.904</v>
      </c>
      <c r="AE70" s="8">
        <v>26.584</v>
      </c>
      <c r="AF70" s="8">
        <v>27.059000000000001</v>
      </c>
      <c r="AG70" s="8">
        <v>29.984000000000002</v>
      </c>
      <c r="AH70" s="8">
        <v>32.14</v>
      </c>
    </row>
    <row r="71" spans="1:34" x14ac:dyDescent="0.25">
      <c r="A71">
        <v>68</v>
      </c>
      <c r="B71" s="9" t="s">
        <v>289</v>
      </c>
      <c r="C71" s="18">
        <v>224.37990002100008</v>
      </c>
      <c r="D71" s="18">
        <v>246.31762505000009</v>
      </c>
      <c r="E71" s="18">
        <v>272.42270981600007</v>
      </c>
      <c r="F71" s="18">
        <v>304.66773152700006</v>
      </c>
      <c r="G71" s="18">
        <v>334.18164787500007</v>
      </c>
      <c r="H71" s="18">
        <v>368.39621672200008</v>
      </c>
      <c r="I71" s="18">
        <v>387.22104725200006</v>
      </c>
      <c r="J71" s="18">
        <v>405.97517608900006</v>
      </c>
      <c r="K71" s="18">
        <v>431.00963523100006</v>
      </c>
      <c r="L71" s="18">
        <v>450.62733473600002</v>
      </c>
      <c r="M71" s="18">
        <v>473.73163768500001</v>
      </c>
      <c r="N71" s="8">
        <v>500.57</v>
      </c>
      <c r="O71" s="8">
        <v>530.279</v>
      </c>
      <c r="P71" s="8">
        <v>563.26499999999999</v>
      </c>
      <c r="Q71" s="8">
        <v>604.50199999999995</v>
      </c>
      <c r="R71" s="8">
        <v>654.77099999999996</v>
      </c>
      <c r="S71" s="8">
        <v>700.94799999999998</v>
      </c>
      <c r="T71" s="8">
        <v>752.29300000000001</v>
      </c>
      <c r="U71" s="8">
        <v>793.42</v>
      </c>
      <c r="V71" s="8">
        <v>846.29499999999996</v>
      </c>
      <c r="W71" s="8">
        <v>895.94100000000003</v>
      </c>
      <c r="X71" s="8">
        <v>953.96</v>
      </c>
      <c r="Y71" s="8">
        <v>1002.307</v>
      </c>
      <c r="Z71" s="8">
        <v>1034.0360000000001</v>
      </c>
      <c r="AA71" s="8">
        <v>1074.75</v>
      </c>
      <c r="AB71" s="8">
        <v>1124.9829999999999</v>
      </c>
      <c r="AC71" s="8">
        <v>1162.4780000000001</v>
      </c>
      <c r="AD71" s="8">
        <v>1203.1310000000001</v>
      </c>
      <c r="AE71" s="8">
        <v>1267.623</v>
      </c>
      <c r="AF71" s="8">
        <v>1327.117</v>
      </c>
      <c r="AG71" s="8">
        <v>1376.4839999999999</v>
      </c>
      <c r="AH71" s="8">
        <v>1443.164</v>
      </c>
    </row>
    <row r="72" spans="1:34" x14ac:dyDescent="0.25">
      <c r="A72">
        <v>69</v>
      </c>
      <c r="B72" s="9" t="s">
        <v>83</v>
      </c>
      <c r="C72" s="18">
        <v>29.43571368600001</v>
      </c>
      <c r="D72" s="18">
        <v>31.26726025000001</v>
      </c>
      <c r="E72" s="18">
        <v>33.953125562000004</v>
      </c>
      <c r="F72" s="18">
        <v>36.527163773000005</v>
      </c>
      <c r="G72" s="18">
        <v>39.548510386000004</v>
      </c>
      <c r="H72" s="18">
        <v>42.946643806000012</v>
      </c>
      <c r="I72" s="18">
        <v>45.601278127000008</v>
      </c>
      <c r="J72" s="18">
        <v>48.642773767000008</v>
      </c>
      <c r="K72" s="18">
        <v>51.874677713000004</v>
      </c>
      <c r="L72" s="18">
        <v>55.220423662999998</v>
      </c>
      <c r="M72" s="18">
        <v>59.132357273999993</v>
      </c>
      <c r="N72" s="8">
        <v>64.356999999999999</v>
      </c>
      <c r="O72" s="8">
        <v>69.478999999999999</v>
      </c>
      <c r="P72" s="8">
        <v>74.442999999999998</v>
      </c>
      <c r="Q72" s="8">
        <v>79.623999999999995</v>
      </c>
      <c r="R72" s="8">
        <v>88.686999999999998</v>
      </c>
      <c r="S72" s="8">
        <v>94.308999999999997</v>
      </c>
      <c r="T72" s="8">
        <v>101.863</v>
      </c>
      <c r="U72" s="8">
        <v>105.884</v>
      </c>
      <c r="V72" s="8">
        <v>113.11799999999999</v>
      </c>
      <c r="W72" s="8">
        <v>120.87</v>
      </c>
      <c r="X72" s="8">
        <v>129.386</v>
      </c>
      <c r="Y72" s="8">
        <v>139.9</v>
      </c>
      <c r="Z72" s="8">
        <v>145.542</v>
      </c>
      <c r="AA72" s="8">
        <v>152.774</v>
      </c>
      <c r="AB72" s="8">
        <v>161.398</v>
      </c>
      <c r="AC72" s="8">
        <v>165.202</v>
      </c>
      <c r="AD72" s="8">
        <v>174.87100000000001</v>
      </c>
      <c r="AE72" s="8">
        <v>182.56399999999999</v>
      </c>
      <c r="AF72" s="8">
        <v>190.59200000000001</v>
      </c>
      <c r="AG72" s="8">
        <v>189.67400000000001</v>
      </c>
      <c r="AH72" s="8">
        <v>197.52600000000001</v>
      </c>
    </row>
    <row r="73" spans="1:34" x14ac:dyDescent="0.25">
      <c r="A73">
        <v>70</v>
      </c>
      <c r="B73" s="9" t="s">
        <v>85</v>
      </c>
      <c r="C73" s="18">
        <v>194.94246320000005</v>
      </c>
      <c r="D73" s="18">
        <v>215.0515408820001</v>
      </c>
      <c r="E73" s="18">
        <v>238.4727257210001</v>
      </c>
      <c r="F73" s="18">
        <v>268.14831669300014</v>
      </c>
      <c r="G73" s="18">
        <v>294.64315314100014</v>
      </c>
      <c r="H73" s="18">
        <v>325.46252242300011</v>
      </c>
      <c r="I73" s="18">
        <v>341.63203152500017</v>
      </c>
      <c r="J73" s="18">
        <v>357.3428168170002</v>
      </c>
      <c r="K73" s="18">
        <v>379.14533305800012</v>
      </c>
      <c r="L73" s="18">
        <v>395.41487224200011</v>
      </c>
      <c r="M73" s="18">
        <v>414.60448149400008</v>
      </c>
      <c r="N73" s="8">
        <v>436.21300000000002</v>
      </c>
      <c r="O73" s="8">
        <v>460.8</v>
      </c>
      <c r="P73" s="8">
        <v>488.822</v>
      </c>
      <c r="Q73" s="8">
        <v>524.87800000000004</v>
      </c>
      <c r="R73" s="8">
        <v>566.08399999999995</v>
      </c>
      <c r="S73" s="8">
        <v>606.63900000000001</v>
      </c>
      <c r="T73" s="8">
        <v>650.42999999999995</v>
      </c>
      <c r="U73" s="8">
        <v>687.53599999999994</v>
      </c>
      <c r="V73" s="8">
        <v>733.17700000000002</v>
      </c>
      <c r="W73" s="8">
        <v>775.07100000000003</v>
      </c>
      <c r="X73" s="8">
        <v>824.57399999999996</v>
      </c>
      <c r="Y73" s="8">
        <v>862.40700000000004</v>
      </c>
      <c r="Z73" s="8">
        <v>888.49400000000003</v>
      </c>
      <c r="AA73" s="8">
        <v>921.976</v>
      </c>
      <c r="AB73" s="8">
        <v>963.58500000000004</v>
      </c>
      <c r="AC73" s="8">
        <v>997.27599999999995</v>
      </c>
      <c r="AD73" s="8">
        <v>1028.26</v>
      </c>
      <c r="AE73" s="8">
        <v>1085.059</v>
      </c>
      <c r="AF73" s="8">
        <v>1136.5250000000001</v>
      </c>
      <c r="AG73" s="8">
        <v>1186.81</v>
      </c>
      <c r="AH73" s="8">
        <v>1245.6379999999999</v>
      </c>
    </row>
    <row r="74" spans="1:34" x14ac:dyDescent="0.25">
      <c r="A74">
        <v>71</v>
      </c>
      <c r="B74" s="1" t="s">
        <v>156</v>
      </c>
      <c r="C74" s="18">
        <v>86.400066308999982</v>
      </c>
      <c r="D74" s="18">
        <v>96.814121506000006</v>
      </c>
      <c r="E74" s="18">
        <v>106.556822453</v>
      </c>
      <c r="F74" s="18">
        <v>120.03934963</v>
      </c>
      <c r="G74" s="18">
        <v>131.35055990699999</v>
      </c>
      <c r="H74" s="18">
        <v>146.863278466</v>
      </c>
      <c r="I74" s="18">
        <v>153.83286298199999</v>
      </c>
      <c r="J74" s="18">
        <v>162.52417881900001</v>
      </c>
      <c r="K74" s="18">
        <v>174.24364505999998</v>
      </c>
      <c r="L74" s="18">
        <v>180.770700272</v>
      </c>
      <c r="M74" s="18">
        <v>189.18178115200001</v>
      </c>
      <c r="N74" s="8">
        <v>197.23400000000001</v>
      </c>
      <c r="O74" s="8">
        <v>206.125</v>
      </c>
      <c r="P74" s="8">
        <v>218.869</v>
      </c>
      <c r="Q74" s="8">
        <v>234.869</v>
      </c>
      <c r="R74" s="8">
        <v>251.75299999999999</v>
      </c>
      <c r="S74" s="8">
        <v>267.44799999999998</v>
      </c>
      <c r="T74" s="8">
        <v>288.70600000000002</v>
      </c>
      <c r="U74" s="8">
        <v>306.02699999999999</v>
      </c>
      <c r="V74" s="8">
        <v>327.48099999999999</v>
      </c>
      <c r="W74" s="8">
        <v>346.41300000000001</v>
      </c>
      <c r="X74" s="8">
        <v>366.90600000000001</v>
      </c>
      <c r="Y74" s="8">
        <v>381.524</v>
      </c>
      <c r="Z74" s="8">
        <v>398.97800000000001</v>
      </c>
      <c r="AA74" s="8">
        <v>416.262</v>
      </c>
      <c r="AB74" s="8">
        <v>435.74</v>
      </c>
      <c r="AC74" s="8">
        <v>453.291</v>
      </c>
      <c r="AD74" s="8">
        <v>469.24900000000002</v>
      </c>
      <c r="AE74" s="8">
        <v>494.88600000000002</v>
      </c>
      <c r="AF74" s="8">
        <v>519.49099999999999</v>
      </c>
      <c r="AG74" s="8">
        <v>545.11699999999996</v>
      </c>
      <c r="AH74" s="8">
        <v>574.55399999999997</v>
      </c>
    </row>
    <row r="75" spans="1:34" x14ac:dyDescent="0.25">
      <c r="A75">
        <v>72</v>
      </c>
      <c r="B75" s="1" t="s">
        <v>157</v>
      </c>
      <c r="C75" s="18">
        <v>95.733033468000031</v>
      </c>
      <c r="D75" s="18">
        <v>103.82960007800003</v>
      </c>
      <c r="E75" s="18">
        <v>115.91871643200001</v>
      </c>
      <c r="F75" s="18">
        <v>130.196641782</v>
      </c>
      <c r="G75" s="18">
        <v>143.46325630800001</v>
      </c>
      <c r="H75" s="18">
        <v>156.20800202300001</v>
      </c>
      <c r="I75" s="18">
        <v>163.788779847</v>
      </c>
      <c r="J75" s="18">
        <v>169.02165468800001</v>
      </c>
      <c r="K75" s="18">
        <v>177.37358234800001</v>
      </c>
      <c r="L75" s="18">
        <v>186.06801808200001</v>
      </c>
      <c r="M75" s="18">
        <v>193.541382132</v>
      </c>
      <c r="N75" s="8">
        <v>204.37700000000001</v>
      </c>
      <c r="O75" s="8">
        <v>215.85900000000001</v>
      </c>
      <c r="P75" s="8">
        <v>227.55699999999999</v>
      </c>
      <c r="Q75" s="8">
        <v>245.86699999999999</v>
      </c>
      <c r="R75" s="8">
        <v>266.22899999999998</v>
      </c>
      <c r="S75" s="8">
        <v>287.149</v>
      </c>
      <c r="T75" s="8">
        <v>306.67700000000002</v>
      </c>
      <c r="U75" s="8">
        <v>322.05900000000003</v>
      </c>
      <c r="V75" s="8">
        <v>343.60599999999999</v>
      </c>
      <c r="W75" s="8">
        <v>362.57900000000001</v>
      </c>
      <c r="X75" s="8">
        <v>387.32600000000002</v>
      </c>
      <c r="Y75" s="8">
        <v>407.48399999999998</v>
      </c>
      <c r="Z75" s="8">
        <v>413.13499999999999</v>
      </c>
      <c r="AA75" s="8">
        <v>429.20400000000001</v>
      </c>
      <c r="AB75" s="8">
        <v>442.90600000000001</v>
      </c>
      <c r="AC75" s="8">
        <v>454.00200000000001</v>
      </c>
      <c r="AD75" s="8">
        <v>464.36200000000002</v>
      </c>
      <c r="AE75" s="8">
        <v>489.80099999999999</v>
      </c>
      <c r="AF75" s="8">
        <v>509.53100000000001</v>
      </c>
      <c r="AG75" s="8">
        <v>527.654</v>
      </c>
      <c r="AH75" s="8">
        <v>549.53599999999994</v>
      </c>
    </row>
    <row r="76" spans="1:34" x14ac:dyDescent="0.25">
      <c r="A76">
        <v>73</v>
      </c>
      <c r="B76" s="1" t="s">
        <v>158</v>
      </c>
      <c r="C76" s="18">
        <v>12.835949786000004</v>
      </c>
      <c r="D76" s="18">
        <v>14.428489396000002</v>
      </c>
      <c r="E76" s="18">
        <v>16.022035668000004</v>
      </c>
      <c r="F76" s="18">
        <v>17.940733832000003</v>
      </c>
      <c r="G76" s="18">
        <v>19.863458645000009</v>
      </c>
      <c r="H76" s="18">
        <v>22.414340674000009</v>
      </c>
      <c r="I76" s="18">
        <v>24.034060164000007</v>
      </c>
      <c r="J76" s="18">
        <v>25.807798970000004</v>
      </c>
      <c r="K76" s="18">
        <v>27.530198003999999</v>
      </c>
      <c r="L76" s="18">
        <v>28.584173334000003</v>
      </c>
      <c r="M76" s="18">
        <v>31.878978733000004</v>
      </c>
      <c r="N76" s="8">
        <v>34.601999999999997</v>
      </c>
      <c r="O76" s="8">
        <v>38.816000000000003</v>
      </c>
      <c r="P76" s="8">
        <v>42.396999999999998</v>
      </c>
      <c r="Q76" s="8">
        <v>44.142000000000003</v>
      </c>
      <c r="R76" s="8">
        <v>48.101999999999997</v>
      </c>
      <c r="S76" s="8">
        <v>52.042999999999999</v>
      </c>
      <c r="T76" s="8">
        <v>55.048000000000002</v>
      </c>
      <c r="U76" s="8">
        <v>59.45</v>
      </c>
      <c r="V76" s="8">
        <v>62.09</v>
      </c>
      <c r="W76" s="8">
        <v>66.078999999999994</v>
      </c>
      <c r="X76" s="8">
        <v>70.340999999999994</v>
      </c>
      <c r="Y76" s="8">
        <v>73.400000000000006</v>
      </c>
      <c r="Z76" s="8">
        <v>76.381</v>
      </c>
      <c r="AA76" s="8">
        <v>76.510000000000005</v>
      </c>
      <c r="AB76" s="8">
        <v>84.938999999999993</v>
      </c>
      <c r="AC76" s="8">
        <v>89.983000000000004</v>
      </c>
      <c r="AD76" s="8">
        <v>94.65</v>
      </c>
      <c r="AE76" s="8">
        <v>100.372</v>
      </c>
      <c r="AF76" s="8">
        <v>107.503</v>
      </c>
      <c r="AG76" s="8">
        <v>114.039</v>
      </c>
      <c r="AH76" s="8">
        <v>121.548</v>
      </c>
    </row>
    <row r="77" spans="1:34" x14ac:dyDescent="0.25">
      <c r="A77">
        <v>74</v>
      </c>
      <c r="B77" s="9" t="s">
        <v>290</v>
      </c>
      <c r="C77" s="18">
        <v>94.432708215237753</v>
      </c>
      <c r="D77" s="18">
        <v>106.1723510774185</v>
      </c>
      <c r="E77" s="18">
        <v>113.51364004789902</v>
      </c>
      <c r="F77" s="18">
        <v>123.51199617031611</v>
      </c>
      <c r="G77" s="18">
        <v>127.61043949994877</v>
      </c>
      <c r="H77" s="18">
        <v>134.4050687515703</v>
      </c>
      <c r="I77" s="18">
        <v>140.85465039883314</v>
      </c>
      <c r="J77" s="18">
        <v>147.54195379702915</v>
      </c>
      <c r="K77" s="18">
        <v>155.9063490321081</v>
      </c>
      <c r="L77" s="18">
        <v>164.15940623226902</v>
      </c>
      <c r="M77" s="18">
        <v>176.98334112630948</v>
      </c>
      <c r="N77" s="8">
        <v>195.64500000000001</v>
      </c>
      <c r="O77" s="8">
        <v>213.99299999999999</v>
      </c>
      <c r="P77" s="8">
        <v>230.38399999999999</v>
      </c>
      <c r="Q77" s="8">
        <v>241.08</v>
      </c>
      <c r="R77" s="8">
        <v>249.30799999999999</v>
      </c>
      <c r="S77" s="8">
        <v>262.08999999999997</v>
      </c>
      <c r="T77" s="8">
        <v>279.30399999999997</v>
      </c>
      <c r="U77" s="8">
        <v>290.41500000000002</v>
      </c>
      <c r="V77" s="8">
        <v>306.41199999999998</v>
      </c>
      <c r="W77" s="8">
        <v>324.81299999999999</v>
      </c>
      <c r="X77" s="8">
        <v>333.13099999999997</v>
      </c>
      <c r="Y77" s="8">
        <v>321.34199999999998</v>
      </c>
      <c r="Z77" s="8">
        <v>327.72300000000001</v>
      </c>
      <c r="AA77" s="8">
        <v>343.90699999999998</v>
      </c>
      <c r="AB77" s="8">
        <v>368.63400000000001</v>
      </c>
      <c r="AC77" s="8">
        <v>385.46</v>
      </c>
      <c r="AD77" s="8">
        <v>412.928</v>
      </c>
      <c r="AE77" s="8">
        <v>438.678</v>
      </c>
      <c r="AF77" s="8">
        <v>465.04199999999997</v>
      </c>
      <c r="AG77" s="8">
        <v>488.24200000000002</v>
      </c>
      <c r="AH77" s="8">
        <v>515.22799999999995</v>
      </c>
    </row>
    <row r="78" spans="1:34" x14ac:dyDescent="0.25">
      <c r="A78">
        <v>75</v>
      </c>
      <c r="B78" s="9" t="s">
        <v>91</v>
      </c>
      <c r="C78" s="18">
        <v>17.073723185000006</v>
      </c>
      <c r="D78" s="18">
        <v>18.717740682000006</v>
      </c>
      <c r="E78" s="18">
        <v>20.698581277000006</v>
      </c>
      <c r="F78" s="18">
        <v>23.777104287000007</v>
      </c>
      <c r="G78" s="18">
        <v>25.115374628000009</v>
      </c>
      <c r="H78" s="18">
        <v>27.814971654000008</v>
      </c>
      <c r="I78" s="18">
        <v>30.730095363000007</v>
      </c>
      <c r="J78" s="18">
        <v>32.598661592000006</v>
      </c>
      <c r="K78" s="18">
        <v>35.968897463000005</v>
      </c>
      <c r="L78" s="18">
        <v>38.689545932000009</v>
      </c>
      <c r="M78" s="18">
        <v>41.655794575999998</v>
      </c>
      <c r="N78" s="8">
        <v>45.832000000000001</v>
      </c>
      <c r="O78" s="8">
        <v>49.773000000000003</v>
      </c>
      <c r="P78" s="8">
        <v>55.253</v>
      </c>
      <c r="Q78" s="8">
        <v>57.957000000000001</v>
      </c>
      <c r="R78" s="8">
        <v>61.332999999999998</v>
      </c>
      <c r="S78" s="8">
        <v>64.009</v>
      </c>
      <c r="T78" s="8">
        <v>67.016000000000005</v>
      </c>
      <c r="U78" s="8">
        <v>68.387</v>
      </c>
      <c r="V78" s="8">
        <v>73.081999999999994</v>
      </c>
      <c r="W78" s="8">
        <v>77.010000000000005</v>
      </c>
      <c r="X78" s="8">
        <v>80.634</v>
      </c>
      <c r="Y78" s="8">
        <v>78.584000000000003</v>
      </c>
      <c r="Z78" s="8">
        <v>79.393000000000001</v>
      </c>
      <c r="AA78" s="8">
        <v>81.512</v>
      </c>
      <c r="AB78" s="8">
        <v>86.097999999999999</v>
      </c>
      <c r="AC78" s="8">
        <v>89.694999999999993</v>
      </c>
      <c r="AD78" s="8">
        <v>96.724999999999994</v>
      </c>
      <c r="AE78" s="8">
        <v>100.75700000000001</v>
      </c>
      <c r="AF78" s="8">
        <v>107.95099999999999</v>
      </c>
      <c r="AG78" s="8">
        <v>112.64700000000001</v>
      </c>
      <c r="AH78" s="8">
        <v>119.033</v>
      </c>
    </row>
    <row r="79" spans="1:34" x14ac:dyDescent="0.25">
      <c r="A79">
        <v>76</v>
      </c>
      <c r="B79" s="1" t="s">
        <v>159</v>
      </c>
      <c r="C79" s="18">
        <v>7.4696380859999998</v>
      </c>
      <c r="D79" s="18">
        <v>8.2279667679999999</v>
      </c>
      <c r="E79" s="18">
        <v>8.836440047</v>
      </c>
      <c r="F79" s="18">
        <v>10.721198599999999</v>
      </c>
      <c r="G79" s="18">
        <v>11.466452649000001</v>
      </c>
      <c r="H79" s="18">
        <v>12.501360093000001</v>
      </c>
      <c r="I79" s="18">
        <v>14.374049755</v>
      </c>
      <c r="J79" s="18">
        <v>15.473324621000001</v>
      </c>
      <c r="K79" s="18">
        <v>17.172021096999998</v>
      </c>
      <c r="L79" s="18">
        <v>18.735948284999999</v>
      </c>
      <c r="M79" s="18">
        <v>19.984072812000001</v>
      </c>
      <c r="N79" s="8">
        <v>21.547999999999998</v>
      </c>
      <c r="O79" s="8">
        <v>23.739000000000001</v>
      </c>
      <c r="P79" s="8">
        <v>26.437999999999999</v>
      </c>
      <c r="Q79" s="8">
        <v>27.844999999999999</v>
      </c>
      <c r="R79" s="8">
        <v>29.614999999999998</v>
      </c>
      <c r="S79" s="8">
        <v>31.164999999999999</v>
      </c>
      <c r="T79" s="8">
        <v>32.588000000000001</v>
      </c>
      <c r="U79" s="8">
        <v>33.064</v>
      </c>
      <c r="V79" s="8">
        <v>36.597000000000001</v>
      </c>
      <c r="W79" s="8">
        <v>38.823999999999998</v>
      </c>
      <c r="X79" s="8">
        <v>40.768999999999998</v>
      </c>
      <c r="Y79" s="8">
        <v>40.216000000000001</v>
      </c>
      <c r="Z79" s="8">
        <v>40.548000000000002</v>
      </c>
      <c r="AA79" s="8">
        <v>41.802</v>
      </c>
      <c r="AB79" s="8">
        <v>44.167000000000002</v>
      </c>
      <c r="AC79" s="8">
        <v>46.180999999999997</v>
      </c>
      <c r="AD79" s="8">
        <v>49.716999999999999</v>
      </c>
      <c r="AE79" s="8">
        <v>52.212000000000003</v>
      </c>
      <c r="AF79" s="8">
        <v>56.252000000000002</v>
      </c>
      <c r="AG79" s="8">
        <v>58.997999999999998</v>
      </c>
      <c r="AH79" s="8">
        <v>62.793999999999997</v>
      </c>
    </row>
    <row r="80" spans="1:34" x14ac:dyDescent="0.25">
      <c r="A80">
        <v>77</v>
      </c>
      <c r="B80" s="1" t="s">
        <v>160</v>
      </c>
      <c r="C80" s="18">
        <v>9.6006511629999984</v>
      </c>
      <c r="D80" s="18">
        <v>10.486250009999997</v>
      </c>
      <c r="E80" s="18">
        <v>11.855629717999999</v>
      </c>
      <c r="F80" s="18">
        <v>13.053087302</v>
      </c>
      <c r="G80" s="18">
        <v>13.646818358000001</v>
      </c>
      <c r="H80" s="18">
        <v>15.309065404000002</v>
      </c>
      <c r="I80" s="18">
        <v>16.355591356000005</v>
      </c>
      <c r="J80" s="18">
        <v>17.126242272000002</v>
      </c>
      <c r="K80" s="18">
        <v>18.798484791000003</v>
      </c>
      <c r="L80" s="18">
        <v>19.957959580000004</v>
      </c>
      <c r="M80" s="18">
        <v>21.674182177000002</v>
      </c>
      <c r="N80" s="8">
        <v>24.283999999999999</v>
      </c>
      <c r="O80" s="8">
        <v>26.033999999999999</v>
      </c>
      <c r="P80" s="8">
        <v>28.815000000000001</v>
      </c>
      <c r="Q80" s="8">
        <v>30.111999999999998</v>
      </c>
      <c r="R80" s="8">
        <v>31.718</v>
      </c>
      <c r="S80" s="8">
        <v>32.844999999999999</v>
      </c>
      <c r="T80" s="8">
        <v>34.427999999999997</v>
      </c>
      <c r="U80" s="8">
        <v>35.322000000000003</v>
      </c>
      <c r="V80" s="8">
        <v>36.484999999999999</v>
      </c>
      <c r="W80" s="8">
        <v>38.186</v>
      </c>
      <c r="X80" s="8">
        <v>39.865000000000002</v>
      </c>
      <c r="Y80" s="8">
        <v>38.368000000000002</v>
      </c>
      <c r="Z80" s="8">
        <v>38.844999999999999</v>
      </c>
      <c r="AA80" s="8">
        <v>39.71</v>
      </c>
      <c r="AB80" s="8">
        <v>41.930999999999997</v>
      </c>
      <c r="AC80" s="8">
        <v>43.514000000000003</v>
      </c>
      <c r="AD80" s="8">
        <v>47.008000000000003</v>
      </c>
      <c r="AE80" s="8">
        <v>48.545999999999999</v>
      </c>
      <c r="AF80" s="8">
        <v>51.7</v>
      </c>
      <c r="AG80" s="8">
        <v>53.649000000000001</v>
      </c>
      <c r="AH80" s="8">
        <v>56.238999999999997</v>
      </c>
    </row>
    <row r="81" spans="1:34" x14ac:dyDescent="0.25">
      <c r="A81">
        <v>78</v>
      </c>
      <c r="B81" s="9" t="s">
        <v>95</v>
      </c>
      <c r="C81" s="18">
        <v>77.362903093999989</v>
      </c>
      <c r="D81" s="18">
        <v>87.459386958999985</v>
      </c>
      <c r="E81" s="18">
        <v>92.819632714999983</v>
      </c>
      <c r="F81" s="18">
        <v>99.738894361999982</v>
      </c>
      <c r="G81" s="18">
        <v>102.49777061699999</v>
      </c>
      <c r="H81" s="18">
        <v>106.59294620699998</v>
      </c>
      <c r="I81" s="18">
        <v>110.12631426799999</v>
      </c>
      <c r="J81" s="18">
        <v>114.944817051</v>
      </c>
      <c r="K81" s="18">
        <v>119.93788145800001</v>
      </c>
      <c r="L81" s="18">
        <v>125.469679156</v>
      </c>
      <c r="M81" s="18">
        <v>135.32739482100001</v>
      </c>
      <c r="N81" s="8">
        <v>149.81299999999999</v>
      </c>
      <c r="O81" s="8">
        <v>164.22</v>
      </c>
      <c r="P81" s="8">
        <v>175.131</v>
      </c>
      <c r="Q81" s="8">
        <v>183.12299999999999</v>
      </c>
      <c r="R81" s="8">
        <v>187.97499999999999</v>
      </c>
      <c r="S81" s="8">
        <v>198.08099999999999</v>
      </c>
      <c r="T81" s="8">
        <v>212.28800000000001</v>
      </c>
      <c r="U81" s="8">
        <v>222.02799999999999</v>
      </c>
      <c r="V81" s="8">
        <v>233.33</v>
      </c>
      <c r="W81" s="8">
        <v>247.803</v>
      </c>
      <c r="X81" s="8">
        <v>252.49700000000001</v>
      </c>
      <c r="Y81" s="8">
        <v>242.75800000000001</v>
      </c>
      <c r="Z81" s="8">
        <v>248.33</v>
      </c>
      <c r="AA81" s="8">
        <v>262.39499999999998</v>
      </c>
      <c r="AB81" s="8">
        <v>282.536</v>
      </c>
      <c r="AC81" s="8">
        <v>295.76499999999999</v>
      </c>
      <c r="AD81" s="8">
        <v>316.20299999999997</v>
      </c>
      <c r="AE81" s="8">
        <v>337.92099999999999</v>
      </c>
      <c r="AF81" s="8">
        <v>357.09100000000001</v>
      </c>
      <c r="AG81" s="8">
        <v>375.59500000000003</v>
      </c>
      <c r="AH81" s="8">
        <v>396.19499999999999</v>
      </c>
    </row>
    <row r="82" spans="1:34" x14ac:dyDescent="0.25">
      <c r="A82">
        <v>79</v>
      </c>
      <c r="B82" s="1" t="s">
        <v>161</v>
      </c>
      <c r="C82" s="18">
        <v>21.382550261999999</v>
      </c>
      <c r="D82" s="18">
        <v>23.901105048000002</v>
      </c>
      <c r="E82" s="18">
        <v>25.918364755999999</v>
      </c>
      <c r="F82" s="18">
        <v>28.099702973999996</v>
      </c>
      <c r="G82" s="18">
        <v>28.658375198000002</v>
      </c>
      <c r="H82" s="18">
        <v>29.855242361000002</v>
      </c>
      <c r="I82" s="18">
        <v>31.114519754</v>
      </c>
      <c r="J82" s="18">
        <v>32.347625114000003</v>
      </c>
      <c r="K82" s="18">
        <v>33.678372287000002</v>
      </c>
      <c r="L82" s="18">
        <v>35.246680982999997</v>
      </c>
      <c r="M82" s="18">
        <v>37.534720561999997</v>
      </c>
      <c r="N82" s="8">
        <v>41.837000000000003</v>
      </c>
      <c r="O82" s="8">
        <v>46.378999999999998</v>
      </c>
      <c r="P82" s="8">
        <v>49.948999999999998</v>
      </c>
      <c r="Q82" s="8">
        <v>50.640999999999998</v>
      </c>
      <c r="R82" s="8">
        <v>49.798999999999999</v>
      </c>
      <c r="S82" s="8">
        <v>50.947000000000003</v>
      </c>
      <c r="T82" s="8">
        <v>54.875</v>
      </c>
      <c r="U82" s="8">
        <v>57.112000000000002</v>
      </c>
      <c r="V82" s="8">
        <v>59.31</v>
      </c>
      <c r="W82" s="8">
        <v>63.212000000000003</v>
      </c>
      <c r="X82" s="8">
        <v>65.486999999999995</v>
      </c>
      <c r="Y82" s="8">
        <v>59.792999999999999</v>
      </c>
      <c r="Z82" s="8">
        <v>60.832999999999998</v>
      </c>
      <c r="AA82" s="8">
        <v>64.298000000000002</v>
      </c>
      <c r="AB82" s="8">
        <v>67.343999999999994</v>
      </c>
      <c r="AC82" s="8">
        <v>69.641000000000005</v>
      </c>
      <c r="AD82" s="8">
        <v>73.923000000000002</v>
      </c>
      <c r="AE82" s="8">
        <v>77.513000000000005</v>
      </c>
      <c r="AF82" s="8">
        <v>79.372</v>
      </c>
      <c r="AG82" s="8">
        <v>82.742999999999995</v>
      </c>
      <c r="AH82" s="8">
        <v>86.876000000000005</v>
      </c>
    </row>
    <row r="83" spans="1:34" x14ac:dyDescent="0.25">
      <c r="A83">
        <v>80</v>
      </c>
      <c r="B83" s="1" t="s">
        <v>162</v>
      </c>
      <c r="C83" s="18">
        <v>55.979317539999997</v>
      </c>
      <c r="D83" s="18">
        <v>63.556844362</v>
      </c>
      <c r="E83" s="18">
        <v>66.901255907999996</v>
      </c>
      <c r="F83" s="18">
        <v>71.640341174000014</v>
      </c>
      <c r="G83" s="18">
        <v>73.840559196000015</v>
      </c>
      <c r="H83" s="18">
        <v>76.73811407700002</v>
      </c>
      <c r="I83" s="18">
        <v>79.01447807800001</v>
      </c>
      <c r="J83" s="18">
        <v>82.59935061100002</v>
      </c>
      <c r="K83" s="18">
        <v>86.259367202000021</v>
      </c>
      <c r="L83" s="18">
        <v>90.223967709000007</v>
      </c>
      <c r="M83" s="18">
        <v>97.791475322000011</v>
      </c>
      <c r="N83" s="8">
        <v>107.976</v>
      </c>
      <c r="O83" s="8">
        <v>117.84</v>
      </c>
      <c r="P83" s="8">
        <v>125.181</v>
      </c>
      <c r="Q83" s="8">
        <v>132.482</v>
      </c>
      <c r="R83" s="8">
        <v>138.17599999999999</v>
      </c>
      <c r="S83" s="8">
        <v>147.13399999999999</v>
      </c>
      <c r="T83" s="8">
        <v>157.41300000000001</v>
      </c>
      <c r="U83" s="8">
        <v>164.916</v>
      </c>
      <c r="V83" s="8">
        <v>174.02</v>
      </c>
      <c r="W83" s="8">
        <v>184.59200000000001</v>
      </c>
      <c r="X83" s="8">
        <v>187.01</v>
      </c>
      <c r="Y83" s="8">
        <v>182.965</v>
      </c>
      <c r="Z83" s="8">
        <v>187.49700000000001</v>
      </c>
      <c r="AA83" s="8">
        <v>198.09700000000001</v>
      </c>
      <c r="AB83" s="8">
        <v>215.19200000000001</v>
      </c>
      <c r="AC83" s="8">
        <v>226.124</v>
      </c>
      <c r="AD83" s="8">
        <v>242.28100000000001</v>
      </c>
      <c r="AE83" s="8">
        <v>260.40800000000002</v>
      </c>
      <c r="AF83" s="8">
        <v>277.71899999999999</v>
      </c>
      <c r="AG83" s="8">
        <v>292.85199999999998</v>
      </c>
      <c r="AH83" s="8">
        <v>309.31900000000002</v>
      </c>
    </row>
    <row r="84" spans="1:34" x14ac:dyDescent="0.25">
      <c r="A84">
        <v>81</v>
      </c>
      <c r="B84" s="9" t="s">
        <v>99</v>
      </c>
      <c r="C84" s="18">
        <v>74.945065806000002</v>
      </c>
      <c r="D84" s="18">
        <v>83.086857507999994</v>
      </c>
      <c r="E84" s="18">
        <v>90.026403333999994</v>
      </c>
      <c r="F84" s="18">
        <v>96.942614429000002</v>
      </c>
      <c r="G84" s="18">
        <v>98.332552700999997</v>
      </c>
      <c r="H84" s="18">
        <v>104.042459704</v>
      </c>
      <c r="I84" s="18">
        <v>110.92924874900001</v>
      </c>
      <c r="J84" s="18">
        <v>116.87453216</v>
      </c>
      <c r="K84" s="18">
        <v>125.21111813200001</v>
      </c>
      <c r="L84" s="18">
        <v>132.50981589</v>
      </c>
      <c r="M84" s="18">
        <v>140.898144089</v>
      </c>
      <c r="N84" s="8">
        <v>153.018</v>
      </c>
      <c r="O84" s="8">
        <v>159.50800000000001</v>
      </c>
      <c r="P84" s="8">
        <v>171.79499999999999</v>
      </c>
      <c r="Q84" s="8">
        <v>177.32900000000001</v>
      </c>
      <c r="R84" s="8">
        <v>189.08799999999999</v>
      </c>
      <c r="S84" s="8">
        <v>196.364</v>
      </c>
      <c r="T84" s="8">
        <v>206.048</v>
      </c>
      <c r="U84" s="8">
        <v>209.404</v>
      </c>
      <c r="V84" s="8">
        <v>218.85</v>
      </c>
      <c r="W84" s="8">
        <v>231.07900000000001</v>
      </c>
      <c r="X84" s="8">
        <v>240.09200000000001</v>
      </c>
      <c r="Y84" s="8">
        <v>235.12</v>
      </c>
      <c r="Z84" s="8">
        <v>231.69200000000001</v>
      </c>
      <c r="AA84" s="8">
        <v>239.30099999999999</v>
      </c>
      <c r="AB84" s="8">
        <v>250.93799999999999</v>
      </c>
      <c r="AC84" s="8">
        <v>257.86700000000002</v>
      </c>
      <c r="AD84" s="8">
        <v>272.83800000000002</v>
      </c>
      <c r="AE84" s="8">
        <v>285.81700000000001</v>
      </c>
      <c r="AF84" s="8">
        <v>294.24400000000003</v>
      </c>
      <c r="AG84" s="8">
        <v>304.351</v>
      </c>
      <c r="AH84" s="8">
        <v>320.88900000000001</v>
      </c>
    </row>
    <row r="85" spans="1:34" x14ac:dyDescent="0.25">
      <c r="A85">
        <v>82</v>
      </c>
      <c r="B85" s="9" t="s">
        <v>291</v>
      </c>
      <c r="C85" s="18">
        <v>564.56865850127656</v>
      </c>
      <c r="D85" s="18">
        <v>602.88668660208987</v>
      </c>
      <c r="E85" s="18">
        <v>641.32704284894066</v>
      </c>
      <c r="F85" s="18">
        <v>690.72840539304821</v>
      </c>
      <c r="G85" s="18">
        <v>732.68493761308525</v>
      </c>
      <c r="H85" s="18">
        <v>767.37558233405036</v>
      </c>
      <c r="I85" s="18">
        <v>792.29514000000745</v>
      </c>
      <c r="J85" s="18">
        <v>819.76033628085418</v>
      </c>
      <c r="K85" s="18">
        <v>841.6671842285084</v>
      </c>
      <c r="L85" s="18">
        <v>867.8585502247912</v>
      </c>
      <c r="M85" s="18">
        <v>896.69463052414505</v>
      </c>
      <c r="N85" s="8">
        <v>928.78099999999995</v>
      </c>
      <c r="O85" s="8">
        <v>980.82799999999997</v>
      </c>
      <c r="P85" s="8">
        <v>1043.3789999999999</v>
      </c>
      <c r="Q85" s="8">
        <v>1112.05</v>
      </c>
      <c r="R85" s="8">
        <v>1185.376</v>
      </c>
      <c r="S85" s="8">
        <v>1255.684</v>
      </c>
      <c r="T85" s="8">
        <v>1323.01</v>
      </c>
      <c r="U85" s="8">
        <v>1383.3620000000001</v>
      </c>
      <c r="V85" s="8">
        <v>1444.1759999999999</v>
      </c>
      <c r="W85" s="8">
        <v>1519.6</v>
      </c>
      <c r="X85" s="8">
        <v>1593.1859999999999</v>
      </c>
      <c r="Y85" s="8">
        <v>1640.866</v>
      </c>
      <c r="Z85" s="8">
        <v>1691.683</v>
      </c>
      <c r="AA85" s="8">
        <v>1702.0260000000001</v>
      </c>
      <c r="AB85" s="8">
        <v>1703.806</v>
      </c>
      <c r="AC85" s="8">
        <v>1748.357</v>
      </c>
      <c r="AD85" s="8">
        <v>1790.952</v>
      </c>
      <c r="AE85" s="8">
        <v>1848.08</v>
      </c>
      <c r="AF85" s="8">
        <v>1889.011</v>
      </c>
      <c r="AG85" s="8">
        <v>1938.136</v>
      </c>
      <c r="AH85" s="8">
        <v>2012.1980000000001</v>
      </c>
    </row>
    <row r="86" spans="1:34" x14ac:dyDescent="0.25">
      <c r="A86">
        <v>83</v>
      </c>
      <c r="B86" s="9" t="s">
        <v>163</v>
      </c>
      <c r="C86" s="18">
        <v>178.09403778399997</v>
      </c>
      <c r="D86" s="18">
        <v>187.56252021999995</v>
      </c>
      <c r="E86" s="18">
        <v>195.56701084499994</v>
      </c>
      <c r="F86" s="18">
        <v>206.11367404399994</v>
      </c>
      <c r="G86" s="18">
        <v>218.25061032299993</v>
      </c>
      <c r="H86" s="18">
        <v>225.25268894599998</v>
      </c>
      <c r="I86" s="18">
        <v>225.02102813599998</v>
      </c>
      <c r="J86" s="18">
        <v>225.07676607499999</v>
      </c>
      <c r="K86" s="18">
        <v>223.35324448399999</v>
      </c>
      <c r="L86" s="18">
        <v>228.05613311100001</v>
      </c>
      <c r="M86" s="18">
        <v>231.31331893800001</v>
      </c>
      <c r="N86" s="8">
        <v>234.41200000000001</v>
      </c>
      <c r="O86" s="8">
        <v>241.61199999999999</v>
      </c>
      <c r="P86" s="8">
        <v>256.30500000000001</v>
      </c>
      <c r="Q86" s="8">
        <v>264.87</v>
      </c>
      <c r="R86" s="8">
        <v>290.66300000000001</v>
      </c>
      <c r="S86" s="8">
        <v>321.90499999999997</v>
      </c>
      <c r="T86" s="8">
        <v>342.29500000000002</v>
      </c>
      <c r="U86" s="8">
        <v>362.11900000000003</v>
      </c>
      <c r="V86" s="8">
        <v>374.79</v>
      </c>
      <c r="W86" s="8">
        <v>389.995</v>
      </c>
      <c r="X86" s="8">
        <v>409.608</v>
      </c>
      <c r="Y86" s="8">
        <v>433.58600000000001</v>
      </c>
      <c r="Z86" s="8">
        <v>459.42899999999997</v>
      </c>
      <c r="AA86" s="8">
        <v>468.185</v>
      </c>
      <c r="AB86" s="8">
        <v>465.15199999999999</v>
      </c>
      <c r="AC86" s="8">
        <v>455.142</v>
      </c>
      <c r="AD86" s="8">
        <v>459.95400000000001</v>
      </c>
      <c r="AE86" s="8">
        <v>470.63900000000001</v>
      </c>
      <c r="AF86" s="8">
        <v>481.42700000000002</v>
      </c>
      <c r="AG86" s="8">
        <v>492.67700000000002</v>
      </c>
      <c r="AH86" s="8">
        <v>513.45500000000004</v>
      </c>
    </row>
    <row r="87" spans="1:34" x14ac:dyDescent="0.25">
      <c r="A87">
        <v>84</v>
      </c>
      <c r="B87" s="1" t="s">
        <v>292</v>
      </c>
      <c r="C87" s="18">
        <v>147.71441858034208</v>
      </c>
      <c r="D87" s="18">
        <v>154.37705950948188</v>
      </c>
      <c r="E87" s="18">
        <v>161.08046910398849</v>
      </c>
      <c r="F87" s="18">
        <v>168.16207313347246</v>
      </c>
      <c r="G87" s="18">
        <v>178.5667571516862</v>
      </c>
      <c r="H87" s="18">
        <v>182.76246007779952</v>
      </c>
      <c r="I87" s="18">
        <v>182.9767124286422</v>
      </c>
      <c r="J87" s="18">
        <v>181.16380791881963</v>
      </c>
      <c r="K87" s="18">
        <v>178.52425364898465</v>
      </c>
      <c r="L87" s="18">
        <v>181.89677648875505</v>
      </c>
      <c r="M87" s="18">
        <v>183.97511103679565</v>
      </c>
      <c r="N87" s="8">
        <v>185.84700000000001</v>
      </c>
      <c r="O87" s="8">
        <v>191.68299999999999</v>
      </c>
      <c r="P87" s="8">
        <v>202.447</v>
      </c>
      <c r="Q87" s="8">
        <v>211.18299999999999</v>
      </c>
      <c r="R87" s="8">
        <v>236.33099999999999</v>
      </c>
      <c r="S87" s="8">
        <v>267.70800000000003</v>
      </c>
      <c r="T87" s="8">
        <v>284.26900000000001</v>
      </c>
      <c r="U87" s="8">
        <v>303.46800000000002</v>
      </c>
      <c r="V87" s="8">
        <v>314.52199999999999</v>
      </c>
      <c r="W87" s="8">
        <v>329.06599999999997</v>
      </c>
      <c r="X87" s="8">
        <v>349.55500000000001</v>
      </c>
      <c r="Y87" s="8">
        <v>375.83300000000003</v>
      </c>
      <c r="Z87" s="8">
        <v>402.79399999999998</v>
      </c>
      <c r="AA87" s="8">
        <v>411.61500000000001</v>
      </c>
      <c r="AB87" s="8">
        <v>409.05500000000001</v>
      </c>
      <c r="AC87" s="8">
        <v>399.80500000000001</v>
      </c>
      <c r="AD87" s="8">
        <v>404.166</v>
      </c>
      <c r="AE87" s="8">
        <v>411.19600000000003</v>
      </c>
      <c r="AF87" s="8">
        <v>422.50599999999997</v>
      </c>
      <c r="AG87" s="8">
        <v>432.89400000000001</v>
      </c>
      <c r="AH87" s="8">
        <v>451.63299999999998</v>
      </c>
    </row>
    <row r="88" spans="1:34" x14ac:dyDescent="0.25">
      <c r="A88">
        <v>85</v>
      </c>
      <c r="B88" s="1" t="s">
        <v>293</v>
      </c>
      <c r="C88" s="18">
        <v>30.250562124084013</v>
      </c>
      <c r="D88" s="18">
        <v>33.072980876064165</v>
      </c>
      <c r="E88" s="18">
        <v>34.366994863984843</v>
      </c>
      <c r="F88" s="18">
        <v>37.857206207416873</v>
      </c>
      <c r="G88" s="18">
        <v>39.574008086761438</v>
      </c>
      <c r="H88" s="18">
        <v>42.407040760630892</v>
      </c>
      <c r="I88" s="18">
        <v>41.95329559611325</v>
      </c>
      <c r="J88" s="18">
        <v>43.858494590742907</v>
      </c>
      <c r="K88" s="18">
        <v>44.799595672594322</v>
      </c>
      <c r="L88" s="18">
        <v>46.136949841646334</v>
      </c>
      <c r="M88" s="18">
        <v>47.325709103248116</v>
      </c>
      <c r="N88" s="8">
        <v>48.564</v>
      </c>
      <c r="O88" s="8">
        <v>49.929000000000002</v>
      </c>
      <c r="P88" s="8">
        <v>53.857999999999997</v>
      </c>
      <c r="Q88" s="8">
        <v>53.686999999999998</v>
      </c>
      <c r="R88" s="8">
        <v>54.332000000000001</v>
      </c>
      <c r="S88" s="8">
        <v>54.197000000000003</v>
      </c>
      <c r="T88" s="8">
        <v>58.026000000000003</v>
      </c>
      <c r="U88" s="8">
        <v>58.651000000000003</v>
      </c>
      <c r="V88" s="8">
        <v>60.268000000000001</v>
      </c>
      <c r="W88" s="8">
        <v>60.927999999999997</v>
      </c>
      <c r="X88" s="8">
        <v>60.054000000000002</v>
      </c>
      <c r="Y88" s="8">
        <v>57.753</v>
      </c>
      <c r="Z88" s="8">
        <v>56.634999999999998</v>
      </c>
      <c r="AA88" s="8">
        <v>56.57</v>
      </c>
      <c r="AB88" s="8">
        <v>56.097000000000001</v>
      </c>
      <c r="AC88" s="8">
        <v>55.337000000000003</v>
      </c>
      <c r="AD88" s="8">
        <v>55.787999999999997</v>
      </c>
      <c r="AE88" s="8">
        <v>59.442999999999998</v>
      </c>
      <c r="AF88" s="8">
        <v>58.920999999999999</v>
      </c>
      <c r="AG88" s="8">
        <v>59.783000000000001</v>
      </c>
      <c r="AH88" s="8">
        <v>61.823</v>
      </c>
    </row>
    <row r="89" spans="1:34" x14ac:dyDescent="0.25">
      <c r="A89">
        <v>86</v>
      </c>
      <c r="B89" s="9" t="s">
        <v>164</v>
      </c>
      <c r="C89" s="18">
        <v>378.37529147445935</v>
      </c>
      <c r="D89" s="18">
        <v>407.27089738269973</v>
      </c>
      <c r="E89" s="18">
        <v>438.09287701749588</v>
      </c>
      <c r="F89" s="18">
        <v>477.38470073656998</v>
      </c>
      <c r="G89" s="18">
        <v>506.85223225163236</v>
      </c>
      <c r="H89" s="18">
        <v>534.9396591702025</v>
      </c>
      <c r="I89" s="18">
        <v>561.57428814493062</v>
      </c>
      <c r="J89" s="18">
        <v>590.54793249947409</v>
      </c>
      <c r="K89" s="18">
        <v>615.82811335446854</v>
      </c>
      <c r="L89" s="18">
        <v>637.75050293487857</v>
      </c>
      <c r="M89" s="18">
        <v>664.24402129189116</v>
      </c>
      <c r="N89" s="8">
        <v>694.36900000000003</v>
      </c>
      <c r="O89" s="8">
        <v>739.21600000000001</v>
      </c>
      <c r="P89" s="8">
        <v>787.07399999999996</v>
      </c>
      <c r="Q89" s="8">
        <v>847.18</v>
      </c>
      <c r="R89" s="8">
        <v>894.71299999999997</v>
      </c>
      <c r="S89" s="8">
        <v>933.779</v>
      </c>
      <c r="T89" s="8">
        <v>980.71600000000001</v>
      </c>
      <c r="U89" s="8">
        <v>1021.2430000000001</v>
      </c>
      <c r="V89" s="8">
        <v>1069.386</v>
      </c>
      <c r="W89" s="8">
        <v>1129.605</v>
      </c>
      <c r="X89" s="8">
        <v>1183.578</v>
      </c>
      <c r="Y89" s="8">
        <v>1207.28</v>
      </c>
      <c r="Z89" s="8">
        <v>1232.2539999999999</v>
      </c>
      <c r="AA89" s="8">
        <v>1233.8409999999999</v>
      </c>
      <c r="AB89" s="8">
        <v>1238.654</v>
      </c>
      <c r="AC89" s="8">
        <v>1293.2149999999999</v>
      </c>
      <c r="AD89" s="8">
        <v>1330.998</v>
      </c>
      <c r="AE89" s="8">
        <v>1377.441</v>
      </c>
      <c r="AF89" s="8">
        <v>1407.5840000000001</v>
      </c>
      <c r="AG89" s="8">
        <v>1445.4590000000001</v>
      </c>
      <c r="AH89" s="8">
        <v>1498.742</v>
      </c>
    </row>
    <row r="90" spans="1:34" x14ac:dyDescent="0.25">
      <c r="A90">
        <v>87</v>
      </c>
      <c r="B90" s="1" t="s">
        <v>292</v>
      </c>
      <c r="C90" s="18">
        <v>350.91513692887207</v>
      </c>
      <c r="D90" s="18">
        <v>377.65446174291947</v>
      </c>
      <c r="E90" s="18">
        <v>406.48804193890254</v>
      </c>
      <c r="F90" s="18">
        <v>443.22650364167441</v>
      </c>
      <c r="G90" s="18">
        <v>470.70121584182056</v>
      </c>
      <c r="H90" s="18">
        <v>497.25402936325384</v>
      </c>
      <c r="I90" s="18">
        <v>521.92254593026178</v>
      </c>
      <c r="J90" s="18">
        <v>549.11376096428762</v>
      </c>
      <c r="K90" s="18">
        <v>573.09698174990058</v>
      </c>
      <c r="L90" s="18">
        <v>593.70594679150099</v>
      </c>
      <c r="M90" s="18">
        <v>618.23804366960837</v>
      </c>
      <c r="N90" s="8">
        <v>646.29999999999995</v>
      </c>
      <c r="O90" s="8">
        <v>688.09</v>
      </c>
      <c r="P90" s="8">
        <v>732.47900000000004</v>
      </c>
      <c r="Q90" s="8">
        <v>785.38400000000001</v>
      </c>
      <c r="R90" s="8">
        <v>829.14200000000005</v>
      </c>
      <c r="S90" s="8">
        <v>864.904</v>
      </c>
      <c r="T90" s="8">
        <v>907.55</v>
      </c>
      <c r="U90" s="8">
        <v>944.90899999999999</v>
      </c>
      <c r="V90" s="8">
        <v>989.84199999999998</v>
      </c>
      <c r="W90" s="8">
        <v>1045.751</v>
      </c>
      <c r="X90" s="8">
        <v>1095.8900000000001</v>
      </c>
      <c r="Y90" s="8">
        <v>1117.9090000000001</v>
      </c>
      <c r="Z90" s="8">
        <v>1141.1130000000001</v>
      </c>
      <c r="AA90" s="8">
        <v>1141.931</v>
      </c>
      <c r="AB90" s="8">
        <v>1147.127</v>
      </c>
      <c r="AC90" s="8">
        <v>1197.7619999999999</v>
      </c>
      <c r="AD90" s="8">
        <v>1232.4559999999999</v>
      </c>
      <c r="AE90" s="8">
        <v>1275.421</v>
      </c>
      <c r="AF90" s="8">
        <v>1303.645</v>
      </c>
      <c r="AG90" s="8">
        <v>1338.877</v>
      </c>
      <c r="AH90" s="8">
        <v>1387.5709999999999</v>
      </c>
    </row>
    <row r="91" spans="1:34" x14ac:dyDescent="0.25">
      <c r="A91">
        <v>88</v>
      </c>
      <c r="B91" s="1" t="s">
        <v>293</v>
      </c>
      <c r="C91" s="18">
        <v>27.518729102397696</v>
      </c>
      <c r="D91" s="18">
        <v>29.682196768100912</v>
      </c>
      <c r="E91" s="18">
        <v>31.663982191989728</v>
      </c>
      <c r="F91" s="18">
        <v>34.209762793680504</v>
      </c>
      <c r="G91" s="18">
        <v>36.200465138190744</v>
      </c>
      <c r="H91" s="18">
        <v>37.716341503189717</v>
      </c>
      <c r="I91" s="18">
        <v>39.688095392369881</v>
      </c>
      <c r="J91" s="18">
        <v>41.460333201464124</v>
      </c>
      <c r="K91" s="18">
        <v>42.736567347542547</v>
      </c>
      <c r="L91" s="18">
        <v>44.04066686759159</v>
      </c>
      <c r="M91" s="18">
        <v>46.007962297451485</v>
      </c>
      <c r="N91" s="8">
        <v>48.07</v>
      </c>
      <c r="O91" s="8">
        <v>51.125999999999998</v>
      </c>
      <c r="P91" s="8">
        <v>54.594999999999999</v>
      </c>
      <c r="Q91" s="8">
        <v>61.795000000000002</v>
      </c>
      <c r="R91" s="8">
        <v>65.570999999999998</v>
      </c>
      <c r="S91" s="8">
        <v>68.875</v>
      </c>
      <c r="T91" s="8">
        <v>73.165999999999997</v>
      </c>
      <c r="U91" s="8">
        <v>76.334000000000003</v>
      </c>
      <c r="V91" s="8">
        <v>79.543999999999997</v>
      </c>
      <c r="W91" s="8">
        <v>83.852999999999994</v>
      </c>
      <c r="X91" s="8">
        <v>87.688000000000002</v>
      </c>
      <c r="Y91" s="8">
        <v>89.370999999999995</v>
      </c>
      <c r="Z91" s="8">
        <v>91.141000000000005</v>
      </c>
      <c r="AA91" s="8">
        <v>91.91</v>
      </c>
      <c r="AB91" s="8">
        <v>91.525999999999996</v>
      </c>
      <c r="AC91" s="8">
        <v>95.451999999999998</v>
      </c>
      <c r="AD91" s="8">
        <v>98.543000000000006</v>
      </c>
      <c r="AE91" s="8">
        <v>102.02</v>
      </c>
      <c r="AF91" s="8">
        <v>103.93899999999999</v>
      </c>
      <c r="AG91" s="8">
        <v>106.58199999999999</v>
      </c>
      <c r="AH91" s="8">
        <v>111.172</v>
      </c>
    </row>
    <row r="92" spans="1:34" x14ac:dyDescent="0.25">
      <c r="A92" s="2"/>
    </row>
    <row r="93" spans="1:34" ht="18" x14ac:dyDescent="0.25">
      <c r="A93" s="11" t="s">
        <v>383</v>
      </c>
    </row>
    <row r="94" spans="1:34" s="14" customFormat="1" x14ac:dyDescent="0.25"/>
    <row r="95" spans="1:34" x14ac:dyDescent="0.25">
      <c r="A95" s="7" t="s">
        <v>165</v>
      </c>
      <c r="B95" s="7" t="s">
        <v>385</v>
      </c>
      <c r="C95" s="7">
        <v>1987</v>
      </c>
      <c r="D95" s="7">
        <v>1988</v>
      </c>
      <c r="E95" s="7">
        <v>1989</v>
      </c>
      <c r="F95" s="7">
        <v>1990</v>
      </c>
      <c r="G95" s="7">
        <v>1991</v>
      </c>
      <c r="H95" s="7">
        <v>1992</v>
      </c>
      <c r="I95" s="7">
        <v>1993</v>
      </c>
      <c r="J95" s="7">
        <v>1994</v>
      </c>
      <c r="K95" s="7">
        <v>1995</v>
      </c>
      <c r="L95" s="7">
        <v>1996</v>
      </c>
      <c r="M95" s="7">
        <v>1997</v>
      </c>
      <c r="N95" s="7" t="s">
        <v>168</v>
      </c>
      <c r="O95" s="7" t="s">
        <v>169</v>
      </c>
      <c r="P95" s="7" t="s">
        <v>170</v>
      </c>
      <c r="Q95" s="7" t="s">
        <v>171</v>
      </c>
      <c r="R95" s="7" t="s">
        <v>172</v>
      </c>
      <c r="S95" s="7" t="s">
        <v>173</v>
      </c>
      <c r="T95" s="7" t="s">
        <v>174</v>
      </c>
      <c r="U95" s="7" t="s">
        <v>175</v>
      </c>
      <c r="V95" s="7" t="s">
        <v>176</v>
      </c>
      <c r="W95" s="7" t="s">
        <v>177</v>
      </c>
      <c r="X95" s="7" t="s">
        <v>178</v>
      </c>
      <c r="Y95" s="7" t="s">
        <v>179</v>
      </c>
      <c r="Z95" s="7" t="s">
        <v>180</v>
      </c>
      <c r="AA95" s="7" t="s">
        <v>181</v>
      </c>
      <c r="AB95" s="7" t="s">
        <v>182</v>
      </c>
      <c r="AC95" s="7" t="s">
        <v>183</v>
      </c>
      <c r="AD95" s="7" t="s">
        <v>184</v>
      </c>
      <c r="AE95" s="7" t="s">
        <v>185</v>
      </c>
      <c r="AF95" s="7" t="s">
        <v>186</v>
      </c>
      <c r="AG95" s="7" t="s">
        <v>187</v>
      </c>
      <c r="AH95" s="7" t="s">
        <v>188</v>
      </c>
    </row>
    <row r="96" spans="1:34" x14ac:dyDescent="0.25">
      <c r="A96">
        <v>1</v>
      </c>
      <c r="B96" s="9" t="s">
        <v>1</v>
      </c>
      <c r="C96" s="18">
        <f>$AB4*FTE!C96/100</f>
        <v>6828.5317711786183</v>
      </c>
      <c r="D96" s="18">
        <f>$AB4*FTE!D96/100</f>
        <v>7023.8510406397199</v>
      </c>
      <c r="E96" s="18">
        <f>$AB4*FTE!E96/100</f>
        <v>7191.0650444415405</v>
      </c>
      <c r="F96" s="18">
        <f>$AB4*FTE!F96/100</f>
        <v>7282.5920608977558</v>
      </c>
      <c r="G96" s="18">
        <f>$AB4*FTE!G96/100</f>
        <v>7189.5858199331587</v>
      </c>
      <c r="H96" s="18">
        <f>$AB4*FTE!H96/100</f>
        <v>7214.9175396392211</v>
      </c>
      <c r="I96" s="18">
        <f>$AB4*FTE!I96/100</f>
        <v>7337.6315394805142</v>
      </c>
      <c r="J96" s="18">
        <f>$AB4*FTE!J96/100</f>
        <v>7512.919643723927</v>
      </c>
      <c r="K96" s="18">
        <f>$AB4*FTE!K96/100</f>
        <v>7690.9196595660424</v>
      </c>
      <c r="L96" s="18">
        <f>$AB4*FTE!L96/100</f>
        <v>7830.4598381901951</v>
      </c>
      <c r="M96" s="18">
        <f>$AB4*FTE!M96/100</f>
        <v>8005.5630393700603</v>
      </c>
      <c r="N96" s="18">
        <f>$AB4*FTE!N96/100</f>
        <v>8138.8191815421687</v>
      </c>
      <c r="O96" s="18">
        <f>$AB4*FTE!O96/100</f>
        <v>8318.0409915180717</v>
      </c>
      <c r="P96" s="18">
        <f>$AB4*FTE!P96/100</f>
        <v>8498.502614168674</v>
      </c>
      <c r="Q96" s="18">
        <f>$AB4*FTE!Q96/100</f>
        <v>8521.990176506024</v>
      </c>
      <c r="R96" s="18">
        <f>$AB4*FTE!R96/100</f>
        <v>8435.8231956144555</v>
      </c>
      <c r="S96" s="18">
        <f>$AB4*FTE!S96/100</f>
        <v>8400.6951698313242</v>
      </c>
      <c r="T96" s="18">
        <f>$AB4*FTE!T96/100</f>
        <v>8479.0100037831326</v>
      </c>
      <c r="U96" s="18">
        <f>$AB4*FTE!U96/100</f>
        <v>8634.5376159759035</v>
      </c>
      <c r="V96" s="18">
        <f>$AB4*FTE!V96/100</f>
        <v>8787.3789673734937</v>
      </c>
      <c r="W96" s="18">
        <f>$AB4*FTE!W96/100</f>
        <v>8879.9516470843373</v>
      </c>
      <c r="X96" s="18">
        <f>$AB4*FTE!X96/100</f>
        <v>8832.081102144577</v>
      </c>
      <c r="Y96" s="18">
        <f>$AB4*FTE!Y96/100</f>
        <v>8365.7737794939749</v>
      </c>
      <c r="Z96" s="18">
        <f>$AB4*FTE!Z96/100</f>
        <v>8301.1657634457824</v>
      </c>
      <c r="AA96" s="18">
        <f>$AB4*FTE!AA96/100</f>
        <v>8400.7640483132509</v>
      </c>
      <c r="AB96" s="18">
        <f>$AB4*FTE!AB96/100</f>
        <v>8575.3709999999992</v>
      </c>
      <c r="AC96" s="18">
        <f>$AB4*FTE!AC96/100</f>
        <v>8720.4290829397578</v>
      </c>
      <c r="AD96" s="18">
        <f>$AB4*FTE!AD96/100</f>
        <v>8907.7785537831314</v>
      </c>
      <c r="AE96" s="18">
        <f>$AB4*FTE!AE96/100</f>
        <v>9113.0364299277098</v>
      </c>
      <c r="AF96" s="18">
        <f>$AB4*FTE!AF96/100</f>
        <v>9252.515355831325</v>
      </c>
      <c r="AG96" s="18">
        <f>$AB4*FTE!AG96/100</f>
        <v>9400.7418489397569</v>
      </c>
      <c r="AH96" s="18">
        <f>$AB4*FTE!AH96/100</f>
        <v>9566.4634764578295</v>
      </c>
    </row>
    <row r="97" spans="1:34" x14ac:dyDescent="0.25">
      <c r="A97">
        <v>2</v>
      </c>
      <c r="B97" s="9" t="s">
        <v>190</v>
      </c>
      <c r="C97" s="18">
        <f>$AB5*FTE!C97/100</f>
        <v>5397.5142153250818</v>
      </c>
      <c r="D97" s="18">
        <f>$AB5*FTE!D97/100</f>
        <v>5565.7659799078046</v>
      </c>
      <c r="E97" s="18">
        <f>$AB5*FTE!E97/100</f>
        <v>5705.4275050768993</v>
      </c>
      <c r="F97" s="18">
        <f>$AB5*FTE!F97/100</f>
        <v>5762.6079839041586</v>
      </c>
      <c r="G97" s="18">
        <f>$AB5*FTE!G97/100</f>
        <v>5670.4971707305385</v>
      </c>
      <c r="H97" s="18">
        <f>$AB5*FTE!H97/100</f>
        <v>5692.0295686152813</v>
      </c>
      <c r="I97" s="18">
        <f>$AB5*FTE!I97/100</f>
        <v>5809.3811370871263</v>
      </c>
      <c r="J97" s="18">
        <f>$AB5*FTE!J97/100</f>
        <v>5974.7021030688702</v>
      </c>
      <c r="K97" s="18">
        <f>$AB5*FTE!K97/100</f>
        <v>6143.1333043006307</v>
      </c>
      <c r="L97" s="18">
        <f>$AB5*FTE!L97/100</f>
        <v>6278.9668476235474</v>
      </c>
      <c r="M97" s="18">
        <f>$AB5*FTE!M97/100</f>
        <v>6447.6372977206956</v>
      </c>
      <c r="N97" s="18">
        <f>$AB5*FTE!N97/100</f>
        <v>6542.4087155028001</v>
      </c>
      <c r="O97" s="18">
        <f>$AB5*FTE!O97/100</f>
        <v>6704.1583764897332</v>
      </c>
      <c r="P97" s="18">
        <f>$AB5*FTE!P97/100</f>
        <v>6859.5932886134115</v>
      </c>
      <c r="Q97" s="18">
        <f>$AB5*FTE!Q97/100</f>
        <v>6860.3168535873256</v>
      </c>
      <c r="R97" s="18">
        <f>$AB5*FTE!R97/100</f>
        <v>6752.703008376011</v>
      </c>
      <c r="S97" s="18">
        <f>$AB5*FTE!S97/100</f>
        <v>6712.2491484707789</v>
      </c>
      <c r="T97" s="18">
        <f>$AB5*FTE!T97/100</f>
        <v>6784.6714244962413</v>
      </c>
      <c r="U97" s="18">
        <f>$AB5*FTE!U97/100</f>
        <v>6930.5026560570523</v>
      </c>
      <c r="V97" s="18">
        <f>$AB5*FTE!V97/100</f>
        <v>7074.2947499641023</v>
      </c>
      <c r="W97" s="18">
        <f>$AB5*FTE!W97/100</f>
        <v>7147.7037054994489</v>
      </c>
      <c r="X97" s="18">
        <f>$AB5*FTE!X97/100</f>
        <v>7081.4646210692563</v>
      </c>
      <c r="Y97" s="18">
        <f>$AB5*FTE!Y97/100</f>
        <v>6633.7094594840364</v>
      </c>
      <c r="Z97" s="18">
        <f>$AB5*FTE!Z97/100</f>
        <v>6574.9033606949697</v>
      </c>
      <c r="AA97" s="18">
        <f>$AB5*FTE!AA97/100</f>
        <v>6689.0292906715176</v>
      </c>
      <c r="AB97" s="18">
        <f>$AB5*FTE!AB97/100</f>
        <v>6871.5649999999996</v>
      </c>
      <c r="AC97" s="18">
        <f>$AB5*FTE!AC97/100</f>
        <v>7017.6593460967788</v>
      </c>
      <c r="AD97" s="18">
        <f>$AB5*FTE!AD97/100</f>
        <v>7189.341580816541</v>
      </c>
      <c r="AE97" s="18">
        <f>$AB5*FTE!AE97/100</f>
        <v>7383.1254365576979</v>
      </c>
      <c r="AF97" s="18">
        <f>$AB5*FTE!AF97/100</f>
        <v>7508.8284061168806</v>
      </c>
      <c r="AG97" s="18">
        <f>$AB5*FTE!AG97/100</f>
        <v>7641.7012467812192</v>
      </c>
      <c r="AH97" s="18">
        <f>$AB5*FTE!AH97/100</f>
        <v>7791.7423109175315</v>
      </c>
    </row>
    <row r="98" spans="1:34" x14ac:dyDescent="0.25">
      <c r="A98">
        <v>3</v>
      </c>
      <c r="B98" s="9" t="s">
        <v>4</v>
      </c>
      <c r="C98" s="18">
        <f>$AB6*FTE!C98/100</f>
        <v>52.07201620909337</v>
      </c>
      <c r="D98" s="18">
        <f>$AB6*FTE!D98/100</f>
        <v>54.483772749304009</v>
      </c>
      <c r="E98" s="18">
        <f>$AB6*FTE!E98/100</f>
        <v>52.32780856941875</v>
      </c>
      <c r="F98" s="18">
        <f>$AB6*FTE!F98/100</f>
        <v>52.108557974854136</v>
      </c>
      <c r="G98" s="18">
        <f>$AB6*FTE!G98/100</f>
        <v>51.523889722681858</v>
      </c>
      <c r="H98" s="18">
        <f>$AB6*FTE!H98/100</f>
        <v>49.916052029208103</v>
      </c>
      <c r="I98" s="18">
        <f>$AB6*FTE!I98/100</f>
        <v>50.318011452576549</v>
      </c>
      <c r="J98" s="18">
        <f>$AB6*FTE!J98/100</f>
        <v>50.244927921055002</v>
      </c>
      <c r="K98" s="18">
        <f>$AB6*FTE!K98/100</f>
        <v>51.743140317246471</v>
      </c>
      <c r="L98" s="18">
        <f>$AB6*FTE!L98/100</f>
        <v>51.048846767791893</v>
      </c>
      <c r="M98" s="18">
        <f>$AB6*FTE!M98/100</f>
        <v>52.620142695504882</v>
      </c>
      <c r="N98" s="18">
        <f>$AB6*FTE!N98/100</f>
        <v>49.410954425942151</v>
      </c>
      <c r="O98" s="18">
        <f>$AB6*FTE!O98/100</f>
        <v>50.464043821209458</v>
      </c>
      <c r="P98" s="18">
        <f>$AB6*FTE!P98/100</f>
        <v>49.284583698510076</v>
      </c>
      <c r="Q98" s="18">
        <f>$AB6*FTE!Q98/100</f>
        <v>46.125315512708156</v>
      </c>
      <c r="R98" s="18">
        <f>$AB6*FTE!R98/100</f>
        <v>45.704079754601224</v>
      </c>
      <c r="S98" s="18">
        <f>$AB6*FTE!S98/100</f>
        <v>46.251686240140224</v>
      </c>
      <c r="T98" s="18">
        <f>$AB6*FTE!T98/100</f>
        <v>43.934889570552151</v>
      </c>
      <c r="U98" s="18">
        <f>$AB6*FTE!U98/100</f>
        <v>42.797553023663461</v>
      </c>
      <c r="V98" s="18">
        <f>$AB6*FTE!V98/100</f>
        <v>46.293809815950929</v>
      </c>
      <c r="W98" s="18">
        <f>$AB6*FTE!W98/100</f>
        <v>46.420180543382997</v>
      </c>
      <c r="X98" s="18">
        <f>$AB6*FTE!X98/100</f>
        <v>45.788326906222608</v>
      </c>
      <c r="Y98" s="18">
        <f>$AB6*FTE!Y98/100</f>
        <v>44.650990359333917</v>
      </c>
      <c r="Z98" s="18">
        <f>$AB6*FTE!Z98/100</f>
        <v>46.293809815950929</v>
      </c>
      <c r="AA98" s="18">
        <f>$AB6*FTE!AA98/100</f>
        <v>46.841416301489929</v>
      </c>
      <c r="AB98" s="18">
        <f>$AB6*FTE!AB98/100</f>
        <v>48.063000000000002</v>
      </c>
      <c r="AC98" s="18">
        <f>$AB6*FTE!AC98/100</f>
        <v>49.158212971078008</v>
      </c>
      <c r="AD98" s="18">
        <f>$AB6*FTE!AD98/100</f>
        <v>50.000684487291849</v>
      </c>
      <c r="AE98" s="18">
        <f>$AB6*FTE!AE98/100</f>
        <v>50.96952673093778</v>
      </c>
      <c r="AF98" s="18">
        <f>$AB6*FTE!AF98/100</f>
        <v>51.306515337423313</v>
      </c>
      <c r="AG98" s="18">
        <f>$AB6*FTE!AG98/100</f>
        <v>51.432886064855396</v>
      </c>
      <c r="AH98" s="18">
        <f>$AB6*FTE!AH98/100</f>
        <v>51.432886064855396</v>
      </c>
    </row>
    <row r="99" spans="1:34" x14ac:dyDescent="0.25">
      <c r="A99">
        <v>4</v>
      </c>
      <c r="B99" s="1" t="s">
        <v>108</v>
      </c>
      <c r="C99" s="18">
        <f>$AB7*FTE!C99/100</f>
        <v>35.005752294285642</v>
      </c>
      <c r="D99" s="18">
        <f>$AB7*FTE!D99/100</f>
        <v>36.385647094267853</v>
      </c>
      <c r="E99" s="18">
        <f>$AB7*FTE!E99/100</f>
        <v>33.69848353640775</v>
      </c>
      <c r="F99" s="18">
        <f>$AB7*FTE!F99/100</f>
        <v>33.371666346938277</v>
      </c>
      <c r="G99" s="18">
        <f>$AB7*FTE!G99/100</f>
        <v>33.008536136416645</v>
      </c>
      <c r="H99" s="18">
        <f>$AB7*FTE!H99/100</f>
        <v>31.410763210121448</v>
      </c>
      <c r="I99" s="18">
        <f>$AB7*FTE!I99/100</f>
        <v>31.120259041704145</v>
      </c>
      <c r="J99" s="18">
        <f>$AB7*FTE!J99/100</f>
        <v>30.466624662765199</v>
      </c>
      <c r="K99" s="18">
        <f>$AB7*FTE!K99/100</f>
        <v>31.483389252225781</v>
      </c>
      <c r="L99" s="18">
        <f>$AB7*FTE!L99/100</f>
        <v>30.176120494347888</v>
      </c>
      <c r="M99" s="18">
        <f>$AB7*FTE!M99/100</f>
        <v>31.773893420643084</v>
      </c>
      <c r="N99" s="18">
        <f>$AB7*FTE!N99/100</f>
        <v>31.100502994011975</v>
      </c>
      <c r="O99" s="18">
        <f>$AB7*FTE!O99/100</f>
        <v>32.795353293413172</v>
      </c>
      <c r="P99" s="18">
        <f>$AB7*FTE!P99/100</f>
        <v>31.863185628742514</v>
      </c>
      <c r="Q99" s="18">
        <f>$AB7*FTE!Q99/100</f>
        <v>31.693700598802394</v>
      </c>
      <c r="R99" s="18">
        <f>$AB7*FTE!R99/100</f>
        <v>31.651329341317364</v>
      </c>
      <c r="S99" s="18">
        <f>$AB7*FTE!S99/100</f>
        <v>32.159784431137723</v>
      </c>
      <c r="T99" s="18">
        <f>$AB7*FTE!T99/100</f>
        <v>29.956479041916168</v>
      </c>
      <c r="U99" s="18">
        <f>$AB7*FTE!U99/100</f>
        <v>28.346371257485028</v>
      </c>
      <c r="V99" s="18">
        <f>$AB7*FTE!V99/100</f>
        <v>27.287089820359277</v>
      </c>
      <c r="W99" s="18">
        <f>$AB7*FTE!W99/100</f>
        <v>27.287089820359277</v>
      </c>
      <c r="X99" s="18">
        <f>$AB7*FTE!X99/100</f>
        <v>26.566778443113773</v>
      </c>
      <c r="Y99" s="18">
        <f>$AB7*FTE!Y99/100</f>
        <v>26.863377245508982</v>
      </c>
      <c r="Z99" s="18">
        <f>$AB7*FTE!Z99/100</f>
        <v>27.414203592814371</v>
      </c>
      <c r="AA99" s="18">
        <f>$AB7*FTE!AA99/100</f>
        <v>27.71080239520958</v>
      </c>
      <c r="AB99" s="18">
        <f>$AB7*FTE!AB99/100</f>
        <v>28.303999999999995</v>
      </c>
      <c r="AC99" s="18">
        <f>$AB7*FTE!AC99/100</f>
        <v>28.642970059880241</v>
      </c>
      <c r="AD99" s="18">
        <f>$AB7*FTE!AD99/100</f>
        <v>29.151425149700593</v>
      </c>
      <c r="AE99" s="18">
        <f>$AB7*FTE!AE99/100</f>
        <v>29.659880239520959</v>
      </c>
      <c r="AF99" s="18">
        <f>$AB7*FTE!AF99/100</f>
        <v>29.786994011976045</v>
      </c>
      <c r="AG99" s="18">
        <f>$AB7*FTE!AG99/100</f>
        <v>29.744622754491015</v>
      </c>
      <c r="AH99" s="18">
        <f>$AB7*FTE!AH99/100</f>
        <v>29.575137724550896</v>
      </c>
    </row>
    <row r="100" spans="1:34" x14ac:dyDescent="0.25">
      <c r="A100">
        <v>5</v>
      </c>
      <c r="B100" s="1" t="s">
        <v>109</v>
      </c>
      <c r="C100" s="18">
        <f>$AB8*FTE!C100/100</f>
        <v>17.053896793589832</v>
      </c>
      <c r="D100" s="18">
        <f>$AB8*FTE!D100/100</f>
        <v>18.089708312506353</v>
      </c>
      <c r="E100" s="18">
        <f>$AB8*FTE!E100/100</f>
        <v>18.644607340497345</v>
      </c>
      <c r="F100" s="18">
        <f>$AB8*FTE!F100/100</f>
        <v>18.755587146095543</v>
      </c>
      <c r="G100" s="18">
        <f>$AB8*FTE!G100/100</f>
        <v>18.533627534899146</v>
      </c>
      <c r="H100" s="18">
        <f>$AB8*FTE!H100/100</f>
        <v>18.533627534899146</v>
      </c>
      <c r="I100" s="18">
        <f>$AB8*FTE!I100/100</f>
        <v>19.236499637021069</v>
      </c>
      <c r="J100" s="18">
        <f>$AB8*FTE!J100/100</f>
        <v>19.828391933544793</v>
      </c>
      <c r="K100" s="18">
        <f>$AB8*FTE!K100/100</f>
        <v>20.309304424470323</v>
      </c>
      <c r="L100" s="18">
        <f>$AB8*FTE!L100/100</f>
        <v>20.93818998952678</v>
      </c>
      <c r="M100" s="18">
        <f>$AB8*FTE!M100/100</f>
        <v>20.901196720994047</v>
      </c>
      <c r="N100" s="18">
        <f>$AB8*FTE!N100/100</f>
        <v>18.33869133192389</v>
      </c>
      <c r="O100" s="18">
        <f>$AB8*FTE!O100/100</f>
        <v>17.712084566596197</v>
      </c>
      <c r="P100" s="18">
        <f>$AB8*FTE!P100/100</f>
        <v>17.461441860465118</v>
      </c>
      <c r="Q100" s="18">
        <f>$AB8*FTE!Q100/100</f>
        <v>14.495503171247357</v>
      </c>
      <c r="R100" s="18">
        <f>$AB8*FTE!R100/100</f>
        <v>14.119539112050738</v>
      </c>
      <c r="S100" s="18">
        <f>$AB8*FTE!S100/100</f>
        <v>14.161312896405919</v>
      </c>
      <c r="T100" s="18">
        <f>$AB8*FTE!T100/100</f>
        <v>14.077765327695559</v>
      </c>
      <c r="U100" s="18">
        <f>$AB8*FTE!U100/100</f>
        <v>14.495503171247357</v>
      </c>
      <c r="V100" s="18">
        <f>$AB8*FTE!V100/100</f>
        <v>18.965298097251587</v>
      </c>
      <c r="W100" s="18">
        <f>$AB8*FTE!W100/100</f>
        <v>19.174167019027486</v>
      </c>
      <c r="X100" s="18">
        <f>$AB8*FTE!X100/100</f>
        <v>19.215940803382665</v>
      </c>
      <c r="Y100" s="18">
        <f>$AB8*FTE!Y100/100</f>
        <v>17.795632135306555</v>
      </c>
      <c r="Z100" s="18">
        <f>$AB8*FTE!Z100/100</f>
        <v>18.923524312896408</v>
      </c>
      <c r="AA100" s="18">
        <f>$AB8*FTE!AA100/100</f>
        <v>19.174167019027486</v>
      </c>
      <c r="AB100" s="18">
        <f>$AB8*FTE!AB100/100</f>
        <v>19.759</v>
      </c>
      <c r="AC100" s="18">
        <f>$AB8*FTE!AC100/100</f>
        <v>20.469154334038056</v>
      </c>
      <c r="AD100" s="18">
        <f>$AB8*FTE!AD100/100</f>
        <v>20.845118393234671</v>
      </c>
      <c r="AE100" s="18">
        <f>$AB8*FTE!AE100/100</f>
        <v>21.304630021141651</v>
      </c>
      <c r="AF100" s="18">
        <f>$AB8*FTE!AF100/100</f>
        <v>21.555272727272726</v>
      </c>
      <c r="AG100" s="18">
        <f>$AB8*FTE!AG100/100</f>
        <v>21.722367864693446</v>
      </c>
      <c r="AH100" s="18">
        <f>$AB8*FTE!AH100/100</f>
        <v>21.847689217758983</v>
      </c>
    </row>
    <row r="101" spans="1:34" x14ac:dyDescent="0.25">
      <c r="A101">
        <v>6</v>
      </c>
      <c r="B101" s="9" t="s">
        <v>8</v>
      </c>
      <c r="C101" s="18">
        <f>$AB9*FTE!C101/100</f>
        <v>76.346068972791102</v>
      </c>
      <c r="D101" s="18">
        <f>$AB9*FTE!D101/100</f>
        <v>76.346068972791102</v>
      </c>
      <c r="E101" s="18">
        <f>$AB9*FTE!E101/100</f>
        <v>73.72131622783715</v>
      </c>
      <c r="F101" s="18">
        <f>$AB9*FTE!F101/100</f>
        <v>75.20487212715895</v>
      </c>
      <c r="G101" s="18">
        <f>$AB9*FTE!G101/100</f>
        <v>73.264837489584295</v>
      </c>
      <c r="H101" s="18">
        <f>$AB9*FTE!H101/100</f>
        <v>68.81416979161888</v>
      </c>
      <c r="I101" s="18">
        <f>$AB9*FTE!I101/100</f>
        <v>65.618818623848867</v>
      </c>
      <c r="J101" s="18">
        <f>$AB9*FTE!J101/100</f>
        <v>65.048220201032777</v>
      </c>
      <c r="K101" s="18">
        <f>$AB9*FTE!K101/100</f>
        <v>63.67878398627419</v>
      </c>
      <c r="L101" s="18">
        <f>$AB9*FTE!L101/100</f>
        <v>63.67878398627419</v>
      </c>
      <c r="M101" s="18">
        <f>$AB9*FTE!M101/100</f>
        <v>65.162339885595998</v>
      </c>
      <c r="N101" s="18">
        <f>$AB9*FTE!N101/100</f>
        <v>64.761623076923073</v>
      </c>
      <c r="O101" s="18">
        <f>$AB9*FTE!O101/100</f>
        <v>60.351333333333343</v>
      </c>
      <c r="P101" s="18">
        <f>$AB9*FTE!P101/100</f>
        <v>59.306791025641026</v>
      </c>
      <c r="Q101" s="18">
        <f>$AB9*FTE!Q101/100</f>
        <v>61.279815384615382</v>
      </c>
      <c r="R101" s="18">
        <f>$AB9*FTE!R101/100</f>
        <v>58.146188461538458</v>
      </c>
      <c r="S101" s="18">
        <f>$AB9*FTE!S101/100</f>
        <v>57.101646153846161</v>
      </c>
      <c r="T101" s="18">
        <f>$AB9*FTE!T101/100</f>
        <v>59.190730769230768</v>
      </c>
      <c r="U101" s="18">
        <f>$AB9*FTE!U101/100</f>
        <v>63.833141025641027</v>
      </c>
      <c r="V101" s="18">
        <f>$AB9*FTE!V101/100</f>
        <v>70.332515384615391</v>
      </c>
      <c r="W101" s="18">
        <f>$AB9*FTE!W101/100</f>
        <v>75.0909858974359</v>
      </c>
      <c r="X101" s="18">
        <f>$AB9*FTE!X101/100</f>
        <v>82.17066153846153</v>
      </c>
      <c r="Y101" s="18">
        <f>$AB9*FTE!Y101/100</f>
        <v>73.117961538461543</v>
      </c>
      <c r="Z101" s="18">
        <f>$AB9*FTE!Z101/100</f>
        <v>74.510684615384619</v>
      </c>
      <c r="AA101" s="18">
        <f>$AB9*FTE!AA101/100</f>
        <v>82.867023076923076</v>
      </c>
      <c r="AB101" s="18">
        <f>$AB9*FTE!AB101/100</f>
        <v>90.527000000000001</v>
      </c>
      <c r="AC101" s="18">
        <f>$AB9*FTE!AC101/100</f>
        <v>92.500024358974372</v>
      </c>
      <c r="AD101" s="18">
        <f>$AB9*FTE!AD101/100</f>
        <v>96.33001282051282</v>
      </c>
      <c r="AE101" s="18">
        <f>$AB9*FTE!AE101/100</f>
        <v>86.000650000000007</v>
      </c>
      <c r="AF101" s="18">
        <f>$AB9*FTE!AF101/100</f>
        <v>69.75221410256411</v>
      </c>
      <c r="AG101" s="18">
        <f>$AB9*FTE!AG101/100</f>
        <v>71.377057692307687</v>
      </c>
      <c r="AH101" s="18">
        <f>$AB9*FTE!AH101/100</f>
        <v>77.064010256410256</v>
      </c>
    </row>
    <row r="102" spans="1:34" x14ac:dyDescent="0.25">
      <c r="A102">
        <v>7</v>
      </c>
      <c r="B102" s="1" t="s">
        <v>110</v>
      </c>
      <c r="C102" s="18">
        <f>$AB10*FTE!C102/100</f>
        <v>39.25188099222887</v>
      </c>
      <c r="D102" s="18">
        <f>$AB10*FTE!D102/100</f>
        <v>38.691139835197021</v>
      </c>
      <c r="E102" s="18">
        <f>$AB10*FTE!E102/100</f>
        <v>37.569657521133344</v>
      </c>
      <c r="F102" s="18">
        <f>$AB10*FTE!F102/100</f>
        <v>37.195830083112121</v>
      </c>
      <c r="G102" s="18">
        <f>$AB10*FTE!G102/100</f>
        <v>36.261261488059048</v>
      </c>
      <c r="H102" s="18">
        <f>$AB10*FTE!H102/100</f>
        <v>34.765951735974134</v>
      </c>
      <c r="I102" s="18">
        <f>$AB10*FTE!I102/100</f>
        <v>32.336073388836169</v>
      </c>
      <c r="J102" s="18">
        <f>$AB10*FTE!J102/100</f>
        <v>30.653849917740644</v>
      </c>
      <c r="K102" s="18">
        <f>$AB10*FTE!K102/100</f>
        <v>29.158540165655733</v>
      </c>
      <c r="L102" s="18">
        <f>$AB10*FTE!L102/100</f>
        <v>28.223971570602661</v>
      </c>
      <c r="M102" s="18">
        <f>$AB10*FTE!M102/100</f>
        <v>27.663230413570822</v>
      </c>
      <c r="N102" s="18">
        <f>$AB10*FTE!N102/100</f>
        <v>26.233499999999999</v>
      </c>
      <c r="O102" s="18">
        <f>$AB10*FTE!O102/100</f>
        <v>24.14242391304348</v>
      </c>
      <c r="P102" s="18">
        <f>$AB10*FTE!P102/100</f>
        <v>23.382032608695649</v>
      </c>
      <c r="Q102" s="18">
        <f>$AB10*FTE!Q102/100</f>
        <v>23.382032608695649</v>
      </c>
      <c r="R102" s="18">
        <f>$AB10*FTE!R102/100</f>
        <v>22.811739130434784</v>
      </c>
      <c r="S102" s="18">
        <f>$AB10*FTE!S102/100</f>
        <v>22.431543478260874</v>
      </c>
      <c r="T102" s="18">
        <f>$AB10*FTE!T102/100</f>
        <v>22.621641304347825</v>
      </c>
      <c r="U102" s="18">
        <f>$AB10*FTE!U102/100</f>
        <v>23.572130434782611</v>
      </c>
      <c r="V102" s="18">
        <f>$AB10*FTE!V102/100</f>
        <v>25.092913043478262</v>
      </c>
      <c r="W102" s="18">
        <f>$AB10*FTE!W102/100</f>
        <v>27.183989130434785</v>
      </c>
      <c r="X102" s="18">
        <f>$AB10*FTE!X102/100</f>
        <v>30.22555434782609</v>
      </c>
      <c r="Y102" s="18">
        <f>$AB10*FTE!Y102/100</f>
        <v>30.035456521739128</v>
      </c>
      <c r="Z102" s="18">
        <f>$AB10*FTE!Z102/100</f>
        <v>29.845358695652177</v>
      </c>
      <c r="AA102" s="18">
        <f>$AB10*FTE!AA102/100</f>
        <v>31.936434782608693</v>
      </c>
      <c r="AB102" s="18">
        <f>$AB10*FTE!AB102/100</f>
        <v>34.978000000000002</v>
      </c>
      <c r="AC102" s="18">
        <f>$AB10*FTE!AC102/100</f>
        <v>36.688880434782611</v>
      </c>
      <c r="AD102" s="18">
        <f>$AB10*FTE!AD102/100</f>
        <v>37.449271739130438</v>
      </c>
      <c r="AE102" s="18">
        <f>$AB10*FTE!AE102/100</f>
        <v>36.688880434782611</v>
      </c>
      <c r="AF102" s="18">
        <f>$AB10*FTE!AF102/100</f>
        <v>32.696826086956527</v>
      </c>
      <c r="AG102" s="18">
        <f>$AB10*FTE!AG102/100</f>
        <v>27.183989130434785</v>
      </c>
      <c r="AH102" s="18">
        <f>$AB10*FTE!AH102/100</f>
        <v>26.803793478260872</v>
      </c>
    </row>
    <row r="103" spans="1:34" x14ac:dyDescent="0.25">
      <c r="A103">
        <v>8</v>
      </c>
      <c r="B103" s="1" t="s">
        <v>111</v>
      </c>
      <c r="C103" s="18">
        <f>$AB11*FTE!C103/100</f>
        <v>25.722364255149269</v>
      </c>
      <c r="D103" s="18">
        <f>$AB11*FTE!D103/100</f>
        <v>25.461664617428156</v>
      </c>
      <c r="E103" s="18">
        <f>$AB11*FTE!E103/100</f>
        <v>25.461664617428156</v>
      </c>
      <c r="F103" s="18">
        <f>$AB11*FTE!F103/100</f>
        <v>25.635464375908896</v>
      </c>
      <c r="G103" s="18">
        <f>$AB11*FTE!G103/100</f>
        <v>24.418866066543728</v>
      </c>
      <c r="H103" s="18">
        <f>$AB11*FTE!H103/100</f>
        <v>23.376067515659301</v>
      </c>
      <c r="I103" s="18">
        <f>$AB11*FTE!I103/100</f>
        <v>21.985669447813393</v>
      </c>
      <c r="J103" s="18">
        <f>$AB11*FTE!J103/100</f>
        <v>21.985669447813393</v>
      </c>
      <c r="K103" s="18">
        <f>$AB11*FTE!K103/100</f>
        <v>21.811869689332656</v>
      </c>
      <c r="L103" s="18">
        <f>$AB11*FTE!L103/100</f>
        <v>21.724969810092283</v>
      </c>
      <c r="M103" s="18">
        <f>$AB11*FTE!M103/100</f>
        <v>21.638069930851916</v>
      </c>
      <c r="N103" s="18">
        <f>$AB11*FTE!N103/100</f>
        <v>21.298093457943924</v>
      </c>
      <c r="O103" s="18">
        <f>$AB11*FTE!O103/100</f>
        <v>20.414355140186913</v>
      </c>
      <c r="P103" s="18">
        <f>$AB11*FTE!P103/100</f>
        <v>19.265495327102805</v>
      </c>
      <c r="Q103" s="18">
        <f>$AB11*FTE!Q103/100</f>
        <v>19.265495327102805</v>
      </c>
      <c r="R103" s="18">
        <f>$AB11*FTE!R103/100</f>
        <v>18.381757009345794</v>
      </c>
      <c r="S103" s="18">
        <f>$AB11*FTE!S103/100</f>
        <v>17.409644859813085</v>
      </c>
      <c r="T103" s="18">
        <f>$AB11*FTE!T103/100</f>
        <v>17.851514018691589</v>
      </c>
      <c r="U103" s="18">
        <f>$AB11*FTE!U103/100</f>
        <v>18.558504672897197</v>
      </c>
      <c r="V103" s="18">
        <f>$AB11*FTE!V103/100</f>
        <v>19.177121495327103</v>
      </c>
      <c r="W103" s="18">
        <f>$AB11*FTE!W103/100</f>
        <v>19.177121495327103</v>
      </c>
      <c r="X103" s="18">
        <f>$AB11*FTE!X103/100</f>
        <v>19.707364485981309</v>
      </c>
      <c r="Y103" s="18">
        <f>$AB11*FTE!Y103/100</f>
        <v>18.028261682242988</v>
      </c>
      <c r="Z103" s="18">
        <f>$AB11*FTE!Z103/100</f>
        <v>17.851514018691589</v>
      </c>
      <c r="AA103" s="18">
        <f>$AB11*FTE!AA103/100</f>
        <v>18.558504672897197</v>
      </c>
      <c r="AB103" s="18">
        <f>$AB11*FTE!AB103/100</f>
        <v>18.911999999999999</v>
      </c>
      <c r="AC103" s="18">
        <f>$AB11*FTE!AC103/100</f>
        <v>18.293383177570092</v>
      </c>
      <c r="AD103" s="18">
        <f>$AB11*FTE!AD103/100</f>
        <v>17.93988785046729</v>
      </c>
      <c r="AE103" s="18">
        <f>$AB11*FTE!AE103/100</f>
        <v>17.14452336448598</v>
      </c>
      <c r="AF103" s="18">
        <f>$AB11*FTE!AF103/100</f>
        <v>15.642168224299065</v>
      </c>
      <c r="AG103" s="18">
        <f>$AB11*FTE!AG103/100</f>
        <v>16.172411214953271</v>
      </c>
      <c r="AH103" s="18">
        <f>$AB11*FTE!AH103/100</f>
        <v>16.614280373831775</v>
      </c>
    </row>
    <row r="104" spans="1:34" x14ac:dyDescent="0.25">
      <c r="A104">
        <v>9</v>
      </c>
      <c r="B104" s="1" t="s">
        <v>112</v>
      </c>
      <c r="C104" s="18">
        <f>$AB12*FTE!C104/100</f>
        <v>15.469963427132631</v>
      </c>
      <c r="D104" s="18">
        <f>$AB12*FTE!D104/100</f>
        <v>15.941608653569604</v>
      </c>
      <c r="E104" s="18">
        <f>$AB12*FTE!E104/100</f>
        <v>14.338014883683904</v>
      </c>
      <c r="F104" s="18">
        <f>$AB12*FTE!F104/100</f>
        <v>15.65862151770742</v>
      </c>
      <c r="G104" s="18">
        <f>$AB12*FTE!G104/100</f>
        <v>15.847279608282209</v>
      </c>
      <c r="H104" s="18">
        <f>$AB12*FTE!H104/100</f>
        <v>13.960698702534325</v>
      </c>
      <c r="I104" s="18">
        <f>$AB12*FTE!I104/100</f>
        <v>14.05502774782172</v>
      </c>
      <c r="J104" s="18">
        <f>$AB12*FTE!J104/100</f>
        <v>14.432343928971298</v>
      </c>
      <c r="K104" s="18">
        <f>$AB12*FTE!K104/100</f>
        <v>14.243685838396507</v>
      </c>
      <c r="L104" s="18">
        <f>$AB12*FTE!L104/100</f>
        <v>14.809660110120877</v>
      </c>
      <c r="M104" s="18">
        <f>$AB12*FTE!M104/100</f>
        <v>16.413253880006572</v>
      </c>
      <c r="N104" s="18">
        <f>$AB12*FTE!N104/100</f>
        <v>17.263507853403141</v>
      </c>
      <c r="O104" s="18">
        <f>$AB12*FTE!O104/100</f>
        <v>15.63306544502618</v>
      </c>
      <c r="P104" s="18">
        <f>$AB12*FTE!P104/100</f>
        <v>16.208515706806285</v>
      </c>
      <c r="Q104" s="18">
        <f>$AB12*FTE!Q104/100</f>
        <v>18.030774869109948</v>
      </c>
      <c r="R104" s="18">
        <f>$AB12*FTE!R104/100</f>
        <v>16.688057591623036</v>
      </c>
      <c r="S104" s="18">
        <f>$AB12*FTE!S104/100</f>
        <v>16.879874345549737</v>
      </c>
      <c r="T104" s="18">
        <f>$AB12*FTE!T104/100</f>
        <v>18.126683246073299</v>
      </c>
      <c r="U104" s="18">
        <f>$AB12*FTE!U104/100</f>
        <v>20.812117801047119</v>
      </c>
      <c r="V104" s="18">
        <f>$AB12*FTE!V104/100</f>
        <v>24.552544502617803</v>
      </c>
      <c r="W104" s="18">
        <f>$AB12*FTE!W104/100</f>
        <v>27.525704188481676</v>
      </c>
      <c r="X104" s="18">
        <f>$AB12*FTE!X104/100</f>
        <v>31.266130890052359</v>
      </c>
      <c r="Y104" s="18">
        <f>$AB12*FTE!Y104/100</f>
        <v>25.703445026178009</v>
      </c>
      <c r="Z104" s="18">
        <f>$AB12*FTE!Z104/100</f>
        <v>27.142070680628272</v>
      </c>
      <c r="AA104" s="18">
        <f>$AB12*FTE!AA104/100</f>
        <v>32.225214659685868</v>
      </c>
      <c r="AB104" s="18">
        <f>$AB12*FTE!AB104/100</f>
        <v>36.637</v>
      </c>
      <c r="AC104" s="18">
        <f>$AB12*FTE!AC104/100</f>
        <v>37.979717277486913</v>
      </c>
      <c r="AD104" s="18">
        <f>$AB12*FTE!AD104/100</f>
        <v>41.240602094240842</v>
      </c>
      <c r="AE104" s="18">
        <f>$AB12*FTE!AE104/100</f>
        <v>33.855657068062825</v>
      </c>
      <c r="AF104" s="18">
        <f>$AB12*FTE!AF104/100</f>
        <v>24.073002617801048</v>
      </c>
      <c r="AG104" s="18">
        <f>$AB12*FTE!AG104/100</f>
        <v>27.813429319371725</v>
      </c>
      <c r="AH104" s="18">
        <f>$AB12*FTE!AH104/100</f>
        <v>32.033397905759159</v>
      </c>
    </row>
    <row r="105" spans="1:34" x14ac:dyDescent="0.25">
      <c r="A105">
        <v>10</v>
      </c>
      <c r="B105" s="9" t="s">
        <v>13</v>
      </c>
      <c r="C105" s="18">
        <f>$AB13*FTE!C105/100</f>
        <v>92.769430597238227</v>
      </c>
      <c r="D105" s="18">
        <f>$AB13*FTE!D105/100</f>
        <v>93.402237081530444</v>
      </c>
      <c r="E105" s="18">
        <f>$AB13*FTE!E105/100</f>
        <v>93.022553190955094</v>
      </c>
      <c r="F105" s="18">
        <f>$AB13*FTE!F105/100</f>
        <v>93.781920972105766</v>
      </c>
      <c r="G105" s="18">
        <f>$AB13*FTE!G105/100</f>
        <v>93.528798378388871</v>
      </c>
      <c r="H105" s="18">
        <f>$AB13*FTE!H105/100</f>
        <v>92.136624112946009</v>
      </c>
      <c r="I105" s="18">
        <f>$AB13*FTE!I105/100</f>
        <v>90.491327253786253</v>
      </c>
      <c r="J105" s="18">
        <f>$AB13*FTE!J105/100</f>
        <v>87.960101316617397</v>
      </c>
      <c r="K105" s="18">
        <f>$AB13*FTE!K105/100</f>
        <v>83.91013981714724</v>
      </c>
      <c r="L105" s="18">
        <f>$AB13*FTE!L105/100</f>
        <v>80.746107395686209</v>
      </c>
      <c r="M105" s="18">
        <f>$AB13*FTE!M105/100</f>
        <v>78.974249239668012</v>
      </c>
      <c r="N105" s="18">
        <f>$AB13*FTE!N105/100</f>
        <v>76.684705882352944</v>
      </c>
      <c r="O105" s="18">
        <f>$AB13*FTE!O105/100</f>
        <v>76.171764705882367</v>
      </c>
      <c r="P105" s="18">
        <f>$AB13*FTE!P105/100</f>
        <v>75.915294117647065</v>
      </c>
      <c r="Q105" s="18">
        <f>$AB13*FTE!Q105/100</f>
        <v>75.915294117647065</v>
      </c>
      <c r="R105" s="18">
        <f>$AB13*FTE!R105/100</f>
        <v>74.376470588235307</v>
      </c>
      <c r="S105" s="18">
        <f>$AB13*FTE!S105/100</f>
        <v>71.683529411764709</v>
      </c>
      <c r="T105" s="18">
        <f>$AB13*FTE!T105/100</f>
        <v>70.914117647058831</v>
      </c>
      <c r="U105" s="18">
        <f>$AB13*FTE!U105/100</f>
        <v>69.375294117647059</v>
      </c>
      <c r="V105" s="18">
        <f>$AB13*FTE!V105/100</f>
        <v>69.631764705882347</v>
      </c>
      <c r="W105" s="18">
        <f>$AB13*FTE!W105/100</f>
        <v>69.760000000000005</v>
      </c>
      <c r="X105" s="18">
        <f>$AB13*FTE!X105/100</f>
        <v>71.042352941176475</v>
      </c>
      <c r="Y105" s="18">
        <f>$AB13*FTE!Y105/100</f>
        <v>71.170588235294119</v>
      </c>
      <c r="Z105" s="18">
        <f>$AB13*FTE!Z105/100</f>
        <v>70.016470588235308</v>
      </c>
      <c r="AA105" s="18">
        <f>$AB13*FTE!AA105/100</f>
        <v>69.888235294117663</v>
      </c>
      <c r="AB105" s="18">
        <f>$AB13*FTE!AB105/100</f>
        <v>69.760000000000005</v>
      </c>
      <c r="AC105" s="18">
        <f>$AB13*FTE!AC105/100</f>
        <v>69.247058823529414</v>
      </c>
      <c r="AD105" s="18">
        <f>$AB13*FTE!AD105/100</f>
        <v>69.760000000000005</v>
      </c>
      <c r="AE105" s="18">
        <f>$AB13*FTE!AE105/100</f>
        <v>70.144705882352952</v>
      </c>
      <c r="AF105" s="18">
        <f>$AB13*FTE!AF105/100</f>
        <v>70.40117647058824</v>
      </c>
      <c r="AG105" s="18">
        <f>$AB13*FTE!AG105/100</f>
        <v>70.144705882352952</v>
      </c>
      <c r="AH105" s="18">
        <f>$AB13*FTE!AH105/100</f>
        <v>70.016470588235308</v>
      </c>
    </row>
    <row r="106" spans="1:34" x14ac:dyDescent="0.25">
      <c r="A106">
        <v>11</v>
      </c>
      <c r="B106" s="9" t="s">
        <v>15</v>
      </c>
      <c r="C106" s="18">
        <f>$AB14*FTE!C106/100</f>
        <v>334.55481691275958</v>
      </c>
      <c r="D106" s="18">
        <f>$AB14*FTE!D106/100</f>
        <v>343.52411495331609</v>
      </c>
      <c r="E106" s="18">
        <f>$AB14*FTE!E106/100</f>
        <v>348.0087639735944</v>
      </c>
      <c r="F106" s="18">
        <f>$AB14*FTE!F106/100</f>
        <v>345.63830663430446</v>
      </c>
      <c r="G106" s="18">
        <f>$AB14*FTE!G106/100</f>
        <v>315.78335744216616</v>
      </c>
      <c r="H106" s="18">
        <f>$AB14*FTE!H106/100</f>
        <v>305.91712959755398</v>
      </c>
      <c r="I106" s="18">
        <f>$AB14*FTE!I106/100</f>
        <v>314.05356424863021</v>
      </c>
      <c r="J106" s="18">
        <f>$AB14*FTE!J106/100</f>
        <v>333.78601993785475</v>
      </c>
      <c r="K106" s="18">
        <f>$AB14*FTE!K106/100</f>
        <v>348.26502963189603</v>
      </c>
      <c r="L106" s="18">
        <f>$AB14*FTE!L106/100</f>
        <v>366.07549288385832</v>
      </c>
      <c r="M106" s="18">
        <f>$AB14*FTE!M106/100</f>
        <v>382.79682708803875</v>
      </c>
      <c r="N106" s="18">
        <f>$AB14*FTE!N106/100</f>
        <v>400.23058280312665</v>
      </c>
      <c r="O106" s="18">
        <f>$AB14*FTE!O106/100</f>
        <v>424.04353753862938</v>
      </c>
      <c r="P106" s="18">
        <f>$AB14*FTE!P106/100</f>
        <v>442.93426140701689</v>
      </c>
      <c r="Q106" s="18">
        <f>$AB14*FTE!Q106/100</f>
        <v>454.10905580803495</v>
      </c>
      <c r="R106" s="18">
        <f>$AB14*FTE!R106/100</f>
        <v>448.85424177422288</v>
      </c>
      <c r="S106" s="18">
        <f>$AB14*FTE!S106/100</f>
        <v>448.58817524086533</v>
      </c>
      <c r="T106" s="18">
        <f>$AB14*FTE!T106/100</f>
        <v>466.34811634248319</v>
      </c>
      <c r="U106" s="18">
        <f>$AB14*FTE!U106/100</f>
        <v>486.56917287765856</v>
      </c>
      <c r="V106" s="18">
        <f>$AB14*FTE!V106/100</f>
        <v>505.9255131794219</v>
      </c>
      <c r="W106" s="18">
        <f>$AB14*FTE!W106/100</f>
        <v>503.53091437920375</v>
      </c>
      <c r="X106" s="18">
        <f>$AB14*FTE!X106/100</f>
        <v>472.99977967642246</v>
      </c>
      <c r="Y106" s="18">
        <f>$AB14*FTE!Y106/100</f>
        <v>389.52140483548442</v>
      </c>
      <c r="Z106" s="18">
        <f>$AB14*FTE!Z106/100</f>
        <v>359.25633666606075</v>
      </c>
      <c r="AA106" s="18">
        <f>$AB14*FTE!AA106/100</f>
        <v>357.72645409925468</v>
      </c>
      <c r="AB106" s="18">
        <f>$AB14*FTE!AB106/100</f>
        <v>365.90800000000002</v>
      </c>
      <c r="AC106" s="18">
        <f>$AB14*FTE!AC106/100</f>
        <v>382.7367082348664</v>
      </c>
      <c r="AD106" s="18">
        <f>$AB14*FTE!AD106/100</f>
        <v>401.96001526995099</v>
      </c>
      <c r="AE106" s="18">
        <f>$AB14*FTE!AE106/100</f>
        <v>424.24308743864754</v>
      </c>
      <c r="AF106" s="18">
        <f>$AB14*FTE!AF106/100</f>
        <v>441.67044537356844</v>
      </c>
      <c r="AG106" s="18">
        <f>$AB14*FTE!AG106/100</f>
        <v>458.43263697509542</v>
      </c>
      <c r="AH106" s="18">
        <f>$AB14*FTE!AH106/100</f>
        <v>477.85549391019811</v>
      </c>
    </row>
    <row r="107" spans="1:34" x14ac:dyDescent="0.25">
      <c r="A107">
        <v>12</v>
      </c>
      <c r="B107" s="9" t="s">
        <v>17</v>
      </c>
      <c r="C107" s="18">
        <f>$AB15*FTE!C107/100</f>
        <v>1358.4467347722491</v>
      </c>
      <c r="D107" s="18">
        <f>$AB15*FTE!D107/100</f>
        <v>1383.0967464040673</v>
      </c>
      <c r="E107" s="18">
        <f>$AB15*FTE!E107/100</f>
        <v>1384.1751844129594</v>
      </c>
      <c r="F107" s="18">
        <f>$AB15*FTE!F107/100</f>
        <v>1358.1386096268511</v>
      </c>
      <c r="G107" s="18">
        <f>$AB15*FTE!G107/100</f>
        <v>1305.7573349092368</v>
      </c>
      <c r="H107" s="18">
        <f>$AB15*FTE!H107/100</f>
        <v>1284.7277937358415</v>
      </c>
      <c r="I107" s="18">
        <f>$AB15*FTE!I107/100</f>
        <v>1280.0288852685264</v>
      </c>
      <c r="J107" s="18">
        <f>$AB15*FTE!J107/100</f>
        <v>1299.5948320012822</v>
      </c>
      <c r="K107" s="18">
        <f>$AB15*FTE!K107/100</f>
        <v>1320.547341888328</v>
      </c>
      <c r="L107" s="18">
        <f>$AB15*FTE!L107/100</f>
        <v>1322.1649989016662</v>
      </c>
      <c r="M107" s="18">
        <f>$AB15*FTE!M107/100</f>
        <v>1334.6440672902741</v>
      </c>
      <c r="N107" s="18">
        <f>$AB15*FTE!N107/100</f>
        <v>1357.1604419842085</v>
      </c>
      <c r="O107" s="18">
        <f>$AB15*FTE!O107/100</f>
        <v>1341.8150699450739</v>
      </c>
      <c r="P107" s="18">
        <f>$AB15*FTE!P107/100</f>
        <v>1333.709565739787</v>
      </c>
      <c r="Q107" s="18">
        <f>$AB15*FTE!Q107/100</f>
        <v>1269.0229205286646</v>
      </c>
      <c r="R107" s="18">
        <f>$AB15*FTE!R107/100</f>
        <v>1178.2884899588055</v>
      </c>
      <c r="S107" s="18">
        <f>$AB15*FTE!S107/100</f>
        <v>1118.5595803295573</v>
      </c>
      <c r="T107" s="18">
        <f>$AB15*FTE!T107/100</f>
        <v>1103.3715967215931</v>
      </c>
      <c r="U107" s="18">
        <f>$AB15*FTE!U107/100</f>
        <v>1097.4695305526948</v>
      </c>
      <c r="V107" s="18">
        <f>$AB15*FTE!V107/100</f>
        <v>1092.5904891864059</v>
      </c>
      <c r="W107" s="18">
        <f>$AB15*FTE!W107/100</f>
        <v>1069.9265550978373</v>
      </c>
      <c r="X107" s="18">
        <f>$AB15*FTE!X107/100</f>
        <v>1033.1763564194989</v>
      </c>
      <c r="Y107" s="18">
        <f>$AB15*FTE!Y107/100</f>
        <v>906.08519824922769</v>
      </c>
      <c r="Z107" s="18">
        <f>$AB15*FTE!Z107/100</f>
        <v>883.18518151390322</v>
      </c>
      <c r="AA107" s="18">
        <f>$AB15*FTE!AA107/100</f>
        <v>900.49790894267073</v>
      </c>
      <c r="AB107" s="18">
        <f>$AB15*FTE!AB107/100</f>
        <v>916.94500000000005</v>
      </c>
      <c r="AC107" s="18">
        <f>$AB15*FTE!AC107/100</f>
        <v>924.02747940267773</v>
      </c>
      <c r="AD107" s="18">
        <f>$AB15*FTE!AD107/100</f>
        <v>937.79896713010646</v>
      </c>
      <c r="AE107" s="18">
        <f>$AB15*FTE!AE107/100</f>
        <v>950.15395897699966</v>
      </c>
      <c r="AF107" s="18">
        <f>$AB15*FTE!AF107/100</f>
        <v>947.39966143151401</v>
      </c>
      <c r="AG107" s="18">
        <f>$AB15*FTE!AG107/100</f>
        <v>958.57424004462746</v>
      </c>
      <c r="AH107" s="18">
        <f>$AB15*FTE!AH107/100</f>
        <v>975.10002531754219</v>
      </c>
    </row>
    <row r="108" spans="1:34" x14ac:dyDescent="0.25">
      <c r="A108">
        <v>13</v>
      </c>
      <c r="B108" s="1" t="s">
        <v>284</v>
      </c>
      <c r="C108" s="18">
        <f>$AB16*FTE!C108/100</f>
        <v>868.17591693945371</v>
      </c>
      <c r="D108" s="18">
        <f>$AB16*FTE!D108/100</f>
        <v>887.26026086621528</v>
      </c>
      <c r="E108" s="18">
        <f>$AB16*FTE!E108/100</f>
        <v>886.61333395344354</v>
      </c>
      <c r="F108" s="18">
        <f>$AB16*FTE!F108/100</f>
        <v>862.67703818089535</v>
      </c>
      <c r="G108" s="18">
        <f>$AB16*FTE!G108/100</f>
        <v>819.33293502519996</v>
      </c>
      <c r="H108" s="18">
        <f>$AB16*FTE!H108/100</f>
        <v>798.87387140879878</v>
      </c>
      <c r="I108" s="18">
        <f>$AB16*FTE!I108/100</f>
        <v>794.66884647578354</v>
      </c>
      <c r="J108" s="18">
        <f>$AB16*FTE!J108/100</f>
        <v>812.54020244109824</v>
      </c>
      <c r="K108" s="18">
        <f>$AB16*FTE!K108/100</f>
        <v>833.1609977856923</v>
      </c>
      <c r="L108" s="18">
        <f>$AB16*FTE!L108/100</f>
        <v>843.43096252594103</v>
      </c>
      <c r="M108" s="18">
        <f>$AB16*FTE!M108/100</f>
        <v>860.49365985029135</v>
      </c>
      <c r="N108" s="18">
        <f>$AB16*FTE!N108/100</f>
        <v>887.7154715258855</v>
      </c>
      <c r="O108" s="18">
        <f>$AB16*FTE!O108/100</f>
        <v>880.14012384196178</v>
      </c>
      <c r="P108" s="18">
        <f>$AB16*FTE!P108/100</f>
        <v>882.11630149863765</v>
      </c>
      <c r="Q108" s="18">
        <f>$AB16*FTE!Q108/100</f>
        <v>837.81698569482296</v>
      </c>
      <c r="R108" s="18">
        <f>$AB16*FTE!R108/100</f>
        <v>768.23906403269746</v>
      </c>
      <c r="S108" s="18">
        <f>$AB16*FTE!S108/100</f>
        <v>725.42188147138961</v>
      </c>
      <c r="T108" s="18">
        <f>$AB16*FTE!T108/100</f>
        <v>721.55186689373295</v>
      </c>
      <c r="U108" s="18">
        <f>$AB16*FTE!U108/100</f>
        <v>725.58656294277932</v>
      </c>
      <c r="V108" s="18">
        <f>$AB16*FTE!V108/100</f>
        <v>726.9863554495912</v>
      </c>
      <c r="W108" s="18">
        <f>$AB16*FTE!W108/100</f>
        <v>712.24736376021781</v>
      </c>
      <c r="X108" s="18">
        <f>$AB16*FTE!X108/100</f>
        <v>685.23960245231603</v>
      </c>
      <c r="Y108" s="18">
        <f>$AB16*FTE!Y108/100</f>
        <v>584.04283828337873</v>
      </c>
      <c r="Z108" s="18">
        <f>$AB16*FTE!Z108/100</f>
        <v>568.15107629427791</v>
      </c>
      <c r="AA108" s="18">
        <f>$AB16*FTE!AA108/100</f>
        <v>586.26603814713894</v>
      </c>
      <c r="AB108" s="18">
        <f>$AB16*FTE!AB108/100</f>
        <v>604.38099999999997</v>
      </c>
      <c r="AC108" s="18">
        <f>$AB16*FTE!AC108/100</f>
        <v>609.56846634877388</v>
      </c>
      <c r="AD108" s="18">
        <f>$AB16*FTE!AD108/100</f>
        <v>620.60212493187998</v>
      </c>
      <c r="AE108" s="18">
        <f>$AB16*FTE!AE108/100</f>
        <v>627.84810967302451</v>
      </c>
      <c r="AF108" s="18">
        <f>$AB16*FTE!AF108/100</f>
        <v>621.83723596730238</v>
      </c>
      <c r="AG108" s="18">
        <f>$AB16*FTE!AG108/100</f>
        <v>625.87193201634875</v>
      </c>
      <c r="AH108" s="18">
        <f>$AB16*FTE!AH108/100</f>
        <v>641.84603474114442</v>
      </c>
    </row>
    <row r="109" spans="1:34" x14ac:dyDescent="0.25">
      <c r="A109">
        <v>14</v>
      </c>
      <c r="B109" s="1" t="s">
        <v>113</v>
      </c>
      <c r="C109" s="18">
        <f>$AB17*FTE!C109/100</f>
        <v>27.987097531579266</v>
      </c>
      <c r="D109" s="18">
        <f>$AB17*FTE!D109/100</f>
        <v>28.723600098199771</v>
      </c>
      <c r="E109" s="18">
        <f>$AB17*FTE!E109/100</f>
        <v>28.08529787379533</v>
      </c>
      <c r="F109" s="18">
        <f>$AB17*FTE!F109/100</f>
        <v>26.906893767202522</v>
      </c>
      <c r="G109" s="18">
        <f>$AB17*FTE!G109/100</f>
        <v>24.893786751773142</v>
      </c>
      <c r="H109" s="18">
        <f>$AB17*FTE!H109/100</f>
        <v>25.188387778421344</v>
      </c>
      <c r="I109" s="18">
        <f>$AB17*FTE!I109/100</f>
        <v>26.268591542798085</v>
      </c>
      <c r="J109" s="18">
        <f>$AB17*FTE!J109/100</f>
        <v>27.987097531579266</v>
      </c>
      <c r="K109" s="18">
        <f>$AB17*FTE!K109/100</f>
        <v>28.625399755983707</v>
      </c>
      <c r="L109" s="18">
        <f>$AB17*FTE!L109/100</f>
        <v>29.018201124847973</v>
      </c>
      <c r="M109" s="18">
        <f>$AB17*FTE!M109/100</f>
        <v>29.754703691468482</v>
      </c>
      <c r="N109" s="18">
        <f>$AB17*FTE!N109/100</f>
        <v>29.990864048338366</v>
      </c>
      <c r="O109" s="18">
        <f>$AB17*FTE!O109/100</f>
        <v>30.896628398791542</v>
      </c>
      <c r="P109" s="18">
        <f>$AB17*FTE!P109/100</f>
        <v>30.292785498489426</v>
      </c>
      <c r="Q109" s="18">
        <f>$AB17*FTE!Q109/100</f>
        <v>28.179335347432026</v>
      </c>
      <c r="R109" s="18">
        <f>$AB17*FTE!R109/100</f>
        <v>27.676132930513596</v>
      </c>
      <c r="S109" s="18">
        <f>$AB17*FTE!S109/100</f>
        <v>26.619407854984892</v>
      </c>
      <c r="T109" s="18">
        <f>$AB17*FTE!T109/100</f>
        <v>27.273570996978847</v>
      </c>
      <c r="U109" s="18">
        <f>$AB17*FTE!U109/100</f>
        <v>27.625812688821746</v>
      </c>
      <c r="V109" s="18">
        <f>$AB17*FTE!V109/100</f>
        <v>27.676132930513596</v>
      </c>
      <c r="W109" s="18">
        <f>$AB17*FTE!W109/100</f>
        <v>25.512362537764346</v>
      </c>
      <c r="X109" s="18">
        <f>$AB17*FTE!X109/100</f>
        <v>22.342187311178247</v>
      </c>
      <c r="Y109" s="18">
        <f>$AB17*FTE!Y109/100</f>
        <v>17.461123867069485</v>
      </c>
      <c r="Z109" s="18">
        <f>$AB17*FTE!Z109/100</f>
        <v>16.756640483383684</v>
      </c>
      <c r="AA109" s="18">
        <f>$AB17*FTE!AA109/100</f>
        <v>16.404398791540785</v>
      </c>
      <c r="AB109" s="18">
        <f>$AB17*FTE!AB109/100</f>
        <v>16.655999999999999</v>
      </c>
      <c r="AC109" s="18">
        <f>$AB17*FTE!AC109/100</f>
        <v>17.259842900302115</v>
      </c>
      <c r="AD109" s="18">
        <f>$AB17*FTE!AD109/100</f>
        <v>18.316567975830814</v>
      </c>
      <c r="AE109" s="18">
        <f>$AB17*FTE!AE109/100</f>
        <v>18.618489425981871</v>
      </c>
      <c r="AF109" s="18">
        <f>$AB17*FTE!AF109/100</f>
        <v>19.172012084592144</v>
      </c>
      <c r="AG109" s="18">
        <f>$AB17*FTE!AG109/100</f>
        <v>19.4739335347432</v>
      </c>
      <c r="AH109" s="18">
        <f>$AB17*FTE!AH109/100</f>
        <v>20.027456193353473</v>
      </c>
    </row>
    <row r="110" spans="1:34" x14ac:dyDescent="0.25">
      <c r="A110">
        <v>15</v>
      </c>
      <c r="B110" s="1" t="s">
        <v>114</v>
      </c>
      <c r="C110" s="18">
        <f>$AB18*FTE!C110/100</f>
        <v>33.792696436694079</v>
      </c>
      <c r="D110" s="18">
        <f>$AB18*FTE!D110/100</f>
        <v>34.692121817138421</v>
      </c>
      <c r="E110" s="18">
        <f>$AB18*FTE!E110/100</f>
        <v>34.627877147106673</v>
      </c>
      <c r="F110" s="18">
        <f>$AB18*FTE!F110/100</f>
        <v>33.85694110672582</v>
      </c>
      <c r="G110" s="18">
        <f>$AB18*FTE!G110/100</f>
        <v>31.736866995678476</v>
      </c>
      <c r="H110" s="18">
        <f>$AB18*FTE!H110/100</f>
        <v>31.0944202953611</v>
      </c>
      <c r="I110" s="18">
        <f>$AB18*FTE!I110/100</f>
        <v>31.15866496539283</v>
      </c>
      <c r="J110" s="18">
        <f>$AB18*FTE!J110/100</f>
        <v>32.058090345837158</v>
      </c>
      <c r="K110" s="18">
        <f>$AB18*FTE!K110/100</f>
        <v>32.764781716186278</v>
      </c>
      <c r="L110" s="18">
        <f>$AB18*FTE!L110/100</f>
        <v>33.150249736376708</v>
      </c>
      <c r="M110" s="18">
        <f>$AB18*FTE!M110/100</f>
        <v>33.664207096630612</v>
      </c>
      <c r="N110" s="18">
        <f>$AB18*FTE!N110/100</f>
        <v>34.840784313725493</v>
      </c>
      <c r="O110" s="18">
        <f>$AB18*FTE!O110/100</f>
        <v>35.233725490196079</v>
      </c>
      <c r="P110" s="18">
        <f>$AB18*FTE!P110/100</f>
        <v>35.954117647058823</v>
      </c>
      <c r="Q110" s="18">
        <f>$AB18*FTE!Q110/100</f>
        <v>34.97176470588235</v>
      </c>
      <c r="R110" s="18">
        <f>$AB18*FTE!R110/100</f>
        <v>33.4</v>
      </c>
      <c r="S110" s="18">
        <f>$AB18*FTE!S110/100</f>
        <v>32.090196078431376</v>
      </c>
      <c r="T110" s="18">
        <f>$AB18*FTE!T110/100</f>
        <v>32.286666666666662</v>
      </c>
      <c r="U110" s="18">
        <f>$AB18*FTE!U110/100</f>
        <v>32.352156862745097</v>
      </c>
      <c r="V110" s="18">
        <f>$AB18*FTE!V110/100</f>
        <v>33.072549019607841</v>
      </c>
      <c r="W110" s="18">
        <f>$AB18*FTE!W110/100</f>
        <v>32.483137254901955</v>
      </c>
      <c r="X110" s="18">
        <f>$AB18*FTE!X110/100</f>
        <v>29.863529411764702</v>
      </c>
      <c r="Y110" s="18">
        <f>$AB18*FTE!Y110/100</f>
        <v>24.689803921568622</v>
      </c>
      <c r="Z110" s="18">
        <f>$AB18*FTE!Z110/100</f>
        <v>23.38</v>
      </c>
      <c r="AA110" s="18">
        <f>$AB18*FTE!AA110/100</f>
        <v>23.38</v>
      </c>
      <c r="AB110" s="18">
        <f>$AB18*FTE!AB110/100</f>
        <v>23.38</v>
      </c>
      <c r="AC110" s="18">
        <f>$AB18*FTE!AC110/100</f>
        <v>23.903921568627453</v>
      </c>
      <c r="AD110" s="18">
        <f>$AB18*FTE!AD110/100</f>
        <v>24.558823529411761</v>
      </c>
      <c r="AE110" s="18">
        <f>$AB18*FTE!AE110/100</f>
        <v>25.475686274509805</v>
      </c>
      <c r="AF110" s="18">
        <f>$AB18*FTE!AF110/100</f>
        <v>25.934117647058823</v>
      </c>
      <c r="AG110" s="18">
        <f>$AB18*FTE!AG110/100</f>
        <v>26.327058823529409</v>
      </c>
      <c r="AH110" s="18">
        <f>$AB18*FTE!AH110/100</f>
        <v>26.981960784313724</v>
      </c>
    </row>
    <row r="111" spans="1:34" x14ac:dyDescent="0.25">
      <c r="A111">
        <v>16</v>
      </c>
      <c r="B111" s="1" t="s">
        <v>115</v>
      </c>
      <c r="C111" s="18">
        <f>$AB19*FTE!C111/100</f>
        <v>50.970412716395678</v>
      </c>
      <c r="D111" s="18">
        <f>$AB19*FTE!D111/100</f>
        <v>52.97833806582944</v>
      </c>
      <c r="E111" s="18">
        <f>$AB19*FTE!E111/100</f>
        <v>53.210021759994873</v>
      </c>
      <c r="F111" s="18">
        <f>$AB19*FTE!F111/100</f>
        <v>51.897147493057417</v>
      </c>
      <c r="G111" s="18">
        <f>$AB19*FTE!G111/100</f>
        <v>49.50308265334791</v>
      </c>
      <c r="H111" s="18">
        <f>$AB19*FTE!H111/100</f>
        <v>47.495157303914155</v>
      </c>
      <c r="I111" s="18">
        <f>$AB19*FTE!I111/100</f>
        <v>46.49119462919726</v>
      </c>
      <c r="J111" s="18">
        <f>$AB19*FTE!J111/100</f>
        <v>47.186245711693566</v>
      </c>
      <c r="K111" s="18">
        <f>$AB19*FTE!K111/100</f>
        <v>48.190208386410447</v>
      </c>
      <c r="L111" s="18">
        <f>$AB19*FTE!L111/100</f>
        <v>48.190208386410447</v>
      </c>
      <c r="M111" s="18">
        <f>$AB19*FTE!M111/100</f>
        <v>48.344664182520745</v>
      </c>
      <c r="N111" s="18">
        <f>$AB19*FTE!N111/100</f>
        <v>50.014911838790923</v>
      </c>
      <c r="O111" s="18">
        <f>$AB19*FTE!O111/100</f>
        <v>48.5207556675063</v>
      </c>
      <c r="P111" s="18">
        <f>$AB19*FTE!P111/100</f>
        <v>48.048916876574303</v>
      </c>
      <c r="Q111" s="18">
        <f>$AB19*FTE!Q111/100</f>
        <v>43.881007556675058</v>
      </c>
      <c r="R111" s="18">
        <f>$AB19*FTE!R111/100</f>
        <v>39.241259445843831</v>
      </c>
      <c r="S111" s="18">
        <f>$AB19*FTE!S111/100</f>
        <v>36.803425692695214</v>
      </c>
      <c r="T111" s="18">
        <f>$AB19*FTE!T111/100</f>
        <v>36.174307304785891</v>
      </c>
      <c r="U111" s="18">
        <f>$AB19*FTE!U111/100</f>
        <v>36.174307304785891</v>
      </c>
      <c r="V111" s="18">
        <f>$AB19*FTE!V111/100</f>
        <v>36.017027707808559</v>
      </c>
      <c r="W111" s="18">
        <f>$AB19*FTE!W111/100</f>
        <v>35.073350125944579</v>
      </c>
      <c r="X111" s="18">
        <f>$AB19*FTE!X111/100</f>
        <v>34.286952141057931</v>
      </c>
      <c r="Y111" s="18">
        <f>$AB19*FTE!Y111/100</f>
        <v>27.759848866498743</v>
      </c>
      <c r="Z111" s="18">
        <f>$AB19*FTE!Z111/100</f>
        <v>27.759848866498743</v>
      </c>
      <c r="AA111" s="18">
        <f>$AB19*FTE!AA111/100</f>
        <v>30.040403022670024</v>
      </c>
      <c r="AB111" s="18">
        <f>$AB19*FTE!AB111/100</f>
        <v>31.22</v>
      </c>
      <c r="AC111" s="18">
        <f>$AB19*FTE!AC111/100</f>
        <v>30.748161209068009</v>
      </c>
      <c r="AD111" s="18">
        <f>$AB19*FTE!AD111/100</f>
        <v>30.748161209068009</v>
      </c>
      <c r="AE111" s="18">
        <f>$AB19*FTE!AE111/100</f>
        <v>30.354962216624685</v>
      </c>
      <c r="AF111" s="18">
        <f>$AB19*FTE!AF111/100</f>
        <v>28.703526448362723</v>
      </c>
      <c r="AG111" s="18">
        <f>$AB19*FTE!AG111/100</f>
        <v>28.310327455919396</v>
      </c>
      <c r="AH111" s="18">
        <f>$AB19*FTE!AH111/100</f>
        <v>29.17536523929471</v>
      </c>
    </row>
    <row r="112" spans="1:34" x14ac:dyDescent="0.25">
      <c r="A112">
        <v>17</v>
      </c>
      <c r="B112" s="1" t="s">
        <v>116</v>
      </c>
      <c r="C112" s="18">
        <f>$AB20*FTE!C112/100</f>
        <v>98.268326095254821</v>
      </c>
      <c r="D112" s="18">
        <f>$AB20*FTE!D112/100</f>
        <v>100.38231224984635</v>
      </c>
      <c r="E112" s="18">
        <f>$AB20*FTE!E112/100</f>
        <v>101.53539560689626</v>
      </c>
      <c r="F112" s="18">
        <f>$AB20*FTE!F112/100</f>
        <v>100.76667336886295</v>
      </c>
      <c r="G112" s="18">
        <f>$AB20*FTE!G112/100</f>
        <v>96.218400127166063</v>
      </c>
      <c r="H112" s="18">
        <f>$AB20*FTE!H112/100</f>
        <v>93.72005285355786</v>
      </c>
      <c r="I112" s="18">
        <f>$AB20*FTE!I112/100</f>
        <v>94.616895464596695</v>
      </c>
      <c r="J112" s="18">
        <f>$AB20*FTE!J112/100</f>
        <v>98.460506654763137</v>
      </c>
      <c r="K112" s="18">
        <f>$AB20*FTE!K112/100</f>
        <v>103.26502064247116</v>
      </c>
      <c r="L112" s="18">
        <f>$AB20*FTE!L112/100</f>
        <v>105.31494661055991</v>
      </c>
      <c r="M112" s="18">
        <f>$AB20*FTE!M112/100</f>
        <v>108.06953463017915</v>
      </c>
      <c r="N112" s="18">
        <f>$AB20*FTE!N112/100</f>
        <v>112.61637047756872</v>
      </c>
      <c r="O112" s="18">
        <f>$AB20*FTE!O112/100</f>
        <v>112.22443415340086</v>
      </c>
      <c r="P112" s="18">
        <f>$AB20*FTE!P112/100</f>
        <v>113.33492040520983</v>
      </c>
      <c r="Q112" s="18">
        <f>$AB20*FTE!Q112/100</f>
        <v>107.65184370477569</v>
      </c>
      <c r="R112" s="18">
        <f>$AB20*FTE!R112/100</f>
        <v>99.551826338639657</v>
      </c>
      <c r="S112" s="18">
        <f>$AB20*FTE!S112/100</f>
        <v>94.913913169319827</v>
      </c>
      <c r="T112" s="18">
        <f>$AB20*FTE!T112/100</f>
        <v>95.763108538350224</v>
      </c>
      <c r="U112" s="18">
        <f>$AB20*FTE!U112/100</f>
        <v>97.918758321273515</v>
      </c>
      <c r="V112" s="18">
        <f>$AB20*FTE!V112/100</f>
        <v>99.486503617945004</v>
      </c>
      <c r="W112" s="18">
        <f>$AB20*FTE!W112/100</f>
        <v>99.747794500723572</v>
      </c>
      <c r="X112" s="18">
        <f>$AB20*FTE!X112/100</f>
        <v>98.310694645441387</v>
      </c>
      <c r="Y112" s="18">
        <f>$AB20*FTE!Y112/100</f>
        <v>83.155823444283655</v>
      </c>
      <c r="Z112" s="18">
        <f>$AB20*FTE!Z112/100</f>
        <v>81.588078147612151</v>
      </c>
      <c r="AA112" s="18">
        <f>$AB20*FTE!AA112/100</f>
        <v>85.703409551374804</v>
      </c>
      <c r="AB112" s="18">
        <f>$AB20*FTE!AB112/100</f>
        <v>90.27600000000001</v>
      </c>
      <c r="AC112" s="18">
        <f>$AB20*FTE!AC112/100</f>
        <v>91.386486251808961</v>
      </c>
      <c r="AD112" s="18">
        <f>$AB20*FTE!AD112/100</f>
        <v>93.215522431259032</v>
      </c>
      <c r="AE112" s="18">
        <f>$AB20*FTE!AE112/100</f>
        <v>93.41149059334299</v>
      </c>
      <c r="AF112" s="18">
        <f>$AB20*FTE!AF112/100</f>
        <v>90.602613603473216</v>
      </c>
      <c r="AG112" s="18">
        <f>$AB20*FTE!AG112/100</f>
        <v>90.602613603473216</v>
      </c>
      <c r="AH112" s="18">
        <f>$AB20*FTE!AH112/100</f>
        <v>93.607458755426919</v>
      </c>
    </row>
    <row r="113" spans="1:34" x14ac:dyDescent="0.25">
      <c r="A113">
        <v>18</v>
      </c>
      <c r="B113" s="1" t="s">
        <v>117</v>
      </c>
      <c r="C113" s="18">
        <f>$AB21*FTE!C113/100</f>
        <v>111.92533966327497</v>
      </c>
      <c r="D113" s="18">
        <f>$AB21*FTE!D113/100</f>
        <v>115.61871529061403</v>
      </c>
      <c r="E113" s="18">
        <f>$AB21*FTE!E113/100</f>
        <v>116.98365845723934</v>
      </c>
      <c r="F113" s="18">
        <f>$AB21*FTE!F113/100</f>
        <v>114.81580754554034</v>
      </c>
      <c r="G113" s="18">
        <f>$AB21*FTE!G113/100</f>
        <v>109.83777952608334</v>
      </c>
      <c r="H113" s="18">
        <f>$AB21*FTE!H113/100</f>
        <v>106.46556699677376</v>
      </c>
      <c r="I113" s="18">
        <f>$AB21*FTE!I113/100</f>
        <v>107.26847474184747</v>
      </c>
      <c r="J113" s="18">
        <f>$AB21*FTE!J113/100</f>
        <v>110.88155959467916</v>
      </c>
      <c r="K113" s="18">
        <f>$AB21*FTE!K113/100</f>
        <v>116.3413322611804</v>
      </c>
      <c r="L113" s="18">
        <f>$AB21*FTE!L113/100</f>
        <v>118.34860162386464</v>
      </c>
      <c r="M113" s="18">
        <f>$AB21*FTE!M113/100</f>
        <v>120.11499866302682</v>
      </c>
      <c r="N113" s="18">
        <f>$AB21*FTE!N113/100</f>
        <v>120.76844547134937</v>
      </c>
      <c r="O113" s="18">
        <f>$AB21*FTE!O113/100</f>
        <v>117.41830591497228</v>
      </c>
      <c r="P113" s="18">
        <f>$AB21*FTE!P113/100</f>
        <v>116.60119870609982</v>
      </c>
      <c r="Q113" s="18">
        <f>$AB21*FTE!Q113/100</f>
        <v>109.98263031423291</v>
      </c>
      <c r="R113" s="18">
        <f>$AB21*FTE!R113/100</f>
        <v>98.461418669131234</v>
      </c>
      <c r="S113" s="18">
        <f>$AB21*FTE!S113/100</f>
        <v>92.496536044362287</v>
      </c>
      <c r="T113" s="18">
        <f>$AB21*FTE!T113/100</f>
        <v>91.5977181146026</v>
      </c>
      <c r="U113" s="18">
        <f>$AB21*FTE!U113/100</f>
        <v>93.313643253234744</v>
      </c>
      <c r="V113" s="18">
        <f>$AB21*FTE!V113/100</f>
        <v>94.621014787430681</v>
      </c>
      <c r="W113" s="18">
        <f>$AB21*FTE!W113/100</f>
        <v>95.438121996303138</v>
      </c>
      <c r="X113" s="18">
        <f>$AB21*FTE!X113/100</f>
        <v>95.438121996303138</v>
      </c>
      <c r="Y113" s="18">
        <f>$AB21*FTE!Y113/100</f>
        <v>81.629010166358597</v>
      </c>
      <c r="Z113" s="18">
        <f>$AB21*FTE!Z113/100</f>
        <v>79.667952865064706</v>
      </c>
      <c r="AA113" s="18">
        <f>$AB21*FTE!AA113/100</f>
        <v>84.734017560073937</v>
      </c>
      <c r="AB113" s="18">
        <f>$AB21*FTE!AB113/100</f>
        <v>88.411000000000001</v>
      </c>
      <c r="AC113" s="18">
        <f>$AB21*FTE!AC113/100</f>
        <v>88.737842883548979</v>
      </c>
      <c r="AD113" s="18">
        <f>$AB21*FTE!AD113/100</f>
        <v>90.453768022181151</v>
      </c>
      <c r="AE113" s="18">
        <f>$AB21*FTE!AE113/100</f>
        <v>89.881792975970427</v>
      </c>
      <c r="AF113" s="18">
        <f>$AB21*FTE!AF113/100</f>
        <v>86.286521256931607</v>
      </c>
      <c r="AG113" s="18">
        <f>$AB21*FTE!AG113/100</f>
        <v>86.449942698706096</v>
      </c>
      <c r="AH113" s="18">
        <f>$AB21*FTE!AH113/100</f>
        <v>89.391528650646961</v>
      </c>
    </row>
    <row r="114" spans="1:34" x14ac:dyDescent="0.25">
      <c r="A114">
        <v>19</v>
      </c>
      <c r="B114" s="1" t="s">
        <v>118</v>
      </c>
      <c r="C114" s="18">
        <f>$AB22*FTE!C114/100</f>
        <v>231.35781871894653</v>
      </c>
      <c r="D114" s="18">
        <f>$AB22*FTE!D114/100</f>
        <v>236.36917941321974</v>
      </c>
      <c r="E114" s="18">
        <f>$AB22*FTE!E114/100</f>
        <v>232.55099983663058</v>
      </c>
      <c r="F114" s="18">
        <f>$AB22*FTE!F114/100</f>
        <v>222.76691467162101</v>
      </c>
      <c r="G114" s="18">
        <f>$AB22*FTE!G114/100</f>
        <v>211.55101216539049</v>
      </c>
      <c r="H114" s="18">
        <f>$AB22*FTE!H114/100</f>
        <v>199.85783721208631</v>
      </c>
      <c r="I114" s="18">
        <f>$AB22*FTE!I114/100</f>
        <v>194.9657946295815</v>
      </c>
      <c r="J114" s="18">
        <f>$AB22*FTE!J114/100</f>
        <v>193.77261351189745</v>
      </c>
      <c r="K114" s="18">
        <f>$AB22*FTE!K114/100</f>
        <v>199.49988287678113</v>
      </c>
      <c r="L114" s="18">
        <f>$AB22*FTE!L114/100</f>
        <v>206.6589695828857</v>
      </c>
      <c r="M114" s="18">
        <f>$AB22*FTE!M114/100</f>
        <v>212.26692083600093</v>
      </c>
      <c r="N114" s="18">
        <f>$AB22*FTE!N114/100</f>
        <v>218.61688333333336</v>
      </c>
      <c r="O114" s="18">
        <f>$AB22*FTE!O114/100</f>
        <v>209.54313333333334</v>
      </c>
      <c r="P114" s="18">
        <f>$AB22*FTE!P114/100</f>
        <v>215.22935000000001</v>
      </c>
      <c r="Q114" s="18">
        <f>$AB22*FTE!Q114/100</f>
        <v>209.66411666666667</v>
      </c>
      <c r="R114" s="18">
        <f>$AB22*FTE!R114/100</f>
        <v>178.93435000000002</v>
      </c>
      <c r="S114" s="18">
        <f>$AB22*FTE!S114/100</f>
        <v>161.39176666666668</v>
      </c>
      <c r="T114" s="18">
        <f>$AB22*FTE!T114/100</f>
        <v>157.27833333333334</v>
      </c>
      <c r="U114" s="18">
        <f>$AB22*FTE!U114/100</f>
        <v>156.43145000000001</v>
      </c>
      <c r="V114" s="18">
        <f>$AB22*FTE!V114/100</f>
        <v>155.70555000000002</v>
      </c>
      <c r="W114" s="18">
        <f>$AB22*FTE!W114/100</f>
        <v>151.71310000000003</v>
      </c>
      <c r="X114" s="18">
        <f>$AB22*FTE!X114/100</f>
        <v>148.44655</v>
      </c>
      <c r="Y114" s="18">
        <f>$AB22*FTE!Y114/100</f>
        <v>135.13838333333334</v>
      </c>
      <c r="Z114" s="18">
        <f>$AB22*FTE!Z114/100</f>
        <v>130.54101666666668</v>
      </c>
      <c r="AA114" s="18">
        <f>$AB22*FTE!AA114/100</f>
        <v>131.87183333333334</v>
      </c>
      <c r="AB114" s="18">
        <f>$AB22*FTE!AB114/100</f>
        <v>130.66200000000001</v>
      </c>
      <c r="AC114" s="18">
        <f>$AB22*FTE!AC114/100</f>
        <v>126.79053333333333</v>
      </c>
      <c r="AD114" s="18">
        <f>$AB22*FTE!AD114/100</f>
        <v>124.97578333333335</v>
      </c>
      <c r="AE114" s="18">
        <f>$AB22*FTE!AE114/100</f>
        <v>126.06463333333333</v>
      </c>
      <c r="AF114" s="18">
        <f>$AB22*FTE!AF114/100</f>
        <v>124.97578333333335</v>
      </c>
      <c r="AG114" s="18">
        <f>$AB22*FTE!AG114/100</f>
        <v>124.49185</v>
      </c>
      <c r="AH114" s="18">
        <f>$AB22*FTE!AH114/100</f>
        <v>125.70168333333335</v>
      </c>
    </row>
    <row r="115" spans="1:34" x14ac:dyDescent="0.25">
      <c r="A115">
        <v>20</v>
      </c>
      <c r="B115" s="1" t="s">
        <v>119</v>
      </c>
      <c r="C115" s="18">
        <f>$AB23*FTE!C115/100</f>
        <v>55.794462860636571</v>
      </c>
      <c r="D115" s="18">
        <f>$AB23*FTE!D115/100</f>
        <v>55.708625225466363</v>
      </c>
      <c r="E115" s="18">
        <f>$AB23*FTE!E115/100</f>
        <v>54.67857360342385</v>
      </c>
      <c r="F115" s="18">
        <f>$AB23*FTE!F115/100</f>
        <v>52.189282183487741</v>
      </c>
      <c r="G115" s="18">
        <f>$AB23*FTE!G115/100</f>
        <v>49.099127317360178</v>
      </c>
      <c r="H115" s="18">
        <f>$AB23*FTE!H115/100</f>
        <v>48.412426235998502</v>
      </c>
      <c r="I115" s="18">
        <f>$AB23*FTE!I115/100</f>
        <v>48.154913330487872</v>
      </c>
      <c r="J115" s="18">
        <f>$AB23*FTE!J115/100</f>
        <v>49.270802587700601</v>
      </c>
      <c r="K115" s="18">
        <f>$AB23*FTE!K115/100</f>
        <v>50.129178939402706</v>
      </c>
      <c r="L115" s="18">
        <f>$AB23*FTE!L115/100</f>
        <v>49.871666033892069</v>
      </c>
      <c r="M115" s="18">
        <f>$AB23*FTE!M115/100</f>
        <v>49.957503669062277</v>
      </c>
      <c r="N115" s="18">
        <f>$AB23*FTE!N115/100</f>
        <v>51.144379781420767</v>
      </c>
      <c r="O115" s="18">
        <f>$AB23*FTE!O115/100</f>
        <v>50.273095628415305</v>
      </c>
      <c r="P115" s="18">
        <f>$AB23*FTE!P115/100</f>
        <v>50.79586612021857</v>
      </c>
      <c r="Q115" s="18">
        <f>$AB23*FTE!Q115/100</f>
        <v>47.746371584699446</v>
      </c>
      <c r="R115" s="18">
        <f>$AB23*FTE!R115/100</f>
        <v>42.692923497267756</v>
      </c>
      <c r="S115" s="18">
        <f>$AB23*FTE!S115/100</f>
        <v>39.64342896174864</v>
      </c>
      <c r="T115" s="18">
        <f>$AB23*FTE!T115/100</f>
        <v>38.162245901639345</v>
      </c>
      <c r="U115" s="18">
        <f>$AB23*FTE!U115/100</f>
        <v>37.290961748633883</v>
      </c>
      <c r="V115" s="18">
        <f>$AB23*FTE!V115/100</f>
        <v>37.203833333333336</v>
      </c>
      <c r="W115" s="18">
        <f>$AB23*FTE!W115/100</f>
        <v>36.681062841530057</v>
      </c>
      <c r="X115" s="18">
        <f>$AB23*FTE!X115/100</f>
        <v>36.071163934426224</v>
      </c>
      <c r="Y115" s="18">
        <f>$AB23*FTE!Y115/100</f>
        <v>31.714743169398904</v>
      </c>
      <c r="Z115" s="18">
        <f>$AB23*FTE!Z115/100</f>
        <v>30.582073770491803</v>
      </c>
      <c r="AA115" s="18">
        <f>$AB23*FTE!AA115/100</f>
        <v>31.191972677595626</v>
      </c>
      <c r="AB115" s="18">
        <f>$AB23*FTE!AB115/100</f>
        <v>31.888999999999999</v>
      </c>
      <c r="AC115" s="18">
        <f>$AB23*FTE!AC115/100</f>
        <v>32.063256830601091</v>
      </c>
      <c r="AD115" s="18">
        <f>$AB23*FTE!AD115/100</f>
        <v>32.498898907103822</v>
      </c>
      <c r="AE115" s="18">
        <f>$AB23*FTE!AE115/100</f>
        <v>32.760284153005465</v>
      </c>
      <c r="AF115" s="18">
        <f>$AB23*FTE!AF115/100</f>
        <v>32.760284153005465</v>
      </c>
      <c r="AG115" s="18">
        <f>$AB23*FTE!AG115/100</f>
        <v>33.370183060109291</v>
      </c>
      <c r="AH115" s="18">
        <f>$AB23*FTE!AH115/100</f>
        <v>34.067210382513657</v>
      </c>
    </row>
    <row r="116" spans="1:34" x14ac:dyDescent="0.25">
      <c r="A116">
        <v>21</v>
      </c>
      <c r="B116" s="1" t="s">
        <v>120</v>
      </c>
      <c r="C116" s="18">
        <f>$AB24*FTE!C116/100</f>
        <v>84.823511379574867</v>
      </c>
      <c r="D116" s="18">
        <f>$AB24*FTE!D116/100</f>
        <v>84.896698188357931</v>
      </c>
      <c r="E116" s="18">
        <f>$AB24*FTE!E116/100</f>
        <v>84.750324570791804</v>
      </c>
      <c r="F116" s="18">
        <f>$AB24*FTE!F116/100</f>
        <v>81.383731366770704</v>
      </c>
      <c r="G116" s="18">
        <f>$AB24*FTE!G116/100</f>
        <v>76.69977560465442</v>
      </c>
      <c r="H116" s="18">
        <f>$AB24*FTE!H116/100</f>
        <v>78.822193059363357</v>
      </c>
      <c r="I116" s="18">
        <f>$AB24*FTE!I116/100</f>
        <v>80.651863278940041</v>
      </c>
      <c r="J116" s="18">
        <f>$AB24*FTE!J116/100</f>
        <v>86.36043436401927</v>
      </c>
      <c r="K116" s="18">
        <f>$AB24*FTE!K116/100</f>
        <v>89.946587994389574</v>
      </c>
      <c r="L116" s="18">
        <f>$AB24*FTE!L116/100</f>
        <v>89.141533097775834</v>
      </c>
      <c r="M116" s="18">
        <f>$AB24*FTE!M116/100</f>
        <v>90.458895655871032</v>
      </c>
      <c r="N116" s="18">
        <f>$AB24*FTE!N116/100</f>
        <v>92.979123537061128</v>
      </c>
      <c r="O116" s="18">
        <f>$AB24*FTE!O116/100</f>
        <v>96.083355006501947</v>
      </c>
      <c r="P116" s="18">
        <f>$AB24*FTE!P116/100</f>
        <v>96.157265279583882</v>
      </c>
      <c r="Q116" s="18">
        <f>$AB24*FTE!Q116/100</f>
        <v>88.840148244473355</v>
      </c>
      <c r="R116" s="18">
        <f>$AB24*FTE!R116/100</f>
        <v>84.183801040312076</v>
      </c>
      <c r="S116" s="18">
        <f>$AB24*FTE!S116/100</f>
        <v>81.37521066319897</v>
      </c>
      <c r="T116" s="18">
        <f>$AB24*FTE!T116/100</f>
        <v>81.37521066319897</v>
      </c>
      <c r="U116" s="18">
        <f>$AB24*FTE!U116/100</f>
        <v>80.414377113133952</v>
      </c>
      <c r="V116" s="18">
        <f>$AB24*FTE!V116/100</f>
        <v>77.75360728218466</v>
      </c>
      <c r="W116" s="18">
        <f>$AB24*FTE!W116/100</f>
        <v>72.284247074122234</v>
      </c>
      <c r="X116" s="18">
        <f>$AB24*FTE!X116/100</f>
        <v>64.006296488946688</v>
      </c>
      <c r="Y116" s="18">
        <f>$AB24*FTE!Y116/100</f>
        <v>48.632959687906379</v>
      </c>
      <c r="Z116" s="18">
        <f>$AB24*FTE!Z116/100</f>
        <v>49.22424187256177</v>
      </c>
      <c r="AA116" s="18">
        <f>$AB24*FTE!AA116/100</f>
        <v>52.32847334200261</v>
      </c>
      <c r="AB116" s="18">
        <f>$AB24*FTE!AB116/100</f>
        <v>56.83700000000001</v>
      </c>
      <c r="AC116" s="18">
        <f>$AB24*FTE!AC116/100</f>
        <v>59.867321196358915</v>
      </c>
      <c r="AD116" s="18">
        <f>$AB24*FTE!AD116/100</f>
        <v>63.784565669700918</v>
      </c>
      <c r="AE116" s="18">
        <f>$AB24*FTE!AE116/100</f>
        <v>66.962707412223665</v>
      </c>
      <c r="AF116" s="18">
        <f>$AB24*FTE!AF116/100</f>
        <v>69.032195058517559</v>
      </c>
      <c r="AG116" s="18">
        <f>$AB24*FTE!AG116/100</f>
        <v>71.027772431729531</v>
      </c>
      <c r="AH116" s="18">
        <f>$AB24*FTE!AH116/100</f>
        <v>73.171170351105332</v>
      </c>
    </row>
    <row r="117" spans="1:34" x14ac:dyDescent="0.25">
      <c r="A117">
        <v>22</v>
      </c>
      <c r="B117" s="1" t="s">
        <v>121</v>
      </c>
      <c r="C117" s="18">
        <f>$AB25*FTE!C117/100</f>
        <v>104.8958975704732</v>
      </c>
      <c r="D117" s="18">
        <f>$AB25*FTE!D117/100</f>
        <v>106.36885902081083</v>
      </c>
      <c r="E117" s="18">
        <f>$AB25*FTE!E117/100</f>
        <v>107.52618587464754</v>
      </c>
      <c r="F117" s="18">
        <f>$AB25*FTE!F117/100</f>
        <v>105.63237829564201</v>
      </c>
      <c r="G117" s="18">
        <f>$AB25*FTE!G117/100</f>
        <v>99.950955558625409</v>
      </c>
      <c r="H117" s="18">
        <f>$AB25*FTE!H117/100</f>
        <v>93.953898225107892</v>
      </c>
      <c r="I117" s="18">
        <f>$AB25*FTE!I117/100</f>
        <v>84.695283394414147</v>
      </c>
      <c r="J117" s="18">
        <f>$AB25*FTE!J117/100</f>
        <v>79.22428372173151</v>
      </c>
      <c r="K117" s="18">
        <f>$AB25*FTE!K117/100</f>
        <v>75.436668563720445</v>
      </c>
      <c r="L117" s="18">
        <f>$AB25*FTE!L117/100</f>
        <v>76.278360821056225</v>
      </c>
      <c r="M117" s="18">
        <f>$AB25*FTE!M117/100</f>
        <v>79.75034138256639</v>
      </c>
      <c r="N117" s="18">
        <f>$AB25*FTE!N117/100</f>
        <v>85.126185735512621</v>
      </c>
      <c r="O117" s="18">
        <f>$AB25*FTE!O117/100</f>
        <v>82.469313521545317</v>
      </c>
      <c r="P117" s="18">
        <f>$AB25*FTE!P117/100</f>
        <v>78.643417533432384</v>
      </c>
      <c r="Q117" s="18">
        <f>$AB25*FTE!Q117/100</f>
        <v>76.517919762258543</v>
      </c>
      <c r="R117" s="18">
        <f>$AB25*FTE!R117/100</f>
        <v>71.73554977711737</v>
      </c>
      <c r="S117" s="18">
        <f>$AB25*FTE!S117/100</f>
        <v>68.334753343239228</v>
      </c>
      <c r="T117" s="18">
        <f>$AB25*FTE!T117/100</f>
        <v>69.078677563150066</v>
      </c>
      <c r="U117" s="18">
        <f>$AB25*FTE!U117/100</f>
        <v>71.310450222882608</v>
      </c>
      <c r="V117" s="18">
        <f>$AB25*FTE!V117/100</f>
        <v>73.223398216939074</v>
      </c>
      <c r="W117" s="18">
        <f>$AB25*FTE!W117/100</f>
        <v>75.348895988112915</v>
      </c>
      <c r="X117" s="18">
        <f>$AB25*FTE!X117/100</f>
        <v>76.943019316493306</v>
      </c>
      <c r="Y117" s="18">
        <f>$AB25*FTE!Y117/100</f>
        <v>71.310450222882608</v>
      </c>
      <c r="Z117" s="18">
        <f>$AB25*FTE!Z117/100</f>
        <v>68.547303120356617</v>
      </c>
      <c r="AA117" s="18">
        <f>$AB25*FTE!AA117/100</f>
        <v>69.503777117384828</v>
      </c>
      <c r="AB117" s="18">
        <f>$AB25*FTE!AB117/100</f>
        <v>71.522999999999996</v>
      </c>
      <c r="AC117" s="18">
        <f>$AB25*FTE!AC117/100</f>
        <v>72.373199108469535</v>
      </c>
      <c r="AD117" s="18">
        <f>$AB25*FTE!AD117/100</f>
        <v>71.948099554234773</v>
      </c>
      <c r="AE117" s="18">
        <f>$AB25*FTE!AE117/100</f>
        <v>72.692023774145611</v>
      </c>
      <c r="AF117" s="18">
        <f>$AB25*FTE!AF117/100</f>
        <v>71.522999999999996</v>
      </c>
      <c r="AG117" s="18">
        <f>$AB25*FTE!AG117/100</f>
        <v>71.09790044576522</v>
      </c>
      <c r="AH117" s="18">
        <f>$AB25*FTE!AH117/100</f>
        <v>73.435947994056463</v>
      </c>
    </row>
    <row r="118" spans="1:34" x14ac:dyDescent="0.25">
      <c r="A118">
        <v>23</v>
      </c>
      <c r="B118" s="1" t="s">
        <v>122</v>
      </c>
      <c r="C118" s="18">
        <f>$AB26*FTE!C118/100</f>
        <v>31.081409894248395</v>
      </c>
      <c r="D118" s="18">
        <f>$AB26*FTE!D118/100</f>
        <v>31.819101584776448</v>
      </c>
      <c r="E118" s="18">
        <f>$AB26*FTE!E118/100</f>
        <v>31.769922138741251</v>
      </c>
      <c r="F118" s="18">
        <f>$AB26*FTE!F118/100</f>
        <v>30.687974325966774</v>
      </c>
      <c r="G118" s="18">
        <f>$AB26*FTE!G118/100</f>
        <v>28.720796484558647</v>
      </c>
      <c r="H118" s="18">
        <f>$AB26*FTE!H118/100</f>
        <v>28.425719808347431</v>
      </c>
      <c r="I118" s="18">
        <f>$AB26*FTE!I118/100</f>
        <v>29.114232052840272</v>
      </c>
      <c r="J118" s="18">
        <f>$AB26*FTE!J118/100</f>
        <v>30.04864152750913</v>
      </c>
      <c r="K118" s="18">
        <f>$AB26*FTE!K118/100</f>
        <v>30.04864152750913</v>
      </c>
      <c r="L118" s="18">
        <f>$AB26*FTE!L118/100</f>
        <v>29.851923743368321</v>
      </c>
      <c r="M118" s="18">
        <f>$AB26*FTE!M118/100</f>
        <v>30.442077095790761</v>
      </c>
      <c r="N118" s="18">
        <f>$AB26*FTE!N118/100</f>
        <v>32.3340583090379</v>
      </c>
      <c r="O118" s="18">
        <f>$AB26*FTE!O118/100</f>
        <v>33.39336443148688</v>
      </c>
      <c r="P118" s="18">
        <f>$AB26*FTE!P118/100</f>
        <v>33.847352769679297</v>
      </c>
      <c r="Q118" s="18">
        <f>$AB26*FTE!Q118/100</f>
        <v>31.829626822157433</v>
      </c>
      <c r="R118" s="18">
        <f>$AB26*FTE!R118/100</f>
        <v>29.862344023323612</v>
      </c>
      <c r="S118" s="18">
        <f>$AB26*FTE!S118/100</f>
        <v>28.197720116618076</v>
      </c>
      <c r="T118" s="18">
        <f>$AB26*FTE!T118/100</f>
        <v>28.197720116618076</v>
      </c>
      <c r="U118" s="18">
        <f>$AB26*FTE!U118/100</f>
        <v>27.895061224489794</v>
      </c>
      <c r="V118" s="18">
        <f>$AB26*FTE!V118/100</f>
        <v>27.541959183673466</v>
      </c>
      <c r="W118" s="18">
        <f>$AB26*FTE!W118/100</f>
        <v>26.129551020408162</v>
      </c>
      <c r="X118" s="18">
        <f>$AB26*FTE!X118/100</f>
        <v>23.657836734693877</v>
      </c>
      <c r="Y118" s="18">
        <f>$AB26*FTE!Y118/100</f>
        <v>18.714408163265308</v>
      </c>
      <c r="Z118" s="18">
        <f>$AB26*FTE!Z118/100</f>
        <v>17.402886297376096</v>
      </c>
      <c r="AA118" s="18">
        <f>$AB26*FTE!AA118/100</f>
        <v>17.402886297376096</v>
      </c>
      <c r="AB118" s="18">
        <f>$AB26*FTE!AB118/100</f>
        <v>17.302</v>
      </c>
      <c r="AC118" s="18">
        <f>$AB26*FTE!AC118/100</f>
        <v>17.655102040816328</v>
      </c>
      <c r="AD118" s="18">
        <f>$AB26*FTE!AD118/100</f>
        <v>18.109090379008748</v>
      </c>
      <c r="AE118" s="18">
        <f>$AB26*FTE!AE118/100</f>
        <v>18.663965014577258</v>
      </c>
      <c r="AF118" s="18">
        <f>$AB26*FTE!AF118/100</f>
        <v>19.168396501457725</v>
      </c>
      <c r="AG118" s="18">
        <f>$AB26*FTE!AG118/100</f>
        <v>19.37016909620991</v>
      </c>
      <c r="AH118" s="18">
        <f>$AB26*FTE!AH118/100</f>
        <v>19.37016909620991</v>
      </c>
    </row>
    <row r="119" spans="1:34" x14ac:dyDescent="0.25">
      <c r="A119">
        <v>24</v>
      </c>
      <c r="B119" s="1" t="s">
        <v>123</v>
      </c>
      <c r="C119" s="18">
        <f>$AB27*FTE!C119/100</f>
        <v>53.991369243946721</v>
      </c>
      <c r="D119" s="18">
        <f>$AB27*FTE!D119/100</f>
        <v>56.224394855217781</v>
      </c>
      <c r="E119" s="18">
        <f>$AB27*FTE!E119/100</f>
        <v>56.702900343347302</v>
      </c>
      <c r="F119" s="18">
        <f>$AB27*FTE!F119/100</f>
        <v>56.064893025841265</v>
      </c>
      <c r="G119" s="18">
        <f>$AB27*FTE!G119/100</f>
        <v>55.347134793647001</v>
      </c>
      <c r="H119" s="18">
        <f>$AB27*FTE!H119/100</f>
        <v>55.028131134894004</v>
      </c>
      <c r="I119" s="18">
        <f>$AB27*FTE!I119/100</f>
        <v>55.586387537711765</v>
      </c>
      <c r="J119" s="18">
        <f>$AB27*FTE!J119/100</f>
        <v>56.383896684594283</v>
      </c>
      <c r="K119" s="18">
        <f>$AB27*FTE!K119/100</f>
        <v>56.78265125803555</v>
      </c>
      <c r="L119" s="18">
        <f>$AB27*FTE!L119/100</f>
        <v>57.261156746165042</v>
      </c>
      <c r="M119" s="18">
        <f>$AB27*FTE!M119/100</f>
        <v>57.978914978359327</v>
      </c>
      <c r="N119" s="18">
        <f>$AB27*FTE!N119/100</f>
        <v>59.705137745974952</v>
      </c>
      <c r="O119" s="18">
        <f>$AB27*FTE!O119/100</f>
        <v>59.374361359570656</v>
      </c>
      <c r="P119" s="18">
        <f>$AB27*FTE!P119/100</f>
        <v>59.126279069767442</v>
      </c>
      <c r="Q119" s="18">
        <f>$AB27*FTE!Q119/100</f>
        <v>57.389703041144905</v>
      </c>
      <c r="R119" s="18">
        <f>$AB27*FTE!R119/100</f>
        <v>55.074268336314852</v>
      </c>
      <c r="S119" s="18">
        <f>$AB27*FTE!S119/100</f>
        <v>53.420386404293374</v>
      </c>
      <c r="T119" s="18">
        <f>$AB27*FTE!T119/100</f>
        <v>52.345363148479429</v>
      </c>
      <c r="U119" s="18">
        <f>$AB27*FTE!U119/100</f>
        <v>52.593445438282643</v>
      </c>
      <c r="V119" s="18">
        <f>$AB27*FTE!V119/100</f>
        <v>52.345363148479429</v>
      </c>
      <c r="W119" s="18">
        <f>$AB27*FTE!W119/100</f>
        <v>51.683810375670838</v>
      </c>
      <c r="X119" s="18">
        <f>$AB27*FTE!X119/100</f>
        <v>50.691481216457959</v>
      </c>
      <c r="Y119" s="18">
        <f>$AB27*FTE!Y119/100</f>
        <v>46.391388193202147</v>
      </c>
      <c r="Z119" s="18">
        <f>$AB27*FTE!Z119/100</f>
        <v>45.23367084078712</v>
      </c>
      <c r="AA119" s="18">
        <f>$AB27*FTE!AA119/100</f>
        <v>45.564447227191415</v>
      </c>
      <c r="AB119" s="18">
        <f>$AB27*FTE!AB119/100</f>
        <v>46.226000000000006</v>
      </c>
      <c r="AC119" s="18">
        <f>$AB27*FTE!AC119/100</f>
        <v>46.391388193202147</v>
      </c>
      <c r="AD119" s="18">
        <f>$AB27*FTE!AD119/100</f>
        <v>46.887552772808583</v>
      </c>
      <c r="AE119" s="18">
        <f>$AB27*FTE!AE119/100</f>
        <v>47.383717352415033</v>
      </c>
      <c r="AF119" s="18">
        <f>$AB27*FTE!AF119/100</f>
        <v>47.218329159212878</v>
      </c>
      <c r="AG119" s="18">
        <f>$AB27*FTE!AG119/100</f>
        <v>47.879881932021462</v>
      </c>
      <c r="AH119" s="18">
        <f>$AB27*FTE!AH119/100</f>
        <v>48.872211091234341</v>
      </c>
    </row>
    <row r="120" spans="1:34" x14ac:dyDescent="0.25">
      <c r="A120">
        <v>25</v>
      </c>
      <c r="B120" s="1" t="s">
        <v>285</v>
      </c>
      <c r="C120" s="18">
        <f>$AB28*FTE!C120/100</f>
        <v>486.83945732396597</v>
      </c>
      <c r="D120" s="18">
        <f>$AB28*FTE!D120/100</f>
        <v>492.83762428621225</v>
      </c>
      <c r="E120" s="18">
        <f>$AB28*FTE!E120/100</f>
        <v>494.39009102938189</v>
      </c>
      <c r="F120" s="18">
        <f>$AB28*FTE!F120/100</f>
        <v>491.3557242131867</v>
      </c>
      <c r="G120" s="18">
        <f>$AB28*FTE!G120/100</f>
        <v>481.12355704229611</v>
      </c>
      <c r="H120" s="18">
        <f>$AB28*FTE!H120/100</f>
        <v>479.78279030955849</v>
      </c>
      <c r="I120" s="18">
        <f>$AB28*FTE!I120/100</f>
        <v>479.14769027826185</v>
      </c>
      <c r="J120" s="18">
        <f>$AB28*FTE!J120/100</f>
        <v>481.54695706316039</v>
      </c>
      <c r="K120" s="18">
        <f>$AB28*FTE!K120/100</f>
        <v>482.67602378546565</v>
      </c>
      <c r="L120" s="18">
        <f>$AB28*FTE!L120/100</f>
        <v>475.19595675019372</v>
      </c>
      <c r="M120" s="18">
        <f>$AB28*FTE!M120/100</f>
        <v>471.80875658327824</v>
      </c>
      <c r="N120" s="18">
        <f>$AB28*FTE!N120/100</f>
        <v>468.628538961039</v>
      </c>
      <c r="O120" s="18">
        <f>$AB28*FTE!O120/100</f>
        <v>461.16237662337664</v>
      </c>
      <c r="P120" s="18">
        <f>$AB28*FTE!P120/100</f>
        <v>451.95652597402602</v>
      </c>
      <c r="Q120" s="18">
        <f>$AB28*FTE!Q120/100</f>
        <v>431.44270129870137</v>
      </c>
      <c r="R120" s="18">
        <f>$AB28*FTE!R120/100</f>
        <v>409.04421428571436</v>
      </c>
      <c r="S120" s="18">
        <f>$AB28*FTE!S120/100</f>
        <v>391.7198181818182</v>
      </c>
      <c r="T120" s="18">
        <f>$AB28*FTE!T120/100</f>
        <v>381.13671428571433</v>
      </c>
      <c r="U120" s="18">
        <f>$AB28*FTE!U120/100</f>
        <v>372.14832467532472</v>
      </c>
      <c r="V120" s="18">
        <f>$AB28*FTE!V120/100</f>
        <v>366.42185064935069</v>
      </c>
      <c r="W120" s="18">
        <f>$AB28*FTE!W120/100</f>
        <v>358.52076623376627</v>
      </c>
      <c r="X120" s="18">
        <f>$AB28*FTE!X120/100</f>
        <v>348.51755844155849</v>
      </c>
      <c r="Y120" s="18">
        <f>$AB28*FTE!Y120/100</f>
        <v>320.46508441558444</v>
      </c>
      <c r="Z120" s="18">
        <f>$AB28*FTE!Z120/100</f>
        <v>313.28887012987013</v>
      </c>
      <c r="AA120" s="18">
        <f>$AB28*FTE!AA120/100</f>
        <v>313.36135714285717</v>
      </c>
      <c r="AB120" s="18">
        <f>$AB28*FTE!AB120/100</f>
        <v>312.56400000000002</v>
      </c>
      <c r="AC120" s="18">
        <f>$AB28*FTE!AC120/100</f>
        <v>314.52114935064941</v>
      </c>
      <c r="AD120" s="18">
        <f>$AB28*FTE!AD120/100</f>
        <v>317.4931168831169</v>
      </c>
      <c r="AE120" s="18">
        <f>$AB28*FTE!AE120/100</f>
        <v>322.49472077922076</v>
      </c>
      <c r="AF120" s="18">
        <f>$AB28*FTE!AF120/100</f>
        <v>325.2492272727273</v>
      </c>
      <c r="AG120" s="18">
        <f>$AB28*FTE!AG120/100</f>
        <v>331.91803246753244</v>
      </c>
      <c r="AH120" s="18">
        <f>$AB28*FTE!AH120/100</f>
        <v>333.15031168831172</v>
      </c>
    </row>
    <row r="121" spans="1:34" x14ac:dyDescent="0.25">
      <c r="A121">
        <v>26</v>
      </c>
      <c r="B121" s="1" t="s">
        <v>124</v>
      </c>
      <c r="C121" s="18">
        <f>$AB29*FTE!C121/100</f>
        <v>94.749241880712773</v>
      </c>
      <c r="D121" s="18">
        <f>$AB29*FTE!D121/100</f>
        <v>95.421619706004662</v>
      </c>
      <c r="E121" s="18">
        <f>$AB29*FTE!E121/100</f>
        <v>95.477651191445659</v>
      </c>
      <c r="F121" s="18">
        <f>$AB29*FTE!F121/100</f>
        <v>96.598280900265436</v>
      </c>
      <c r="G121" s="18">
        <f>$AB29*FTE!G121/100</f>
        <v>96.093997531296523</v>
      </c>
      <c r="H121" s="18">
        <f>$AB29*FTE!H121/100</f>
        <v>95.253525249681701</v>
      </c>
      <c r="I121" s="18">
        <f>$AB29*FTE!I121/100</f>
        <v>95.645745647768621</v>
      </c>
      <c r="J121" s="18">
        <f>$AB29*FTE!J121/100</f>
        <v>96.374154958501464</v>
      </c>
      <c r="K121" s="18">
        <f>$AB29*FTE!K121/100</f>
        <v>97.830973579967193</v>
      </c>
      <c r="L121" s="18">
        <f>$AB29*FTE!L121/100</f>
        <v>98.279225463495095</v>
      </c>
      <c r="M121" s="18">
        <f>$AB29*FTE!M121/100</f>
        <v>97.887005065408175</v>
      </c>
      <c r="N121" s="18">
        <f>$AB29*FTE!N121/100</f>
        <v>99.771310410094642</v>
      </c>
      <c r="O121" s="18">
        <f>$AB29*FTE!O121/100</f>
        <v>100.64090347003156</v>
      </c>
      <c r="P121" s="18">
        <f>$AB29*FTE!P121/100</f>
        <v>100.17712050473186</v>
      </c>
      <c r="Q121" s="18">
        <f>$AB29*FTE!Q121/100</f>
        <v>99.133608832807568</v>
      </c>
      <c r="R121" s="18">
        <f>$AB29*FTE!R121/100</f>
        <v>97.974151419558368</v>
      </c>
      <c r="S121" s="18">
        <f>$AB29*FTE!S121/100</f>
        <v>96.119019558359611</v>
      </c>
      <c r="T121" s="18">
        <f>$AB29*FTE!T121/100</f>
        <v>94.901589274447943</v>
      </c>
      <c r="U121" s="18">
        <f>$AB29*FTE!U121/100</f>
        <v>93.742131861198743</v>
      </c>
      <c r="V121" s="18">
        <f>$AB29*FTE!V121/100</f>
        <v>93.626186119873822</v>
      </c>
      <c r="W121" s="18">
        <f>$AB29*FTE!W121/100</f>
        <v>93.974023343848586</v>
      </c>
      <c r="X121" s="18">
        <f>$AB29*FTE!X121/100</f>
        <v>93.626186119873822</v>
      </c>
      <c r="Y121" s="18">
        <f>$AB29*FTE!Y121/100</f>
        <v>91.481189905362768</v>
      </c>
      <c r="Z121" s="18">
        <f>$AB29*FTE!Z121/100</f>
        <v>90.495651104100943</v>
      </c>
      <c r="AA121" s="18">
        <f>$AB29*FTE!AA121/100</f>
        <v>91.307271293375393</v>
      </c>
      <c r="AB121" s="18">
        <f>$AB29*FTE!AB121/100</f>
        <v>91.887</v>
      </c>
      <c r="AC121" s="18">
        <f>$AB29*FTE!AC121/100</f>
        <v>92.698620189274436</v>
      </c>
      <c r="AD121" s="18">
        <f>$AB29*FTE!AD121/100</f>
        <v>94.263887697160882</v>
      </c>
      <c r="AE121" s="18">
        <f>$AB29*FTE!AE121/100</f>
        <v>97.046585488958996</v>
      </c>
      <c r="AF121" s="18">
        <f>$AB29*FTE!AF121/100</f>
        <v>99.655364668769707</v>
      </c>
      <c r="AG121" s="18">
        <f>$AB29*FTE!AG121/100</f>
        <v>103.71346561514196</v>
      </c>
      <c r="AH121" s="18">
        <f>$AB29*FTE!AH121/100</f>
        <v>105.16278738170348</v>
      </c>
    </row>
    <row r="122" spans="1:34" x14ac:dyDescent="0.25">
      <c r="A122">
        <v>27</v>
      </c>
      <c r="B122" s="1" t="s">
        <v>125</v>
      </c>
      <c r="C122" s="18">
        <f>$AB30*FTE!C122/100</f>
        <v>35.616015419546379</v>
      </c>
      <c r="D122" s="18">
        <f>$AB30*FTE!D122/100</f>
        <v>35.616015419546379</v>
      </c>
      <c r="E122" s="18">
        <f>$AB30*FTE!E122/100</f>
        <v>35.664145170113336</v>
      </c>
      <c r="F122" s="18">
        <f>$AB30*FTE!F122/100</f>
        <v>34.653420408207282</v>
      </c>
      <c r="G122" s="18">
        <f>$AB30*FTE!G122/100</f>
        <v>33.161398140631697</v>
      </c>
      <c r="H122" s="18">
        <f>$AB30*FTE!H122/100</f>
        <v>32.872619637229974</v>
      </c>
      <c r="I122" s="18">
        <f>$AB30*FTE!I122/100</f>
        <v>32.920749387796924</v>
      </c>
      <c r="J122" s="18">
        <f>$AB30*FTE!J122/100</f>
        <v>33.305787392332562</v>
      </c>
      <c r="K122" s="18">
        <f>$AB30*FTE!K122/100</f>
        <v>32.872619637229974</v>
      </c>
      <c r="L122" s="18">
        <f>$AB30*FTE!L122/100</f>
        <v>31.669375873056104</v>
      </c>
      <c r="M122" s="18">
        <f>$AB30*FTE!M122/100</f>
        <v>31.28433786852047</v>
      </c>
      <c r="N122" s="18">
        <f>$AB30*FTE!N122/100</f>
        <v>31.831786666666666</v>
      </c>
      <c r="O122" s="18">
        <f>$AB30*FTE!O122/100</f>
        <v>30.195573333333336</v>
      </c>
      <c r="P122" s="18">
        <f>$AB30*FTE!P122/100</f>
        <v>29.154346666666665</v>
      </c>
      <c r="Q122" s="18">
        <f>$AB30*FTE!Q122/100</f>
        <v>25.634008888888889</v>
      </c>
      <c r="R122" s="18">
        <f>$AB30*FTE!R122/100</f>
        <v>23.402808888888888</v>
      </c>
      <c r="S122" s="18">
        <f>$AB30*FTE!S122/100</f>
        <v>21.518684444444443</v>
      </c>
      <c r="T122" s="18">
        <f>$AB30*FTE!T122/100</f>
        <v>19.981635555555556</v>
      </c>
      <c r="U122" s="18">
        <f>$AB30*FTE!U122/100</f>
        <v>18.44458666666667</v>
      </c>
      <c r="V122" s="18">
        <f>$AB30*FTE!V122/100</f>
        <v>17.056284444444444</v>
      </c>
      <c r="W122" s="18">
        <f>$AB30*FTE!W122/100</f>
        <v>15.915893333333333</v>
      </c>
      <c r="X122" s="18">
        <f>$AB30*FTE!X122/100</f>
        <v>14.527591111111112</v>
      </c>
      <c r="Y122" s="18">
        <f>$AB30*FTE!Y122/100</f>
        <v>11.899733333333334</v>
      </c>
      <c r="Z122" s="18">
        <f>$AB30*FTE!Z122/100</f>
        <v>11.403911111111112</v>
      </c>
      <c r="AA122" s="18">
        <f>$AB30*FTE!AA122/100</f>
        <v>11.453493333333334</v>
      </c>
      <c r="AB122" s="18">
        <f>$AB30*FTE!AB122/100</f>
        <v>11.156000000000001</v>
      </c>
      <c r="AC122" s="18">
        <f>$AB30*FTE!AC122/100</f>
        <v>11.106417777777779</v>
      </c>
      <c r="AD122" s="18">
        <f>$AB30*FTE!AD122/100</f>
        <v>11.106417777777779</v>
      </c>
      <c r="AE122" s="18">
        <f>$AB30*FTE!AE122/100</f>
        <v>11.205582222222223</v>
      </c>
      <c r="AF122" s="18">
        <f>$AB30*FTE!AF122/100</f>
        <v>10.908088888888891</v>
      </c>
      <c r="AG122" s="18">
        <f>$AB30*FTE!AG122/100</f>
        <v>11.007253333333335</v>
      </c>
      <c r="AH122" s="18">
        <f>$AB30*FTE!AH122/100</f>
        <v>10.908088888888891</v>
      </c>
    </row>
    <row r="123" spans="1:34" x14ac:dyDescent="0.25">
      <c r="A123">
        <v>28</v>
      </c>
      <c r="B123" s="1" t="s">
        <v>126</v>
      </c>
      <c r="C123" s="18">
        <f>$AB31*FTE!C123/100</f>
        <v>53.612592889971999</v>
      </c>
      <c r="D123" s="18">
        <f>$AB31*FTE!D123/100</f>
        <v>53.382298246973832</v>
      </c>
      <c r="E123" s="18">
        <f>$AB31*FTE!E123/100</f>
        <v>52.322942889182293</v>
      </c>
      <c r="F123" s="18">
        <f>$AB31*FTE!F123/100</f>
        <v>49.789701816202523</v>
      </c>
      <c r="G123" s="18">
        <f>$AB31*FTE!G123/100</f>
        <v>48.03946252941649</v>
      </c>
      <c r="H123" s="18">
        <f>$AB31*FTE!H123/100</f>
        <v>47.763108957818694</v>
      </c>
      <c r="I123" s="18">
        <f>$AB31*FTE!I123/100</f>
        <v>46.243164314030828</v>
      </c>
      <c r="J123" s="18">
        <f>$AB31*FTE!J123/100</f>
        <v>44.723219670242962</v>
      </c>
      <c r="K123" s="18">
        <f>$AB31*FTE!K123/100</f>
        <v>42.742685740458782</v>
      </c>
      <c r="L123" s="18">
        <f>$AB31*FTE!L123/100</f>
        <v>39.057971452488204</v>
      </c>
      <c r="M123" s="18">
        <f>$AB31*FTE!M123/100</f>
        <v>36.478671450908784</v>
      </c>
      <c r="N123" s="18">
        <f>$AB31*FTE!N123/100</f>
        <v>33.288883040935673</v>
      </c>
      <c r="O123" s="18">
        <f>$AB31*FTE!O123/100</f>
        <v>29.277023391812868</v>
      </c>
      <c r="P123" s="18">
        <f>$AB31*FTE!P123/100</f>
        <v>25.742766081871341</v>
      </c>
      <c r="Q123" s="18">
        <f>$AB31*FTE!Q123/100</f>
        <v>22.542830409356725</v>
      </c>
      <c r="R123" s="18">
        <f>$AB31*FTE!R123/100</f>
        <v>18.81753216374269</v>
      </c>
      <c r="S123" s="18">
        <f>$AB31*FTE!S123/100</f>
        <v>16.429520467836259</v>
      </c>
      <c r="T123" s="18">
        <f>$AB31*FTE!T123/100</f>
        <v>15.235514619883041</v>
      </c>
      <c r="U123" s="18">
        <f>$AB31*FTE!U123/100</f>
        <v>13.754947368421053</v>
      </c>
      <c r="V123" s="18">
        <f>$AB31*FTE!V123/100</f>
        <v>12.751982456140352</v>
      </c>
      <c r="W123" s="18">
        <f>$AB31*FTE!W123/100</f>
        <v>11.510216374269005</v>
      </c>
      <c r="X123" s="18">
        <f>$AB31*FTE!X123/100</f>
        <v>10.746052631578946</v>
      </c>
      <c r="Y123" s="18">
        <f>$AB31*FTE!Y123/100</f>
        <v>9.0266842105263159</v>
      </c>
      <c r="Z123" s="18">
        <f>$AB31*FTE!Z123/100</f>
        <v>8.5490818713450292</v>
      </c>
      <c r="AA123" s="18">
        <f>$AB31*FTE!AA123/100</f>
        <v>8.3102807017543849</v>
      </c>
      <c r="AB123" s="18">
        <f>$AB31*FTE!AB123/100</f>
        <v>8.1669999999999998</v>
      </c>
      <c r="AC123" s="18">
        <f>$AB31*FTE!AC123/100</f>
        <v>7.9759590643274851</v>
      </c>
      <c r="AD123" s="18">
        <f>$AB31*FTE!AD123/100</f>
        <v>7.7371578947368427</v>
      </c>
      <c r="AE123" s="18">
        <f>$AB31*FTE!AE123/100</f>
        <v>7.6416374269005845</v>
      </c>
      <c r="AF123" s="18">
        <f>$AB31*FTE!AF123/100</f>
        <v>7.3073157894736838</v>
      </c>
      <c r="AG123" s="18">
        <f>$AB31*FTE!AG123/100</f>
        <v>6.9252339181286535</v>
      </c>
      <c r="AH123" s="18">
        <f>$AB31*FTE!AH123/100</f>
        <v>6.5431520467836251</v>
      </c>
    </row>
    <row r="124" spans="1:34" x14ac:dyDescent="0.25">
      <c r="A124">
        <v>29</v>
      </c>
      <c r="B124" s="1" t="s">
        <v>127</v>
      </c>
      <c r="C124" s="18">
        <f>$AB32*FTE!C124/100</f>
        <v>48.583082812844886</v>
      </c>
      <c r="D124" s="18">
        <f>$AB32*FTE!D124/100</f>
        <v>49.198058544653037</v>
      </c>
      <c r="E124" s="18">
        <f>$AB32*FTE!E124/100</f>
        <v>49.582418377033143</v>
      </c>
      <c r="F124" s="18">
        <f>$AB32*FTE!F124/100</f>
        <v>49.659290343509163</v>
      </c>
      <c r="G124" s="18">
        <f>$AB32*FTE!G124/100</f>
        <v>48.736826745796918</v>
      </c>
      <c r="H124" s="18">
        <f>$AB32*FTE!H124/100</f>
        <v>48.583082812844886</v>
      </c>
      <c r="I124" s="18">
        <f>$AB32*FTE!I124/100</f>
        <v>48.352466913416819</v>
      </c>
      <c r="J124" s="18">
        <f>$AB32*FTE!J124/100</f>
        <v>48.506210846368866</v>
      </c>
      <c r="K124" s="18">
        <f>$AB32*FTE!K124/100</f>
        <v>48.890570678748965</v>
      </c>
      <c r="L124" s="18">
        <f>$AB32*FTE!L124/100</f>
        <v>48.429338879892839</v>
      </c>
      <c r="M124" s="18">
        <f>$AB32*FTE!M124/100</f>
        <v>48.429338879892839</v>
      </c>
      <c r="N124" s="18">
        <f>$AB32*FTE!N124/100</f>
        <v>49.036835135135142</v>
      </c>
      <c r="O124" s="18">
        <f>$AB32*FTE!O124/100</f>
        <v>47.934883783783782</v>
      </c>
      <c r="P124" s="18">
        <f>$AB32*FTE!P124/100</f>
        <v>47.06906486486487</v>
      </c>
      <c r="Q124" s="18">
        <f>$AB32*FTE!Q124/100</f>
        <v>44.314186486486484</v>
      </c>
      <c r="R124" s="18">
        <f>$AB32*FTE!R124/100</f>
        <v>41.716729729729735</v>
      </c>
      <c r="S124" s="18">
        <f>$AB32*FTE!S124/100</f>
        <v>39.591537837837834</v>
      </c>
      <c r="T124" s="18">
        <f>$AB32*FTE!T124/100</f>
        <v>38.174743243243249</v>
      </c>
      <c r="U124" s="18">
        <f>$AB32*FTE!U124/100</f>
        <v>36.915370270270273</v>
      </c>
      <c r="V124" s="18">
        <f>$AB32*FTE!V124/100</f>
        <v>36.049551351351354</v>
      </c>
      <c r="W124" s="18">
        <f>$AB32*FTE!W124/100</f>
        <v>35.183732432432436</v>
      </c>
      <c r="X124" s="18">
        <f>$AB32*FTE!X124/100</f>
        <v>33.845648648648648</v>
      </c>
      <c r="Y124" s="18">
        <f>$AB32*FTE!Y124/100</f>
        <v>30.933348648648646</v>
      </c>
      <c r="Z124" s="18">
        <f>$AB32*FTE!Z124/100</f>
        <v>30.067529729729731</v>
      </c>
      <c r="AA124" s="18">
        <f>$AB32*FTE!AA124/100</f>
        <v>29.752686486486486</v>
      </c>
      <c r="AB124" s="18">
        <f>$AB32*FTE!AB124/100</f>
        <v>29.123000000000001</v>
      </c>
      <c r="AC124" s="18">
        <f>$AB32*FTE!AC124/100</f>
        <v>28.88686756756757</v>
      </c>
      <c r="AD124" s="18">
        <f>$AB32*FTE!AD124/100</f>
        <v>28.493313513513513</v>
      </c>
      <c r="AE124" s="18">
        <f>$AB32*FTE!AE124/100</f>
        <v>28.650735135135132</v>
      </c>
      <c r="AF124" s="18">
        <f>$AB32*FTE!AF124/100</f>
        <v>28.414602702702705</v>
      </c>
      <c r="AG124" s="18">
        <f>$AB32*FTE!AG124/100</f>
        <v>28.335891891891894</v>
      </c>
      <c r="AH124" s="18">
        <f>$AB32*FTE!AH124/100</f>
        <v>27.863627027027029</v>
      </c>
    </row>
    <row r="125" spans="1:34" x14ac:dyDescent="0.25">
      <c r="A125">
        <v>30</v>
      </c>
      <c r="B125" s="1" t="s">
        <v>128</v>
      </c>
      <c r="C125" s="18">
        <f>$AB33*FTE!C125/100</f>
        <v>43.899782234436344</v>
      </c>
      <c r="D125" s="18">
        <f>$AB33*FTE!D125/100</f>
        <v>45.443995679868777</v>
      </c>
      <c r="E125" s="18">
        <f>$AB33*FTE!E125/100</f>
        <v>46.216102402584994</v>
      </c>
      <c r="F125" s="18">
        <f>$AB33*FTE!F125/100</f>
        <v>46.436704323361056</v>
      </c>
      <c r="G125" s="18">
        <f>$AB33*FTE!G125/100</f>
        <v>45.1682432788987</v>
      </c>
      <c r="H125" s="18">
        <f>$AB33*FTE!H125/100</f>
        <v>44.506437516570514</v>
      </c>
      <c r="I125" s="18">
        <f>$AB33*FTE!I125/100</f>
        <v>44.671888957152561</v>
      </c>
      <c r="J125" s="18">
        <f>$AB33*FTE!J125/100</f>
        <v>45.388845199674769</v>
      </c>
      <c r="K125" s="18">
        <f>$AB33*FTE!K125/100</f>
        <v>46.050650962002948</v>
      </c>
      <c r="L125" s="18">
        <f>$AB33*FTE!L125/100</f>
        <v>45.830049041226886</v>
      </c>
      <c r="M125" s="18">
        <f>$AB33*FTE!M125/100</f>
        <v>45.885199521420901</v>
      </c>
      <c r="N125" s="18">
        <f>$AB33*FTE!N125/100</f>
        <v>44.220096196868013</v>
      </c>
      <c r="O125" s="18">
        <f>$AB33*FTE!O125/100</f>
        <v>43.876861297539151</v>
      </c>
      <c r="P125" s="18">
        <f>$AB33*FTE!P125/100</f>
        <v>43.304803131991051</v>
      </c>
      <c r="Q125" s="18">
        <f>$AB33*FTE!Q125/100</f>
        <v>42.904362416107389</v>
      </c>
      <c r="R125" s="18">
        <f>$AB33*FTE!R125/100</f>
        <v>39.758042505592847</v>
      </c>
      <c r="S125" s="18">
        <f>$AB33*FTE!S125/100</f>
        <v>37.698633109619685</v>
      </c>
      <c r="T125" s="18">
        <f>$AB33*FTE!T125/100</f>
        <v>36.954957494407161</v>
      </c>
      <c r="U125" s="18">
        <f>$AB33*FTE!U125/100</f>
        <v>35.810841163310961</v>
      </c>
      <c r="V125" s="18">
        <f>$AB33*FTE!V125/100</f>
        <v>35.582017897091724</v>
      </c>
      <c r="W125" s="18">
        <f>$AB33*FTE!W125/100</f>
        <v>35.009959731543624</v>
      </c>
      <c r="X125" s="18">
        <f>$AB33*FTE!X125/100</f>
        <v>33.007756152125282</v>
      </c>
      <c r="Y125" s="18">
        <f>$AB33*FTE!Y125/100</f>
        <v>28.946143176733781</v>
      </c>
      <c r="Z125" s="18">
        <f>$AB33*FTE!Z125/100</f>
        <v>27.001145413870248</v>
      </c>
      <c r="AA125" s="18">
        <f>$AB33*FTE!AA125/100</f>
        <v>26.25746979865772</v>
      </c>
      <c r="AB125" s="18">
        <f>$AB33*FTE!AB125/100</f>
        <v>25.571000000000005</v>
      </c>
      <c r="AC125" s="18">
        <f>$AB33*FTE!AC125/100</f>
        <v>25.342176733780761</v>
      </c>
      <c r="AD125" s="18">
        <f>$AB33*FTE!AD125/100</f>
        <v>25.170559284116329</v>
      </c>
      <c r="AE125" s="18">
        <f>$AB33*FTE!AE125/100</f>
        <v>25.227765100671146</v>
      </c>
      <c r="AF125" s="18">
        <f>$AB33*FTE!AF125/100</f>
        <v>25.056147651006714</v>
      </c>
      <c r="AG125" s="18">
        <f>$AB33*FTE!AG125/100</f>
        <v>24.655706935123042</v>
      </c>
      <c r="AH125" s="18">
        <f>$AB33*FTE!AH125/100</f>
        <v>23.912031319910515</v>
      </c>
    </row>
    <row r="126" spans="1:34" x14ac:dyDescent="0.25">
      <c r="A126">
        <v>31</v>
      </c>
      <c r="B126" s="1" t="s">
        <v>129</v>
      </c>
      <c r="C126" s="18">
        <f>$AB34*FTE!C126/100</f>
        <v>26.763186905026508</v>
      </c>
      <c r="D126" s="18">
        <f>$AB34*FTE!D126/100</f>
        <v>26.27951485252602</v>
      </c>
      <c r="E126" s="18">
        <f>$AB34*FTE!E126/100</f>
        <v>25.634618782525386</v>
      </c>
      <c r="F126" s="18">
        <f>$AB34*FTE!F126/100</f>
        <v>25.795842800025547</v>
      </c>
      <c r="G126" s="18">
        <f>$AB34*FTE!G126/100</f>
        <v>24.989722712524749</v>
      </c>
      <c r="H126" s="18">
        <f>$AB34*FTE!H126/100</f>
        <v>24.506050660024272</v>
      </c>
      <c r="I126" s="18">
        <f>$AB34*FTE!I126/100</f>
        <v>23.21625852002299</v>
      </c>
      <c r="J126" s="18">
        <f>$AB34*FTE!J126/100</f>
        <v>22.571362450022352</v>
      </c>
      <c r="K126" s="18">
        <f>$AB34*FTE!K126/100</f>
        <v>22.248914415022032</v>
      </c>
      <c r="L126" s="18">
        <f>$AB34*FTE!L126/100</f>
        <v>21.765242362521555</v>
      </c>
      <c r="M126" s="18">
        <f>$AB34*FTE!M126/100</f>
        <v>20.959122275020754</v>
      </c>
      <c r="N126" s="18">
        <f>$AB34*FTE!N126/100</f>
        <v>19.753799999999998</v>
      </c>
      <c r="O126" s="18">
        <f>$AB34*FTE!O126/100</f>
        <v>20.08030909090909</v>
      </c>
      <c r="P126" s="18">
        <f>$AB34*FTE!P126/100</f>
        <v>19.590545454545452</v>
      </c>
      <c r="Q126" s="18">
        <f>$AB34*FTE!Q126/100</f>
        <v>19.264036363636361</v>
      </c>
      <c r="R126" s="18">
        <f>$AB34*FTE!R126/100</f>
        <v>19.100781818181815</v>
      </c>
      <c r="S126" s="18">
        <f>$AB34*FTE!S126/100</f>
        <v>18.774272727272727</v>
      </c>
      <c r="T126" s="18">
        <f>$AB34*FTE!T126/100</f>
        <v>17.957999999999998</v>
      </c>
      <c r="U126" s="18">
        <f>$AB34*FTE!U126/100</f>
        <v>17.957999999999998</v>
      </c>
      <c r="V126" s="18">
        <f>$AB34*FTE!V126/100</f>
        <v>17.957999999999998</v>
      </c>
      <c r="W126" s="18">
        <f>$AB34*FTE!W126/100</f>
        <v>18.447763636363636</v>
      </c>
      <c r="X126" s="18">
        <f>$AB34*FTE!X126/100</f>
        <v>18.774272727272727</v>
      </c>
      <c r="Y126" s="18">
        <f>$AB34*FTE!Y126/100</f>
        <v>18.447763636363636</v>
      </c>
      <c r="Z126" s="18">
        <f>$AB34*FTE!Z126/100</f>
        <v>17.794745454545453</v>
      </c>
      <c r="AA126" s="18">
        <f>$AB34*FTE!AA126/100</f>
        <v>17.957999999999998</v>
      </c>
      <c r="AB126" s="18">
        <f>$AB34*FTE!AB126/100</f>
        <v>17.957999999999998</v>
      </c>
      <c r="AC126" s="18">
        <f>$AB34*FTE!AC126/100</f>
        <v>17.957999999999998</v>
      </c>
      <c r="AD126" s="18">
        <f>$AB34*FTE!AD126/100</f>
        <v>17.957999999999998</v>
      </c>
      <c r="AE126" s="18">
        <f>$AB34*FTE!AE126/100</f>
        <v>17.794745454545453</v>
      </c>
      <c r="AF126" s="18">
        <f>$AB34*FTE!AF126/100</f>
        <v>17.794745454545453</v>
      </c>
      <c r="AG126" s="18">
        <f>$AB34*FTE!AG126/100</f>
        <v>18.28450909090909</v>
      </c>
      <c r="AH126" s="18">
        <f>$AB34*FTE!AH126/100</f>
        <v>18.28450909090909</v>
      </c>
    </row>
    <row r="127" spans="1:34" x14ac:dyDescent="0.25">
      <c r="A127">
        <v>32</v>
      </c>
      <c r="B127" s="1" t="s">
        <v>130</v>
      </c>
      <c r="C127" s="18">
        <f>$AB35*FTE!C127/100</f>
        <v>109.12249950950836</v>
      </c>
      <c r="D127" s="18">
        <f>$AB35*FTE!D127/100</f>
        <v>113.00342522428167</v>
      </c>
      <c r="E127" s="18">
        <f>$AB35*FTE!E127/100</f>
        <v>113.57414959410127</v>
      </c>
      <c r="F127" s="18">
        <f>$AB35*FTE!F127/100</f>
        <v>114.2590188378848</v>
      </c>
      <c r="G127" s="18">
        <f>$AB35*FTE!G127/100</f>
        <v>113.68829446806519</v>
      </c>
      <c r="H127" s="18">
        <f>$AB35*FTE!H127/100</f>
        <v>113.80243934202912</v>
      </c>
      <c r="I127" s="18">
        <f>$AB35*FTE!I127/100</f>
        <v>113.00342522428167</v>
      </c>
      <c r="J127" s="18">
        <f>$AB35*FTE!J127/100</f>
        <v>112.20441110653422</v>
      </c>
      <c r="K127" s="18">
        <f>$AB35*FTE!K127/100</f>
        <v>111.97612135860638</v>
      </c>
      <c r="L127" s="18">
        <f>$AB35*FTE!L127/100</f>
        <v>111.5195418627507</v>
      </c>
      <c r="M127" s="18">
        <f>$AB35*FTE!M127/100</f>
        <v>112.31855598049815</v>
      </c>
      <c r="N127" s="18">
        <f>$AB35*FTE!N127/100</f>
        <v>112.97769987063388</v>
      </c>
      <c r="O127" s="18">
        <f>$AB35*FTE!O127/100</f>
        <v>112.6297192755498</v>
      </c>
      <c r="P127" s="18">
        <f>$AB35*FTE!P127/100</f>
        <v>112.16574514877102</v>
      </c>
      <c r="Q127" s="18">
        <f>$AB35*FTE!Q127/100</f>
        <v>109.49789391979303</v>
      </c>
      <c r="R127" s="18">
        <f>$AB35*FTE!R127/100</f>
        <v>105.55411384217334</v>
      </c>
      <c r="S127" s="18">
        <f>$AB35*FTE!S127/100</f>
        <v>102.88626261319534</v>
      </c>
      <c r="T127" s="18">
        <f>$AB35*FTE!T127/100</f>
        <v>100.79837904269081</v>
      </c>
      <c r="U127" s="18">
        <f>$AB35*FTE!U127/100</f>
        <v>100.21841138421732</v>
      </c>
      <c r="V127" s="18">
        <f>$AB35*FTE!V127/100</f>
        <v>99.058476067270362</v>
      </c>
      <c r="W127" s="18">
        <f>$AB35*FTE!W127/100</f>
        <v>98.014534282018104</v>
      </c>
      <c r="X127" s="18">
        <f>$AB35*FTE!X127/100</f>
        <v>97.08658602846053</v>
      </c>
      <c r="Y127" s="18">
        <f>$AB35*FTE!Y127/100</f>
        <v>91.170915912031049</v>
      </c>
      <c r="Z127" s="18">
        <f>$AB35*FTE!Z127/100</f>
        <v>89.89498706338938</v>
      </c>
      <c r="AA127" s="18">
        <f>$AB35*FTE!AA127/100</f>
        <v>89.778993531694709</v>
      </c>
      <c r="AB127" s="18">
        <f>$AB35*FTE!AB127/100</f>
        <v>89.662999999999997</v>
      </c>
      <c r="AC127" s="18">
        <f>$AB35*FTE!AC127/100</f>
        <v>91.170915912031049</v>
      </c>
      <c r="AD127" s="18">
        <f>$AB35*FTE!AD127/100</f>
        <v>91.750883570504527</v>
      </c>
      <c r="AE127" s="18">
        <f>$AB35*FTE!AE127/100</f>
        <v>92.446844760672704</v>
      </c>
      <c r="AF127" s="18">
        <f>$AB35*FTE!AF127/100</f>
        <v>92.562838292367402</v>
      </c>
      <c r="AG127" s="18">
        <f>$AB35*FTE!AG127/100</f>
        <v>94.534728331177234</v>
      </c>
      <c r="AH127" s="18">
        <f>$AB35*FTE!AH127/100</f>
        <v>95.114695989650713</v>
      </c>
    </row>
    <row r="128" spans="1:34" x14ac:dyDescent="0.25">
      <c r="A128">
        <v>33</v>
      </c>
      <c r="B128" s="1" t="s">
        <v>131</v>
      </c>
      <c r="C128" s="18">
        <f>$AB36*FTE!C128/100</f>
        <v>45.943757112417359</v>
      </c>
      <c r="D128" s="18">
        <f>$AB36*FTE!D128/100</f>
        <v>46.553090761123165</v>
      </c>
      <c r="E128" s="18">
        <f>$AB36*FTE!E128/100</f>
        <v>48.015491518017086</v>
      </c>
      <c r="F128" s="18">
        <f>$AB36*FTE!F128/100</f>
        <v>48.137358247758236</v>
      </c>
      <c r="G128" s="18">
        <f>$AB36*FTE!G128/100</f>
        <v>46.735890855734894</v>
      </c>
      <c r="H128" s="18">
        <f>$AB36*FTE!H128/100</f>
        <v>48.198291612628829</v>
      </c>
      <c r="I128" s="18">
        <f>$AB36*FTE!I128/100</f>
        <v>50.087225923616806</v>
      </c>
      <c r="J128" s="18">
        <f>$AB36*FTE!J128/100</f>
        <v>52.646427248181162</v>
      </c>
      <c r="K128" s="18">
        <f>$AB36*FTE!K128/100</f>
        <v>54.413494829427989</v>
      </c>
      <c r="L128" s="18">
        <f>$AB36*FTE!L128/100</f>
        <v>54.900961748392632</v>
      </c>
      <c r="M128" s="18">
        <f>$AB36*FTE!M128/100</f>
        <v>56.058695680933646</v>
      </c>
      <c r="N128" s="18">
        <f>$AB36*FTE!N128/100</f>
        <v>56.487353407290023</v>
      </c>
      <c r="O128" s="18">
        <f>$AB36*FTE!O128/100</f>
        <v>57.786624405705226</v>
      </c>
      <c r="P128" s="18">
        <f>$AB36*FTE!P128/100</f>
        <v>58.034104595879562</v>
      </c>
      <c r="Q128" s="18">
        <f>$AB36*FTE!Q128/100</f>
        <v>54.321901743264654</v>
      </c>
      <c r="R128" s="18">
        <f>$AB36*FTE!R128/100</f>
        <v>51.723359746434227</v>
      </c>
      <c r="S128" s="18">
        <f>$AB36*FTE!S128/100</f>
        <v>49.743518225039615</v>
      </c>
      <c r="T128" s="18">
        <f>$AB36*FTE!T128/100</f>
        <v>48.815467511885892</v>
      </c>
      <c r="U128" s="18">
        <f>$AB36*FTE!U128/100</f>
        <v>48.753597464342313</v>
      </c>
      <c r="V128" s="18">
        <f>$AB36*FTE!V128/100</f>
        <v>48.629857369255149</v>
      </c>
      <c r="W128" s="18">
        <f>$AB36*FTE!W128/100</f>
        <v>46.155055467511886</v>
      </c>
      <c r="X128" s="18">
        <f>$AB36*FTE!X128/100</f>
        <v>44.298954041204432</v>
      </c>
      <c r="Y128" s="18">
        <f>$AB36*FTE!Y128/100</f>
        <v>37.988209191759118</v>
      </c>
      <c r="Z128" s="18">
        <f>$AB36*FTE!Z128/100</f>
        <v>38.050079239302697</v>
      </c>
      <c r="AA128" s="18">
        <f>$AB36*FTE!AA128/100</f>
        <v>38.483169572107762</v>
      </c>
      <c r="AB128" s="18">
        <f>$AB36*FTE!AB128/100</f>
        <v>39.04</v>
      </c>
      <c r="AC128" s="18">
        <f>$AB36*FTE!AC128/100</f>
        <v>39.844310618066558</v>
      </c>
      <c r="AD128" s="18">
        <f>$AB36*FTE!AD128/100</f>
        <v>41.143581616481782</v>
      </c>
      <c r="AE128" s="18">
        <f>$AB36*FTE!AE128/100</f>
        <v>42.071632329635506</v>
      </c>
      <c r="AF128" s="18">
        <f>$AB36*FTE!AF128/100</f>
        <v>42.628462757527728</v>
      </c>
      <c r="AG128" s="18">
        <f>$AB36*FTE!AG128/100</f>
        <v>43.618383518225038</v>
      </c>
      <c r="AH128" s="18">
        <f>$AB36*FTE!AH128/100</f>
        <v>44.546434231378761</v>
      </c>
    </row>
    <row r="129" spans="1:34" x14ac:dyDescent="0.25">
      <c r="A129">
        <v>34</v>
      </c>
      <c r="B129" s="9" t="s">
        <v>40</v>
      </c>
      <c r="C129" s="18">
        <f>$AB37*FTE!C129/100</f>
        <v>419.48367268555108</v>
      </c>
      <c r="D129" s="18">
        <f>$AB37*FTE!D129/100</f>
        <v>430.0250809191607</v>
      </c>
      <c r="E129" s="18">
        <f>$AB37*FTE!E129/100</f>
        <v>446.52117777328272</v>
      </c>
      <c r="F129" s="18">
        <f>$AB37*FTE!F129/100</f>
        <v>442.73914581160591</v>
      </c>
      <c r="G129" s="18">
        <f>$AB37*FTE!G129/100</f>
        <v>427.04773660890453</v>
      </c>
      <c r="H129" s="18">
        <f>$AB37*FTE!H129/100</f>
        <v>421.25398551867625</v>
      </c>
      <c r="I129" s="18">
        <f>$AB37*FTE!I129/100</f>
        <v>421.97820440495491</v>
      </c>
      <c r="J129" s="18">
        <f>$AB37*FTE!J129/100</f>
        <v>428.8180494420298</v>
      </c>
      <c r="K129" s="18">
        <f>$AB37*FTE!K129/100</f>
        <v>439.84227026649182</v>
      </c>
      <c r="L129" s="18">
        <f>$AB37*FTE!L129/100</f>
        <v>448.2110218412659</v>
      </c>
      <c r="M129" s="18">
        <f>$AB37*FTE!M129/100</f>
        <v>460.28133661257482</v>
      </c>
      <c r="N129" s="18">
        <f>$AB37*FTE!N129/100</f>
        <v>446.37128155872671</v>
      </c>
      <c r="O129" s="18">
        <f>$AB37*FTE!O129/100</f>
        <v>456.3353000365899</v>
      </c>
      <c r="P129" s="18">
        <f>$AB37*FTE!P129/100</f>
        <v>464.79215605561649</v>
      </c>
      <c r="Q129" s="18">
        <f>$AB37*FTE!Q129/100</f>
        <v>463.78738108305896</v>
      </c>
      <c r="R129" s="18">
        <f>$AB37*FTE!R129/100</f>
        <v>452.98605012806439</v>
      </c>
      <c r="S129" s="18">
        <f>$AB37*FTE!S129/100</f>
        <v>452.31620014635934</v>
      </c>
      <c r="T129" s="18">
        <f>$AB37*FTE!T129/100</f>
        <v>459.18216245883644</v>
      </c>
      <c r="U129" s="18">
        <f>$AB37*FTE!U129/100</f>
        <v>469.397374679839</v>
      </c>
      <c r="V129" s="18">
        <f>$AB37*FTE!V129/100</f>
        <v>479.86378064398099</v>
      </c>
      <c r="W129" s="18">
        <f>$AB37*FTE!W129/100</f>
        <v>487.31586169045005</v>
      </c>
      <c r="X129" s="18">
        <f>$AB37*FTE!X129/100</f>
        <v>484.21780552506402</v>
      </c>
      <c r="Y129" s="18">
        <f>$AB37*FTE!Y129/100</f>
        <v>451.64635016465422</v>
      </c>
      <c r="Z129" s="18">
        <f>$AB37*FTE!Z129/100</f>
        <v>442.18471917306988</v>
      </c>
      <c r="AA129" s="18">
        <f>$AB37*FTE!AA129/100</f>
        <v>447.37605653128435</v>
      </c>
      <c r="AB129" s="18">
        <f>$AB37*FTE!AB129/100</f>
        <v>457.67500000000001</v>
      </c>
      <c r="AC129" s="18">
        <f>$AB37*FTE!AC129/100</f>
        <v>464.70842480790344</v>
      </c>
      <c r="AD129" s="18">
        <f>$AB37*FTE!AD129/100</f>
        <v>471.65811836809365</v>
      </c>
      <c r="AE129" s="18">
        <f>$AB37*FTE!AE129/100</f>
        <v>476.26333699231611</v>
      </c>
      <c r="AF129" s="18">
        <f>$AB37*FTE!AF129/100</f>
        <v>475.67721825832422</v>
      </c>
      <c r="AG129" s="18">
        <f>$AB37*FTE!AG129/100</f>
        <v>480.95228686425173</v>
      </c>
      <c r="AH129" s="18">
        <f>$AB37*FTE!AH129/100</f>
        <v>478.18915568971823</v>
      </c>
    </row>
    <row r="130" spans="1:34" x14ac:dyDescent="0.25">
      <c r="A130">
        <v>35</v>
      </c>
      <c r="B130" s="9" t="s">
        <v>42</v>
      </c>
      <c r="C130" s="18">
        <f>$AB38*FTE!C130/100</f>
        <v>434.98110178481608</v>
      </c>
      <c r="D130" s="18">
        <f>$AB38*FTE!D130/100</f>
        <v>448.53700801849845</v>
      </c>
      <c r="E130" s="18">
        <f>$AB38*FTE!E130/100</f>
        <v>460.08337036326799</v>
      </c>
      <c r="F130" s="18">
        <f>$AB38*FTE!F130/100</f>
        <v>457.46074528790729</v>
      </c>
      <c r="G130" s="18">
        <f>$AB38*FTE!G130/100</f>
        <v>446.11874333862039</v>
      </c>
      <c r="H130" s="18">
        <f>$AB38*FTE!H130/100</f>
        <v>442.8149169449843</v>
      </c>
      <c r="I130" s="18">
        <f>$AB38*FTE!I130/100</f>
        <v>450.10377105053203</v>
      </c>
      <c r="J130" s="18">
        <f>$AB38*FTE!J130/100</f>
        <v>464.00027794335205</v>
      </c>
      <c r="K130" s="18">
        <f>$AB38*FTE!K130/100</f>
        <v>476.22784160639719</v>
      </c>
      <c r="L130" s="18">
        <f>$AB38*FTE!L130/100</f>
        <v>486.27556105096068</v>
      </c>
      <c r="M130" s="18">
        <f>$AB38*FTE!M130/100</f>
        <v>494.62027719983547</v>
      </c>
      <c r="N130" s="18">
        <f>$AB38*FTE!N130/100</f>
        <v>487.22382826475848</v>
      </c>
      <c r="O130" s="18">
        <f>$AB38*FTE!O130/100</f>
        <v>501.22952951699466</v>
      </c>
      <c r="P130" s="18">
        <f>$AB38*FTE!P130/100</f>
        <v>515.55264042933811</v>
      </c>
      <c r="Q130" s="18">
        <f>$AB38*FTE!Q130/100</f>
        <v>532.29599999999994</v>
      </c>
      <c r="R130" s="18">
        <f>$AB38*FTE!R130/100</f>
        <v>525.74942576028627</v>
      </c>
      <c r="S130" s="18">
        <f>$AB38*FTE!S130/100</f>
        <v>521.54374776386408</v>
      </c>
      <c r="T130" s="18">
        <f>$AB38*FTE!T130/100</f>
        <v>524.51946332737032</v>
      </c>
      <c r="U130" s="18">
        <f>$AB38*FTE!U130/100</f>
        <v>533.16887656529514</v>
      </c>
      <c r="V130" s="18">
        <f>$AB38*FTE!V130/100</f>
        <v>537.85066905187841</v>
      </c>
      <c r="W130" s="18">
        <f>$AB38*FTE!W130/100</f>
        <v>542.57213774597494</v>
      </c>
      <c r="X130" s="18">
        <f>$AB38*FTE!X130/100</f>
        <v>532.49438103756711</v>
      </c>
      <c r="Y130" s="18">
        <f>$AB38*FTE!Y130/100</f>
        <v>500.83276744186048</v>
      </c>
      <c r="Z130" s="18">
        <f>$AB38*FTE!Z130/100</f>
        <v>494.0084597495528</v>
      </c>
      <c r="AA130" s="18">
        <f>$AB38*FTE!AA130/100</f>
        <v>500.5153577817531</v>
      </c>
      <c r="AB130" s="18">
        <f>$AB38*FTE!AB130/100</f>
        <v>510.11700000000002</v>
      </c>
      <c r="AC130" s="18">
        <f>$AB38*FTE!AC130/100</f>
        <v>517.13968872987482</v>
      </c>
      <c r="AD130" s="18">
        <f>$AB38*FTE!AD130/100</f>
        <v>525.82877817531312</v>
      </c>
      <c r="AE130" s="18">
        <f>$AB38*FTE!AE130/100</f>
        <v>539.51706976744197</v>
      </c>
      <c r="AF130" s="18">
        <f>$AB38*FTE!AF130/100</f>
        <v>547.29360644007158</v>
      </c>
      <c r="AG130" s="18">
        <f>$AB38*FTE!AG130/100</f>
        <v>549.59482647584969</v>
      </c>
      <c r="AH130" s="18">
        <f>$AB38*FTE!AH130/100</f>
        <v>547.53166368515213</v>
      </c>
    </row>
    <row r="131" spans="1:34" x14ac:dyDescent="0.25">
      <c r="A131">
        <v>36</v>
      </c>
      <c r="B131" s="9" t="s">
        <v>44</v>
      </c>
      <c r="C131" s="18">
        <f>$AB39*FTE!C131/100</f>
        <v>196.57970735681334</v>
      </c>
      <c r="D131" s="18">
        <f>$AB39*FTE!D131/100</f>
        <v>204.45778335375726</v>
      </c>
      <c r="E131" s="18">
        <f>$AB39*FTE!E131/100</f>
        <v>209.73051138320793</v>
      </c>
      <c r="F131" s="18">
        <f>$AB39*FTE!F131/100</f>
        <v>212.95618029534242</v>
      </c>
      <c r="G131" s="18">
        <f>$AB39*FTE!G131/100</f>
        <v>213.26634076766305</v>
      </c>
      <c r="H131" s="18">
        <f>$AB39*FTE!H131/100</f>
        <v>214.63104684587378</v>
      </c>
      <c r="I131" s="18">
        <f>$AB39*FTE!I131/100</f>
        <v>221.08238467014286</v>
      </c>
      <c r="J131" s="18">
        <f>$AB39*FTE!J131/100</f>
        <v>230.69735931208231</v>
      </c>
      <c r="K131" s="18">
        <f>$AB39*FTE!K131/100</f>
        <v>240.37436604848583</v>
      </c>
      <c r="L131" s="18">
        <f>$AB39*FTE!L131/100</f>
        <v>245.5850619834724</v>
      </c>
      <c r="M131" s="18">
        <f>$AB39*FTE!M131/100</f>
        <v>251.16795048524372</v>
      </c>
      <c r="N131" s="18">
        <f>$AB39*FTE!N131/100</f>
        <v>265.76417191977077</v>
      </c>
      <c r="O131" s="18">
        <f>$AB39*FTE!O131/100</f>
        <v>271.14374785100284</v>
      </c>
      <c r="P131" s="18">
        <f>$AB39*FTE!P131/100</f>
        <v>276.52332378223497</v>
      </c>
      <c r="Q131" s="18">
        <f>$AB39*FTE!Q131/100</f>
        <v>275.27683667621778</v>
      </c>
      <c r="R131" s="18">
        <f>$AB39*FTE!R131/100</f>
        <v>266.3546131805158</v>
      </c>
      <c r="S131" s="18">
        <f>$AB39*FTE!S131/100</f>
        <v>263.46801146131804</v>
      </c>
      <c r="T131" s="18">
        <f>$AB39*FTE!T131/100</f>
        <v>267.60110028653298</v>
      </c>
      <c r="U131" s="18">
        <f>$AB39*FTE!U131/100</f>
        <v>274.29276790830943</v>
      </c>
      <c r="V131" s="18">
        <f>$AB39*FTE!V131/100</f>
        <v>279.67234383954155</v>
      </c>
      <c r="W131" s="18">
        <f>$AB39*FTE!W131/100</f>
        <v>283.73982808022924</v>
      </c>
      <c r="X131" s="18">
        <f>$AB39*FTE!X131/100</f>
        <v>281.96850429799429</v>
      </c>
      <c r="Y131" s="18">
        <f>$AB39*FTE!Y131/100</f>
        <v>261.04064183381087</v>
      </c>
      <c r="Z131" s="18">
        <f>$AB39*FTE!Z131/100</f>
        <v>257.82601719197709</v>
      </c>
      <c r="AA131" s="18">
        <f>$AB39*FTE!AA131/100</f>
        <v>265.17373065902581</v>
      </c>
      <c r="AB131" s="18">
        <f>$AB39*FTE!AB131/100</f>
        <v>274.75200000000001</v>
      </c>
      <c r="AC131" s="18">
        <f>$AB39*FTE!AC131/100</f>
        <v>278.75387965616045</v>
      </c>
      <c r="AD131" s="18">
        <f>$AB39*FTE!AD131/100</f>
        <v>289.97226361031522</v>
      </c>
      <c r="AE131" s="18">
        <f>$AB39*FTE!AE131/100</f>
        <v>304.07724928366764</v>
      </c>
      <c r="AF131" s="18">
        <f>$AB39*FTE!AF131/100</f>
        <v>310.17847564469918</v>
      </c>
      <c r="AG131" s="18">
        <f>$AB39*FTE!AG131/100</f>
        <v>321.79048710601722</v>
      </c>
      <c r="AH131" s="18">
        <f>$AB39*FTE!AH131/100</f>
        <v>337.40437822349571</v>
      </c>
    </row>
    <row r="132" spans="1:34" x14ac:dyDescent="0.25">
      <c r="A132">
        <v>37</v>
      </c>
      <c r="B132" s="1" t="s">
        <v>132</v>
      </c>
      <c r="C132" s="18">
        <f>$AB40*FTE!C132/100</f>
        <v>36.954877350781636</v>
      </c>
      <c r="D132" s="18">
        <f>$AB40*FTE!D132/100</f>
        <v>38.881434937789216</v>
      </c>
      <c r="E132" s="18">
        <f>$AB40*FTE!E132/100</f>
        <v>40.370138527749617</v>
      </c>
      <c r="F132" s="18">
        <f>$AB40*FTE!F132/100</f>
        <v>43.872970504127025</v>
      </c>
      <c r="G132" s="18">
        <f>$AB40*FTE!G132/100</f>
        <v>43.522687306489281</v>
      </c>
      <c r="H132" s="18">
        <f>$AB40*FTE!H132/100</f>
        <v>42.384266914166616</v>
      </c>
      <c r="I132" s="18">
        <f>$AB40*FTE!I132/100</f>
        <v>42.734550111804353</v>
      </c>
      <c r="J132" s="18">
        <f>$AB40*FTE!J132/100</f>
        <v>42.99726251003267</v>
      </c>
      <c r="K132" s="18">
        <f>$AB40*FTE!K132/100</f>
        <v>43.347545707670413</v>
      </c>
      <c r="L132" s="18">
        <f>$AB40*FTE!L132/100</f>
        <v>44.923820097040242</v>
      </c>
      <c r="M132" s="18">
        <f>$AB40*FTE!M132/100</f>
        <v>46.675236085228953</v>
      </c>
      <c r="N132" s="18">
        <f>$AB40*FTE!N132/100</f>
        <v>49.09276255707762</v>
      </c>
      <c r="O132" s="18">
        <f>$AB40*FTE!O132/100</f>
        <v>51.130575342465754</v>
      </c>
      <c r="P132" s="18">
        <f>$AB40*FTE!P132/100</f>
        <v>53.261015981735163</v>
      </c>
      <c r="Q132" s="18">
        <f>$AB40*FTE!Q132/100</f>
        <v>54.279922374429219</v>
      </c>
      <c r="R132" s="18">
        <f>$AB40*FTE!R132/100</f>
        <v>49.648529680365293</v>
      </c>
      <c r="S132" s="18">
        <f>$AB40*FTE!S132/100</f>
        <v>46.684438356164385</v>
      </c>
      <c r="T132" s="18">
        <f>$AB40*FTE!T132/100</f>
        <v>45.387648401826482</v>
      </c>
      <c r="U132" s="18">
        <f>$AB40*FTE!U132/100</f>
        <v>44.276114155251143</v>
      </c>
      <c r="V132" s="18">
        <f>$AB40*FTE!V132/100</f>
        <v>42.608812785388125</v>
      </c>
      <c r="W132" s="18">
        <f>$AB40*FTE!W132/100</f>
        <v>43.257207762557073</v>
      </c>
      <c r="X132" s="18">
        <f>$AB40*FTE!X132/100</f>
        <v>43.164579908675798</v>
      </c>
      <c r="Y132" s="18">
        <f>$AB40*FTE!Y132/100</f>
        <v>40.385744292237433</v>
      </c>
      <c r="Z132" s="18">
        <f>$AB40*FTE!Z132/100</f>
        <v>39.274210045662102</v>
      </c>
      <c r="AA132" s="18">
        <f>$AB40*FTE!AA132/100</f>
        <v>39.922605022831043</v>
      </c>
      <c r="AB132" s="18">
        <f>$AB40*FTE!AB132/100</f>
        <v>40.570999999999998</v>
      </c>
      <c r="AC132" s="18">
        <f>$AB40*FTE!AC132/100</f>
        <v>39.459465753424659</v>
      </c>
      <c r="AD132" s="18">
        <f>$AB40*FTE!AD132/100</f>
        <v>39.552093607305935</v>
      </c>
      <c r="AE132" s="18">
        <f>$AB40*FTE!AE132/100</f>
        <v>40.663627853881273</v>
      </c>
      <c r="AF132" s="18">
        <f>$AB40*FTE!AF132/100</f>
        <v>41.682534246575344</v>
      </c>
      <c r="AG132" s="18">
        <f>$AB40*FTE!AG132/100</f>
        <v>43.349835616438355</v>
      </c>
      <c r="AH132" s="18">
        <f>$AB40*FTE!AH132/100</f>
        <v>44.276114155251143</v>
      </c>
    </row>
    <row r="133" spans="1:34" x14ac:dyDescent="0.25">
      <c r="A133">
        <v>38</v>
      </c>
      <c r="B133" s="1" t="s">
        <v>133</v>
      </c>
      <c r="C133" s="18">
        <f>$AB41*FTE!C133/100</f>
        <v>32.314974176928693</v>
      </c>
      <c r="D133" s="18">
        <f>$AB41*FTE!D133/100</f>
        <v>31.305131233899672</v>
      </c>
      <c r="E133" s="18">
        <f>$AB41*FTE!E133/100</f>
        <v>30.631902605213664</v>
      </c>
      <c r="F133" s="18">
        <f>$AB41*FTE!F133/100</f>
        <v>29.061035804946286</v>
      </c>
      <c r="G133" s="18">
        <f>$AB41*FTE!G133/100</f>
        <v>28.051192861917272</v>
      </c>
      <c r="H133" s="18">
        <f>$AB41*FTE!H133/100</f>
        <v>27.15355469033592</v>
      </c>
      <c r="I133" s="18">
        <f>$AB41*FTE!I133/100</f>
        <v>26.031506975859223</v>
      </c>
      <c r="J133" s="18">
        <f>$AB41*FTE!J133/100</f>
        <v>25.470483118620876</v>
      </c>
      <c r="K133" s="18">
        <f>$AB41*FTE!K133/100</f>
        <v>26.143711747306899</v>
      </c>
      <c r="L133" s="18">
        <f>$AB41*FTE!L133/100</f>
        <v>24.572844947039531</v>
      </c>
      <c r="M133" s="18">
        <f>$AB41*FTE!M133/100</f>
        <v>24.124025861248853</v>
      </c>
      <c r="N133" s="18">
        <f>$AB41*FTE!N133/100</f>
        <v>25.155829787234044</v>
      </c>
      <c r="O133" s="18">
        <f>$AB41*FTE!O133/100</f>
        <v>24.562531914893615</v>
      </c>
      <c r="P133" s="18">
        <f>$AB41*FTE!P133/100</f>
        <v>23.494595744680851</v>
      </c>
      <c r="Q133" s="18">
        <f>$AB41*FTE!Q133/100</f>
        <v>22.663978723404256</v>
      </c>
      <c r="R133" s="18">
        <f>$AB41*FTE!R133/100</f>
        <v>21.833361702127657</v>
      </c>
      <c r="S133" s="18">
        <f>$AB41*FTE!S133/100</f>
        <v>21.358723404255318</v>
      </c>
      <c r="T133" s="18">
        <f>$AB41*FTE!T133/100</f>
        <v>21.358723404255318</v>
      </c>
      <c r="U133" s="18">
        <f>$AB41*FTE!U133/100</f>
        <v>22.308000000000003</v>
      </c>
      <c r="V133" s="18">
        <f>$AB41*FTE!V133/100</f>
        <v>22.782638297872339</v>
      </c>
      <c r="W133" s="18">
        <f>$AB41*FTE!W133/100</f>
        <v>22.545319148936169</v>
      </c>
      <c r="X133" s="18">
        <f>$AB41*FTE!X133/100</f>
        <v>22.426659574468086</v>
      </c>
      <c r="Y133" s="18">
        <f>$AB41*FTE!Y133/100</f>
        <v>21.002744680851066</v>
      </c>
      <c r="Z133" s="18">
        <f>$AB41*FTE!Z133/100</f>
        <v>20.765425531914893</v>
      </c>
      <c r="AA133" s="18">
        <f>$AB41*FTE!AA133/100</f>
        <v>21.714702127659574</v>
      </c>
      <c r="AB133" s="18">
        <f>$AB41*FTE!AB133/100</f>
        <v>22.308000000000003</v>
      </c>
      <c r="AC133" s="18">
        <f>$AB41*FTE!AC133/100</f>
        <v>22.308000000000003</v>
      </c>
      <c r="AD133" s="18">
        <f>$AB41*FTE!AD133/100</f>
        <v>22.901297872340429</v>
      </c>
      <c r="AE133" s="18">
        <f>$AB41*FTE!AE133/100</f>
        <v>23.257276595744678</v>
      </c>
      <c r="AF133" s="18">
        <f>$AB41*FTE!AF133/100</f>
        <v>21.240063829787232</v>
      </c>
      <c r="AG133" s="18">
        <f>$AB41*FTE!AG133/100</f>
        <v>20.52810638297872</v>
      </c>
      <c r="AH133" s="18">
        <f>$AB41*FTE!AH133/100</f>
        <v>20.409446808510637</v>
      </c>
    </row>
    <row r="134" spans="1:34" x14ac:dyDescent="0.25">
      <c r="A134">
        <v>39</v>
      </c>
      <c r="B134" s="1" t="s">
        <v>134</v>
      </c>
      <c r="C134" s="18">
        <f>$AB42*FTE!C134/100</f>
        <v>5.4873394370833148</v>
      </c>
      <c r="D134" s="18">
        <f>$AB42*FTE!D134/100</f>
        <v>5.4873394370833148</v>
      </c>
      <c r="E134" s="18">
        <f>$AB42*FTE!E134/100</f>
        <v>5.4873394370833148</v>
      </c>
      <c r="F134" s="18">
        <f>$AB42*FTE!F134/100</f>
        <v>5.9861884768181621</v>
      </c>
      <c r="G134" s="18">
        <f>$AB42*FTE!G134/100</f>
        <v>5.9861884768181621</v>
      </c>
      <c r="H134" s="18">
        <f>$AB42*FTE!H134/100</f>
        <v>5.8864186688711913</v>
      </c>
      <c r="I134" s="18">
        <f>$AB42*FTE!I134/100</f>
        <v>5.5871092450302831</v>
      </c>
      <c r="J134" s="18">
        <f>$AB42*FTE!J134/100</f>
        <v>5.4873394370833148</v>
      </c>
      <c r="K134" s="18">
        <f>$AB42*FTE!K134/100</f>
        <v>5.387569629136344</v>
      </c>
      <c r="L134" s="18">
        <f>$AB42*FTE!L134/100</f>
        <v>5.2877998211893757</v>
      </c>
      <c r="M134" s="18">
        <f>$AB42*FTE!M134/100</f>
        <v>5.2877998211893757</v>
      </c>
      <c r="N134" s="18">
        <f>$AB42*FTE!N134/100</f>
        <v>5.1797741935483872</v>
      </c>
      <c r="O134" s="18">
        <f>$AB42*FTE!O134/100</f>
        <v>5.1797741935483872</v>
      </c>
      <c r="P134" s="18">
        <f>$AB42*FTE!P134/100</f>
        <v>5.1797741935483872</v>
      </c>
      <c r="Q134" s="18">
        <f>$AB42*FTE!Q134/100</f>
        <v>5.2854838709677416</v>
      </c>
      <c r="R134" s="18">
        <f>$AB42*FTE!R134/100</f>
        <v>5.3911935483870979</v>
      </c>
      <c r="S134" s="18">
        <f>$AB42*FTE!S134/100</f>
        <v>5.4969032258064523</v>
      </c>
      <c r="T134" s="18">
        <f>$AB42*FTE!T134/100</f>
        <v>5.6026129032258067</v>
      </c>
      <c r="U134" s="18">
        <f>$AB42*FTE!U134/100</f>
        <v>6.1311612903225807</v>
      </c>
      <c r="V134" s="18">
        <f>$AB42*FTE!V134/100</f>
        <v>6.2368709677419352</v>
      </c>
      <c r="W134" s="18">
        <f>$AB42*FTE!W134/100</f>
        <v>6.5539999999999994</v>
      </c>
      <c r="X134" s="18">
        <f>$AB42*FTE!X134/100</f>
        <v>6.7654193548387092</v>
      </c>
      <c r="Y134" s="18">
        <f>$AB42*FTE!Y134/100</f>
        <v>6.3425806451612914</v>
      </c>
      <c r="Z134" s="18">
        <f>$AB42*FTE!Z134/100</f>
        <v>6.3425806451612914</v>
      </c>
      <c r="AA134" s="18">
        <f>$AB42*FTE!AA134/100</f>
        <v>6.3425806451612914</v>
      </c>
      <c r="AB134" s="18">
        <f>$AB42*FTE!AB134/100</f>
        <v>6.5539999999999994</v>
      </c>
      <c r="AC134" s="18">
        <f>$AB42*FTE!AC134/100</f>
        <v>6.6597096774193547</v>
      </c>
      <c r="AD134" s="18">
        <f>$AB42*FTE!AD134/100</f>
        <v>6.8711290322580645</v>
      </c>
      <c r="AE134" s="18">
        <f>$AB42*FTE!AE134/100</f>
        <v>6.8711290322580645</v>
      </c>
      <c r="AF134" s="18">
        <f>$AB42*FTE!AF134/100</f>
        <v>6.5539999999999994</v>
      </c>
      <c r="AG134" s="18">
        <f>$AB42*FTE!AG134/100</f>
        <v>6.4482903225806458</v>
      </c>
      <c r="AH134" s="18">
        <f>$AB42*FTE!AH134/100</f>
        <v>6.4482903225806458</v>
      </c>
    </row>
    <row r="135" spans="1:34" x14ac:dyDescent="0.25">
      <c r="A135">
        <v>40</v>
      </c>
      <c r="B135" s="1" t="s">
        <v>135</v>
      </c>
      <c r="C135" s="18">
        <f>$AB43*FTE!C135/100</f>
        <v>61.084682749129207</v>
      </c>
      <c r="D135" s="18">
        <f>$AB43*FTE!D135/100</f>
        <v>64.516406499080276</v>
      </c>
      <c r="E135" s="18">
        <f>$AB43*FTE!E135/100</f>
        <v>65.889095999060714</v>
      </c>
      <c r="F135" s="18">
        <f>$AB43*FTE!F135/100</f>
        <v>65.202751249070502</v>
      </c>
      <c r="G135" s="18">
        <f>$AB43*FTE!G135/100</f>
        <v>63.372498582429934</v>
      </c>
      <c r="H135" s="18">
        <f>$AB43*FTE!H135/100</f>
        <v>64.001647936587631</v>
      </c>
      <c r="I135" s="18">
        <f>$AB43*FTE!I135/100</f>
        <v>66.175072978223312</v>
      </c>
      <c r="J135" s="18">
        <f>$AB43*FTE!J135/100</f>
        <v>69.32081974901179</v>
      </c>
      <c r="K135" s="18">
        <f>$AB43*FTE!K135/100</f>
        <v>72.409371123967773</v>
      </c>
      <c r="L135" s="18">
        <f>$AB43*FTE!L135/100</f>
        <v>73.667669832283167</v>
      </c>
      <c r="M135" s="18">
        <f>$AB43*FTE!M135/100</f>
        <v>75.269140915593681</v>
      </c>
      <c r="N135" s="18">
        <f>$AB43*FTE!N135/100</f>
        <v>79.599286702536503</v>
      </c>
      <c r="O135" s="18">
        <f>$AB43*FTE!O135/100</f>
        <v>81.35337432744042</v>
      </c>
      <c r="P135" s="18">
        <f>$AB43*FTE!P135/100</f>
        <v>82.805033051498853</v>
      </c>
      <c r="Q135" s="18">
        <f>$AB43*FTE!Q135/100</f>
        <v>81.776774788624138</v>
      </c>
      <c r="R135" s="18">
        <f>$AB43*FTE!R135/100</f>
        <v>79.115400461183697</v>
      </c>
      <c r="S135" s="18">
        <f>$AB43*FTE!S135/100</f>
        <v>78.329085318985392</v>
      </c>
      <c r="T135" s="18">
        <f>$AB43*FTE!T135/100</f>
        <v>80.083172943889309</v>
      </c>
      <c r="U135" s="18">
        <f>$AB43*FTE!U135/100</f>
        <v>82.321146810146033</v>
      </c>
      <c r="V135" s="18">
        <f>$AB43*FTE!V135/100</f>
        <v>84.135720215219067</v>
      </c>
      <c r="W135" s="18">
        <f>$AB43*FTE!W135/100</f>
        <v>84.438149116064565</v>
      </c>
      <c r="X135" s="18">
        <f>$AB43*FTE!X135/100</f>
        <v>81.655803228285933</v>
      </c>
      <c r="Y135" s="18">
        <f>$AB43*FTE!Y135/100</f>
        <v>73.369251345119139</v>
      </c>
      <c r="Z135" s="18">
        <f>$AB43*FTE!Z135/100</f>
        <v>72.401478862413526</v>
      </c>
      <c r="AA135" s="18">
        <f>$AB43*FTE!AA135/100</f>
        <v>75.425767870868555</v>
      </c>
      <c r="AB135" s="18">
        <f>$AB43*FTE!AB135/100</f>
        <v>78.691999999999993</v>
      </c>
      <c r="AC135" s="18">
        <f>$AB43*FTE!AC135/100</f>
        <v>79.841229823212913</v>
      </c>
      <c r="AD135" s="18">
        <f>$AB43*FTE!AD135/100</f>
        <v>82.684061491160648</v>
      </c>
      <c r="AE135" s="18">
        <f>$AB43*FTE!AE135/100</f>
        <v>84.801063797079166</v>
      </c>
      <c r="AF135" s="18">
        <f>$AB43*FTE!AF135/100</f>
        <v>83.893777094542656</v>
      </c>
      <c r="AG135" s="18">
        <f>$AB43*FTE!AG135/100</f>
        <v>84.498634896233654</v>
      </c>
      <c r="AH135" s="18">
        <f>$AB43*FTE!AH135/100</f>
        <v>87.03903766333589</v>
      </c>
    </row>
    <row r="136" spans="1:34" x14ac:dyDescent="0.25">
      <c r="A136">
        <v>41</v>
      </c>
      <c r="B136" s="1" t="s">
        <v>136</v>
      </c>
      <c r="C136" s="18">
        <f>$AB44*FTE!C136/100</f>
        <v>10.591210588697557</v>
      </c>
      <c r="D136" s="18">
        <f>$AB44*FTE!D136/100</f>
        <v>11.120771118132433</v>
      </c>
      <c r="E136" s="18">
        <f>$AB44*FTE!E136/100</f>
        <v>11.574680143362329</v>
      </c>
      <c r="F136" s="18">
        <f>$AB44*FTE!F136/100</f>
        <v>11.725983151772294</v>
      </c>
      <c r="G136" s="18">
        <f>$AB44*FTE!G136/100</f>
        <v>11.80163465597728</v>
      </c>
      <c r="H136" s="18">
        <f>$AB44*FTE!H136/100</f>
        <v>12.028589168592225</v>
      </c>
      <c r="I136" s="18">
        <f>$AB44*FTE!I136/100</f>
        <v>12.293369433309662</v>
      </c>
      <c r="J136" s="18">
        <f>$AB44*FTE!J136/100</f>
        <v>12.747278458539558</v>
      </c>
      <c r="K136" s="18">
        <f>$AB44*FTE!K136/100</f>
        <v>13.049884475359487</v>
      </c>
      <c r="L136" s="18">
        <f>$AB44*FTE!L136/100</f>
        <v>13.276838987974438</v>
      </c>
      <c r="M136" s="18">
        <f>$AB44*FTE!M136/100</f>
        <v>13.65509650899935</v>
      </c>
      <c r="N136" s="18">
        <f>$AB44*FTE!N136/100</f>
        <v>14.633158878504672</v>
      </c>
      <c r="O136" s="18">
        <f>$AB44*FTE!O136/100</f>
        <v>15.072953271028036</v>
      </c>
      <c r="P136" s="18">
        <f>$AB44*FTE!P136/100</f>
        <v>14.913028037383176</v>
      </c>
      <c r="Q136" s="18">
        <f>$AB44*FTE!Q136/100</f>
        <v>14.753102803738315</v>
      </c>
      <c r="R136" s="18">
        <f>$AB44*FTE!R136/100</f>
        <v>14.833065420560745</v>
      </c>
      <c r="S136" s="18">
        <f>$AB44*FTE!S136/100</f>
        <v>14.833065420560745</v>
      </c>
      <c r="T136" s="18">
        <f>$AB44*FTE!T136/100</f>
        <v>15.072953271028036</v>
      </c>
      <c r="U136" s="18">
        <f>$AB44*FTE!U136/100</f>
        <v>15.352822429906539</v>
      </c>
      <c r="V136" s="18">
        <f>$AB44*FTE!V136/100</f>
        <v>15.632691588785047</v>
      </c>
      <c r="W136" s="18">
        <f>$AB44*FTE!W136/100</f>
        <v>15.952542056074765</v>
      </c>
      <c r="X136" s="18">
        <f>$AB44*FTE!X136/100</f>
        <v>16.352355140186912</v>
      </c>
      <c r="Y136" s="18">
        <f>$AB44*FTE!Y136/100</f>
        <v>16.192429906542053</v>
      </c>
      <c r="Z136" s="18">
        <f>$AB44*FTE!Z136/100</f>
        <v>16.23241121495327</v>
      </c>
      <c r="AA136" s="18">
        <f>$AB44*FTE!AA136/100</f>
        <v>16.672205607476634</v>
      </c>
      <c r="AB136" s="18">
        <f>$AB44*FTE!AB136/100</f>
        <v>17.111999999999998</v>
      </c>
      <c r="AC136" s="18">
        <f>$AB44*FTE!AC136/100</f>
        <v>17.271925233644858</v>
      </c>
      <c r="AD136" s="18">
        <f>$AB44*FTE!AD136/100</f>
        <v>18.031570093457944</v>
      </c>
      <c r="AE136" s="18">
        <f>$AB44*FTE!AE136/100</f>
        <v>18.471364485981308</v>
      </c>
      <c r="AF136" s="18">
        <f>$AB44*FTE!AF136/100</f>
        <v>18.471364485981308</v>
      </c>
      <c r="AG136" s="18">
        <f>$AB44*FTE!AG136/100</f>
        <v>18.591308411214953</v>
      </c>
      <c r="AH136" s="18">
        <f>$AB44*FTE!AH136/100</f>
        <v>18.711252336448595</v>
      </c>
    </row>
    <row r="137" spans="1:34" x14ac:dyDescent="0.25">
      <c r="A137">
        <v>42</v>
      </c>
      <c r="B137" s="1" t="s">
        <v>137</v>
      </c>
      <c r="C137" s="18">
        <f>$AB45*FTE!C137/100</f>
        <v>8.8113167983116156</v>
      </c>
      <c r="D137" s="18">
        <f>$AB45*FTE!D137/100</f>
        <v>8.9632360534549171</v>
      </c>
      <c r="E137" s="18">
        <f>$AB45*FTE!E137/100</f>
        <v>9.2670745637415237</v>
      </c>
      <c r="F137" s="18">
        <f>$AB45*FTE!F137/100</f>
        <v>9.4189938188848306</v>
      </c>
      <c r="G137" s="18">
        <f>$AB45*FTE!G137/100</f>
        <v>9.5709130740281321</v>
      </c>
      <c r="H137" s="18">
        <f>$AB45*FTE!H137/100</f>
        <v>9.1151553085982222</v>
      </c>
      <c r="I137" s="18">
        <f>$AB45*FTE!I137/100</f>
        <v>8.8113167983116156</v>
      </c>
      <c r="J137" s="18">
        <f>$AB45*FTE!J137/100</f>
        <v>8.8113167983116156</v>
      </c>
      <c r="K137" s="18">
        <f>$AB45*FTE!K137/100</f>
        <v>8.6593975431683106</v>
      </c>
      <c r="L137" s="18">
        <f>$AB45*FTE!L137/100</f>
        <v>8.0517205225950956</v>
      </c>
      <c r="M137" s="18">
        <f>$AB45*FTE!M137/100</f>
        <v>7.4440435020218816</v>
      </c>
      <c r="N137" s="18">
        <f>$AB45*FTE!N137/100</f>
        <v>7.7188571428571429</v>
      </c>
      <c r="O137" s="18">
        <f>$AB45*FTE!O137/100</f>
        <v>7.2364285714285712</v>
      </c>
      <c r="P137" s="18">
        <f>$AB45*FTE!P137/100</f>
        <v>7.0756190476190461</v>
      </c>
      <c r="Q137" s="18">
        <f>$AB45*FTE!Q137/100</f>
        <v>6.7539999999999996</v>
      </c>
      <c r="R137" s="18">
        <f>$AB45*FTE!R137/100</f>
        <v>6.4323809523809521</v>
      </c>
      <c r="S137" s="18">
        <f>$AB45*FTE!S137/100</f>
        <v>6.1107619047619046</v>
      </c>
      <c r="T137" s="18">
        <f>$AB45*FTE!T137/100</f>
        <v>5.7891428571428563</v>
      </c>
      <c r="U137" s="18">
        <f>$AB45*FTE!U137/100</f>
        <v>5.7891428571428563</v>
      </c>
      <c r="V137" s="18">
        <f>$AB45*FTE!V137/100</f>
        <v>5.9499523809523804</v>
      </c>
      <c r="W137" s="18">
        <f>$AB45*FTE!W137/100</f>
        <v>6.1107619047619046</v>
      </c>
      <c r="X137" s="18">
        <f>$AB45*FTE!X137/100</f>
        <v>6.2715714285714288</v>
      </c>
      <c r="Y137" s="18">
        <f>$AB45*FTE!Y137/100</f>
        <v>6.2715714285714288</v>
      </c>
      <c r="Z137" s="18">
        <f>$AB45*FTE!Z137/100</f>
        <v>6.4323809523809521</v>
      </c>
      <c r="AA137" s="18">
        <f>$AB45*FTE!AA137/100</f>
        <v>6.4323809523809521</v>
      </c>
      <c r="AB137" s="18">
        <f>$AB45*FTE!AB137/100</f>
        <v>6.7539999999999996</v>
      </c>
      <c r="AC137" s="18">
        <f>$AB45*FTE!AC137/100</f>
        <v>6.5931904761904763</v>
      </c>
      <c r="AD137" s="18">
        <f>$AB45*FTE!AD137/100</f>
        <v>7.0756190476190461</v>
      </c>
      <c r="AE137" s="18">
        <f>$AB45*FTE!AE137/100</f>
        <v>7.3972380952380945</v>
      </c>
      <c r="AF137" s="18">
        <f>$AB45*FTE!AF137/100</f>
        <v>7.3972380952380945</v>
      </c>
      <c r="AG137" s="18">
        <f>$AB45*FTE!AG137/100</f>
        <v>7.5580476190476178</v>
      </c>
      <c r="AH137" s="18">
        <f>$AB45*FTE!AH137/100</f>
        <v>7.5580476190476178</v>
      </c>
    </row>
    <row r="138" spans="1:34" x14ac:dyDescent="0.25">
      <c r="A138">
        <v>43</v>
      </c>
      <c r="B138" s="1" t="s">
        <v>138</v>
      </c>
      <c r="C138" s="18">
        <f>$AB46*FTE!C138/100</f>
        <v>39.593334634569608</v>
      </c>
      <c r="D138" s="18">
        <f>$AB46*FTE!D138/100</f>
        <v>41.289356354514247</v>
      </c>
      <c r="E138" s="18">
        <f>$AB46*FTE!E138/100</f>
        <v>43.277795612380366</v>
      </c>
      <c r="F138" s="18">
        <f>$AB46*FTE!F138/100</f>
        <v>44.622916286819219</v>
      </c>
      <c r="G138" s="18">
        <f>$AB46*FTE!G138/100</f>
        <v>45.968036961258065</v>
      </c>
      <c r="H138" s="18">
        <f>$AB46*FTE!H138/100</f>
        <v>46.669839052269644</v>
      </c>
      <c r="I138" s="18">
        <f>$AB46*FTE!I138/100</f>
        <v>49.418563908731642</v>
      </c>
      <c r="J138" s="18">
        <f>$AB46*FTE!J138/100</f>
        <v>53.453925932048186</v>
      </c>
      <c r="K138" s="18">
        <f>$AB46*FTE!K138/100</f>
        <v>57.430804447780439</v>
      </c>
      <c r="L138" s="18">
        <f>$AB46*FTE!L138/100</f>
        <v>60.179529304242436</v>
      </c>
      <c r="M138" s="18">
        <f>$AB46*FTE!M138/100</f>
        <v>62.051001546939958</v>
      </c>
      <c r="N138" s="18">
        <f>$AB46*FTE!N138/100</f>
        <v>66.359023020257823</v>
      </c>
      <c r="O138" s="18">
        <f>$AB46*FTE!O138/100</f>
        <v>67.410377532228352</v>
      </c>
      <c r="P138" s="18">
        <f>$AB46*FTE!P138/100</f>
        <v>69.327553406998163</v>
      </c>
      <c r="Q138" s="18">
        <f>$AB46*FTE!Q138/100</f>
        <v>68.89464272559853</v>
      </c>
      <c r="R138" s="18">
        <f>$AB46*FTE!R138/100</f>
        <v>66.235334254143638</v>
      </c>
      <c r="S138" s="18">
        <f>$AB46*FTE!S138/100</f>
        <v>65.864267955801097</v>
      </c>
      <c r="T138" s="18">
        <f>$AB46*FTE!T138/100</f>
        <v>66.482711786372008</v>
      </c>
      <c r="U138" s="18">
        <f>$AB46*FTE!U138/100</f>
        <v>68.090665745856356</v>
      </c>
      <c r="V138" s="18">
        <f>$AB46*FTE!V138/100</f>
        <v>69.574930939226519</v>
      </c>
      <c r="W138" s="18">
        <f>$AB46*FTE!W138/100</f>
        <v>70.564441068139971</v>
      </c>
      <c r="X138" s="18">
        <f>$AB46*FTE!X138/100</f>
        <v>70.688129834254141</v>
      </c>
      <c r="Y138" s="18">
        <f>$AB46*FTE!Y138/100</f>
        <v>64.874757826887659</v>
      </c>
      <c r="Z138" s="18">
        <f>$AB46*FTE!Z138/100</f>
        <v>63.823403314917122</v>
      </c>
      <c r="AA138" s="18">
        <f>$AB46*FTE!AA138/100</f>
        <v>65.245824125230186</v>
      </c>
      <c r="AB138" s="18">
        <f>$AB46*FTE!AB138/100</f>
        <v>67.162999999999997</v>
      </c>
      <c r="AC138" s="18">
        <f>$AB46*FTE!AC138/100</f>
        <v>68.399887661141804</v>
      </c>
      <c r="AD138" s="18">
        <f>$AB46*FTE!AD138/100</f>
        <v>72.048706261510134</v>
      </c>
      <c r="AE138" s="18">
        <f>$AB46*FTE!AE138/100</f>
        <v>76.315968692449346</v>
      </c>
      <c r="AF138" s="18">
        <f>$AB46*FTE!AF138/100</f>
        <v>78.233144567219156</v>
      </c>
      <c r="AG138" s="18">
        <f>$AB46*FTE!AG138/100</f>
        <v>81.758274401473287</v>
      </c>
      <c r="AH138" s="18">
        <f>$AB46*FTE!AH138/100</f>
        <v>86.520291896869239</v>
      </c>
    </row>
    <row r="139" spans="1:34" x14ac:dyDescent="0.25">
      <c r="A139">
        <v>44</v>
      </c>
      <c r="B139" s="1" t="s">
        <v>139</v>
      </c>
      <c r="C139" s="18">
        <f>$AB47*FTE!C139/100</f>
        <v>16.757973731638753</v>
      </c>
      <c r="D139" s="18">
        <f>$AB47*FTE!D139/100</f>
        <v>17.334029078663836</v>
      </c>
      <c r="E139" s="18">
        <f>$AB47*FTE!E139/100</f>
        <v>17.334029078663836</v>
      </c>
      <c r="F139" s="18">
        <f>$AB47*FTE!F139/100</f>
        <v>17.700609754043434</v>
      </c>
      <c r="G139" s="18">
        <f>$AB47*FTE!G139/100</f>
        <v>18.95745778391634</v>
      </c>
      <c r="H139" s="18">
        <f>$AB47*FTE!H139/100</f>
        <v>19.84772513840965</v>
      </c>
      <c r="I139" s="18">
        <f>$AB47*FTE!I139/100</f>
        <v>21.052204500371186</v>
      </c>
      <c r="J139" s="18">
        <f>$AB47*FTE!J139/100</f>
        <v>22.204315194421348</v>
      </c>
      <c r="K139" s="18">
        <f>$AB47*FTE!K139/100</f>
        <v>23.251688552648769</v>
      </c>
      <c r="L139" s="18">
        <f>$AB47*FTE!L139/100</f>
        <v>23.775375231762482</v>
      </c>
      <c r="M139" s="18">
        <f>$AB47*FTE!M139/100</f>
        <v>24.08958723923071</v>
      </c>
      <c r="N139" s="18">
        <f>$AB47*FTE!N139/100</f>
        <v>25.245947122861583</v>
      </c>
      <c r="O139" s="18">
        <f>$AB47*FTE!O139/100</f>
        <v>25.910314152410571</v>
      </c>
      <c r="P139" s="18">
        <f>$AB47*FTE!P139/100</f>
        <v>26.96222861586314</v>
      </c>
      <c r="Q139" s="18">
        <f>$AB47*FTE!Q139/100</f>
        <v>27.183684292379471</v>
      </c>
      <c r="R139" s="18">
        <f>$AB47*FTE!R139/100</f>
        <v>27.681959564541206</v>
      </c>
      <c r="S139" s="18">
        <f>$AB47*FTE!S139/100</f>
        <v>28.290962674961115</v>
      </c>
      <c r="T139" s="18">
        <f>$AB47*FTE!T139/100</f>
        <v>30.173335925349921</v>
      </c>
      <c r="U139" s="18">
        <f>$AB47*FTE!U139/100</f>
        <v>31.834253499222392</v>
      </c>
      <c r="V139" s="18">
        <f>$AB47*FTE!V139/100</f>
        <v>33.661262830482109</v>
      </c>
      <c r="W139" s="18">
        <f>$AB47*FTE!W139/100</f>
        <v>34.934632970451005</v>
      </c>
      <c r="X139" s="18">
        <f>$AB47*FTE!X139/100</f>
        <v>35.377544323483669</v>
      </c>
      <c r="Y139" s="18">
        <f>$AB47*FTE!Y139/100</f>
        <v>33.218351477449453</v>
      </c>
      <c r="Z139" s="18">
        <f>$AB47*FTE!Z139/100</f>
        <v>32.941531881804039</v>
      </c>
      <c r="AA139" s="18">
        <f>$AB47*FTE!AA139/100</f>
        <v>33.661262830482109</v>
      </c>
      <c r="AB139" s="18">
        <f>$AB47*FTE!AB139/100</f>
        <v>35.598999999999997</v>
      </c>
      <c r="AC139" s="18">
        <f>$AB47*FTE!AC139/100</f>
        <v>37.204553654743385</v>
      </c>
      <c r="AD139" s="18">
        <f>$AB47*FTE!AD139/100</f>
        <v>39.197654743390352</v>
      </c>
      <c r="AE139" s="18">
        <f>$AB47*FTE!AE139/100</f>
        <v>43.79286003110419</v>
      </c>
      <c r="AF139" s="18">
        <f>$AB47*FTE!AF139/100</f>
        <v>48.609520995334357</v>
      </c>
      <c r="AG139" s="18">
        <f>$AB47*FTE!AG139/100</f>
        <v>53.813729393468108</v>
      </c>
      <c r="AH139" s="18">
        <f>$AB47*FTE!AH139/100</f>
        <v>59.793032659409008</v>
      </c>
    </row>
    <row r="140" spans="1:34" x14ac:dyDescent="0.25">
      <c r="A140">
        <v>45</v>
      </c>
      <c r="B140" s="9" t="s">
        <v>286</v>
      </c>
      <c r="C140" s="18">
        <f>$AB48*FTE!C140/100</f>
        <v>257.77059485655542</v>
      </c>
      <c r="D140" s="18">
        <f>$AB48*FTE!D140/100</f>
        <v>263.43810695391198</v>
      </c>
      <c r="E140" s="18">
        <f>$AB48*FTE!E140/100</f>
        <v>267.99235774643063</v>
      </c>
      <c r="F140" s="18">
        <f>$AB48*FTE!F140/100</f>
        <v>276.08880359979707</v>
      </c>
      <c r="G140" s="18">
        <f>$AB48*FTE!G140/100</f>
        <v>272.04058067311394</v>
      </c>
      <c r="H140" s="18">
        <f>$AB48*FTE!H140/100</f>
        <v>269.40923577076978</v>
      </c>
      <c r="I140" s="18">
        <f>$AB48*FTE!I140/100</f>
        <v>272.54660853894927</v>
      </c>
      <c r="J140" s="18">
        <f>$AB48*FTE!J140/100</f>
        <v>278.72014850214129</v>
      </c>
      <c r="K140" s="18">
        <f>$AB48*FTE!K140/100</f>
        <v>289.24552811151767</v>
      </c>
      <c r="L140" s="18">
        <f>$AB48*FTE!L140/100</f>
        <v>299.26487985505872</v>
      </c>
      <c r="M140" s="18">
        <f>$AB48*FTE!M140/100</f>
        <v>313.73727681795128</v>
      </c>
      <c r="N140" s="18">
        <f>$AB48*FTE!N140/100</f>
        <v>328.25017722023097</v>
      </c>
      <c r="O140" s="18">
        <f>$AB48*FTE!O140/100</f>
        <v>344.68972481083233</v>
      </c>
      <c r="P140" s="18">
        <f>$AB48*FTE!P140/100</f>
        <v>368.80827160493828</v>
      </c>
      <c r="Q140" s="18">
        <f>$AB48*FTE!Q140/100</f>
        <v>368.80827160493828</v>
      </c>
      <c r="R140" s="18">
        <f>$AB48*FTE!R140/100</f>
        <v>341.12061250497811</v>
      </c>
      <c r="S140" s="18">
        <f>$AB48*FTE!S140/100</f>
        <v>321.32826244524091</v>
      </c>
      <c r="T140" s="18">
        <f>$AB48*FTE!T140/100</f>
        <v>311.8106296296296</v>
      </c>
      <c r="U140" s="18">
        <f>$AB48*FTE!U140/100</f>
        <v>308.99860175228991</v>
      </c>
      <c r="V140" s="18">
        <f>$AB48*FTE!V140/100</f>
        <v>309.21491158900835</v>
      </c>
      <c r="W140" s="18">
        <f>$AB48*FTE!W140/100</f>
        <v>308.56598207885304</v>
      </c>
      <c r="X140" s="18">
        <f>$AB48*FTE!X140/100</f>
        <v>302.72561648745517</v>
      </c>
      <c r="Y140" s="18">
        <f>$AB48*FTE!Y140/100</f>
        <v>284.12297052966943</v>
      </c>
      <c r="Z140" s="18">
        <f>$AB48*FTE!Z140/100</f>
        <v>271.68515491835922</v>
      </c>
      <c r="AA140" s="18">
        <f>$AB48*FTE!AA140/100</f>
        <v>272.44223934687375</v>
      </c>
      <c r="AB140" s="18">
        <f>$AB48*FTE!AB140/100</f>
        <v>271.577</v>
      </c>
      <c r="AC140" s="18">
        <f>$AB48*FTE!AC140/100</f>
        <v>273.95640820390281</v>
      </c>
      <c r="AD140" s="18">
        <f>$AB48*FTE!AD140/100</f>
        <v>277.84998526483474</v>
      </c>
      <c r="AE140" s="18">
        <f>$AB48*FTE!AE140/100</f>
        <v>278.60706969334927</v>
      </c>
      <c r="AF140" s="18">
        <f>$AB48*FTE!AF140/100</f>
        <v>284.66374512146552</v>
      </c>
      <c r="AG140" s="18">
        <f>$AB48*FTE!AG140/100</f>
        <v>282.60880167264037</v>
      </c>
      <c r="AH140" s="18">
        <f>$AB48*FTE!AH140/100</f>
        <v>284.66374512146552</v>
      </c>
    </row>
    <row r="141" spans="1:34" x14ac:dyDescent="0.25">
      <c r="A141">
        <v>46</v>
      </c>
      <c r="B141" s="1" t="s">
        <v>140</v>
      </c>
      <c r="C141" s="18">
        <f>$AB49*FTE!C141/100</f>
        <v>91.137701558652481</v>
      </c>
      <c r="D141" s="18">
        <f>$AB49*FTE!D141/100</f>
        <v>94.783209620998562</v>
      </c>
      <c r="E141" s="18">
        <f>$AB49*FTE!E141/100</f>
        <v>96.992608446662871</v>
      </c>
      <c r="F141" s="18">
        <f>$AB49*FTE!F141/100</f>
        <v>98.870597448477525</v>
      </c>
      <c r="G141" s="18">
        <f>$AB49*FTE!G141/100</f>
        <v>96.108848916397164</v>
      </c>
      <c r="H141" s="18">
        <f>$AB49*FTE!H141/100</f>
        <v>95.556499209981098</v>
      </c>
      <c r="I141" s="18">
        <f>$AB49*FTE!I141/100</f>
        <v>98.097307859495047</v>
      </c>
      <c r="J141" s="18">
        <f>$AB49*FTE!J141/100</f>
        <v>99.533417096176834</v>
      </c>
      <c r="K141" s="18">
        <f>$AB49*FTE!K141/100</f>
        <v>102.51610551082362</v>
      </c>
      <c r="L141" s="18">
        <f>$AB49*FTE!L141/100</f>
        <v>104.06268468878864</v>
      </c>
      <c r="M141" s="18">
        <f>$AB49*FTE!M141/100</f>
        <v>106.6034933383026</v>
      </c>
      <c r="N141" s="18">
        <f>$AB49*FTE!N141/100</f>
        <v>113.5638947368421</v>
      </c>
      <c r="O141" s="18">
        <f>$AB49*FTE!O141/100</f>
        <v>116.83977631578948</v>
      </c>
      <c r="P141" s="18">
        <f>$AB49*FTE!P141/100</f>
        <v>122.2995789473684</v>
      </c>
      <c r="Q141" s="18">
        <f>$AB49*FTE!Q141/100</f>
        <v>117.56774999999999</v>
      </c>
      <c r="R141" s="18">
        <f>$AB49*FTE!R141/100</f>
        <v>110.28801315789472</v>
      </c>
      <c r="S141" s="18">
        <f>$AB49*FTE!S141/100</f>
        <v>106.0415</v>
      </c>
      <c r="T141" s="18">
        <f>$AB49*FTE!T141/100</f>
        <v>103.00827631578949</v>
      </c>
      <c r="U141" s="18">
        <f>$AB49*FTE!U141/100</f>
        <v>103.73625</v>
      </c>
      <c r="V141" s="18">
        <f>$AB49*FTE!V141/100</f>
        <v>105.43485526315789</v>
      </c>
      <c r="W141" s="18">
        <f>$AB49*FTE!W141/100</f>
        <v>108.46807894736841</v>
      </c>
      <c r="X141" s="18">
        <f>$AB49*FTE!X141/100</f>
        <v>105.19219736842103</v>
      </c>
      <c r="Y141" s="18">
        <f>$AB49*FTE!Y141/100</f>
        <v>95.485881578947357</v>
      </c>
      <c r="Z141" s="18">
        <f>$AB49*FTE!Z141/100</f>
        <v>91.118039473684206</v>
      </c>
      <c r="AA141" s="18">
        <f>$AB49*FTE!AA141/100</f>
        <v>92.21</v>
      </c>
      <c r="AB141" s="18">
        <f>$AB49*FTE!AB141/100</f>
        <v>92.21</v>
      </c>
      <c r="AC141" s="18">
        <f>$AB49*FTE!AC141/100</f>
        <v>92.088671052631568</v>
      </c>
      <c r="AD141" s="18">
        <f>$AB49*FTE!AD141/100</f>
        <v>94.393921052631583</v>
      </c>
      <c r="AE141" s="18">
        <f>$AB49*FTE!AE141/100</f>
        <v>94.515249999999995</v>
      </c>
      <c r="AF141" s="18">
        <f>$AB49*FTE!AF141/100</f>
        <v>96.820499999999996</v>
      </c>
      <c r="AG141" s="18">
        <f>$AB49*FTE!AG141/100</f>
        <v>97.427144736842109</v>
      </c>
      <c r="AH141" s="18">
        <f>$AB49*FTE!AH141/100</f>
        <v>98.883092105263145</v>
      </c>
    </row>
    <row r="142" spans="1:34" x14ac:dyDescent="0.25">
      <c r="A142">
        <v>47</v>
      </c>
      <c r="B142" s="1" t="s">
        <v>141</v>
      </c>
      <c r="C142" s="18">
        <f>$AB50*FTE!C142/100</f>
        <v>19.998852515706336</v>
      </c>
      <c r="D142" s="18">
        <f>$AB50*FTE!D142/100</f>
        <v>20.795619548204591</v>
      </c>
      <c r="E142" s="18">
        <f>$AB50*FTE!E142/100</f>
        <v>22.787537129450246</v>
      </c>
      <c r="F142" s="18">
        <f>$AB50*FTE!F142/100</f>
        <v>23.743657568448157</v>
      </c>
      <c r="G142" s="18">
        <f>$AB50*FTE!G142/100</f>
        <v>23.823334271697981</v>
      </c>
      <c r="H142" s="18">
        <f>$AB50*FTE!H142/100</f>
        <v>23.903010974947811</v>
      </c>
      <c r="I142" s="18">
        <f>$AB50*FTE!I142/100</f>
        <v>23.2655973489492</v>
      </c>
      <c r="J142" s="18">
        <f>$AB50*FTE!J142/100</f>
        <v>25.018484820445373</v>
      </c>
      <c r="K142" s="18">
        <f>$AB50*FTE!K142/100</f>
        <v>27.72749273093946</v>
      </c>
      <c r="L142" s="18">
        <f>$AB50*FTE!L142/100</f>
        <v>29.958440421934586</v>
      </c>
      <c r="M142" s="18">
        <f>$AB50*FTE!M142/100</f>
        <v>31.791004596680583</v>
      </c>
      <c r="N142" s="18">
        <f>$AB50*FTE!N142/100</f>
        <v>29.572372239747637</v>
      </c>
      <c r="O142" s="18">
        <f>$AB50*FTE!O142/100</f>
        <v>30.529406940063094</v>
      </c>
      <c r="P142" s="18">
        <f>$AB50*FTE!P142/100</f>
        <v>29.476668769716092</v>
      </c>
      <c r="Q142" s="18">
        <f>$AB50*FTE!Q142/100</f>
        <v>33.01769716088328</v>
      </c>
      <c r="R142" s="18">
        <f>$AB50*FTE!R142/100</f>
        <v>31.582145110410096</v>
      </c>
      <c r="S142" s="18">
        <f>$AB50*FTE!S142/100</f>
        <v>30.816517350157728</v>
      </c>
      <c r="T142" s="18">
        <f>$AB50*FTE!T142/100</f>
        <v>30.912220820189273</v>
      </c>
      <c r="U142" s="18">
        <f>$AB50*FTE!U142/100</f>
        <v>30.625110410094639</v>
      </c>
      <c r="V142" s="18">
        <f>$AB50*FTE!V142/100</f>
        <v>29.859482649842271</v>
      </c>
      <c r="W142" s="18">
        <f>$AB50*FTE!W142/100</f>
        <v>30.242296529968456</v>
      </c>
      <c r="X142" s="18">
        <f>$AB50*FTE!X142/100</f>
        <v>31.390738170347003</v>
      </c>
      <c r="Y142" s="18">
        <f>$AB50*FTE!Y142/100</f>
        <v>30.050889589905363</v>
      </c>
      <c r="Z142" s="18">
        <f>$AB50*FTE!Z142/100</f>
        <v>29.572372239747637</v>
      </c>
      <c r="AA142" s="18">
        <f>$AB50*FTE!AA142/100</f>
        <v>30.433703470031546</v>
      </c>
      <c r="AB142" s="18">
        <f>$AB50*FTE!AB142/100</f>
        <v>30.338000000000001</v>
      </c>
      <c r="AC142" s="18">
        <f>$AB50*FTE!AC142/100</f>
        <v>31.582145110410096</v>
      </c>
      <c r="AD142" s="18">
        <f>$AB50*FTE!AD142/100</f>
        <v>31.19933123028391</v>
      </c>
      <c r="AE142" s="18">
        <f>$AB50*FTE!AE142/100</f>
        <v>33.400511041009466</v>
      </c>
      <c r="AF142" s="18">
        <f>$AB50*FTE!AF142/100</f>
        <v>36.750132492113565</v>
      </c>
      <c r="AG142" s="18">
        <f>$AB50*FTE!AG142/100</f>
        <v>35.410283911671925</v>
      </c>
      <c r="AH142" s="18">
        <f>$AB50*FTE!AH142/100</f>
        <v>35.601690851735015</v>
      </c>
    </row>
    <row r="143" spans="1:34" x14ac:dyDescent="0.25">
      <c r="A143">
        <v>48</v>
      </c>
      <c r="B143" s="1" t="s">
        <v>142</v>
      </c>
      <c r="C143" s="18">
        <f>$AB51*FTE!C143/100</f>
        <v>119.36741786024828</v>
      </c>
      <c r="D143" s="18">
        <f>$AB51*FTE!D143/100</f>
        <v>119.17221357920126</v>
      </c>
      <c r="E143" s="18">
        <f>$AB51*FTE!E143/100</f>
        <v>117.51297719030164</v>
      </c>
      <c r="F143" s="18">
        <f>$AB51*FTE!F143/100</f>
        <v>122.19787993542997</v>
      </c>
      <c r="G143" s="18">
        <f>$AB51*FTE!G143/100</f>
        <v>119.95303070338932</v>
      </c>
      <c r="H143" s="18">
        <f>$AB51*FTE!H143/100</f>
        <v>117.22017076873114</v>
      </c>
      <c r="I143" s="18">
        <f>$AB51*FTE!I143/100</f>
        <v>118.29379431448972</v>
      </c>
      <c r="J143" s="18">
        <f>$AB51*FTE!J143/100</f>
        <v>120.05063284391282</v>
      </c>
      <c r="K143" s="18">
        <f>$AB51*FTE!K143/100</f>
        <v>122.39308421647698</v>
      </c>
      <c r="L143" s="18">
        <f>$AB51*FTE!L143/100</f>
        <v>125.51635271322917</v>
      </c>
      <c r="M143" s="18">
        <f>$AB51*FTE!M143/100</f>
        <v>132.73891111196866</v>
      </c>
      <c r="N143" s="18">
        <f>$AB51*FTE!N143/100</f>
        <v>138.85320967741936</v>
      </c>
      <c r="O143" s="18">
        <f>$AB51*FTE!O143/100</f>
        <v>145.9406129032258</v>
      </c>
      <c r="P143" s="18">
        <f>$AB51*FTE!P143/100</f>
        <v>156.32216129032255</v>
      </c>
      <c r="Q143" s="18">
        <f>$AB51*FTE!Q143/100</f>
        <v>160.01559677419357</v>
      </c>
      <c r="R143" s="18">
        <f>$AB51*FTE!R143/100</f>
        <v>147.43795161290322</v>
      </c>
      <c r="S143" s="18">
        <f>$AB51*FTE!S143/100</f>
        <v>136.85675806451613</v>
      </c>
      <c r="T143" s="18">
        <f>$AB51*FTE!T143/100</f>
        <v>132.06527419354839</v>
      </c>
      <c r="U143" s="18">
        <f>$AB51*FTE!U143/100</f>
        <v>128.67130645161288</v>
      </c>
      <c r="V143" s="18">
        <f>$AB51*FTE!V143/100</f>
        <v>126.77467741935484</v>
      </c>
      <c r="W143" s="18">
        <f>$AB51*FTE!W143/100</f>
        <v>132.86385483870967</v>
      </c>
      <c r="X143" s="18">
        <f>$AB51*FTE!X143/100</f>
        <v>129.66953225806452</v>
      </c>
      <c r="Y143" s="18">
        <f>$AB51*FTE!Y143/100</f>
        <v>123.28088709677421</v>
      </c>
      <c r="Z143" s="18">
        <f>$AB51*FTE!Z143/100</f>
        <v>116.09366129032259</v>
      </c>
      <c r="AA143" s="18">
        <f>$AB51*FTE!AA143/100</f>
        <v>113.89756451612904</v>
      </c>
      <c r="AB143" s="18">
        <f>$AB51*FTE!AB143/100</f>
        <v>111.402</v>
      </c>
      <c r="AC143" s="18">
        <f>$AB51*FTE!AC143/100</f>
        <v>110.50359677419354</v>
      </c>
      <c r="AD143" s="18">
        <f>$AB51*FTE!AD143/100</f>
        <v>110.80306451612904</v>
      </c>
      <c r="AE143" s="18">
        <f>$AB51*FTE!AE143/100</f>
        <v>106.21122580645162</v>
      </c>
      <c r="AF143" s="18">
        <f>$AB51*FTE!AF143/100</f>
        <v>105.21299999999999</v>
      </c>
      <c r="AG143" s="18">
        <f>$AB51*FTE!AG143/100</f>
        <v>102.41796774193548</v>
      </c>
      <c r="AH143" s="18">
        <f>$AB51*FTE!AH143/100</f>
        <v>99.822580645161281</v>
      </c>
    </row>
    <row r="144" spans="1:34" x14ac:dyDescent="0.25">
      <c r="A144">
        <v>49</v>
      </c>
      <c r="B144" s="1" t="s">
        <v>143</v>
      </c>
      <c r="C144" s="18">
        <f>$AB52*FTE!C144/100</f>
        <v>27.828773829423913</v>
      </c>
      <c r="D144" s="18">
        <f>$AB52*FTE!D144/100</f>
        <v>29.631447437807648</v>
      </c>
      <c r="E144" s="18">
        <f>$AB52*FTE!E144/100</f>
        <v>31.546788146715372</v>
      </c>
      <c r="F144" s="18">
        <f>$AB52*FTE!F144/100</f>
        <v>31.884789448287322</v>
      </c>
      <c r="G144" s="18">
        <f>$AB52*FTE!G144/100</f>
        <v>32.6734591519552</v>
      </c>
      <c r="H144" s="18">
        <f>$AB52*FTE!H144/100</f>
        <v>33.349461755099107</v>
      </c>
      <c r="I144" s="18">
        <f>$AB52*FTE!I144/100</f>
        <v>34.025464358242999</v>
      </c>
      <c r="J144" s="18">
        <f>$AB52*FTE!J144/100</f>
        <v>34.814134061910892</v>
      </c>
      <c r="K144" s="18">
        <f>$AB52*FTE!K144/100</f>
        <v>36.954808971866576</v>
      </c>
      <c r="L144" s="18">
        <f>$AB52*FTE!L144/100</f>
        <v>39.771486484966161</v>
      </c>
      <c r="M144" s="18">
        <f>$AB52*FTE!M144/100</f>
        <v>42.362829797017781</v>
      </c>
      <c r="N144" s="18">
        <f>$AB52*FTE!N144/100</f>
        <v>47.36142586750789</v>
      </c>
      <c r="O144" s="18">
        <f>$AB52*FTE!O144/100</f>
        <v>52.584239747634065</v>
      </c>
      <c r="P144" s="18">
        <f>$AB52*FTE!P144/100</f>
        <v>62.673766561514192</v>
      </c>
      <c r="Q144" s="18">
        <f>$AB52*FTE!Q144/100</f>
        <v>58.519255520504728</v>
      </c>
      <c r="R144" s="18">
        <f>$AB52*FTE!R144/100</f>
        <v>51.990738170347001</v>
      </c>
      <c r="S144" s="18">
        <f>$AB52*FTE!S144/100</f>
        <v>48.073627760252364</v>
      </c>
      <c r="T144" s="18">
        <f>$AB52*FTE!T144/100</f>
        <v>46.055722397476345</v>
      </c>
      <c r="U144" s="18">
        <f>$AB52*FTE!U144/100</f>
        <v>46.649223974763409</v>
      </c>
      <c r="V144" s="18">
        <f>$AB52*FTE!V144/100</f>
        <v>48.311028391167184</v>
      </c>
      <c r="W144" s="18">
        <f>$AB52*FTE!W144/100</f>
        <v>37.034498422712929</v>
      </c>
      <c r="X144" s="18">
        <f>$AB52*FTE!X144/100</f>
        <v>36.322296529968455</v>
      </c>
      <c r="Y144" s="18">
        <f>$AB52*FTE!Y144/100</f>
        <v>34.541791798107255</v>
      </c>
      <c r="Z144" s="18">
        <f>$AB52*FTE!Z144/100</f>
        <v>34.304391167192428</v>
      </c>
      <c r="AA144" s="18">
        <f>$AB52*FTE!AA144/100</f>
        <v>35.610094637223973</v>
      </c>
      <c r="AB144" s="18">
        <f>$AB52*FTE!AB144/100</f>
        <v>37.628</v>
      </c>
      <c r="AC144" s="18">
        <f>$AB52*FTE!AC144/100</f>
        <v>40.002006309148264</v>
      </c>
      <c r="AD144" s="18">
        <f>$AB52*FTE!AD144/100</f>
        <v>42.138611987381701</v>
      </c>
      <c r="AE144" s="18">
        <f>$AB52*FTE!AE144/100</f>
        <v>45.580921135646683</v>
      </c>
      <c r="AF144" s="18">
        <f>$AB52*FTE!AF144/100</f>
        <v>47.005324921135653</v>
      </c>
      <c r="AG144" s="18">
        <f>$AB52*FTE!AG144/100</f>
        <v>49.141930599369083</v>
      </c>
      <c r="AH144" s="18">
        <f>$AB52*FTE!AH144/100</f>
        <v>52.702940063091482</v>
      </c>
    </row>
    <row r="145" spans="1:34" x14ac:dyDescent="0.25">
      <c r="A145">
        <v>50</v>
      </c>
      <c r="B145" s="9" t="s">
        <v>287</v>
      </c>
      <c r="C145" s="18">
        <f>$AB53*FTE!C145/100</f>
        <v>637.63471558449044</v>
      </c>
      <c r="D145" s="18">
        <f>$AB53*FTE!D145/100</f>
        <v>646.63794145537008</v>
      </c>
      <c r="E145" s="18">
        <f>$AB53*FTE!E145/100</f>
        <v>652.54630843313475</v>
      </c>
      <c r="F145" s="18">
        <f>$AB53*FTE!F145/100</f>
        <v>657.70440658832638</v>
      </c>
      <c r="G145" s="18">
        <f>$AB53*FTE!G145/100</f>
        <v>644.48091859047167</v>
      </c>
      <c r="H145" s="18">
        <f>$AB53*FTE!H145/100</f>
        <v>639.7917384493885</v>
      </c>
      <c r="I145" s="18">
        <f>$AB53*FTE!I145/100</f>
        <v>648.88874792308991</v>
      </c>
      <c r="J145" s="18">
        <f>$AB53*FTE!J145/100</f>
        <v>659.39251143911622</v>
      </c>
      <c r="K145" s="18">
        <f>$AB53*FTE!K145/100</f>
        <v>657.32927217703968</v>
      </c>
      <c r="L145" s="18">
        <f>$AB53*FTE!L145/100</f>
        <v>671.77194701157578</v>
      </c>
      <c r="M145" s="18">
        <f>$AB53*FTE!M145/100</f>
        <v>688.27786110818863</v>
      </c>
      <c r="N145" s="18">
        <f>$AB53*FTE!N145/100</f>
        <v>704.26838592038473</v>
      </c>
      <c r="O145" s="18">
        <f>$AB53*FTE!O145/100</f>
        <v>717.29382126636392</v>
      </c>
      <c r="P145" s="18">
        <f>$AB53*FTE!P145/100</f>
        <v>718.88471413304842</v>
      </c>
      <c r="Q145" s="18">
        <f>$AB53*FTE!Q145/100</f>
        <v>747.22249332086562</v>
      </c>
      <c r="R145" s="18">
        <f>$AB53*FTE!R145/100</f>
        <v>746.7253393000268</v>
      </c>
      <c r="S145" s="18">
        <f>$AB53*FTE!S145/100</f>
        <v>758.45817419182481</v>
      </c>
      <c r="T145" s="18">
        <f>$AB53*FTE!T145/100</f>
        <v>765.02060726689831</v>
      </c>
      <c r="U145" s="18">
        <f>$AB53*FTE!U145/100</f>
        <v>777.05173457119963</v>
      </c>
      <c r="V145" s="18">
        <f>$AB53*FTE!V145/100</f>
        <v>793.45781725888332</v>
      </c>
      <c r="W145" s="18">
        <f>$AB53*FTE!W145/100</f>
        <v>789.48058509217208</v>
      </c>
      <c r="X145" s="18">
        <f>$AB53*FTE!X145/100</f>
        <v>776.5545805503607</v>
      </c>
      <c r="Y145" s="18">
        <f>$AB53*FTE!Y145/100</f>
        <v>736.28510486240998</v>
      </c>
      <c r="Z145" s="18">
        <f>$AB53*FTE!Z145/100</f>
        <v>725.2482855997863</v>
      </c>
      <c r="AA145" s="18">
        <f>$AB53*FTE!AA145/100</f>
        <v>733.10331912904087</v>
      </c>
      <c r="AB145" s="18">
        <f>$AB53*FTE!AB145/100</f>
        <v>744.33900000000006</v>
      </c>
      <c r="AC145" s="18">
        <f>$AB53*FTE!AC145/100</f>
        <v>754.38151122094587</v>
      </c>
      <c r="AD145" s="18">
        <f>$AB53*FTE!AD145/100</f>
        <v>763.62857600854943</v>
      </c>
      <c r="AE145" s="18">
        <f>$AB53*FTE!AE145/100</f>
        <v>780.83010512957526</v>
      </c>
      <c r="AF145" s="18">
        <f>$AB53*FTE!AF145/100</f>
        <v>791.86692439219883</v>
      </c>
      <c r="AG145" s="18">
        <f>$AB53*FTE!AG145/100</f>
        <v>810.75877718407708</v>
      </c>
      <c r="AH145" s="18">
        <f>$AB53*FTE!AH145/100</f>
        <v>823.08819690088171</v>
      </c>
    </row>
    <row r="146" spans="1:34" x14ac:dyDescent="0.25">
      <c r="A146">
        <v>51</v>
      </c>
      <c r="B146" s="9" t="s">
        <v>61</v>
      </c>
      <c r="C146" s="18">
        <f>$AB54*FTE!C146/100</f>
        <v>548.86335828472886</v>
      </c>
      <c r="D146" s="18">
        <f>$AB54*FTE!D146/100</f>
        <v>552.84126763787242</v>
      </c>
      <c r="E146" s="18">
        <f>$AB54*FTE!E146/100</f>
        <v>554.37754967481806</v>
      </c>
      <c r="F146" s="18">
        <f>$AB54*FTE!F146/100</f>
        <v>556.92713595852274</v>
      </c>
      <c r="G146" s="18">
        <f>$AB54*FTE!G146/100</f>
        <v>546.14317506643943</v>
      </c>
      <c r="H146" s="18">
        <f>$AB54*FTE!H146/100</f>
        <v>541.58973228763773</v>
      </c>
      <c r="I146" s="18">
        <f>$AB54*FTE!I146/100</f>
        <v>548.41767597171884</v>
      </c>
      <c r="J146" s="18">
        <f>$AB54*FTE!J146/100</f>
        <v>556.16909780962044</v>
      </c>
      <c r="K146" s="18">
        <f>$AB54*FTE!K146/100</f>
        <v>551.76861737476474</v>
      </c>
      <c r="L146" s="18">
        <f>$AB54*FTE!L146/100</f>
        <v>563.52760800736223</v>
      </c>
      <c r="M146" s="18">
        <f>$AB54*FTE!M146/100</f>
        <v>577.74485176556084</v>
      </c>
      <c r="N146" s="18">
        <f>$AB54*FTE!N146/100</f>
        <v>591.80642599788052</v>
      </c>
      <c r="O146" s="18">
        <f>$AB54*FTE!O146/100</f>
        <v>601.82195407983045</v>
      </c>
      <c r="P146" s="18">
        <f>$AB54*FTE!P146/100</f>
        <v>601.26553585305544</v>
      </c>
      <c r="Q146" s="18">
        <f>$AB54*FTE!Q146/100</f>
        <v>622.18686117979507</v>
      </c>
      <c r="R146" s="18">
        <f>$AB54*FTE!R146/100</f>
        <v>622.29814482515008</v>
      </c>
      <c r="S146" s="18">
        <f>$AB54*FTE!S146/100</f>
        <v>633.98292758742491</v>
      </c>
      <c r="T146" s="18">
        <f>$AB54*FTE!T146/100</f>
        <v>637.98913882020486</v>
      </c>
      <c r="U146" s="18">
        <f>$AB54*FTE!U146/100</f>
        <v>647.55953232073466</v>
      </c>
      <c r="V146" s="18">
        <f>$AB54*FTE!V146/100</f>
        <v>662.36025715294954</v>
      </c>
      <c r="W146" s="18">
        <f>$AB54*FTE!W146/100</f>
        <v>659.8007333097845</v>
      </c>
      <c r="X146" s="18">
        <f>$AB54*FTE!X146/100</f>
        <v>647.00311409395965</v>
      </c>
      <c r="Y146" s="18">
        <f>$AB54*FTE!Y146/100</f>
        <v>618.62578452843513</v>
      </c>
      <c r="Z146" s="18">
        <f>$AB54*FTE!Z146/100</f>
        <v>612.72775132462027</v>
      </c>
      <c r="AA146" s="18">
        <f>$AB54*FTE!AA146/100</f>
        <v>620.96274108089017</v>
      </c>
      <c r="AB146" s="18">
        <f>$AB54*FTE!AB146/100</f>
        <v>630.08799999999997</v>
      </c>
      <c r="AC146" s="18">
        <f>$AB54*FTE!AC146/100</f>
        <v>635.87474955845983</v>
      </c>
      <c r="AD146" s="18">
        <f>$AB54*FTE!AD146/100</f>
        <v>642.55176827975981</v>
      </c>
      <c r="AE146" s="18">
        <f>$AB54*FTE!AE146/100</f>
        <v>656.23965665842445</v>
      </c>
      <c r="AF146" s="18">
        <f>$AB54*FTE!AF146/100</f>
        <v>663.69566089720945</v>
      </c>
      <c r="AG146" s="18">
        <f>$AB54*FTE!AG146/100</f>
        <v>679.16408760155423</v>
      </c>
      <c r="AH146" s="18">
        <f>$AB54*FTE!AH146/100</f>
        <v>686.620091840339</v>
      </c>
    </row>
    <row r="147" spans="1:34" x14ac:dyDescent="0.25">
      <c r="A147">
        <v>52</v>
      </c>
      <c r="B147" s="1" t="s">
        <v>144</v>
      </c>
      <c r="C147" s="18">
        <f>$AB55*FTE!C147/100</f>
        <v>200.12595422129903</v>
      </c>
      <c r="D147" s="18">
        <f>$AB55*FTE!D147/100</f>
        <v>199.40578885224994</v>
      </c>
      <c r="E147" s="18">
        <f>$AB55*FTE!E147/100</f>
        <v>199.72586234960508</v>
      </c>
      <c r="F147" s="18">
        <f>$AB55*FTE!F147/100</f>
        <v>198.60560510886214</v>
      </c>
      <c r="G147" s="18">
        <f>$AB55*FTE!G147/100</f>
        <v>190.52374930064488</v>
      </c>
      <c r="H147" s="18">
        <f>$AB55*FTE!H147/100</f>
        <v>187.72310619878749</v>
      </c>
      <c r="I147" s="18">
        <f>$AB55*FTE!I147/100</f>
        <v>189.40349205990191</v>
      </c>
      <c r="J147" s="18">
        <f>$AB55*FTE!J147/100</f>
        <v>189.88360230593466</v>
      </c>
      <c r="K147" s="18">
        <f>$AB55*FTE!K147/100</f>
        <v>185.48259171730152</v>
      </c>
      <c r="L147" s="18">
        <f>$AB55*FTE!L147/100</f>
        <v>189.32347368556319</v>
      </c>
      <c r="M147" s="18">
        <f>$AB55*FTE!M147/100</f>
        <v>193.7244842741963</v>
      </c>
      <c r="N147" s="18">
        <f>$AB55*FTE!N147/100</f>
        <v>201.99259357652656</v>
      </c>
      <c r="O147" s="18">
        <f>$AB55*FTE!O147/100</f>
        <v>205.2572894528152</v>
      </c>
      <c r="P147" s="18">
        <f>$AB55*FTE!P147/100</f>
        <v>201.90888342585251</v>
      </c>
      <c r="Q147" s="18">
        <f>$AB55*FTE!Q147/100</f>
        <v>212.03781165741475</v>
      </c>
      <c r="R147" s="18">
        <f>$AB55*FTE!R147/100</f>
        <v>216.80929024583665</v>
      </c>
      <c r="S147" s="18">
        <f>$AB55*FTE!S147/100</f>
        <v>225.34772561459158</v>
      </c>
      <c r="T147" s="18">
        <f>$AB55*FTE!T147/100</f>
        <v>228.94726209357654</v>
      </c>
      <c r="U147" s="18">
        <f>$AB55*FTE!U147/100</f>
        <v>233.80245083267246</v>
      </c>
      <c r="V147" s="18">
        <f>$AB55*FTE!V147/100</f>
        <v>237.90424821570181</v>
      </c>
      <c r="W147" s="18">
        <f>$AB55*FTE!W147/100</f>
        <v>233.4676102299762</v>
      </c>
      <c r="X147" s="18">
        <f>$AB55*FTE!X147/100</f>
        <v>222.66900079302141</v>
      </c>
      <c r="Y147" s="18">
        <f>$AB55*FTE!Y147/100</f>
        <v>211.70297105471846</v>
      </c>
      <c r="Z147" s="18">
        <f>$AB55*FTE!Z147/100</f>
        <v>207.43375337034101</v>
      </c>
      <c r="AA147" s="18">
        <f>$AB55*FTE!AA147/100</f>
        <v>207.85230412371132</v>
      </c>
      <c r="AB147" s="18">
        <f>$AB55*FTE!AB147/100</f>
        <v>211.11700000000002</v>
      </c>
      <c r="AC147" s="18">
        <f>$AB55*FTE!AC147/100</f>
        <v>213.71201467089611</v>
      </c>
      <c r="AD147" s="18">
        <f>$AB55*FTE!AD147/100</f>
        <v>210.11247819191118</v>
      </c>
      <c r="AE147" s="18">
        <f>$AB55*FTE!AE147/100</f>
        <v>210.78215939730373</v>
      </c>
      <c r="AF147" s="18">
        <f>$AB55*FTE!AF147/100</f>
        <v>213.20975376685172</v>
      </c>
      <c r="AG147" s="18">
        <f>$AB55*FTE!AG147/100</f>
        <v>217.73010190325138</v>
      </c>
      <c r="AH147" s="18">
        <f>$AB55*FTE!AH147/100</f>
        <v>217.56268160190325</v>
      </c>
    </row>
    <row r="148" spans="1:34" x14ac:dyDescent="0.25">
      <c r="A148">
        <v>53</v>
      </c>
      <c r="B148" s="1" t="s">
        <v>145</v>
      </c>
      <c r="C148" s="18">
        <f>$AB56*FTE!C148/100</f>
        <v>154.57160568060405</v>
      </c>
      <c r="D148" s="18">
        <f>$AB56*FTE!D148/100</f>
        <v>152.78317387934084</v>
      </c>
      <c r="E148" s="18">
        <f>$AB56*FTE!E148/100</f>
        <v>147.92885899019791</v>
      </c>
      <c r="F148" s="18">
        <f>$AB56*FTE!F148/100</f>
        <v>146.65140770358136</v>
      </c>
      <c r="G148" s="18">
        <f>$AB56*FTE!G148/100</f>
        <v>143.07454410105495</v>
      </c>
      <c r="H148" s="18">
        <f>$AB56*FTE!H148/100</f>
        <v>148.69532976216789</v>
      </c>
      <c r="I148" s="18">
        <f>$AB56*FTE!I148/100</f>
        <v>158.65944979777703</v>
      </c>
      <c r="J148" s="18">
        <f>$AB56*FTE!J148/100</f>
        <v>168.62356983338626</v>
      </c>
      <c r="K148" s="18">
        <f>$AB56*FTE!K148/100</f>
        <v>172.2004334359126</v>
      </c>
      <c r="L148" s="18">
        <f>$AB56*FTE!L148/100</f>
        <v>179.35416064096538</v>
      </c>
      <c r="M148" s="18">
        <f>$AB56*FTE!M148/100</f>
        <v>189.57377093389789</v>
      </c>
      <c r="N148" s="18">
        <f>$AB56*FTE!N148/100</f>
        <v>184.71092289156627</v>
      </c>
      <c r="O148" s="18">
        <f>$AB56*FTE!O148/100</f>
        <v>192.30513855421685</v>
      </c>
      <c r="P148" s="18">
        <f>$AB56*FTE!P148/100</f>
        <v>206.02372168674702</v>
      </c>
      <c r="Q148" s="18">
        <f>$AB56*FTE!Q148/100</f>
        <v>206.26869638554217</v>
      </c>
      <c r="R148" s="18">
        <f>$AB56*FTE!R148/100</f>
        <v>194.26493614457831</v>
      </c>
      <c r="S148" s="18">
        <f>$AB56*FTE!S148/100</f>
        <v>186.91569518072291</v>
      </c>
      <c r="T148" s="18">
        <f>$AB56*FTE!T148/100</f>
        <v>189.61041686746989</v>
      </c>
      <c r="U148" s="18">
        <f>$AB56*FTE!U148/100</f>
        <v>196.71468313253013</v>
      </c>
      <c r="V148" s="18">
        <f>$AB56*FTE!V148/100</f>
        <v>203.57397469879518</v>
      </c>
      <c r="W148" s="18">
        <f>$AB56*FTE!W148/100</f>
        <v>212.63803855421688</v>
      </c>
      <c r="X148" s="18">
        <f>$AB56*FTE!X148/100</f>
        <v>217.04758313253012</v>
      </c>
      <c r="Y148" s="18">
        <f>$AB56*FTE!Y148/100</f>
        <v>202.83905060240966</v>
      </c>
      <c r="Z148" s="18">
        <f>$AB56*FTE!Z148/100</f>
        <v>199.89935421686747</v>
      </c>
      <c r="AA148" s="18">
        <f>$AB56*FTE!AA148/100</f>
        <v>203.32900000000001</v>
      </c>
      <c r="AB148" s="18">
        <f>$AB56*FTE!AB148/100</f>
        <v>203.32900000000001</v>
      </c>
      <c r="AC148" s="18">
        <f>$AB56*FTE!AC148/100</f>
        <v>206.02372168674702</v>
      </c>
      <c r="AD148" s="18">
        <f>$AB56*FTE!AD148/100</f>
        <v>210.43326626506024</v>
      </c>
      <c r="AE148" s="18">
        <f>$AB56*FTE!AE148/100</f>
        <v>216.31265903614462</v>
      </c>
      <c r="AF148" s="18">
        <f>$AB56*FTE!AF148/100</f>
        <v>218.76240602409638</v>
      </c>
      <c r="AG148" s="18">
        <f>$AB56*FTE!AG148/100</f>
        <v>220.72220361445784</v>
      </c>
      <c r="AH148" s="18">
        <f>$AB56*FTE!AH148/100</f>
        <v>225.86667228915664</v>
      </c>
    </row>
    <row r="149" spans="1:34" x14ac:dyDescent="0.25">
      <c r="A149">
        <v>54</v>
      </c>
      <c r="B149" s="1" t="s">
        <v>146</v>
      </c>
      <c r="C149" s="18">
        <f>$AB57*FTE!C149/100</f>
        <v>177.10886803232023</v>
      </c>
      <c r="D149" s="18">
        <f>$AB57*FTE!D149/100</f>
        <v>181.8592577113248</v>
      </c>
      <c r="E149" s="18">
        <f>$AB57*FTE!E149/100</f>
        <v>184.63778752357274</v>
      </c>
      <c r="F149" s="18">
        <f>$AB57*FTE!F149/100</f>
        <v>188.49187726314241</v>
      </c>
      <c r="G149" s="18">
        <f>$AB57*FTE!G149/100</f>
        <v>189.83632717229469</v>
      </c>
      <c r="H149" s="18">
        <f>$AB57*FTE!H149/100</f>
        <v>186.96816736610322</v>
      </c>
      <c r="I149" s="18">
        <f>$AB57*FTE!I149/100</f>
        <v>187.05779736004672</v>
      </c>
      <c r="J149" s="18">
        <f>$AB57*FTE!J149/100</f>
        <v>189.20891721469033</v>
      </c>
      <c r="K149" s="18">
        <f>$AB57*FTE!K149/100</f>
        <v>189.02965722680332</v>
      </c>
      <c r="L149" s="18">
        <f>$AB57*FTE!L149/100</f>
        <v>191.89781703299477</v>
      </c>
      <c r="M149" s="18">
        <f>$AB57*FTE!M149/100</f>
        <v>195.03486682101664</v>
      </c>
      <c r="N149" s="18">
        <f>$AB57*FTE!N149/100</f>
        <v>199.27177633289986</v>
      </c>
      <c r="O149" s="18">
        <f>$AB57*FTE!O149/100</f>
        <v>201.04349544863456</v>
      </c>
      <c r="P149" s="18">
        <f>$AB57*FTE!P149/100</f>
        <v>199.17852795838749</v>
      </c>
      <c r="Q149" s="18">
        <f>$AB57*FTE!Q149/100</f>
        <v>205.23967230169052</v>
      </c>
      <c r="R149" s="18">
        <f>$AB57*FTE!R149/100</f>
        <v>204.68018205461638</v>
      </c>
      <c r="S149" s="18">
        <f>$AB57*FTE!S149/100</f>
        <v>207.75737841352407</v>
      </c>
      <c r="T149" s="18">
        <f>$AB57*FTE!T149/100</f>
        <v>206.07890767230168</v>
      </c>
      <c r="U149" s="18">
        <f>$AB57*FTE!U149/100</f>
        <v>205.892410923277</v>
      </c>
      <c r="V149" s="18">
        <f>$AB57*FTE!V149/100</f>
        <v>211.1143198959688</v>
      </c>
      <c r="W149" s="18">
        <f>$AB57*FTE!W149/100</f>
        <v>211.20756827048115</v>
      </c>
      <c r="X149" s="18">
        <f>$AB57*FTE!X149/100</f>
        <v>210.92782314694409</v>
      </c>
      <c r="Y149" s="18">
        <f>$AB57*FTE!Y149/100</f>
        <v>204.77343042912875</v>
      </c>
      <c r="Z149" s="18">
        <f>$AB57*FTE!Z149/100</f>
        <v>205.892410923277</v>
      </c>
      <c r="AA149" s="18">
        <f>$AB57*FTE!AA149/100</f>
        <v>210.92782314694409</v>
      </c>
      <c r="AB149" s="18">
        <f>$AB57*FTE!AB149/100</f>
        <v>215.12399999999997</v>
      </c>
      <c r="AC149" s="18">
        <f>$AB57*FTE!AC149/100</f>
        <v>215.96323537061119</v>
      </c>
      <c r="AD149" s="18">
        <f>$AB57*FTE!AD149/100</f>
        <v>223.79609882964888</v>
      </c>
      <c r="AE149" s="18">
        <f>$AB57*FTE!AE149/100</f>
        <v>232.18845253576075</v>
      </c>
      <c r="AF149" s="18">
        <f>$AB57*FTE!AF149/100</f>
        <v>234.33316514954487</v>
      </c>
      <c r="AG149" s="18">
        <f>$AB57*FTE!AG149/100</f>
        <v>241.3267932379714</v>
      </c>
      <c r="AH149" s="18">
        <f>$AB57*FTE!AH149/100</f>
        <v>245.70946684005202</v>
      </c>
    </row>
    <row r="150" spans="1:34" x14ac:dyDescent="0.25">
      <c r="A150">
        <v>55</v>
      </c>
      <c r="B150" s="1" t="s">
        <v>147</v>
      </c>
      <c r="C150" s="18">
        <f>$AB58*FTE!C150/100</f>
        <v>1.9195096063423929</v>
      </c>
      <c r="D150" s="18">
        <f>$AB58*FTE!D150/100</f>
        <v>2.0413832321419099</v>
      </c>
      <c r="E150" s="18">
        <f>$AB58*FTE!E150/100</f>
        <v>2.0413832321419099</v>
      </c>
      <c r="F150" s="18">
        <f>$AB58*FTE!F150/100</f>
        <v>2.0718516385917889</v>
      </c>
      <c r="G150" s="18">
        <f>$AB58*FTE!G150/100</f>
        <v>2.0413832321419094</v>
      </c>
      <c r="H150" s="18">
        <f>$AB58*FTE!H150/100</f>
        <v>2.1023200450416688</v>
      </c>
      <c r="I150" s="18">
        <f>$AB58*FTE!I150/100</f>
        <v>2.0413832321419099</v>
      </c>
      <c r="J150" s="18">
        <f>$AB58*FTE!J150/100</f>
        <v>2.0718516385917889</v>
      </c>
      <c r="K150" s="18">
        <f>$AB58*FTE!K150/100</f>
        <v>2.1327884514915478</v>
      </c>
      <c r="L150" s="18">
        <f>$AB58*FTE!L150/100</f>
        <v>2.1023200450416688</v>
      </c>
      <c r="M150" s="18">
        <f>$AB58*FTE!M150/100</f>
        <v>2.0718516385917889</v>
      </c>
      <c r="N150" s="18">
        <f>$AB58*FTE!N150/100</f>
        <v>2.4173333333333336</v>
      </c>
      <c r="O150" s="18">
        <f>$AB58*FTE!O150/100</f>
        <v>2.4173333333333336</v>
      </c>
      <c r="P150" s="18">
        <f>$AB58*FTE!P150/100</f>
        <v>2.4173333333333336</v>
      </c>
      <c r="Q150" s="18">
        <f>$AB58*FTE!Q150/100</f>
        <v>2.59</v>
      </c>
      <c r="R150" s="18">
        <f>$AB58*FTE!R150/100</f>
        <v>2.4173333333333336</v>
      </c>
      <c r="S150" s="18">
        <f>$AB58*FTE!S150/100</f>
        <v>2.4173333333333336</v>
      </c>
      <c r="T150" s="18">
        <f>$AB58*FTE!T150/100</f>
        <v>2.4173333333333336</v>
      </c>
      <c r="U150" s="18">
        <f>$AB58*FTE!U150/100</f>
        <v>2.59</v>
      </c>
      <c r="V150" s="18">
        <f>$AB58*FTE!V150/100</f>
        <v>2.59</v>
      </c>
      <c r="W150" s="18">
        <f>$AB58*FTE!W150/100</f>
        <v>1.2086666666666668</v>
      </c>
      <c r="X150" s="18">
        <f>$AB58*FTE!X150/100</f>
        <v>1.2086666666666668</v>
      </c>
      <c r="Y150" s="18">
        <f>$AB58*FTE!Y150/100</f>
        <v>1.036</v>
      </c>
      <c r="Z150" s="18">
        <f>$AB58*FTE!Z150/100</f>
        <v>0.86333333333333329</v>
      </c>
      <c r="AA150" s="18">
        <f>$AB58*FTE!AA150/100</f>
        <v>0.69066666666666676</v>
      </c>
      <c r="AB150" s="18">
        <f>$AB58*FTE!AB150/100</f>
        <v>0.51800000000000002</v>
      </c>
      <c r="AC150" s="18">
        <f>$AB58*FTE!AC150/100</f>
        <v>0.51800000000000002</v>
      </c>
      <c r="AD150" s="18">
        <f>$AB58*FTE!AD150/100</f>
        <v>1.036</v>
      </c>
      <c r="AE150" s="18">
        <f>$AB58*FTE!AE150/100</f>
        <v>1.2086666666666668</v>
      </c>
      <c r="AF150" s="18">
        <f>$AB58*FTE!AF150/100</f>
        <v>1.7266666666666666</v>
      </c>
      <c r="AG150" s="18">
        <f>$AB58*FTE!AG150/100</f>
        <v>2.0720000000000001</v>
      </c>
      <c r="AH150" s="18">
        <f>$AB58*FTE!AH150/100</f>
        <v>2.4173333333333336</v>
      </c>
    </row>
    <row r="151" spans="1:34" x14ac:dyDescent="0.25">
      <c r="A151">
        <v>56</v>
      </c>
      <c r="B151" s="9" t="s">
        <v>67</v>
      </c>
      <c r="C151" s="18">
        <f>$AB59*FTE!C151/100</f>
        <v>93.398768739889462</v>
      </c>
      <c r="D151" s="18">
        <f>$AB59*FTE!D151/100</f>
        <v>96.504531908386355</v>
      </c>
      <c r="E151" s="18">
        <f>$AB59*FTE!E151/100</f>
        <v>99.158547706920132</v>
      </c>
      <c r="F151" s="18">
        <f>$AB59*FTE!F151/100</f>
        <v>100.8526003442821</v>
      </c>
      <c r="G151" s="18">
        <f>$AB59*FTE!G151/100</f>
        <v>98.593863494466149</v>
      </c>
      <c r="H151" s="18">
        <f>$AB59*FTE!H151/100</f>
        <v>98.25505296699373</v>
      </c>
      <c r="I151" s="18">
        <f>$AB59*FTE!I151/100</f>
        <v>100.34438455307348</v>
      </c>
      <c r="J151" s="18">
        <f>$AB59*FTE!J151/100</f>
        <v>102.77252666662564</v>
      </c>
      <c r="K151" s="18">
        <f>$AB59*FTE!K151/100</f>
        <v>103.78895824904282</v>
      </c>
      <c r="L151" s="18">
        <f>$AB59*FTE!L151/100</f>
        <v>106.44297404757654</v>
      </c>
      <c r="M151" s="18">
        <f>$AB59*FTE!M151/100</f>
        <v>109.04052142486489</v>
      </c>
      <c r="N151" s="18">
        <f>$AB59*FTE!N151/100</f>
        <v>110.55538103070175</v>
      </c>
      <c r="O151" s="18">
        <f>$AB59*FTE!O151/100</f>
        <v>113.12352302631578</v>
      </c>
      <c r="P151" s="18">
        <f>$AB59*FTE!P151/100</f>
        <v>114.43891282894737</v>
      </c>
      <c r="Q151" s="18">
        <f>$AB59*FTE!Q151/100</f>
        <v>120.5147609649123</v>
      </c>
      <c r="R151" s="18">
        <f>$AB59*FTE!R151/100</f>
        <v>120.13893530701755</v>
      </c>
      <c r="S151" s="18">
        <f>$AB59*FTE!S151/100</f>
        <v>120.95322423245614</v>
      </c>
      <c r="T151" s="18">
        <f>$AB59*FTE!T151/100</f>
        <v>122.83235252192982</v>
      </c>
      <c r="U151" s="18">
        <f>$AB59*FTE!U151/100</f>
        <v>125.02466885964913</v>
      </c>
      <c r="V151" s="18">
        <f>$AB59*FTE!V151/100</f>
        <v>127.02907236842105</v>
      </c>
      <c r="W151" s="18">
        <f>$AB59*FTE!W151/100</f>
        <v>125.96423300438597</v>
      </c>
      <c r="X151" s="18">
        <f>$AB59*FTE!X151/100</f>
        <v>125.02466885964913</v>
      </c>
      <c r="Y151" s="18">
        <f>$AB59*FTE!Y151/100</f>
        <v>115.62902741228071</v>
      </c>
      <c r="Z151" s="18">
        <f>$AB59*FTE!Z151/100</f>
        <v>111.99604605263158</v>
      </c>
      <c r="AA151" s="18">
        <f>$AB59*FTE!AA151/100</f>
        <v>112.30923410087721</v>
      </c>
      <c r="AB151" s="18">
        <f>$AB59*FTE!AB151/100</f>
        <v>114.251</v>
      </c>
      <c r="AC151" s="18">
        <f>$AB59*FTE!AC151/100</f>
        <v>117.32024287280703</v>
      </c>
      <c r="AD151" s="18">
        <f>$AB59*FTE!AD151/100</f>
        <v>119.38728399122809</v>
      </c>
      <c r="AE151" s="18">
        <f>$AB59*FTE!AE151/100</f>
        <v>122.51916447368423</v>
      </c>
      <c r="AF151" s="18">
        <f>$AB59*FTE!AF151/100</f>
        <v>125.27521929824563</v>
      </c>
      <c r="AG151" s="18">
        <f>$AB59*FTE!AG151/100</f>
        <v>128.4697373903509</v>
      </c>
      <c r="AH151" s="18">
        <f>$AB59*FTE!AH151/100</f>
        <v>132.04008114035088</v>
      </c>
    </row>
    <row r="152" spans="1:34" x14ac:dyDescent="0.25">
      <c r="A152">
        <v>57</v>
      </c>
      <c r="B152" s="1" t="s">
        <v>148</v>
      </c>
      <c r="C152" s="18">
        <f>$AB60*FTE!C152/100</f>
        <v>68.193905043940973</v>
      </c>
      <c r="D152" s="18">
        <f>$AB60*FTE!D152/100</f>
        <v>70.073937513824077</v>
      </c>
      <c r="E152" s="18">
        <f>$AB60*FTE!E152/100</f>
        <v>70.472732280162916</v>
      </c>
      <c r="F152" s="18">
        <f>$AB60*FTE!F152/100</f>
        <v>70.472732280162916</v>
      </c>
      <c r="G152" s="18">
        <f>$AB60*FTE!G152/100</f>
        <v>69.219377300240851</v>
      </c>
      <c r="H152" s="18">
        <f>$AB60*FTE!H152/100</f>
        <v>69.447260023863038</v>
      </c>
      <c r="I152" s="18">
        <f>$AB60*FTE!I152/100</f>
        <v>70.87152704650174</v>
      </c>
      <c r="J152" s="18">
        <f>$AB60*FTE!J152/100</f>
        <v>71.840028621896067</v>
      </c>
      <c r="K152" s="18">
        <f>$AB60*FTE!K152/100</f>
        <v>71.612145898273852</v>
      </c>
      <c r="L152" s="18">
        <f>$AB60*FTE!L152/100</f>
        <v>72.808530197290366</v>
      </c>
      <c r="M152" s="18">
        <f>$AB60*FTE!M152/100</f>
        <v>74.118855858117982</v>
      </c>
      <c r="N152" s="18">
        <f>$AB60*FTE!N152/100</f>
        <v>74.452801204819266</v>
      </c>
      <c r="O152" s="18">
        <f>$AB60*FTE!O152/100</f>
        <v>76.217981927710838</v>
      </c>
      <c r="P152" s="18">
        <f>$AB60*FTE!P152/100</f>
        <v>76.848403614457837</v>
      </c>
      <c r="Q152" s="18">
        <f>$AB60*FTE!Q152/100</f>
        <v>81.135271084337361</v>
      </c>
      <c r="R152" s="18">
        <f>$AB60*FTE!R152/100</f>
        <v>82.963493975903617</v>
      </c>
      <c r="S152" s="18">
        <f>$AB60*FTE!S152/100</f>
        <v>84.161295180722888</v>
      </c>
      <c r="T152" s="18">
        <f>$AB60*FTE!T152/100</f>
        <v>85.674307228915666</v>
      </c>
      <c r="U152" s="18">
        <f>$AB60*FTE!U152/100</f>
        <v>87.754698795180715</v>
      </c>
      <c r="V152" s="18">
        <f>$AB60*FTE!V152/100</f>
        <v>89.267710843373493</v>
      </c>
      <c r="W152" s="18">
        <f>$AB60*FTE!W152/100</f>
        <v>88.700331325301207</v>
      </c>
      <c r="X152" s="18">
        <f>$AB60*FTE!X152/100</f>
        <v>88.195993975903619</v>
      </c>
      <c r="Y152" s="18">
        <f>$AB60*FTE!Y152/100</f>
        <v>83.152620481927713</v>
      </c>
      <c r="Z152" s="18">
        <f>$AB60*FTE!Z152/100</f>
        <v>82.080903614457839</v>
      </c>
      <c r="AA152" s="18">
        <f>$AB60*FTE!AA152/100</f>
        <v>82.27003012048192</v>
      </c>
      <c r="AB152" s="18">
        <f>$AB60*FTE!AB152/100</f>
        <v>83.72</v>
      </c>
      <c r="AC152" s="18">
        <f>$AB60*FTE!AC152/100</f>
        <v>86.30472891566265</v>
      </c>
      <c r="AD152" s="18">
        <f>$AB60*FTE!AD152/100</f>
        <v>87.880783132530127</v>
      </c>
      <c r="AE152" s="18">
        <f>$AB60*FTE!AE152/100</f>
        <v>90.087259036144587</v>
      </c>
      <c r="AF152" s="18">
        <f>$AB60*FTE!AF152/100</f>
        <v>92.167650602409637</v>
      </c>
      <c r="AG152" s="18">
        <f>$AB60*FTE!AG152/100</f>
        <v>94.626295180722877</v>
      </c>
      <c r="AH152" s="18">
        <f>$AB60*FTE!AH152/100</f>
        <v>97.904487951807226</v>
      </c>
    </row>
    <row r="153" spans="1:34" x14ac:dyDescent="0.25">
      <c r="A153">
        <v>58</v>
      </c>
      <c r="B153" s="1" t="s">
        <v>149</v>
      </c>
      <c r="C153" s="18">
        <f>$AB61*FTE!C153/100</f>
        <v>25.243374195155475</v>
      </c>
      <c r="D153" s="18">
        <f>$AB61*FTE!D153/100</f>
        <v>26.458591333653107</v>
      </c>
      <c r="E153" s="18">
        <f>$AB61*FTE!E153/100</f>
        <v>28.668077040012452</v>
      </c>
      <c r="F153" s="18">
        <f>$AB61*FTE!F153/100</f>
        <v>30.325191319781961</v>
      </c>
      <c r="G153" s="18">
        <f>$AB61*FTE!G153/100</f>
        <v>29.330922751920252</v>
      </c>
      <c r="H153" s="18">
        <f>$AB61*FTE!H153/100</f>
        <v>28.778551325330422</v>
      </c>
      <c r="I153" s="18">
        <f>$AB61*FTE!I153/100</f>
        <v>29.441397037238222</v>
      </c>
      <c r="J153" s="18">
        <f>$AB61*FTE!J153/100</f>
        <v>30.822325603712805</v>
      </c>
      <c r="K153" s="18">
        <f>$AB61*FTE!K153/100</f>
        <v>32.092779884869429</v>
      </c>
      <c r="L153" s="18">
        <f>$AB61*FTE!L153/100</f>
        <v>33.528945594003005</v>
      </c>
      <c r="M153" s="18">
        <f>$AB61*FTE!M153/100</f>
        <v>34.799399875159622</v>
      </c>
      <c r="N153" s="18">
        <f>$AB61*FTE!N153/100</f>
        <v>36.009344758064515</v>
      </c>
      <c r="O153" s="18">
        <f>$AB61*FTE!O153/100</f>
        <v>36.747997983870967</v>
      </c>
      <c r="P153" s="18">
        <f>$AB61*FTE!P153/100</f>
        <v>37.425096774193548</v>
      </c>
      <c r="Q153" s="18">
        <f>$AB61*FTE!Q153/100</f>
        <v>39.271729838709675</v>
      </c>
      <c r="R153" s="18">
        <f>$AB61*FTE!R153/100</f>
        <v>37.055770161290319</v>
      </c>
      <c r="S153" s="18">
        <f>$AB61*FTE!S153/100</f>
        <v>36.686443548387089</v>
      </c>
      <c r="T153" s="18">
        <f>$AB61*FTE!T153/100</f>
        <v>37.055770161290319</v>
      </c>
      <c r="U153" s="18">
        <f>$AB61*FTE!U153/100</f>
        <v>37.178879032258067</v>
      </c>
      <c r="V153" s="18">
        <f>$AB61*FTE!V153/100</f>
        <v>37.67131451612903</v>
      </c>
      <c r="W153" s="18">
        <f>$AB61*FTE!W153/100</f>
        <v>37.178879032258067</v>
      </c>
      <c r="X153" s="18">
        <f>$AB61*FTE!X153/100</f>
        <v>36.686443548387089</v>
      </c>
      <c r="Y153" s="18">
        <f>$AB61*FTE!Y153/100</f>
        <v>32.377633064516125</v>
      </c>
      <c r="Z153" s="18">
        <f>$AB61*FTE!Z153/100</f>
        <v>29.915455645161288</v>
      </c>
      <c r="AA153" s="18">
        <f>$AB61*FTE!AA153/100</f>
        <v>30.038564516129032</v>
      </c>
      <c r="AB153" s="18">
        <f>$AB61*FTE!AB153/100</f>
        <v>30.530999999999999</v>
      </c>
      <c r="AC153" s="18">
        <f>$AB61*FTE!AC153/100</f>
        <v>31.023435483870966</v>
      </c>
      <c r="AD153" s="18">
        <f>$AB61*FTE!AD153/100</f>
        <v>31.515870967741929</v>
      </c>
      <c r="AE153" s="18">
        <f>$AB61*FTE!AE153/100</f>
        <v>32.439187499999996</v>
      </c>
      <c r="AF153" s="18">
        <f>$AB61*FTE!AF153/100</f>
        <v>33.116286290322577</v>
      </c>
      <c r="AG153" s="18">
        <f>$AB61*FTE!AG153/100</f>
        <v>33.9164939516129</v>
      </c>
      <c r="AH153" s="18">
        <f>$AB61*FTE!AH153/100</f>
        <v>34.162711693548388</v>
      </c>
    </row>
    <row r="154" spans="1:34" x14ac:dyDescent="0.25">
      <c r="A154">
        <v>59</v>
      </c>
      <c r="B154" s="9" t="s">
        <v>288</v>
      </c>
      <c r="C154" s="18">
        <f>$AB62*FTE!C154/100</f>
        <v>779.65364059798651</v>
      </c>
      <c r="D154" s="18">
        <f>$AB62*FTE!D154/100</f>
        <v>828.17121378895445</v>
      </c>
      <c r="E154" s="18">
        <f>$AB62*FTE!E154/100</f>
        <v>876.99537512014967</v>
      </c>
      <c r="F154" s="18">
        <f>$AB62*FTE!F154/100</f>
        <v>912.9428345617988</v>
      </c>
      <c r="G154" s="18">
        <f>$AB62*FTE!G154/100</f>
        <v>905.27813105611665</v>
      </c>
      <c r="H154" s="18">
        <f>$AB62*FTE!H154/100</f>
        <v>925.51294831111761</v>
      </c>
      <c r="I154" s="18">
        <f>$AB62*FTE!I154/100</f>
        <v>972.72752190611936</v>
      </c>
      <c r="J154" s="18">
        <f>$AB62*FTE!J154/100</f>
        <v>1028.9864456378264</v>
      </c>
      <c r="K154" s="18">
        <f>$AB62*FTE!K154/100</f>
        <v>1080.4932531960103</v>
      </c>
      <c r="L154" s="18">
        <f>$AB62*FTE!L154/100</f>
        <v>1128.0910619662961</v>
      </c>
      <c r="M154" s="18">
        <f>$AB62*FTE!M154/100</f>
        <v>1195.3871587461854</v>
      </c>
      <c r="N154" s="18">
        <f>$AB62*FTE!N154/100</f>
        <v>1163.7625963155072</v>
      </c>
      <c r="O154" s="18">
        <f>$AB62*FTE!O154/100</f>
        <v>1225.9251905443273</v>
      </c>
      <c r="P154" s="18">
        <f>$AB62*FTE!P154/100</f>
        <v>1285.2958056400166</v>
      </c>
      <c r="Q154" s="18">
        <f>$AB62*FTE!Q154/100</f>
        <v>1260.5785786084778</v>
      </c>
      <c r="R154" s="18">
        <f>$AB62*FTE!R154/100</f>
        <v>1232.8230213438262</v>
      </c>
      <c r="S154" s="18">
        <f>$AB62*FTE!S154/100</f>
        <v>1225.8430735109998</v>
      </c>
      <c r="T154" s="18">
        <f>$AB62*FTE!T154/100</f>
        <v>1260.9891637751148</v>
      </c>
      <c r="U154" s="18">
        <f>$AB62*FTE!U154/100</f>
        <v>1309.930915638228</v>
      </c>
      <c r="V154" s="18">
        <f>$AB62*FTE!V154/100</f>
        <v>1352.4675389018064</v>
      </c>
      <c r="W154" s="18">
        <f>$AB62*FTE!W154/100</f>
        <v>1388.3526824658675</v>
      </c>
      <c r="X154" s="18">
        <f>$AB62*FTE!X154/100</f>
        <v>1377.2668829666725</v>
      </c>
      <c r="Y154" s="18">
        <f>$AB62*FTE!Y154/100</f>
        <v>1277.4946874739164</v>
      </c>
      <c r="Z154" s="18">
        <f>$AB62*FTE!Z154/100</f>
        <v>1295.560434805938</v>
      </c>
      <c r="AA154" s="18">
        <f>$AB62*FTE!AA154/100</f>
        <v>1337.35800476957</v>
      </c>
      <c r="AB154" s="18">
        <f>$AB62*FTE!AB154/100</f>
        <v>1377.3489999999999</v>
      </c>
      <c r="AC154" s="18">
        <f>$AB62*FTE!AC154/100</f>
        <v>1427.111922196387</v>
      </c>
      <c r="AD154" s="18">
        <f>$AB62*FTE!AD154/100</f>
        <v>1469.81277952662</v>
      </c>
      <c r="AE154" s="18">
        <f>$AB62*FTE!AE154/100</f>
        <v>1521.4643934895366</v>
      </c>
      <c r="AF154" s="18">
        <f>$AB62*FTE!AF154/100</f>
        <v>1555.9535474870327</v>
      </c>
      <c r="AG154" s="18">
        <f>$AB62*FTE!AG154/100</f>
        <v>1584.5302750849578</v>
      </c>
      <c r="AH154" s="18">
        <f>$AB62*FTE!AH154/100</f>
        <v>1626.4920791152445</v>
      </c>
    </row>
    <row r="155" spans="1:34" x14ac:dyDescent="0.25">
      <c r="A155">
        <v>60</v>
      </c>
      <c r="B155" s="9" t="s">
        <v>72</v>
      </c>
      <c r="C155" s="18">
        <f>$AB63*FTE!C155/100</f>
        <v>455.53108237544512</v>
      </c>
      <c r="D155" s="18">
        <f>$AB63*FTE!D155/100</f>
        <v>486.00333628807601</v>
      </c>
      <c r="E155" s="18">
        <f>$AB63*FTE!E155/100</f>
        <v>514.3405915189303</v>
      </c>
      <c r="F155" s="18">
        <f>$AB63*FTE!F155/100</f>
        <v>534.33194281193028</v>
      </c>
      <c r="G155" s="18">
        <f>$AB63*FTE!G155/100</f>
        <v>531.80876255164867</v>
      </c>
      <c r="H155" s="18">
        <f>$AB63*FTE!H155/100</f>
        <v>532.19694413015338</v>
      </c>
      <c r="I155" s="18">
        <f>$AB63*FTE!I155/100</f>
        <v>544.32761845843015</v>
      </c>
      <c r="J155" s="18">
        <f>$AB63*FTE!J155/100</f>
        <v>556.84647436521163</v>
      </c>
      <c r="K155" s="18">
        <f>$AB63*FTE!K155/100</f>
        <v>574.99396316031346</v>
      </c>
      <c r="L155" s="18">
        <f>$AB63*FTE!L155/100</f>
        <v>592.65622498228424</v>
      </c>
      <c r="M155" s="18">
        <f>$AB63*FTE!M155/100</f>
        <v>616.62643745495893</v>
      </c>
      <c r="N155" s="18">
        <f>$AB63*FTE!N155/100</f>
        <v>595.58673393520974</v>
      </c>
      <c r="O155" s="18">
        <f>$AB63*FTE!O155/100</f>
        <v>628.8925710302708</v>
      </c>
      <c r="P155" s="18">
        <f>$AB63*FTE!P155/100</f>
        <v>666.32296999468929</v>
      </c>
      <c r="Q155" s="18">
        <f>$AB63*FTE!Q155/100</f>
        <v>682.9243315188528</v>
      </c>
      <c r="R155" s="18">
        <f>$AB63*FTE!R155/100</f>
        <v>661.47660979819443</v>
      </c>
      <c r="S155" s="18">
        <f>$AB63*FTE!S155/100</f>
        <v>657.14581983536902</v>
      </c>
      <c r="T155" s="18">
        <f>$AB63*FTE!T155/100</f>
        <v>670.65375995751458</v>
      </c>
      <c r="U155" s="18">
        <f>$AB63*FTE!U155/100</f>
        <v>699.31946494954855</v>
      </c>
      <c r="V155" s="18">
        <f>$AB63*FTE!V155/100</f>
        <v>731.28481943706856</v>
      </c>
      <c r="W155" s="18">
        <f>$AB63*FTE!W155/100</f>
        <v>756.44464684014883</v>
      </c>
      <c r="X155" s="18">
        <f>$AB63*FTE!X155/100</f>
        <v>774.90206120552307</v>
      </c>
      <c r="Y155" s="18">
        <f>$AB63*FTE!Y155/100</f>
        <v>736.74986391396715</v>
      </c>
      <c r="Z155" s="18">
        <f>$AB63*FTE!Z155/100</f>
        <v>737.98723247477437</v>
      </c>
      <c r="AA155" s="18">
        <f>$AB63*FTE!AA155/100</f>
        <v>756.03219065321309</v>
      </c>
      <c r="AB155" s="18">
        <f>$AB63*FTE!AB155/100</f>
        <v>776.65499999999997</v>
      </c>
      <c r="AC155" s="18">
        <f>$AB63*FTE!AC155/100</f>
        <v>803.67088024429086</v>
      </c>
      <c r="AD155" s="18">
        <f>$AB63*FTE!AD155/100</f>
        <v>824.29368959107796</v>
      </c>
      <c r="AE155" s="18">
        <f>$AB63*FTE!AE155/100</f>
        <v>853.06250862984598</v>
      </c>
      <c r="AF155" s="18">
        <f>$AB63*FTE!AF155/100</f>
        <v>876.0569410515136</v>
      </c>
      <c r="AG155" s="18">
        <f>$AB63*FTE!AG155/100</f>
        <v>892.45207448220924</v>
      </c>
      <c r="AH155" s="18">
        <f>$AB63*FTE!AH155/100</f>
        <v>921.94269184811458</v>
      </c>
    </row>
    <row r="156" spans="1:34" x14ac:dyDescent="0.25">
      <c r="A156">
        <v>61</v>
      </c>
      <c r="B156" s="1" t="s">
        <v>150</v>
      </c>
      <c r="C156" s="18">
        <f>$AB64*FTE!C156/100</f>
        <v>111.73957336405932</v>
      </c>
      <c r="D156" s="18">
        <f>$AB64*FTE!D156/100</f>
        <v>118.94530425311312</v>
      </c>
      <c r="E156" s="18">
        <f>$AB64*FTE!E156/100</f>
        <v>124.62869763039498</v>
      </c>
      <c r="F156" s="18">
        <f>$AB64*FTE!F156/100</f>
        <v>127.77486182139027</v>
      </c>
      <c r="G156" s="18">
        <f>$AB64*FTE!G156/100</f>
        <v>125.84656763981251</v>
      </c>
      <c r="H156" s="18">
        <f>$AB64*FTE!H156/100</f>
        <v>125.94805680726398</v>
      </c>
      <c r="I156" s="18">
        <f>$AB64*FTE!I156/100</f>
        <v>127.06443764923006</v>
      </c>
      <c r="J156" s="18">
        <f>$AB64*FTE!J156/100</f>
        <v>126.65848097942423</v>
      </c>
      <c r="K156" s="18">
        <f>$AB64*FTE!K156/100</f>
        <v>125.03465430020081</v>
      </c>
      <c r="L156" s="18">
        <f>$AB64*FTE!L156/100</f>
        <v>126.04954597471546</v>
      </c>
      <c r="M156" s="18">
        <f>$AB64*FTE!M156/100</f>
        <v>126.86145931432711</v>
      </c>
      <c r="N156" s="18">
        <f>$AB64*FTE!N156/100</f>
        <v>106.20065826330533</v>
      </c>
      <c r="O156" s="18">
        <f>$AB64*FTE!O156/100</f>
        <v>108.68047058823529</v>
      </c>
      <c r="P156" s="18">
        <f>$AB64*FTE!P156/100</f>
        <v>110.18992156862745</v>
      </c>
      <c r="Q156" s="18">
        <f>$AB64*FTE!Q156/100</f>
        <v>113.53227731092439</v>
      </c>
      <c r="R156" s="18">
        <f>$AB64*FTE!R156/100</f>
        <v>115.79645378151261</v>
      </c>
      <c r="S156" s="18">
        <f>$AB64*FTE!S156/100</f>
        <v>118.38408403361345</v>
      </c>
      <c r="T156" s="18">
        <f>$AB64*FTE!T156/100</f>
        <v>119.78571708683474</v>
      </c>
      <c r="U156" s="18">
        <f>$AB64*FTE!U156/100</f>
        <v>120.97171428571428</v>
      </c>
      <c r="V156" s="18">
        <f>$AB64*FTE!V156/100</f>
        <v>121.40298599439775</v>
      </c>
      <c r="W156" s="18">
        <f>$AB64*FTE!W156/100</f>
        <v>121.83425770308122</v>
      </c>
      <c r="X156" s="18">
        <f>$AB64*FTE!X156/100</f>
        <v>120.64826050420169</v>
      </c>
      <c r="Y156" s="18">
        <f>$AB64*FTE!Y156/100</f>
        <v>116.22772549019608</v>
      </c>
      <c r="Z156" s="18">
        <f>$AB64*FTE!Z156/100</f>
        <v>115.473</v>
      </c>
      <c r="AA156" s="18">
        <f>$AB64*FTE!AA156/100</f>
        <v>114.82609243697479</v>
      </c>
      <c r="AB156" s="18">
        <f>$AB64*FTE!AB156/100</f>
        <v>115.473</v>
      </c>
      <c r="AC156" s="18">
        <f>$AB64*FTE!AC156/100</f>
        <v>117.30590476190474</v>
      </c>
      <c r="AD156" s="18">
        <f>$AB64*FTE!AD156/100</f>
        <v>115.79645378151261</v>
      </c>
      <c r="AE156" s="18">
        <f>$AB64*FTE!AE156/100</f>
        <v>116.11990756302521</v>
      </c>
      <c r="AF156" s="18">
        <f>$AB64*FTE!AF156/100</f>
        <v>116.87463305322127</v>
      </c>
      <c r="AG156" s="18">
        <f>$AB64*FTE!AG156/100</f>
        <v>118.06063025210085</v>
      </c>
      <c r="AH156" s="18">
        <f>$AB64*FTE!AH156/100</f>
        <v>119.03099159663866</v>
      </c>
    </row>
    <row r="157" spans="1:34" x14ac:dyDescent="0.25">
      <c r="A157">
        <v>62</v>
      </c>
      <c r="B157" s="1" t="s">
        <v>151</v>
      </c>
      <c r="C157" s="18">
        <f>$AB65*FTE!C157/100</f>
        <v>43.661586430528097</v>
      </c>
      <c r="D157" s="18">
        <f>$AB65*FTE!D157/100</f>
        <v>46.721428067168873</v>
      </c>
      <c r="E157" s="18">
        <f>$AB65*FTE!E157/100</f>
        <v>50.60507322136678</v>
      </c>
      <c r="F157" s="18">
        <f>$AB65*FTE!F157/100</f>
        <v>53.429542424419822</v>
      </c>
      <c r="G157" s="18">
        <f>$AB65*FTE!G157/100</f>
        <v>57.07781514502998</v>
      </c>
      <c r="H157" s="18">
        <f>$AB65*FTE!H157/100</f>
        <v>61.079146516021773</v>
      </c>
      <c r="I157" s="18">
        <f>$AB65*FTE!I157/100</f>
        <v>65.198164103807457</v>
      </c>
      <c r="J157" s="18">
        <f>$AB65*FTE!J157/100</f>
        <v>69.670240341974747</v>
      </c>
      <c r="K157" s="18">
        <f>$AB65*FTE!K157/100</f>
        <v>78.732079035103226</v>
      </c>
      <c r="L157" s="18">
        <f>$AB65*FTE!L157/100</f>
        <v>88.617721245788815</v>
      </c>
      <c r="M157" s="18">
        <f>$AB65*FTE!M157/100</f>
        <v>99.797911841207053</v>
      </c>
      <c r="N157" s="18">
        <f>$AB65*FTE!N157/100</f>
        <v>122.78889740259741</v>
      </c>
      <c r="O157" s="18">
        <f>$AB65*FTE!O157/100</f>
        <v>137.54357142857143</v>
      </c>
      <c r="P157" s="18">
        <f>$AB65*FTE!P157/100</f>
        <v>152.42328506493507</v>
      </c>
      <c r="Q157" s="18">
        <f>$AB65*FTE!Q157/100</f>
        <v>154.42391883116886</v>
      </c>
      <c r="R157" s="18">
        <f>$AB65*FTE!R157/100</f>
        <v>136.91837337662338</v>
      </c>
      <c r="S157" s="18">
        <f>$AB65*FTE!S157/100</f>
        <v>132.66702662337661</v>
      </c>
      <c r="T157" s="18">
        <f>$AB65*FTE!T157/100</f>
        <v>136.16813571428571</v>
      </c>
      <c r="U157" s="18">
        <f>$AB65*FTE!U157/100</f>
        <v>142.79523506493507</v>
      </c>
      <c r="V157" s="18">
        <f>$AB65*FTE!V157/100</f>
        <v>151.6730474025974</v>
      </c>
      <c r="W157" s="18">
        <f>$AB65*FTE!W157/100</f>
        <v>162.67653311688312</v>
      </c>
      <c r="X157" s="18">
        <f>$AB65*FTE!X157/100</f>
        <v>171.8044246753247</v>
      </c>
      <c r="Y157" s="18">
        <f>$AB65*FTE!Y157/100</f>
        <v>167.42803831168831</v>
      </c>
      <c r="Z157" s="18">
        <f>$AB65*FTE!Z157/100</f>
        <v>172.55466233766234</v>
      </c>
      <c r="AA157" s="18">
        <f>$AB65*FTE!AA157/100</f>
        <v>183.18302922077922</v>
      </c>
      <c r="AB157" s="18">
        <f>$AB65*FTE!AB157/100</f>
        <v>192.56100000000004</v>
      </c>
      <c r="AC157" s="18">
        <f>$AB65*FTE!AC157/100</f>
        <v>203.31440649350651</v>
      </c>
      <c r="AD157" s="18">
        <f>$AB65*FTE!AD157/100</f>
        <v>213.1925357142857</v>
      </c>
      <c r="AE157" s="18">
        <f>$AB65*FTE!AE157/100</f>
        <v>227.69713051948054</v>
      </c>
      <c r="AF157" s="18">
        <f>$AB65*FTE!AF157/100</f>
        <v>236.44990324675325</v>
      </c>
      <c r="AG157" s="18">
        <f>$AB65*FTE!AG157/100</f>
        <v>244.82755714285716</v>
      </c>
      <c r="AH157" s="18">
        <f>$AB65*FTE!AH157/100</f>
        <v>254.08048831168836</v>
      </c>
    </row>
    <row r="158" spans="1:34" x14ac:dyDescent="0.25">
      <c r="A158">
        <v>63</v>
      </c>
      <c r="B158" s="1" t="s">
        <v>152</v>
      </c>
      <c r="C158" s="18">
        <f>$AB66*FTE!C158/100</f>
        <v>288.69571787946751</v>
      </c>
      <c r="D158" s="18">
        <f>$AB66*FTE!D158/100</f>
        <v>308.04962075406866</v>
      </c>
      <c r="E158" s="18">
        <f>$AB66*FTE!E158/100</f>
        <v>326.32830680230313</v>
      </c>
      <c r="F158" s="18">
        <f>$AB66*FTE!F158/100</f>
        <v>339.94771993628171</v>
      </c>
      <c r="G158" s="18">
        <f>$AB66*FTE!G158/100</f>
        <v>336.45326525058988</v>
      </c>
      <c r="H158" s="18">
        <f>$AB66*FTE!H158/100</f>
        <v>333.58602038027857</v>
      </c>
      <c r="I158" s="18">
        <f>$AB66*FTE!I158/100</f>
        <v>340.75413255605673</v>
      </c>
      <c r="J158" s="18">
        <f>$AB66*FTE!J158/100</f>
        <v>349.26626576479345</v>
      </c>
      <c r="K158" s="18">
        <f>$AB66*FTE!K158/100</f>
        <v>360.64564384384141</v>
      </c>
      <c r="L158" s="18">
        <f>$AB66*FTE!L158/100</f>
        <v>368.4409658350001</v>
      </c>
      <c r="M158" s="18">
        <f>$AB66*FTE!M158/100</f>
        <v>381.25396634920378</v>
      </c>
      <c r="N158" s="18">
        <f>$AB66*FTE!N158/100</f>
        <v>362.65286245428689</v>
      </c>
      <c r="O158" s="18">
        <f>$AB66*FTE!O158/100</f>
        <v>379.98098557496945</v>
      </c>
      <c r="P158" s="18">
        <f>$AB66*FTE!P158/100</f>
        <v>401.87916314506299</v>
      </c>
      <c r="Q158" s="18">
        <f>$AB66*FTE!Q158/100</f>
        <v>412.73304246241366</v>
      </c>
      <c r="R158" s="18">
        <f>$AB66*FTE!R158/100</f>
        <v>404.25939983746446</v>
      </c>
      <c r="S158" s="18">
        <f>$AB66*FTE!S158/100</f>
        <v>401.21269687119059</v>
      </c>
      <c r="T158" s="18">
        <f>$AB66*FTE!T158/100</f>
        <v>409.7815489638358</v>
      </c>
      <c r="U158" s="18">
        <f>$AB66*FTE!U158/100</f>
        <v>430.25158451848836</v>
      </c>
      <c r="V158" s="18">
        <f>$AB66*FTE!V158/100</f>
        <v>452.5305999593661</v>
      </c>
      <c r="W158" s="18">
        <f>$AB66*FTE!W158/100</f>
        <v>467.00243904916692</v>
      </c>
      <c r="X158" s="18">
        <f>$AB66*FTE!X158/100</f>
        <v>478.14194676960585</v>
      </c>
      <c r="Y158" s="18">
        <f>$AB66*FTE!Y158/100</f>
        <v>450.2455727346607</v>
      </c>
      <c r="Z158" s="18">
        <f>$AB66*FTE!Z158/100</f>
        <v>448.0557549776513</v>
      </c>
      <c r="AA158" s="18">
        <f>$AB66*FTE!AA158/100</f>
        <v>457.19586387647291</v>
      </c>
      <c r="AB158" s="18">
        <f>$AB66*FTE!AB158/100</f>
        <v>468.62099999999998</v>
      </c>
      <c r="AC158" s="18">
        <f>$AB66*FTE!AC158/100</f>
        <v>483.6640958959772</v>
      </c>
      <c r="AD158" s="18">
        <f>$AB66*FTE!AD158/100</f>
        <v>496.51737403494519</v>
      </c>
      <c r="AE158" s="18">
        <f>$AB66*FTE!AE158/100</f>
        <v>511.75088886631443</v>
      </c>
      <c r="AF158" s="18">
        <f>$AB66*FTE!AF158/100</f>
        <v>525.65147114993897</v>
      </c>
      <c r="AG158" s="18">
        <f>$AB66*FTE!AG158/100</f>
        <v>533.36343803331977</v>
      </c>
      <c r="AH158" s="18">
        <f>$AB66*FTE!AH158/100</f>
        <v>552.69095997561965</v>
      </c>
    </row>
    <row r="159" spans="1:34" x14ac:dyDescent="0.25">
      <c r="A159">
        <v>64</v>
      </c>
      <c r="B159" s="9" t="s">
        <v>153</v>
      </c>
      <c r="C159" s="18">
        <f>$AB67*FTE!C159/100</f>
        <v>168.38889777303709</v>
      </c>
      <c r="D159" s="18">
        <f>$AB67*FTE!D159/100</f>
        <v>172.87574928109606</v>
      </c>
      <c r="E159" s="18">
        <f>$AB67*FTE!E159/100</f>
        <v>174.45934393099927</v>
      </c>
      <c r="F159" s="18">
        <f>$AB67*FTE!F159/100</f>
        <v>175.91097236007718</v>
      </c>
      <c r="G159" s="18">
        <f>$AB67*FTE!G159/100</f>
        <v>180.79372253061194</v>
      </c>
      <c r="H159" s="18">
        <f>$AB67*FTE!H159/100</f>
        <v>186.46827002609825</v>
      </c>
      <c r="I159" s="18">
        <f>$AB67*FTE!I159/100</f>
        <v>193.06658106736148</v>
      </c>
      <c r="J159" s="18">
        <f>$AB67*FTE!J159/100</f>
        <v>200.32472321275102</v>
      </c>
      <c r="K159" s="18">
        <f>$AB67*FTE!K159/100</f>
        <v>204.67960849998474</v>
      </c>
      <c r="L159" s="18">
        <f>$AB67*FTE!L159/100</f>
        <v>208.63859512474264</v>
      </c>
      <c r="M159" s="18">
        <f>$AB67*FTE!M159/100</f>
        <v>217.48033192003538</v>
      </c>
      <c r="N159" s="18">
        <f>$AB67*FTE!N159/100</f>
        <v>217.57914907161805</v>
      </c>
      <c r="O159" s="18">
        <f>$AB67*FTE!O159/100</f>
        <v>222.12064933687</v>
      </c>
      <c r="P159" s="18">
        <f>$AB67*FTE!P159/100</f>
        <v>223.77210397877985</v>
      </c>
      <c r="Q159" s="18">
        <f>$AB67*FTE!Q159/100</f>
        <v>225.01069496021219</v>
      </c>
      <c r="R159" s="18">
        <f>$AB67*FTE!R159/100</f>
        <v>223.77210397877985</v>
      </c>
      <c r="S159" s="18">
        <f>$AB67*FTE!S159/100</f>
        <v>228.86408912466842</v>
      </c>
      <c r="T159" s="18">
        <f>$AB67*FTE!T159/100</f>
        <v>230.10268010610082</v>
      </c>
      <c r="U159" s="18">
        <f>$AB67*FTE!U159/100</f>
        <v>240.14902917771883</v>
      </c>
      <c r="V159" s="18">
        <f>$AB67*FTE!V159/100</f>
        <v>243.72718090185677</v>
      </c>
      <c r="W159" s="18">
        <f>$AB67*FTE!W159/100</f>
        <v>249.2320297082228</v>
      </c>
      <c r="X159" s="18">
        <f>$AB67*FTE!X159/100</f>
        <v>250.60824190981432</v>
      </c>
      <c r="Y159" s="18">
        <f>$AB67*FTE!Y159/100</f>
        <v>247.44295384615384</v>
      </c>
      <c r="Z159" s="18">
        <f>$AB67*FTE!Z159/100</f>
        <v>246.75484774535809</v>
      </c>
      <c r="AA159" s="18">
        <f>$AB67*FTE!AA159/100</f>
        <v>251.2963480106101</v>
      </c>
      <c r="AB159" s="18">
        <f>$AB67*FTE!AB159/100</f>
        <v>259.416</v>
      </c>
      <c r="AC159" s="18">
        <f>$AB67*FTE!AC159/100</f>
        <v>272.21477347480106</v>
      </c>
      <c r="AD159" s="18">
        <f>$AB67*FTE!AD159/100</f>
        <v>275.79292519893897</v>
      </c>
      <c r="AE159" s="18">
        <f>$AB67*FTE!AE159/100</f>
        <v>285.15116816976126</v>
      </c>
      <c r="AF159" s="18">
        <f>$AB67*FTE!AF159/100</f>
        <v>293.27082015915119</v>
      </c>
      <c r="AG159" s="18">
        <f>$AB67*FTE!AG159/100</f>
        <v>300.28950238726787</v>
      </c>
      <c r="AH159" s="18">
        <f>$AB67*FTE!AH159/100</f>
        <v>308.95963925729438</v>
      </c>
    </row>
    <row r="160" spans="1:34" x14ac:dyDescent="0.25">
      <c r="A160">
        <v>65</v>
      </c>
      <c r="B160" s="9" t="s">
        <v>78</v>
      </c>
      <c r="C160" s="18">
        <f>$AB68*FTE!C160/100</f>
        <v>179.37241725729515</v>
      </c>
      <c r="D160" s="18">
        <f>$AB68*FTE!D160/100</f>
        <v>191.53832371096701</v>
      </c>
      <c r="E160" s="18">
        <f>$AB68*FTE!E160/100</f>
        <v>205.75322493578361</v>
      </c>
      <c r="F160" s="18">
        <f>$AB68*FTE!F160/100</f>
        <v>216.51044748429348</v>
      </c>
      <c r="G160" s="18">
        <f>$AB68*FTE!G160/100</f>
        <v>211.77214707602127</v>
      </c>
      <c r="H160" s="18">
        <f>$AB68*FTE!H160/100</f>
        <v>221.07799832830361</v>
      </c>
      <c r="I160" s="18">
        <f>$AB68*FTE!I160/100</f>
        <v>239.86045039713034</v>
      </c>
      <c r="J160" s="18">
        <f>$AB68*FTE!J160/100</f>
        <v>263.38120287422925</v>
      </c>
      <c r="K160" s="18">
        <f>$AB68*FTE!K160/100</f>
        <v>282.63321624477663</v>
      </c>
      <c r="L160" s="18">
        <f>$AB68*FTE!L160/100</f>
        <v>300.09235919057232</v>
      </c>
      <c r="M160" s="18">
        <f>$AB68*FTE!M160/100</f>
        <v>324.21073514258848</v>
      </c>
      <c r="N160" s="18">
        <f>$AB68*FTE!N160/100</f>
        <v>316.17857123436653</v>
      </c>
      <c r="O160" s="18">
        <f>$AB68*FTE!O160/100</f>
        <v>334.78276889613926</v>
      </c>
      <c r="P160" s="18">
        <f>$AB68*FTE!P160/100</f>
        <v>350.92805764002179</v>
      </c>
      <c r="Q160" s="18">
        <f>$AB68*FTE!Q160/100</f>
        <v>329.07624442631868</v>
      </c>
      <c r="R160" s="18">
        <f>$AB68*FTE!R160/100</f>
        <v>323.46250897226759</v>
      </c>
      <c r="S160" s="18">
        <f>$AB68*FTE!S160/100</f>
        <v>319.75094834148996</v>
      </c>
      <c r="T160" s="18">
        <f>$AB68*FTE!T160/100</f>
        <v>333.1125666122893</v>
      </c>
      <c r="U160" s="18">
        <f>$AB68*FTE!U160/100</f>
        <v>344.47922104404569</v>
      </c>
      <c r="V160" s="18">
        <f>$AB68*FTE!V160/100</f>
        <v>352.9230214790648</v>
      </c>
      <c r="W160" s="18">
        <f>$AB68*FTE!W160/100</f>
        <v>360.02138118542689</v>
      </c>
      <c r="X160" s="18">
        <f>$AB68*FTE!X160/100</f>
        <v>344.98956063077765</v>
      </c>
      <c r="Y160" s="18">
        <f>$AB68*FTE!Y160/100</f>
        <v>306.85327514953781</v>
      </c>
      <c r="Z160" s="18">
        <f>$AB68*FTE!Z160/100</f>
        <v>316.73530532898315</v>
      </c>
      <c r="AA160" s="18">
        <f>$AB68*FTE!AA160/100</f>
        <v>330.70005220228381</v>
      </c>
      <c r="AB160" s="18">
        <f>$AB68*FTE!AB160/100</f>
        <v>341.27800000000002</v>
      </c>
      <c r="AC160" s="18">
        <f>$AB68*FTE!AC160/100</f>
        <v>352.9230214790648</v>
      </c>
      <c r="AD160" s="18">
        <f>$AB68*FTE!AD160/100</f>
        <v>366.56300679717242</v>
      </c>
      <c r="AE160" s="18">
        <f>$AB68*FTE!AE160/100</f>
        <v>379.64625802066337</v>
      </c>
      <c r="AF160" s="18">
        <f>$AB68*FTE!AF160/100</f>
        <v>386.04870010875476</v>
      </c>
      <c r="AG160" s="18">
        <f>$AB68*FTE!AG160/100</f>
        <v>392.45114219684615</v>
      </c>
      <c r="AH160" s="18">
        <f>$AB68*FTE!AH160/100</f>
        <v>399.96705247417077</v>
      </c>
    </row>
    <row r="161" spans="1:34" x14ac:dyDescent="0.25">
      <c r="A161">
        <v>66</v>
      </c>
      <c r="B161" s="1" t="s">
        <v>154</v>
      </c>
      <c r="C161" s="18">
        <f>$AB69*FTE!C161/100</f>
        <v>164.93390343420819</v>
      </c>
      <c r="D161" s="18">
        <f>$AB69*FTE!D161/100</f>
        <v>176.33448101770284</v>
      </c>
      <c r="E161" s="18">
        <f>$AB69*FTE!E161/100</f>
        <v>189.64902418090838</v>
      </c>
      <c r="F161" s="18">
        <f>$AB69*FTE!F161/100</f>
        <v>199.8845792376226</v>
      </c>
      <c r="G161" s="18">
        <f>$AB69*FTE!G161/100</f>
        <v>195.26609707788569</v>
      </c>
      <c r="H161" s="18">
        <f>$AB69*FTE!H161/100</f>
        <v>204.25341371304938</v>
      </c>
      <c r="I161" s="18">
        <f>$AB69*FTE!I161/100</f>
        <v>222.22804698337686</v>
      </c>
      <c r="J161" s="18">
        <f>$AB69*FTE!J161/100</f>
        <v>244.98759420298123</v>
      </c>
      <c r="K161" s="18">
        <f>$AB69*FTE!K161/100</f>
        <v>263.5031307893139</v>
      </c>
      <c r="L161" s="18">
        <f>$AB69*FTE!L161/100</f>
        <v>280.43756537501588</v>
      </c>
      <c r="M161" s="18">
        <f>$AB69*FTE!M161/100</f>
        <v>303.90444770016552</v>
      </c>
      <c r="N161" s="18">
        <f>$AB69*FTE!N161/100</f>
        <v>295.57447999999999</v>
      </c>
      <c r="O161" s="18">
        <f>$AB69*FTE!O161/100</f>
        <v>313.60615428571424</v>
      </c>
      <c r="P161" s="18">
        <f>$AB69*FTE!P161/100</f>
        <v>329.23662571428571</v>
      </c>
      <c r="Q161" s="18">
        <f>$AB69*FTE!Q161/100</f>
        <v>307.30866000000003</v>
      </c>
      <c r="R161" s="18">
        <f>$AB69*FTE!R161/100</f>
        <v>301.78136285714282</v>
      </c>
      <c r="S161" s="18">
        <f>$AB69*FTE!S161/100</f>
        <v>298.20221142857139</v>
      </c>
      <c r="T161" s="18">
        <f>$AB69*FTE!T161/100</f>
        <v>311.02372857142853</v>
      </c>
      <c r="U161" s="18">
        <f>$AB69*FTE!U161/100</f>
        <v>321.57995999999997</v>
      </c>
      <c r="V161" s="18">
        <f>$AB69*FTE!V161/100</f>
        <v>329.5537657142857</v>
      </c>
      <c r="W161" s="18">
        <f>$AB69*FTE!W161/100</f>
        <v>336.03248285714284</v>
      </c>
      <c r="X161" s="18">
        <f>$AB69*FTE!X161/100</f>
        <v>321.08159714285716</v>
      </c>
      <c r="Y161" s="18">
        <f>$AB69*FTE!Y161/100</f>
        <v>284.38396857142857</v>
      </c>
      <c r="Z161" s="18">
        <f>$AB69*FTE!Z161/100</f>
        <v>293.80755714285709</v>
      </c>
      <c r="AA161" s="18">
        <f>$AB69*FTE!AA161/100</f>
        <v>307.03682571428567</v>
      </c>
      <c r="AB161" s="18">
        <f>$AB69*FTE!AB161/100</f>
        <v>317.14</v>
      </c>
      <c r="AC161" s="18">
        <f>$AB69*FTE!AC161/100</f>
        <v>328.28520571428567</v>
      </c>
      <c r="AD161" s="18">
        <f>$AB69*FTE!AD161/100</f>
        <v>340.92549999999994</v>
      </c>
      <c r="AE161" s="18">
        <f>$AB69*FTE!AE161/100</f>
        <v>353.15804285714285</v>
      </c>
      <c r="AF161" s="18">
        <f>$AB69*FTE!AF161/100</f>
        <v>359.36492571428573</v>
      </c>
      <c r="AG161" s="18">
        <f>$AB69*FTE!AG161/100</f>
        <v>365.02814000000001</v>
      </c>
      <c r="AH161" s="18">
        <f>$AB69*FTE!AH161/100</f>
        <v>371.4615514285714</v>
      </c>
    </row>
    <row r="162" spans="1:34" x14ac:dyDescent="0.25">
      <c r="A162">
        <v>67</v>
      </c>
      <c r="B162" s="1" t="s">
        <v>155</v>
      </c>
      <c r="C162" s="18">
        <f>$AB70*FTE!C162/100</f>
        <v>15.437546626366418</v>
      </c>
      <c r="D162" s="18">
        <f>$AB70*FTE!D162/100</f>
        <v>16.086183039238957</v>
      </c>
      <c r="E162" s="18">
        <f>$AB70*FTE!E162/100</f>
        <v>16.994274017260508</v>
      </c>
      <c r="F162" s="18">
        <f>$AB70*FTE!F162/100</f>
        <v>17.448319506271286</v>
      </c>
      <c r="G162" s="18">
        <f>$AB70*FTE!G162/100</f>
        <v>17.383455864984033</v>
      </c>
      <c r="H162" s="18">
        <f>$AB70*FTE!H162/100</f>
        <v>17.513183147558543</v>
      </c>
      <c r="I162" s="18">
        <f>$AB70*FTE!I162/100</f>
        <v>18.03209227785657</v>
      </c>
      <c r="J162" s="18">
        <f>$AB70*FTE!J162/100</f>
        <v>18.291546843005587</v>
      </c>
      <c r="K162" s="18">
        <f>$AB70*FTE!K162/100</f>
        <v>18.680728690729108</v>
      </c>
      <c r="L162" s="18">
        <f>$AB70*FTE!L162/100</f>
        <v>18.810455973303618</v>
      </c>
      <c r="M162" s="18">
        <f>$AB70*FTE!M162/100</f>
        <v>18.810455973303618</v>
      </c>
      <c r="N162" s="18">
        <f>$AB70*FTE!N162/100</f>
        <v>19.729963483146069</v>
      </c>
      <c r="O162" s="18">
        <f>$AB70*FTE!O162/100</f>
        <v>20.001165730337078</v>
      </c>
      <c r="P162" s="18">
        <f>$AB70*FTE!P162/100</f>
        <v>20.136766853932585</v>
      </c>
      <c r="Q162" s="18">
        <f>$AB70*FTE!Q162/100</f>
        <v>21.085974719101124</v>
      </c>
      <c r="R162" s="18">
        <f>$AB70*FTE!R162/100</f>
        <v>21.085974719101124</v>
      </c>
      <c r="S162" s="18">
        <f>$AB70*FTE!S162/100</f>
        <v>21.085974719101124</v>
      </c>
      <c r="T162" s="18">
        <f>$AB70*FTE!T162/100</f>
        <v>21.42497752808989</v>
      </c>
      <c r="U162" s="18">
        <f>$AB70*FTE!U162/100</f>
        <v>22.170783707865166</v>
      </c>
      <c r="V162" s="18">
        <f>$AB70*FTE!V162/100</f>
        <v>22.577587078651685</v>
      </c>
      <c r="W162" s="18">
        <f>$AB70*FTE!W162/100</f>
        <v>23.255592696629215</v>
      </c>
      <c r="X162" s="18">
        <f>$AB70*FTE!X162/100</f>
        <v>23.662396067415731</v>
      </c>
      <c r="Y162" s="18">
        <f>$AB70*FTE!Y162/100</f>
        <v>22.848789325842699</v>
      </c>
      <c r="Z162" s="18">
        <f>$AB70*FTE!Z162/100</f>
        <v>23.187792134831462</v>
      </c>
      <c r="AA162" s="18">
        <f>$AB70*FTE!AA162/100</f>
        <v>23.797997191011238</v>
      </c>
      <c r="AB162" s="18">
        <f>$AB70*FTE!AB162/100</f>
        <v>24.136999999999997</v>
      </c>
      <c r="AC162" s="18">
        <f>$AB70*FTE!AC162/100</f>
        <v>24.543803370786517</v>
      </c>
      <c r="AD162" s="18">
        <f>$AB70*FTE!AD162/100</f>
        <v>25.493011235955056</v>
      </c>
      <c r="AE162" s="18">
        <f>$AB70*FTE!AE162/100</f>
        <v>26.238817415730338</v>
      </c>
      <c r="AF162" s="18">
        <f>$AB70*FTE!AF162/100</f>
        <v>26.374418539325845</v>
      </c>
      <c r="AG162" s="18">
        <f>$AB70*FTE!AG162/100</f>
        <v>27.25582584269663</v>
      </c>
      <c r="AH162" s="18">
        <f>$AB70*FTE!AH162/100</f>
        <v>28.611837078651682</v>
      </c>
    </row>
    <row r="163" spans="1:34" x14ac:dyDescent="0.25">
      <c r="A163">
        <v>68</v>
      </c>
      <c r="B163" s="9" t="s">
        <v>289</v>
      </c>
      <c r="C163" s="18">
        <f>$AB71*FTE!C163/100</f>
        <v>544.10381877754514</v>
      </c>
      <c r="D163" s="18">
        <f>$AB71*FTE!D163/100</f>
        <v>567.87324692112327</v>
      </c>
      <c r="E163" s="18">
        <f>$AB71*FTE!E163/100</f>
        <v>597.85513923859139</v>
      </c>
      <c r="F163" s="18">
        <f>$AB71*FTE!F163/100</f>
        <v>625.51411016930047</v>
      </c>
      <c r="G163" s="18">
        <f>$AB71*FTE!G163/100</f>
        <v>653.60525252080197</v>
      </c>
      <c r="H163" s="18">
        <f>$AB71*FTE!H163/100</f>
        <v>681.37226630670921</v>
      </c>
      <c r="I163" s="18">
        <f>$AB71*FTE!I163/100</f>
        <v>704.70952302949513</v>
      </c>
      <c r="J163" s="18">
        <f>$AB71*FTE!J163/100</f>
        <v>723.07680841316915</v>
      </c>
      <c r="K163" s="18">
        <f>$AB71*FTE!K163/100</f>
        <v>742.20039378322997</v>
      </c>
      <c r="L163" s="18">
        <f>$AB71*FTE!L163/100</f>
        <v>758.73095062853668</v>
      </c>
      <c r="M163" s="18">
        <f>$AB71*FTE!M163/100</f>
        <v>776.55802173622021</v>
      </c>
      <c r="N163" s="18">
        <f>$AB71*FTE!N163/100</f>
        <v>791.89520030997812</v>
      </c>
      <c r="O163" s="18">
        <f>$AB71*FTE!O163/100</f>
        <v>810.23306653839973</v>
      </c>
      <c r="P163" s="18">
        <f>$AB71*FTE!P163/100</f>
        <v>830.61515392015394</v>
      </c>
      <c r="Q163" s="18">
        <f>$AB71*FTE!Q163/100</f>
        <v>854.90531115386682</v>
      </c>
      <c r="R163" s="18">
        <f>$AB71*FTE!R163/100</f>
        <v>884.54651787718433</v>
      </c>
      <c r="S163" s="18">
        <f>$AB71*FTE!S163/100</f>
        <v>906.49183319972201</v>
      </c>
      <c r="T163" s="18">
        <f>$AB71*FTE!T163/100</f>
        <v>926.1524307626529</v>
      </c>
      <c r="U163" s="18">
        <f>$AB71*FTE!U163/100</f>
        <v>949.90147063224833</v>
      </c>
      <c r="V163" s="18">
        <f>$AB71*FTE!V163/100</f>
        <v>979.90342226497773</v>
      </c>
      <c r="W163" s="18">
        <f>$AB71*FTE!W163/100</f>
        <v>1004.0132070439847</v>
      </c>
      <c r="X163" s="18">
        <f>$AB71*FTE!X163/100</f>
        <v>1033.894910373577</v>
      </c>
      <c r="Y163" s="18">
        <f>$AB71*FTE!Y163/100</f>
        <v>1049.4670656298433</v>
      </c>
      <c r="Z163" s="18">
        <f>$AB71*FTE!Z163/100</f>
        <v>1068.5865458286569</v>
      </c>
      <c r="AA163" s="18">
        <f>$AB71*FTE!AA163/100</f>
        <v>1083.7378320239432</v>
      </c>
      <c r="AB163" s="18">
        <f>$AB71*FTE!AB163/100</f>
        <v>1124.9829999999999</v>
      </c>
      <c r="AC163" s="18">
        <f>$AB71*FTE!AC163/100</f>
        <v>1152.7002338731227</v>
      </c>
      <c r="AD163" s="18">
        <f>$AB71*FTE!AD163/100</f>
        <v>1173.8639352252685</v>
      </c>
      <c r="AE163" s="18">
        <f>$AB71*FTE!AE163/100</f>
        <v>1205.8499838597616</v>
      </c>
      <c r="AF163" s="18">
        <f>$AB71*FTE!AF163/100</f>
        <v>1236.6936736144514</v>
      </c>
      <c r="AG163" s="18">
        <f>$AB71*FTE!AG163/100</f>
        <v>1267.2968667628668</v>
      </c>
      <c r="AH163" s="18">
        <f>$AB71*FTE!AH163/100</f>
        <v>1296.998197637753</v>
      </c>
    </row>
    <row r="164" spans="1:34" x14ac:dyDescent="0.25">
      <c r="A164">
        <v>69</v>
      </c>
      <c r="B164" s="9" t="s">
        <v>83</v>
      </c>
      <c r="C164" s="18">
        <f>$AB72*FTE!C164/100</f>
        <v>80.393070057395292</v>
      </c>
      <c r="D164" s="18">
        <f>$AB72*FTE!D164/100</f>
        <v>83.176830095203599</v>
      </c>
      <c r="E164" s="18">
        <f>$AB72*FTE!E164/100</f>
        <v>85.672614956686914</v>
      </c>
      <c r="F164" s="18">
        <f>$AB72*FTE!F164/100</f>
        <v>87.304474289195255</v>
      </c>
      <c r="G164" s="18">
        <f>$AB72*FTE!G164/100</f>
        <v>89.656271562516082</v>
      </c>
      <c r="H164" s="18">
        <f>$AB72*FTE!H164/100</f>
        <v>93.975899207391052</v>
      </c>
      <c r="I164" s="18">
        <f>$AB72*FTE!I164/100</f>
        <v>96.807655107920183</v>
      </c>
      <c r="J164" s="18">
        <f>$AB72*FTE!J164/100</f>
        <v>99.639411008449329</v>
      </c>
      <c r="K164" s="18">
        <f>$AB72*FTE!K164/100</f>
        <v>102.03920414449098</v>
      </c>
      <c r="L164" s="18">
        <f>$AB72*FTE!L164/100</f>
        <v>103.9590386533243</v>
      </c>
      <c r="M164" s="18">
        <f>$AB72*FTE!M164/100</f>
        <v>107.31874904378263</v>
      </c>
      <c r="N164" s="18">
        <f>$AB72*FTE!N164/100</f>
        <v>109.74847212894559</v>
      </c>
      <c r="O164" s="18">
        <f>$AB72*FTE!O164/100</f>
        <v>113.81323035594357</v>
      </c>
      <c r="P164" s="18">
        <f>$AB72*FTE!P164/100</f>
        <v>118.09477568838147</v>
      </c>
      <c r="Q164" s="18">
        <f>$AB72*FTE!Q164/100</f>
        <v>122.70150167897917</v>
      </c>
      <c r="R164" s="18">
        <f>$AB72*FTE!R164/100</f>
        <v>128.66314707857623</v>
      </c>
      <c r="S164" s="18">
        <f>$AB72*FTE!S164/100</f>
        <v>131.15619879113498</v>
      </c>
      <c r="T164" s="18">
        <f>$AB72*FTE!T164/100</f>
        <v>134.94997313633311</v>
      </c>
      <c r="U164" s="18">
        <f>$AB72*FTE!U164/100</f>
        <v>137.7682055070517</v>
      </c>
      <c r="V164" s="18">
        <f>$AB72*FTE!V164/100</f>
        <v>141.50778307588985</v>
      </c>
      <c r="W164" s="18">
        <f>$AB72*FTE!W164/100</f>
        <v>145.35575419744794</v>
      </c>
      <c r="X164" s="18">
        <f>$AB72*FTE!X164/100</f>
        <v>150.28766084620548</v>
      </c>
      <c r="Y164" s="18">
        <f>$AB72*FTE!Y164/100</f>
        <v>152.13035124244459</v>
      </c>
      <c r="Z164" s="18">
        <f>$AB72*FTE!Z164/100</f>
        <v>155.5447481531229</v>
      </c>
      <c r="AA164" s="18">
        <f>$AB72*FTE!AA164/100</f>
        <v>158.90494828744124</v>
      </c>
      <c r="AB164" s="18">
        <f>$AB72*FTE!AB164/100</f>
        <v>161.398</v>
      </c>
      <c r="AC164" s="18">
        <f>$AB72*FTE!AC164/100</f>
        <v>164.92079046339822</v>
      </c>
      <c r="AD164" s="18">
        <f>$AB72*FTE!AD164/100</f>
        <v>167.08866151779719</v>
      </c>
      <c r="AE164" s="18">
        <f>$AB72*FTE!AE164/100</f>
        <v>170.99082941571524</v>
      </c>
      <c r="AF164" s="18">
        <f>$AB72*FTE!AF164/100</f>
        <v>173.80906178643386</v>
      </c>
      <c r="AG164" s="18">
        <f>$AB72*FTE!AG164/100</f>
        <v>176.46470382807252</v>
      </c>
      <c r="AH164" s="18">
        <f>$AB72*FTE!AH164/100</f>
        <v>180.1500846205507</v>
      </c>
    </row>
    <row r="165" spans="1:34" x14ac:dyDescent="0.25">
      <c r="A165">
        <v>70</v>
      </c>
      <c r="B165" s="9" t="s">
        <v>85</v>
      </c>
      <c r="C165" s="18">
        <f>$AB73*FTE!C165/100</f>
        <v>463.42388910657502</v>
      </c>
      <c r="D165" s="18">
        <f>$AB73*FTE!D165/100</f>
        <v>484.50366115214666</v>
      </c>
      <c r="E165" s="18">
        <f>$AB73*FTE!E165/100</f>
        <v>512.2053511177935</v>
      </c>
      <c r="F165" s="18">
        <f>$AB73*FTE!F165/100</f>
        <v>538.58265749942507</v>
      </c>
      <c r="G165" s="18">
        <f>$AB73*FTE!G165/100</f>
        <v>564.51850268638509</v>
      </c>
      <c r="H165" s="18">
        <f>$AB73*FTE!H165/100</f>
        <v>587.97112865331701</v>
      </c>
      <c r="I165" s="18">
        <f>$AB73*FTE!I165/100</f>
        <v>608.60943950421711</v>
      </c>
      <c r="J165" s="18">
        <f>$AB73*FTE!J165/100</f>
        <v>624.11576396705914</v>
      </c>
      <c r="K165" s="18">
        <f>$AB73*FTE!K165/100</f>
        <v>640.78092406591429</v>
      </c>
      <c r="L165" s="18">
        <f>$AB73*FTE!L165/100</f>
        <v>655.51469143808094</v>
      </c>
      <c r="M165" s="18">
        <f>$AB73*FTE!M165/100</f>
        <v>669.86218026490997</v>
      </c>
      <c r="N165" s="18">
        <f>$AB73*FTE!N165/100</f>
        <v>682.64910760821203</v>
      </c>
      <c r="O165" s="18">
        <f>$AB73*FTE!O165/100</f>
        <v>696.73571219729229</v>
      </c>
      <c r="P165" s="18">
        <f>$AB73*FTE!P165/100</f>
        <v>712.65969999364393</v>
      </c>
      <c r="Q165" s="18">
        <f>$AB73*FTE!Q165/100</f>
        <v>732.19720809762919</v>
      </c>
      <c r="R165" s="18">
        <f>$AB73*FTE!R165/100</f>
        <v>755.65446704379337</v>
      </c>
      <c r="S165" s="18">
        <f>$AB73*FTE!S165/100</f>
        <v>775.19197514777852</v>
      </c>
      <c r="T165" s="18">
        <f>$AB73*FTE!T165/100</f>
        <v>790.93222462340304</v>
      </c>
      <c r="U165" s="18">
        <f>$AB73*FTE!U165/100</f>
        <v>811.93963929320535</v>
      </c>
      <c r="V165" s="18">
        <f>$AB73*FTE!V165/100</f>
        <v>838.27546526409458</v>
      </c>
      <c r="W165" s="18">
        <f>$AB73*FTE!W165/100</f>
        <v>858.48668054407938</v>
      </c>
      <c r="X165" s="18">
        <f>$AB73*FTE!X165/100</f>
        <v>883.35259994915145</v>
      </c>
      <c r="Y165" s="18">
        <f>$AB73*FTE!Y165/100</f>
        <v>897.13297400368651</v>
      </c>
      <c r="Z165" s="18">
        <f>$AB73*FTE!Z165/100</f>
        <v>912.75073126549296</v>
      </c>
      <c r="AA165" s="18">
        <f>$AB73*FTE!AA165/100</f>
        <v>924.38749157821144</v>
      </c>
      <c r="AB165" s="18">
        <f>$AB73*FTE!AB165/100</f>
        <v>963.58500000000004</v>
      </c>
      <c r="AC165" s="18">
        <f>$AB73*FTE!AC165/100</f>
        <v>987.83845833598173</v>
      </c>
      <c r="AD165" s="18">
        <f>$AB73*FTE!AD165/100</f>
        <v>1006.9472436916036</v>
      </c>
      <c r="AE165" s="18">
        <f>$AB73*FTE!AE165/100</f>
        <v>1035.1204528697642</v>
      </c>
      <c r="AF165" s="18">
        <f>$AB73*FTE!AF165/100</f>
        <v>1063.3549081548338</v>
      </c>
      <c r="AG165" s="18">
        <f>$AB73*FTE!AG165/100</f>
        <v>1091.5281173329945</v>
      </c>
      <c r="AH165" s="18">
        <f>$AB73*FTE!AH165/100</f>
        <v>1117.6189588762472</v>
      </c>
    </row>
    <row r="166" spans="1:34" x14ac:dyDescent="0.25">
      <c r="A166">
        <v>71</v>
      </c>
      <c r="B166" s="1" t="s">
        <v>156</v>
      </c>
      <c r="C166" s="18">
        <f>$AB74*FTE!C166/100</f>
        <v>177.6004209527153</v>
      </c>
      <c r="D166" s="18">
        <f>$AB74*FTE!D166/100</f>
        <v>184.88025259269511</v>
      </c>
      <c r="E166" s="18">
        <f>$AB74*FTE!E166/100</f>
        <v>198.75313930284534</v>
      </c>
      <c r="F166" s="18">
        <f>$AB74*FTE!F166/100</f>
        <v>211.32115053035767</v>
      </c>
      <c r="G166" s="18">
        <f>$AB74*FTE!G166/100</f>
        <v>223.6831287869272</v>
      </c>
      <c r="H166" s="18">
        <f>$AB74*FTE!H166/100</f>
        <v>236.04510704349667</v>
      </c>
      <c r="I166" s="18">
        <f>$AB74*FTE!I166/100</f>
        <v>247.30824278837113</v>
      </c>
      <c r="J166" s="18">
        <f>$AB74*FTE!J166/100</f>
        <v>258.77741150418842</v>
      </c>
      <c r="K166" s="18">
        <f>$AB74*FTE!K166/100</f>
        <v>271.13938976075792</v>
      </c>
      <c r="L166" s="18">
        <f>$AB74*FTE!L166/100</f>
        <v>280.89161705205169</v>
      </c>
      <c r="M166" s="18">
        <f>$AB74*FTE!M166/100</f>
        <v>289.88839011655494</v>
      </c>
      <c r="N166" s="18">
        <f>$AB74*FTE!N166/100</f>
        <v>291.18243191003342</v>
      </c>
      <c r="O166" s="18">
        <f>$AB74*FTE!O166/100</f>
        <v>293.32629414865579</v>
      </c>
      <c r="P166" s="18">
        <f>$AB74*FTE!P166/100</f>
        <v>300.82981198383413</v>
      </c>
      <c r="Q166" s="18">
        <f>$AB74*FTE!Q166/100</f>
        <v>310.40062554911265</v>
      </c>
      <c r="R166" s="18">
        <f>$AB74*FTE!R166/100</f>
        <v>320.73710419961344</v>
      </c>
      <c r="S166" s="18">
        <f>$AB74*FTE!S166/100</f>
        <v>332.29864698646992</v>
      </c>
      <c r="T166" s="18">
        <f>$AB74*FTE!T166/100</f>
        <v>342.40542611140393</v>
      </c>
      <c r="U166" s="18">
        <f>$AB74*FTE!U166/100</f>
        <v>355.80456510279384</v>
      </c>
      <c r="V166" s="18">
        <f>$AB74*FTE!V166/100</f>
        <v>370.19906870497283</v>
      </c>
      <c r="W166" s="18">
        <f>$AB74*FTE!W166/100</f>
        <v>379.69331576172902</v>
      </c>
      <c r="X166" s="18">
        <f>$AB74*FTE!X166/100</f>
        <v>391.71425759971885</v>
      </c>
      <c r="Y166" s="18">
        <f>$AB74*FTE!Y166/100</f>
        <v>399.37090845194166</v>
      </c>
      <c r="Z166" s="18">
        <f>$AB74*FTE!Z166/100</f>
        <v>411.00901774732034</v>
      </c>
      <c r="AA166" s="18">
        <f>$AB74*FTE!AA166/100</f>
        <v>422.9533930767879</v>
      </c>
      <c r="AB166" s="18">
        <f>$AB74*FTE!AB166/100</f>
        <v>435.74</v>
      </c>
      <c r="AC166" s="18">
        <f>$AB74*FTE!AC166/100</f>
        <v>446.45931119311194</v>
      </c>
      <c r="AD166" s="18">
        <f>$AB74*FTE!AD166/100</f>
        <v>459.70531716745739</v>
      </c>
      <c r="AE166" s="18">
        <f>$AB74*FTE!AE166/100</f>
        <v>473.87012124406959</v>
      </c>
      <c r="AF166" s="18">
        <f>$AB74*FTE!AF166/100</f>
        <v>489.10685643999301</v>
      </c>
      <c r="AG166" s="18">
        <f>$AB74*FTE!AG166/100</f>
        <v>506.48745387453874</v>
      </c>
      <c r="AH166" s="18">
        <f>$AB74*FTE!AH166/100</f>
        <v>522.5664206642067</v>
      </c>
    </row>
    <row r="167" spans="1:34" x14ac:dyDescent="0.25">
      <c r="A167">
        <v>72</v>
      </c>
      <c r="B167" s="1" t="s">
        <v>157</v>
      </c>
      <c r="C167" s="18">
        <f>$AB75*FTE!C167/100</f>
        <v>261.07972722031207</v>
      </c>
      <c r="D167" s="18">
        <f>$AB75*FTE!D167/100</f>
        <v>272.15218258426398</v>
      </c>
      <c r="E167" s="18">
        <f>$AB75*FTE!E167/100</f>
        <v>284.26610652205295</v>
      </c>
      <c r="F167" s="18">
        <f>$AB75*FTE!F167/100</f>
        <v>296.43484459530714</v>
      </c>
      <c r="G167" s="18">
        <f>$AB75*FTE!G167/100</f>
        <v>309.26135229414251</v>
      </c>
      <c r="H167" s="18">
        <f>$AB75*FTE!H167/100</f>
        <v>319.34715321972254</v>
      </c>
      <c r="I167" s="18">
        <f>$AB75*FTE!I167/100</f>
        <v>326.52780496565163</v>
      </c>
      <c r="J167" s="18">
        <f>$AB75*FTE!J167/100</f>
        <v>328.44629970693052</v>
      </c>
      <c r="K167" s="18">
        <f>$AB75*FTE!K167/100</f>
        <v>331.46107715751145</v>
      </c>
      <c r="L167" s="18">
        <f>$AB75*FTE!L167/100</f>
        <v>336.06546453658052</v>
      </c>
      <c r="M167" s="18">
        <f>$AB75*FTE!M167/100</f>
        <v>340.12171056099862</v>
      </c>
      <c r="N167" s="18">
        <f>$AB75*FTE!N167/100</f>
        <v>343.4964767835387</v>
      </c>
      <c r="O167" s="18">
        <f>$AB75*FTE!O167/100</f>
        <v>349.25239610125902</v>
      </c>
      <c r="P167" s="18">
        <f>$AB75*FTE!P167/100</f>
        <v>353.80916556112089</v>
      </c>
      <c r="Q167" s="18">
        <f>$AB75*FTE!Q167/100</f>
        <v>372.33603086503319</v>
      </c>
      <c r="R167" s="18">
        <f>$AB75*FTE!R167/100</f>
        <v>381.98918722079333</v>
      </c>
      <c r="S167" s="18">
        <f>$AB75*FTE!S167/100</f>
        <v>387.98493651008533</v>
      </c>
      <c r="T167" s="18">
        <f>$AB75*FTE!T167/100</f>
        <v>392.18196101258968</v>
      </c>
      <c r="U167" s="18">
        <f>$AB75*FTE!U167/100</f>
        <v>398.71732773791797</v>
      </c>
      <c r="V167" s="18">
        <f>$AB75*FTE!V167/100</f>
        <v>406.87154677135504</v>
      </c>
      <c r="W167" s="18">
        <f>$AB75*FTE!W167/100</f>
        <v>414.66602084743471</v>
      </c>
      <c r="X167" s="18">
        <f>$AB75*FTE!X167/100</f>
        <v>424.9787096250169</v>
      </c>
      <c r="Y167" s="18">
        <f>$AB75*FTE!Y167/100</f>
        <v>430.49479897116561</v>
      </c>
      <c r="Z167" s="18">
        <f>$AB75*FTE!Z167/100</f>
        <v>433.85241857316907</v>
      </c>
      <c r="AA167" s="18">
        <f>$AB75*FTE!AA167/100</f>
        <v>437.09012318938682</v>
      </c>
      <c r="AB167" s="18">
        <f>$AB75*FTE!AB167/100</f>
        <v>442.90600000000001</v>
      </c>
      <c r="AC167" s="18">
        <f>$AB75*FTE!AC167/100</f>
        <v>445.30429971571675</v>
      </c>
      <c r="AD167" s="18">
        <f>$AB75*FTE!AD167/100</f>
        <v>447.70259943143361</v>
      </c>
      <c r="AE167" s="18">
        <f>$AB75*FTE!AE167/100</f>
        <v>456.15660592933529</v>
      </c>
      <c r="AF167" s="18">
        <f>$AB75*FTE!AF167/100</f>
        <v>465.27014484905914</v>
      </c>
      <c r="AG167" s="18">
        <f>$AB75*FTE!AG167/100</f>
        <v>470.2466167591715</v>
      </c>
      <c r="AH167" s="18">
        <f>$AB75*FTE!AH167/100</f>
        <v>475.58283362664145</v>
      </c>
    </row>
    <row r="168" spans="1:34" x14ac:dyDescent="0.25">
      <c r="A168">
        <v>73</v>
      </c>
      <c r="B168" s="1" t="s">
        <v>158</v>
      </c>
      <c r="C168" s="18">
        <f>$AB76*FTE!C168/100</f>
        <v>29.15424544816554</v>
      </c>
      <c r="D168" s="18">
        <f>$AB76*FTE!D168/100</f>
        <v>31.183091890220908</v>
      </c>
      <c r="E168" s="18">
        <f>$AB76*FTE!E168/100</f>
        <v>33.406485251377482</v>
      </c>
      <c r="F168" s="18">
        <f>$AB76*FTE!F168/100</f>
        <v>35.43533169343285</v>
      </c>
      <c r="G168" s="18">
        <f>$AB76*FTE!G168/100</f>
        <v>36.991707046242453</v>
      </c>
      <c r="H168" s="18">
        <f>$AB76*FTE!H168/100</f>
        <v>38.659252067109875</v>
      </c>
      <c r="I168" s="18">
        <f>$AB76*FTE!I168/100</f>
        <v>40.85485301125199</v>
      </c>
      <c r="J168" s="18">
        <f>$AB76*FTE!J168/100</f>
        <v>43.050453955394104</v>
      </c>
      <c r="K168" s="18">
        <f>$AB76*FTE!K168/100</f>
        <v>44.96813072939166</v>
      </c>
      <c r="L168" s="18">
        <f>$AB76*FTE!L168/100</f>
        <v>46.079827409969937</v>
      </c>
      <c r="M168" s="18">
        <f>$AB76*FTE!M168/100</f>
        <v>47.60841034576508</v>
      </c>
      <c r="N168" s="18">
        <f>$AB76*FTE!N168/100</f>
        <v>51.654689525244912</v>
      </c>
      <c r="O168" s="18">
        <f>$AB76*FTE!O168/100</f>
        <v>55.01512471740768</v>
      </c>
      <c r="P168" s="18">
        <f>$AB76*FTE!P168/100</f>
        <v>57.799485305199688</v>
      </c>
      <c r="Q168" s="18">
        <f>$AB76*FTE!Q168/100</f>
        <v>54.119008666164284</v>
      </c>
      <c r="R168" s="18">
        <f>$AB76*FTE!R168/100</f>
        <v>56.871365109269028</v>
      </c>
      <c r="S168" s="18">
        <f>$AB76*FTE!S168/100</f>
        <v>59.111655237377533</v>
      </c>
      <c r="T168" s="18">
        <f>$AB76*FTE!T168/100</f>
        <v>60.83987905048982</v>
      </c>
      <c r="U168" s="18">
        <f>$AB76*FTE!U168/100</f>
        <v>62.728123587038425</v>
      </c>
      <c r="V168" s="18">
        <f>$AB76*FTE!V168/100</f>
        <v>66.120562923888471</v>
      </c>
      <c r="W168" s="18">
        <f>$AB76*FTE!W168/100</f>
        <v>68.584882064807829</v>
      </c>
      <c r="X168" s="18">
        <f>$AB76*FTE!X168/100</f>
        <v>71.017197061039937</v>
      </c>
      <c r="Y168" s="18">
        <f>$AB76*FTE!Y168/100</f>
        <v>72.105337980406915</v>
      </c>
      <c r="Z168" s="18">
        <f>$AB76*FTE!Z168/100</f>
        <v>73.5775286360211</v>
      </c>
      <c r="AA168" s="18">
        <f>$AB76*FTE!AA168/100</f>
        <v>72.937445742275798</v>
      </c>
      <c r="AB168" s="18">
        <f>$AB76*FTE!AB168/100</f>
        <v>84.938999999999993</v>
      </c>
      <c r="AC168" s="18">
        <f>$AB76*FTE!AC168/100</f>
        <v>91.883899397136389</v>
      </c>
      <c r="AD168" s="18">
        <f>$AB76*FTE!AD168/100</f>
        <v>95.05230972117559</v>
      </c>
      <c r="AE168" s="18">
        <f>$AB76*FTE!AE168/100</f>
        <v>99.340865109269018</v>
      </c>
      <c r="AF168" s="18">
        <f>$AB76*FTE!AF168/100</f>
        <v>102.86132102486812</v>
      </c>
      <c r="AG168" s="18">
        <f>$AB76*FTE!AG168/100</f>
        <v>107.66194272795779</v>
      </c>
      <c r="AH168" s="18">
        <f>$AB76*FTE!AH168/100</f>
        <v>111.72646910324038</v>
      </c>
    </row>
    <row r="169" spans="1:34" x14ac:dyDescent="0.25">
      <c r="A169">
        <v>74</v>
      </c>
      <c r="B169" s="9" t="s">
        <v>290</v>
      </c>
      <c r="C169" s="18">
        <f>$AB77*FTE!C169/100</f>
        <v>224.62686631775546</v>
      </c>
      <c r="D169" s="18">
        <f>$AB77*FTE!D169/100</f>
        <v>232.40684855018696</v>
      </c>
      <c r="E169" s="18">
        <f>$AB77*FTE!E169/100</f>
        <v>240.24048583249731</v>
      </c>
      <c r="F169" s="18">
        <f>$AB77*FTE!F169/100</f>
        <v>245.41819814580518</v>
      </c>
      <c r="G169" s="18">
        <f>$AB77*FTE!G169/100</f>
        <v>243.67440902474297</v>
      </c>
      <c r="H169" s="18">
        <f>$AB77*FTE!H169/100</f>
        <v>249.63011956129398</v>
      </c>
      <c r="I169" s="18">
        <f>$AB77*FTE!I169/100</f>
        <v>258.91244319033291</v>
      </c>
      <c r="J169" s="18">
        <f>$AB77*FTE!J169/100</f>
        <v>268.86545494285741</v>
      </c>
      <c r="K169" s="18">
        <f>$AB77*FTE!K169/100</f>
        <v>279.78425759320095</v>
      </c>
      <c r="L169" s="18">
        <f>$AB77*FTE!L169/100</f>
        <v>287.61789487551135</v>
      </c>
      <c r="M169" s="18">
        <f>$AB77*FTE!M169/100</f>
        <v>293.94919076121425</v>
      </c>
      <c r="N169" s="18">
        <f>$AB77*FTE!N169/100</f>
        <v>305.8919983892618</v>
      </c>
      <c r="O169" s="18">
        <f>$AB77*FTE!O169/100</f>
        <v>316.51393557046981</v>
      </c>
      <c r="P169" s="18">
        <f>$AB77*FTE!P169/100</f>
        <v>326.24521342281878</v>
      </c>
      <c r="Q169" s="18">
        <f>$AB77*FTE!Q169/100</f>
        <v>324.43090738255034</v>
      </c>
      <c r="R169" s="18">
        <f>$AB77*FTE!R169/100</f>
        <v>325.98131436241619</v>
      </c>
      <c r="S169" s="18">
        <f>$AB77*FTE!S169/100</f>
        <v>329.01615355704701</v>
      </c>
      <c r="T169" s="18">
        <f>$AB77*FTE!T169/100</f>
        <v>330.99539651006717</v>
      </c>
      <c r="U169" s="18">
        <f>$AB77*FTE!U169/100</f>
        <v>347.39012563758394</v>
      </c>
      <c r="V169" s="18">
        <f>$AB77*FTE!V169/100</f>
        <v>356.65958013422818</v>
      </c>
      <c r="W169" s="18">
        <f>$AB77*FTE!W169/100</f>
        <v>364.0817412080537</v>
      </c>
      <c r="X169" s="18">
        <f>$AB77*FTE!X169/100</f>
        <v>363.38900617449667</v>
      </c>
      <c r="Y169" s="18">
        <f>$AB77*FTE!Y169/100</f>
        <v>346.30154201342287</v>
      </c>
      <c r="Z169" s="18">
        <f>$AB77*FTE!Z169/100</f>
        <v>345.57581959731544</v>
      </c>
      <c r="AA169" s="18">
        <f>$AB77*FTE!AA169/100</f>
        <v>354.38345073825508</v>
      </c>
      <c r="AB169" s="18">
        <f>$AB77*FTE!AB169/100</f>
        <v>368.63400000000001</v>
      </c>
      <c r="AC169" s="18">
        <f>$AB77*FTE!AC169/100</f>
        <v>379.71776053691275</v>
      </c>
      <c r="AD169" s="18">
        <f>$AB77*FTE!AD169/100</f>
        <v>392.51686496644294</v>
      </c>
      <c r="AE169" s="18">
        <f>$AB77*FTE!AE169/100</f>
        <v>407.92197261744974</v>
      </c>
      <c r="AF169" s="18">
        <f>$AB77*FTE!AF169/100</f>
        <v>421.77667328859059</v>
      </c>
      <c r="AG169" s="18">
        <f>$AB77*FTE!AG169/100</f>
        <v>431.2440520805369</v>
      </c>
      <c r="AH169" s="18">
        <f>$AB77*FTE!AH169/100</f>
        <v>439.9527210738255</v>
      </c>
    </row>
    <row r="170" spans="1:34" x14ac:dyDescent="0.25">
      <c r="A170">
        <v>75</v>
      </c>
      <c r="B170" s="9" t="s">
        <v>91</v>
      </c>
      <c r="C170" s="18">
        <f>$AB78*FTE!C170/100</f>
        <v>47.665926697860797</v>
      </c>
      <c r="D170" s="18">
        <f>$AB78*FTE!D170/100</f>
        <v>49.148672816549961</v>
      </c>
      <c r="E170" s="18">
        <f>$AB78*FTE!E170/100</f>
        <v>52.506656673581325</v>
      </c>
      <c r="F170" s="18">
        <f>$AB78*FTE!F170/100</f>
        <v>55.1232674712681</v>
      </c>
      <c r="G170" s="18">
        <f>$AB78*FTE!G170/100</f>
        <v>55.384928551036779</v>
      </c>
      <c r="H170" s="18">
        <f>$AB78*FTE!H170/100</f>
        <v>56.562403409995831</v>
      </c>
      <c r="I170" s="18">
        <f>$AB78*FTE!I170/100</f>
        <v>59.048183667798277</v>
      </c>
      <c r="J170" s="18">
        <f>$AB78*FTE!J170/100</f>
        <v>62.05728608513806</v>
      </c>
      <c r="K170" s="18">
        <f>$AB78*FTE!K170/100</f>
        <v>64.891947782632087</v>
      </c>
      <c r="L170" s="18">
        <f>$AB78*FTE!L170/100</f>
        <v>67.159677140627281</v>
      </c>
      <c r="M170" s="18">
        <f>$AB78*FTE!M170/100</f>
        <v>69.601847218468279</v>
      </c>
      <c r="N170" s="18">
        <f>$AB78*FTE!N170/100</f>
        <v>70.050304107909255</v>
      </c>
      <c r="O170" s="18">
        <f>$AB78*FTE!O170/100</f>
        <v>73.270400980993259</v>
      </c>
      <c r="P170" s="18">
        <f>$AB78*FTE!P170/100</f>
        <v>78.021363580625376</v>
      </c>
      <c r="Q170" s="18">
        <f>$AB78*FTE!Q170/100</f>
        <v>80.555210300429195</v>
      </c>
      <c r="R170" s="18">
        <f>$AB78*FTE!R170/100</f>
        <v>81.188671980380136</v>
      </c>
      <c r="S170" s="18">
        <f>$AB78*FTE!S170/100</f>
        <v>79.92174862047824</v>
      </c>
      <c r="T170" s="18">
        <f>$AB78*FTE!T170/100</f>
        <v>81.822133660331076</v>
      </c>
      <c r="U170" s="18">
        <f>$AB78*FTE!U170/100</f>
        <v>84.303191906805637</v>
      </c>
      <c r="V170" s="18">
        <f>$AB78*FTE!V170/100</f>
        <v>85.253384426732069</v>
      </c>
      <c r="W170" s="18">
        <f>$AB78*FTE!W170/100</f>
        <v>88.262327406499082</v>
      </c>
      <c r="X170" s="18">
        <f>$AB78*FTE!X170/100</f>
        <v>87.470500306560382</v>
      </c>
      <c r="Y170" s="18">
        <f>$AB78*FTE!Y170/100</f>
        <v>84.461557326793397</v>
      </c>
      <c r="Z170" s="18">
        <f>$AB78*FTE!Z170/100</f>
        <v>84.250403433476407</v>
      </c>
      <c r="AA170" s="18">
        <f>$AB78*FTE!AA170/100</f>
        <v>83.93367259350093</v>
      </c>
      <c r="AB170" s="18">
        <f>$AB78*FTE!AB170/100</f>
        <v>86.097999999999999</v>
      </c>
      <c r="AC170" s="18">
        <f>$AB78*FTE!AC170/100</f>
        <v>89.159731453096271</v>
      </c>
      <c r="AD170" s="18">
        <f>$AB78*FTE!AD170/100</f>
        <v>94.174636419374622</v>
      </c>
      <c r="AE170" s="18">
        <f>$AB78*FTE!AE170/100</f>
        <v>95.019251992642552</v>
      </c>
      <c r="AF170" s="18">
        <f>$AB78*FTE!AF170/100</f>
        <v>98.503291232372774</v>
      </c>
      <c r="AG170" s="18">
        <f>$AB78*FTE!AG170/100</f>
        <v>100.82598405885959</v>
      </c>
      <c r="AH170" s="18">
        <f>$AB78*FTE!AH170/100</f>
        <v>104.94348497854077</v>
      </c>
    </row>
    <row r="171" spans="1:34" x14ac:dyDescent="0.25">
      <c r="A171">
        <v>76</v>
      </c>
      <c r="B171" s="1" t="s">
        <v>159</v>
      </c>
      <c r="C171" s="18">
        <f>$AB79*FTE!C171/100</f>
        <v>27.707084526830322</v>
      </c>
      <c r="D171" s="18">
        <f>$AB79*FTE!D171/100</f>
        <v>28.754154581623332</v>
      </c>
      <c r="E171" s="18">
        <f>$AB79*FTE!E171/100</f>
        <v>31.089926242315418</v>
      </c>
      <c r="F171" s="18">
        <f>$AB79*FTE!F171/100</f>
        <v>33.184066351901436</v>
      </c>
      <c r="G171" s="18">
        <f>$AB79*FTE!G171/100</f>
        <v>32.861890950426663</v>
      </c>
      <c r="H171" s="18">
        <f>$AB79*FTE!H171/100</f>
        <v>32.459171698583198</v>
      </c>
      <c r="I171" s="18">
        <f>$AB79*FTE!I171/100</f>
        <v>33.425697903007517</v>
      </c>
      <c r="J171" s="18">
        <f>$AB79*FTE!J171/100</f>
        <v>33.828417154850975</v>
      </c>
      <c r="K171" s="18">
        <f>$AB79*FTE!K171/100</f>
        <v>34.553311808169212</v>
      </c>
      <c r="L171" s="18">
        <f>$AB79*FTE!L171/100</f>
        <v>35.11711876075006</v>
      </c>
      <c r="M171" s="18">
        <f>$AB79*FTE!M171/100</f>
        <v>36.003101114805681</v>
      </c>
      <c r="N171" s="18">
        <f>$AB79*FTE!N171/100</f>
        <v>36.562086092715234</v>
      </c>
      <c r="O171" s="18">
        <f>$AB79*FTE!O171/100</f>
        <v>37.732072847682119</v>
      </c>
      <c r="P171" s="18">
        <f>$AB79*FTE!P171/100</f>
        <v>40.26704415011038</v>
      </c>
      <c r="Q171" s="18">
        <f>$AB79*FTE!Q171/100</f>
        <v>41.827026490066231</v>
      </c>
      <c r="R171" s="18">
        <f>$AB79*FTE!R171/100</f>
        <v>41.632028697571741</v>
      </c>
      <c r="S171" s="18">
        <f>$AB79*FTE!S171/100</f>
        <v>40.754538631346577</v>
      </c>
      <c r="T171" s="18">
        <f>$AB79*FTE!T171/100</f>
        <v>41.242033112582789</v>
      </c>
      <c r="U171" s="18">
        <f>$AB79*FTE!U171/100</f>
        <v>42.217022075055191</v>
      </c>
      <c r="V171" s="18">
        <f>$AB79*FTE!V171/100</f>
        <v>43.1920110375276</v>
      </c>
      <c r="W171" s="18">
        <f>$AB79*FTE!W171/100</f>
        <v>45.044490066225173</v>
      </c>
      <c r="X171" s="18">
        <f>$AB79*FTE!X171/100</f>
        <v>44.654494481236206</v>
      </c>
      <c r="Y171" s="18">
        <f>$AB79*FTE!Y171/100</f>
        <v>42.997013245033116</v>
      </c>
      <c r="Z171" s="18">
        <f>$AB79*FTE!Z171/100</f>
        <v>42.899514348785878</v>
      </c>
      <c r="AA171" s="18">
        <f>$AB79*FTE!AA171/100</f>
        <v>42.997013245033116</v>
      </c>
      <c r="AB171" s="18">
        <f>$AB79*FTE!AB171/100</f>
        <v>44.167000000000002</v>
      </c>
      <c r="AC171" s="18">
        <f>$AB79*FTE!AC171/100</f>
        <v>46.214476821192058</v>
      </c>
      <c r="AD171" s="18">
        <f>$AB79*FTE!AD171/100</f>
        <v>49.139443708609278</v>
      </c>
      <c r="AE171" s="18">
        <f>$AB79*FTE!AE171/100</f>
        <v>49.626938189845475</v>
      </c>
      <c r="AF171" s="18">
        <f>$AB79*FTE!AF171/100</f>
        <v>51.089421633554082</v>
      </c>
      <c r="AG171" s="18">
        <f>$AB79*FTE!AG171/100</f>
        <v>52.649403973509934</v>
      </c>
      <c r="AH171" s="18">
        <f>$AB79*FTE!AH171/100</f>
        <v>54.891878587196473</v>
      </c>
    </row>
    <row r="172" spans="1:34" x14ac:dyDescent="0.25">
      <c r="A172">
        <v>77</v>
      </c>
      <c r="B172" s="1" t="s">
        <v>160</v>
      </c>
      <c r="C172" s="18">
        <f>$AB80*FTE!C172/100</f>
        <v>22.041472603815453</v>
      </c>
      <c r="D172" s="18">
        <f>$AB80*FTE!D172/100</f>
        <v>22.65945781700654</v>
      </c>
      <c r="E172" s="18">
        <f>$AB80*FTE!E172/100</f>
        <v>24.071995447157597</v>
      </c>
      <c r="F172" s="18">
        <f>$AB80*FTE!F172/100</f>
        <v>25.072542935181264</v>
      </c>
      <c r="G172" s="18">
        <f>$AB80*FTE!G172/100</f>
        <v>25.366821608129399</v>
      </c>
      <c r="H172" s="18">
        <f>$AB80*FTE!H172/100</f>
        <v>26.308513361563438</v>
      </c>
      <c r="I172" s="18">
        <f>$AB80*FTE!I172/100</f>
        <v>27.632767389830054</v>
      </c>
      <c r="J172" s="18">
        <f>$AB80*FTE!J172/100</f>
        <v>29.516150896698132</v>
      </c>
      <c r="K172" s="18">
        <f>$AB80*FTE!K172/100</f>
        <v>31.164111465207696</v>
      </c>
      <c r="L172" s="18">
        <f>$AB80*FTE!L172/100</f>
        <v>32.488365493474312</v>
      </c>
      <c r="M172" s="18">
        <f>$AB80*FTE!M172/100</f>
        <v>33.81261952174092</v>
      </c>
      <c r="N172" s="18">
        <f>$AB80*FTE!N172/100</f>
        <v>33.915303313508922</v>
      </c>
      <c r="O172" s="18">
        <f>$AB80*FTE!O172/100</f>
        <v>35.660943925233646</v>
      </c>
      <c r="P172" s="18">
        <f>$AB80*FTE!P172/100</f>
        <v>37.905338997451146</v>
      </c>
      <c r="Q172" s="18">
        <f>$AB80*FTE!Q172/100</f>
        <v>39.080974511469833</v>
      </c>
      <c r="R172" s="18">
        <f>$AB80*FTE!R172/100</f>
        <v>39.579728971962616</v>
      </c>
      <c r="S172" s="18">
        <f>$AB80*FTE!S172/100</f>
        <v>39.045349192863206</v>
      </c>
      <c r="T172" s="18">
        <f>$AB80*FTE!T172/100</f>
        <v>40.149734069668646</v>
      </c>
      <c r="U172" s="18">
        <f>$AB80*FTE!U172/100</f>
        <v>41.503496176720475</v>
      </c>
      <c r="V172" s="18">
        <f>$AB80*FTE!V172/100</f>
        <v>41.752873406966863</v>
      </c>
      <c r="W172" s="18">
        <f>$AB80*FTE!W172/100</f>
        <v>43.106635514018691</v>
      </c>
      <c r="X172" s="18">
        <f>$AB80*FTE!X172/100</f>
        <v>42.714757009345796</v>
      </c>
      <c r="Y172" s="18">
        <f>$AB80*FTE!Y172/100</f>
        <v>41.32536958368734</v>
      </c>
      <c r="Z172" s="18">
        <f>$AB80*FTE!Z172/100</f>
        <v>41.182868309260833</v>
      </c>
      <c r="AA172" s="18">
        <f>$AB80*FTE!AA172/100</f>
        <v>40.933491079014438</v>
      </c>
      <c r="AB172" s="18">
        <f>$AB80*FTE!AB172/100</f>
        <v>41.930999999999997</v>
      </c>
      <c r="AC172" s="18">
        <f>$AB80*FTE!AC172/100</f>
        <v>43.284762107051819</v>
      </c>
      <c r="AD172" s="18">
        <f>$AB80*FTE!AD172/100</f>
        <v>45.600407816482573</v>
      </c>
      <c r="AE172" s="18">
        <f>$AB80*FTE!AE172/100</f>
        <v>46.027911639762102</v>
      </c>
      <c r="AF172" s="18">
        <f>$AB80*FTE!AF172/100</f>
        <v>47.809177570093453</v>
      </c>
      <c r="AG172" s="18">
        <f>$AB80*FTE!AG172/100</f>
        <v>48.806686491079006</v>
      </c>
      <c r="AH172" s="18">
        <f>$AB80*FTE!AH172/100</f>
        <v>50.730453695836871</v>
      </c>
    </row>
    <row r="173" spans="1:34" x14ac:dyDescent="0.25">
      <c r="A173">
        <v>78</v>
      </c>
      <c r="B173" s="9" t="s">
        <v>95</v>
      </c>
      <c r="C173" s="18">
        <f>$AB81*FTE!C173/100</f>
        <v>174.74891380620087</v>
      </c>
      <c r="D173" s="18">
        <f>$AB81*FTE!D173/100</f>
        <v>180.91878203647889</v>
      </c>
      <c r="E173" s="18">
        <f>$AB81*FTE!E173/100</f>
        <v>186.08034495285935</v>
      </c>
      <c r="F173" s="18">
        <f>$AB81*FTE!F173/100</f>
        <v>189.27331178020162</v>
      </c>
      <c r="G173" s="18">
        <f>$AB81*FTE!G173/100</f>
        <v>187.56879565432718</v>
      </c>
      <c r="H173" s="18">
        <f>$AB81*FTE!H173/100</f>
        <v>192.25021318313736</v>
      </c>
      <c r="I173" s="18">
        <f>$AB81*FTE!I173/100</f>
        <v>199.1643067641493</v>
      </c>
      <c r="J173" s="18">
        <f>$AB81*FTE!J173/100</f>
        <v>206.43850938583893</v>
      </c>
      <c r="K173" s="18">
        <f>$AB81*FTE!K173/100</f>
        <v>214.62498824391207</v>
      </c>
      <c r="L173" s="18">
        <f>$AB81*FTE!L173/100</f>
        <v>220.4107401641339</v>
      </c>
      <c r="M173" s="18">
        <f>$AB81*FTE!M173/100</f>
        <v>224.73204865226631</v>
      </c>
      <c r="N173" s="18">
        <f>$AB81*FTE!N173/100</f>
        <v>235.22957418273262</v>
      </c>
      <c r="O173" s="18">
        <f>$AB81*FTE!O173/100</f>
        <v>242.95609304274933</v>
      </c>
      <c r="P173" s="18">
        <f>$AB81*FTE!P173/100</f>
        <v>249.02481475272424</v>
      </c>
      <c r="Q173" s="18">
        <f>$AB81*FTE!Q173/100</f>
        <v>245.97565213746856</v>
      </c>
      <c r="R173" s="18">
        <f>$AB81*FTE!R173/100</f>
        <v>247.01177535624475</v>
      </c>
      <c r="S173" s="18">
        <f>$AB81*FTE!S173/100</f>
        <v>250.44578373847443</v>
      </c>
      <c r="T173" s="18">
        <f>$AB81*FTE!T173/100</f>
        <v>251.15626823134954</v>
      </c>
      <c r="U173" s="18">
        <f>$AB81*FTE!U173/100</f>
        <v>264.47785247275777</v>
      </c>
      <c r="V173" s="18">
        <f>$AB81*FTE!V173/100</f>
        <v>272.26357837384745</v>
      </c>
      <c r="W173" s="18">
        <f>$AB81*FTE!W173/100</f>
        <v>277.2369698239732</v>
      </c>
      <c r="X173" s="18">
        <f>$AB81*FTE!X173/100</f>
        <v>277.05934870075441</v>
      </c>
      <c r="Y173" s="18">
        <f>$AB81*FTE!Y173/100</f>
        <v>263.41212573344512</v>
      </c>
      <c r="Z173" s="18">
        <f>$AB81*FTE!Z173/100</f>
        <v>262.87926236378877</v>
      </c>
      <c r="AA173" s="18">
        <f>$AB81*FTE!AA173/100</f>
        <v>270.96102347024311</v>
      </c>
      <c r="AB173" s="18">
        <f>$AB81*FTE!AB173/100</f>
        <v>282.536</v>
      </c>
      <c r="AC173" s="18">
        <f>$AB81*FTE!AC173/100</f>
        <v>290.76577870913661</v>
      </c>
      <c r="AD173" s="18">
        <f>$AB81*FTE!AD173/100</f>
        <v>299.43961022632016</v>
      </c>
      <c r="AE173" s="18">
        <f>$AB81*FTE!AE173/100</f>
        <v>312.7907979882649</v>
      </c>
      <c r="AF173" s="18">
        <f>$AB81*FTE!AF173/100</f>
        <v>323.27044425817269</v>
      </c>
      <c r="AG173" s="18">
        <f>$AB81*FTE!AG173/100</f>
        <v>330.4640997485331</v>
      </c>
      <c r="AH173" s="18">
        <f>$AB81*FTE!AH173/100</f>
        <v>335.97035456831514</v>
      </c>
    </row>
    <row r="174" spans="1:34" x14ac:dyDescent="0.25">
      <c r="A174">
        <v>79</v>
      </c>
      <c r="B174" s="1" t="s">
        <v>161</v>
      </c>
      <c r="C174" s="18">
        <f>$AB82*FTE!C174/100</f>
        <v>51.98473942687562</v>
      </c>
      <c r="D174" s="18">
        <f>$AB82*FTE!D174/100</f>
        <v>54.631770005896158</v>
      </c>
      <c r="E174" s="18">
        <f>$AB82*FTE!E174/100</f>
        <v>57.058214703331657</v>
      </c>
      <c r="F174" s="18">
        <f>$AB82*FTE!F174/100</f>
        <v>58.565551560829462</v>
      </c>
      <c r="G174" s="18">
        <f>$AB82*FTE!G174/100</f>
        <v>56.800864508149104</v>
      </c>
      <c r="H174" s="18">
        <f>$AB82*FTE!H174/100</f>
        <v>56.102342549796468</v>
      </c>
      <c r="I174" s="18">
        <f>$AB82*FTE!I174/100</f>
        <v>56.653807253759076</v>
      </c>
      <c r="J174" s="18">
        <f>$AB82*FTE!J174/100</f>
        <v>58.161144111256888</v>
      </c>
      <c r="K174" s="18">
        <f>$AB82*FTE!K174/100</f>
        <v>59.558188027962181</v>
      </c>
      <c r="L174" s="18">
        <f>$AB82*FTE!L174/100</f>
        <v>61.028760571862485</v>
      </c>
      <c r="M174" s="18">
        <f>$AB82*FTE!M174/100</f>
        <v>62.499333115762767</v>
      </c>
      <c r="N174" s="18">
        <f>$AB82*FTE!N174/100</f>
        <v>64.344541793776685</v>
      </c>
      <c r="O174" s="18">
        <f>$AB82*FTE!O174/100</f>
        <v>66.234611348383154</v>
      </c>
      <c r="P174" s="18">
        <f>$AB82*FTE!P174/100</f>
        <v>67.960327028676005</v>
      </c>
      <c r="Q174" s="18">
        <f>$AB82*FTE!Q174/100</f>
        <v>68.782096400244043</v>
      </c>
      <c r="R174" s="18">
        <f>$AB82*FTE!R174/100</f>
        <v>66.933115314215982</v>
      </c>
      <c r="S174" s="18">
        <f>$AB82*FTE!S174/100</f>
        <v>66.563319097010364</v>
      </c>
      <c r="T174" s="18">
        <f>$AB82*FTE!T174/100</f>
        <v>59.496102501525314</v>
      </c>
      <c r="U174" s="18">
        <f>$AB82*FTE!U174/100</f>
        <v>68.699919463087241</v>
      </c>
      <c r="V174" s="18">
        <f>$AB82*FTE!V174/100</f>
        <v>69.316246491763266</v>
      </c>
      <c r="W174" s="18">
        <f>$AB82*FTE!W174/100</f>
        <v>70.548900549115302</v>
      </c>
      <c r="X174" s="18">
        <f>$AB82*FTE!X174/100</f>
        <v>71.083050640634525</v>
      </c>
      <c r="Y174" s="18">
        <f>$AB82*FTE!Y174/100</f>
        <v>64.50889566809029</v>
      </c>
      <c r="Z174" s="18">
        <f>$AB82*FTE!Z174/100</f>
        <v>64.056922513727883</v>
      </c>
      <c r="AA174" s="18">
        <f>$AB82*FTE!AA174/100</f>
        <v>66.193522879804746</v>
      </c>
      <c r="AB174" s="18">
        <f>$AB82*FTE!AB174/100</f>
        <v>67.343999999999994</v>
      </c>
      <c r="AC174" s="18">
        <f>$AB82*FTE!AC174/100</f>
        <v>69.275158023184872</v>
      </c>
      <c r="AD174" s="18">
        <f>$AB82*FTE!AD174/100</f>
        <v>70.220192800488107</v>
      </c>
      <c r="AE174" s="18">
        <f>$AB82*FTE!AE174/100</f>
        <v>72.02808541793776</v>
      </c>
      <c r="AF174" s="18">
        <f>$AB82*FTE!AF174/100</f>
        <v>73.055297132397797</v>
      </c>
      <c r="AG174" s="18">
        <f>$AB82*FTE!AG174/100</f>
        <v>74.123597315436243</v>
      </c>
      <c r="AH174" s="18">
        <f>$AB82*FTE!AH174/100</f>
        <v>75.64387065283708</v>
      </c>
    </row>
    <row r="175" spans="1:34" x14ac:dyDescent="0.25">
      <c r="A175">
        <v>80</v>
      </c>
      <c r="B175" s="1" t="s">
        <v>162</v>
      </c>
      <c r="C175" s="18">
        <f>$AB83*FTE!C175/100</f>
        <v>126.75429374251735</v>
      </c>
      <c r="D175" s="18">
        <f>$AB83*FTE!D175/100</f>
        <v>130.75251102169312</v>
      </c>
      <c r="E175" s="18">
        <f>$AB83*FTE!E175/100</f>
        <v>133.97269683032653</v>
      </c>
      <c r="F175" s="18">
        <f>$AB83*FTE!F175/100</f>
        <v>135.98261146256081</v>
      </c>
      <c r="G175" s="18">
        <f>$AB83*FTE!G175/100</f>
        <v>135.46392381553267</v>
      </c>
      <c r="H175" s="18">
        <f>$AB83*FTE!H175/100</f>
        <v>140.06727668290793</v>
      </c>
      <c r="I175" s="18">
        <f>$AB83*FTE!I175/100</f>
        <v>146.01057263843944</v>
      </c>
      <c r="J175" s="18">
        <f>$AB83*FTE!J175/100</f>
        <v>151.65130079987114</v>
      </c>
      <c r="K175" s="18">
        <f>$AB83*FTE!K175/100</f>
        <v>158.19973234360222</v>
      </c>
      <c r="L175" s="18">
        <f>$AB83*FTE!L175/100</f>
        <v>162.54374138746343</v>
      </c>
      <c r="M175" s="18">
        <f>$AB83*FTE!M175/100</f>
        <v>165.56941932846129</v>
      </c>
      <c r="N175" s="18">
        <f>$AB83*FTE!N175/100</f>
        <v>173.6508245414295</v>
      </c>
      <c r="O175" s="18">
        <f>$AB83*FTE!O175/100</f>
        <v>179.50361138519926</v>
      </c>
      <c r="P175" s="18">
        <f>$AB83*FTE!P175/100</f>
        <v>183.94084048070843</v>
      </c>
      <c r="Q175" s="18">
        <f>$AB83*FTE!Q175/100</f>
        <v>180.61972422517397</v>
      </c>
      <c r="R175" s="18">
        <f>$AB83*FTE!R175/100</f>
        <v>182.79750537634408</v>
      </c>
      <c r="S175" s="18">
        <f>$AB83*FTE!S175/100</f>
        <v>186.20028842504743</v>
      </c>
      <c r="T175" s="18">
        <f>$AB83*FTE!T175/100</f>
        <v>191.56307450980393</v>
      </c>
      <c r="U175" s="18">
        <f>$AB83*FTE!U175/100</f>
        <v>197.68808399746996</v>
      </c>
      <c r="V175" s="18">
        <f>$AB83*FTE!V175/100</f>
        <v>204.46642783048705</v>
      </c>
      <c r="W175" s="18">
        <f>$AB83*FTE!W175/100</f>
        <v>208.22310031625554</v>
      </c>
      <c r="X175" s="18">
        <f>$AB83*FTE!X175/100</f>
        <v>207.65143276407341</v>
      </c>
      <c r="Y175" s="18">
        <f>$AB83*FTE!Y175/100</f>
        <v>199.48475344718531</v>
      </c>
      <c r="Z175" s="18">
        <f>$AB83*FTE!Z175/100</f>
        <v>199.26697533206831</v>
      </c>
      <c r="AA175" s="18">
        <f>$AB83*FTE!AA175/100</f>
        <v>205.3375402909551</v>
      </c>
      <c r="AB175" s="18">
        <f>$AB83*FTE!AB175/100</f>
        <v>215.19200000000001</v>
      </c>
      <c r="AC175" s="18">
        <f>$AB83*FTE!AC175/100</f>
        <v>221.45312080961415</v>
      </c>
      <c r="AD175" s="18">
        <f>$AB83*FTE!AD175/100</f>
        <v>228.85757672359264</v>
      </c>
      <c r="AE175" s="18">
        <f>$AB83*FTE!AE175/100</f>
        <v>239.90981606578117</v>
      </c>
      <c r="AF175" s="18">
        <f>$AB83*FTE!AF175/100</f>
        <v>248.86594104996834</v>
      </c>
      <c r="AG175" s="18">
        <f>$AB83*FTE!AG175/100</f>
        <v>254.74595015812778</v>
      </c>
      <c r="AH175" s="18">
        <f>$AB83*FTE!AH175/100</f>
        <v>258.80206755218217</v>
      </c>
    </row>
    <row r="176" spans="1:34" x14ac:dyDescent="0.25">
      <c r="A176">
        <v>81</v>
      </c>
      <c r="B176" s="9" t="s">
        <v>99</v>
      </c>
      <c r="C176" s="18">
        <f>$AB84*FTE!C176/100</f>
        <v>202.09795114532787</v>
      </c>
      <c r="D176" s="18">
        <f>$AB84*FTE!D176/100</f>
        <v>206.14659600378047</v>
      </c>
      <c r="E176" s="18">
        <f>$AB84*FTE!E176/100</f>
        <v>210.45524557791356</v>
      </c>
      <c r="F176" s="18">
        <f>$AB84*FTE!F176/100</f>
        <v>213.50101510445586</v>
      </c>
      <c r="G176" s="18">
        <f>$AB84*FTE!G176/100</f>
        <v>213.09243626552947</v>
      </c>
      <c r="H176" s="18">
        <f>$AB84*FTE!H176/100</f>
        <v>216.91821993911316</v>
      </c>
      <c r="I176" s="18">
        <f>$AB84*FTE!I176/100</f>
        <v>219.85255887322103</v>
      </c>
      <c r="J176" s="18">
        <f>$AB84*FTE!J176/100</f>
        <v>218.51539176400729</v>
      </c>
      <c r="K176" s="18">
        <f>$AB84*FTE!K176/100</f>
        <v>224.19835197816559</v>
      </c>
      <c r="L176" s="18">
        <f>$AB84*FTE!L176/100</f>
        <v>226.42696382685506</v>
      </c>
      <c r="M176" s="18">
        <f>$AB84*FTE!M176/100</f>
        <v>230.43846515449627</v>
      </c>
      <c r="N176" s="18">
        <f>$AB84*FTE!N176/100</f>
        <v>241.66199577539163</v>
      </c>
      <c r="O176" s="18">
        <f>$AB84*FTE!O176/100</f>
        <v>246.07914064425276</v>
      </c>
      <c r="P176" s="18">
        <f>$AB84*FTE!P176/100</f>
        <v>249.52451364196443</v>
      </c>
      <c r="Q176" s="18">
        <f>$AB84*FTE!Q176/100</f>
        <v>249.39199929589861</v>
      </c>
      <c r="R176" s="18">
        <f>$AB84*FTE!R176/100</f>
        <v>255.22263052279527</v>
      </c>
      <c r="S176" s="18">
        <f>$AB84*FTE!S176/100</f>
        <v>256.06188804787888</v>
      </c>
      <c r="T176" s="18">
        <f>$AB84*FTE!T176/100</f>
        <v>258.44714627706389</v>
      </c>
      <c r="U176" s="18">
        <f>$AB84*FTE!U176/100</f>
        <v>256.72445977820803</v>
      </c>
      <c r="V176" s="18">
        <f>$AB84*FTE!V176/100</f>
        <v>258.00543179017779</v>
      </c>
      <c r="W176" s="18">
        <f>$AB84*FTE!W176/100</f>
        <v>262.59926245379336</v>
      </c>
      <c r="X176" s="18">
        <f>$AB84*FTE!X176/100</f>
        <v>263.79189156838584</v>
      </c>
      <c r="Y176" s="18">
        <f>$AB84*FTE!Y176/100</f>
        <v>251.55640028164052</v>
      </c>
      <c r="Z176" s="18">
        <f>$AB84*FTE!Z176/100</f>
        <v>245.19571167048056</v>
      </c>
      <c r="AA176" s="18">
        <f>$AB84*FTE!AA176/100</f>
        <v>245.28405456785774</v>
      </c>
      <c r="AB176" s="18">
        <f>$AB84*FTE!AB176/100</f>
        <v>250.93799999999999</v>
      </c>
      <c r="AC176" s="18">
        <f>$AB84*FTE!AC176/100</f>
        <v>250.45211406442525</v>
      </c>
      <c r="AD176" s="18">
        <f>$AB84*FTE!AD176/100</f>
        <v>260.47903291673998</v>
      </c>
      <c r="AE176" s="18">
        <f>$AB84*FTE!AE176/100</f>
        <v>264.71949199084668</v>
      </c>
      <c r="AF176" s="18">
        <f>$AB84*FTE!AF176/100</f>
        <v>265.16120647773278</v>
      </c>
      <c r="AG176" s="18">
        <f>$AB84*FTE!AG176/100</f>
        <v>265.20537792642136</v>
      </c>
      <c r="AH176" s="18">
        <f>$AB84*FTE!AH176/100</f>
        <v>272.49366696004222</v>
      </c>
    </row>
    <row r="177" spans="1:34" x14ac:dyDescent="0.25">
      <c r="A177">
        <v>82</v>
      </c>
      <c r="B177" s="9" t="s">
        <v>291</v>
      </c>
      <c r="C177" s="18">
        <f>$AB85*FTE!C177/100</f>
        <v>1443.4908464478576</v>
      </c>
      <c r="D177" s="18">
        <f>$AB85*FTE!D177/100</f>
        <v>1468.4973058802391</v>
      </c>
      <c r="E177" s="18">
        <f>$AB85*FTE!E177/100</f>
        <v>1495.0491083112504</v>
      </c>
      <c r="F177" s="18">
        <f>$AB85*FTE!F177/100</f>
        <v>1532.207583141952</v>
      </c>
      <c r="G177" s="18">
        <f>$AB85*FTE!G177/100</f>
        <v>1534.3851119127494</v>
      </c>
      <c r="H177" s="18">
        <f>$AB85*FTE!H177/100</f>
        <v>1537.9674979550289</v>
      </c>
      <c r="I177" s="18">
        <f>$AB85*FTE!I177/100</f>
        <v>1540.0045409986778</v>
      </c>
      <c r="J177" s="18">
        <f>$AB85*FTE!J177/100</f>
        <v>1545.6239700846063</v>
      </c>
      <c r="K177" s="18">
        <f>$AB85*FTE!K177/100</f>
        <v>1550.681456261942</v>
      </c>
      <c r="L177" s="18">
        <f>$AB85*FTE!L177/100</f>
        <v>1550.1897562169229</v>
      </c>
      <c r="M177" s="18">
        <f>$AB85*FTE!M177/100</f>
        <v>1551.6648563519793</v>
      </c>
      <c r="N177" s="18">
        <f>$AB85*FTE!N177/100</f>
        <v>1590.3606691290242</v>
      </c>
      <c r="O177" s="18">
        <f>$AB85*FTE!O177/100</f>
        <v>1602.5216003993012</v>
      </c>
      <c r="P177" s="18">
        <f>$AB85*FTE!P177/100</f>
        <v>1624.3772600948341</v>
      </c>
      <c r="Q177" s="18">
        <f>$AB85*FTE!Q177/100</f>
        <v>1652.440947641627</v>
      </c>
      <c r="R177" s="18">
        <f>$AB85*FTE!R177/100</f>
        <v>1685.181916446219</v>
      </c>
      <c r="S177" s="18">
        <f>$AB85*FTE!S177/100</f>
        <v>1694.1112715747443</v>
      </c>
      <c r="T177" s="18">
        <f>$AB85*FTE!T177/100</f>
        <v>1697.1727647616672</v>
      </c>
      <c r="U177" s="18">
        <f>$AB85*FTE!U177/100</f>
        <v>1700.6594653356628</v>
      </c>
      <c r="V177" s="18">
        <f>$AB85*FTE!V177/100</f>
        <v>1703.465834090342</v>
      </c>
      <c r="W177" s="18">
        <f>$AB85*FTE!W177/100</f>
        <v>1722.8552909408534</v>
      </c>
      <c r="X177" s="18">
        <f>$AB85*FTE!X177/100</f>
        <v>1749.3882318941853</v>
      </c>
      <c r="Y177" s="18">
        <f>$AB85*FTE!Y177/100</f>
        <v>1752.5347665585225</v>
      </c>
      <c r="Z177" s="18">
        <f>$AB85*FTE!Z177/100</f>
        <v>1748.7929415522835</v>
      </c>
      <c r="AA177" s="18">
        <f>$AB85*FTE!AA177/100</f>
        <v>1724.2159545794859</v>
      </c>
      <c r="AB177" s="18">
        <f>$AB85*FTE!AB177/100</f>
        <v>1703.806</v>
      </c>
      <c r="AC177" s="18">
        <f>$AB85*FTE!AC177/100</f>
        <v>1694.0262300973297</v>
      </c>
      <c r="AD177" s="18">
        <f>$AB85*FTE!AD177/100</f>
        <v>1703.465834090342</v>
      </c>
      <c r="AE177" s="18">
        <f>$AB85*FTE!AE177/100</f>
        <v>1706.1871613676067</v>
      </c>
      <c r="AF177" s="18">
        <f>$AB85*FTE!AF177/100</f>
        <v>1715.9669312702767</v>
      </c>
      <c r="AG177" s="18">
        <f>$AB85*FTE!AG177/100</f>
        <v>1727.1924062889943</v>
      </c>
      <c r="AH177" s="18">
        <f>$AB85*FTE!AH177/100</f>
        <v>1737.8225909658099</v>
      </c>
    </row>
    <row r="178" spans="1:34" x14ac:dyDescent="0.25">
      <c r="A178">
        <v>83</v>
      </c>
      <c r="B178" s="9" t="s">
        <v>163</v>
      </c>
      <c r="C178" s="18">
        <f>$AB86*FTE!C178/100</f>
        <v>567.22869733853213</v>
      </c>
      <c r="D178" s="18">
        <f>$AB86*FTE!D178/100</f>
        <v>566.79068290043278</v>
      </c>
      <c r="E178" s="18">
        <f>$AB86*FTE!E178/100</f>
        <v>567.92952043949083</v>
      </c>
      <c r="F178" s="18">
        <f>$AB86*FTE!F178/100</f>
        <v>572.22206193286354</v>
      </c>
      <c r="G178" s="18">
        <f>$AB86*FTE!G178/100</f>
        <v>556.19073349843097</v>
      </c>
      <c r="H178" s="18">
        <f>$AB86*FTE!H178/100</f>
        <v>541.12303682781658</v>
      </c>
      <c r="I178" s="18">
        <f>$AB86*FTE!I178/100</f>
        <v>519.39752069809379</v>
      </c>
      <c r="J178" s="18">
        <f>$AB86*FTE!J178/100</f>
        <v>500.91331141030531</v>
      </c>
      <c r="K178" s="18">
        <f>$AB86*FTE!K178/100</f>
        <v>486.63404072826961</v>
      </c>
      <c r="L178" s="18">
        <f>$AB86*FTE!L178/100</f>
        <v>471.82915272051491</v>
      </c>
      <c r="M178" s="18">
        <f>$AB86*FTE!M178/100</f>
        <v>461.31680620613275</v>
      </c>
      <c r="N178" s="18">
        <f>$AB86*FTE!N178/100</f>
        <v>457.10777284412245</v>
      </c>
      <c r="O178" s="18">
        <f>$AB86*FTE!O178/100</f>
        <v>452.43342463192334</v>
      </c>
      <c r="P178" s="18">
        <f>$AB86*FTE!P178/100</f>
        <v>453.41177658331384</v>
      </c>
      <c r="Q178" s="18">
        <f>$AB86*FTE!Q178/100</f>
        <v>449.3896630053751</v>
      </c>
      <c r="R178" s="18">
        <f>$AB86*FTE!R178/100</f>
        <v>456.12942089273196</v>
      </c>
      <c r="S178" s="18">
        <f>$AB86*FTE!S178/100</f>
        <v>462.32564991820516</v>
      </c>
      <c r="T178" s="18">
        <f>$AB86*FTE!T178/100</f>
        <v>457.65130170600611</v>
      </c>
      <c r="U178" s="18">
        <f>$AB86*FTE!U178/100</f>
        <v>452.75954194905347</v>
      </c>
      <c r="V178" s="18">
        <f>$AB86*FTE!V178/100</f>
        <v>451.67248422528627</v>
      </c>
      <c r="W178" s="18">
        <f>$AB86*FTE!W178/100</f>
        <v>457.32518438887593</v>
      </c>
      <c r="X178" s="18">
        <f>$AB86*FTE!X178/100</f>
        <v>465.69552886188364</v>
      </c>
      <c r="Y178" s="18">
        <f>$AB86*FTE!Y178/100</f>
        <v>471.67434634260337</v>
      </c>
      <c r="Z178" s="18">
        <f>$AB86*FTE!Z178/100</f>
        <v>478.30539845758352</v>
      </c>
      <c r="AA178" s="18">
        <f>$AB86*FTE!AA178/100</f>
        <v>471.78305211498014</v>
      </c>
      <c r="AB178" s="18">
        <f>$AB86*FTE!AB178/100</f>
        <v>465.15199999999999</v>
      </c>
      <c r="AC178" s="18">
        <f>$AB86*FTE!AC178/100</f>
        <v>456.67294975461556</v>
      </c>
      <c r="AD178" s="18">
        <f>$AB86*FTE!AD178/100</f>
        <v>449.49836877775181</v>
      </c>
      <c r="AE178" s="18">
        <f>$AB86*FTE!AE178/100</f>
        <v>449.71578032250522</v>
      </c>
      <c r="AF178" s="18">
        <f>$AB86*FTE!AF178/100</f>
        <v>452.97695349380695</v>
      </c>
      <c r="AG178" s="18">
        <f>$AB86*FTE!AG178/100</f>
        <v>451.02024959102596</v>
      </c>
      <c r="AH178" s="18">
        <f>$AB86*FTE!AH178/100</f>
        <v>454.17271698995091</v>
      </c>
    </row>
    <row r="179" spans="1:34" x14ac:dyDescent="0.25">
      <c r="A179">
        <v>84</v>
      </c>
      <c r="B179" s="1" t="s">
        <v>292</v>
      </c>
      <c r="C179" s="18">
        <f>$AB87*FTE!C179/100</f>
        <v>486.32890177219502</v>
      </c>
      <c r="D179" s="18">
        <f>$AB87*FTE!D179/100</f>
        <v>483.84989043965879</v>
      </c>
      <c r="E179" s="18">
        <f>$AB87*FTE!E179/100</f>
        <v>484.38110715377371</v>
      </c>
      <c r="F179" s="18">
        <f>$AB87*FTE!F179/100</f>
        <v>488.71937698571207</v>
      </c>
      <c r="G179" s="18">
        <f>$AB87*FTE!G179/100</f>
        <v>474.19945346657136</v>
      </c>
      <c r="H179" s="18">
        <f>$AB87*FTE!H179/100</f>
        <v>461.36171620879452</v>
      </c>
      <c r="I179" s="18">
        <f>$AB87*FTE!I179/100</f>
        <v>440.55572823929401</v>
      </c>
      <c r="J179" s="18">
        <f>$AB87*FTE!J179/100</f>
        <v>420.36949310292772</v>
      </c>
      <c r="K179" s="18">
        <f>$AB87*FTE!K179/100</f>
        <v>404.61006391751886</v>
      </c>
      <c r="L179" s="18">
        <f>$AB87*FTE!L179/100</f>
        <v>389.38185144622497</v>
      </c>
      <c r="M179" s="18">
        <f>$AB87*FTE!M179/100</f>
        <v>378.58044492588851</v>
      </c>
      <c r="N179" s="18">
        <f>$AB87*FTE!N179/100</f>
        <v>377.25801214574903</v>
      </c>
      <c r="O179" s="18">
        <f>$AB87*FTE!O179/100</f>
        <v>372.06892037786776</v>
      </c>
      <c r="P179" s="18">
        <f>$AB87*FTE!P179/100</f>
        <v>374.38745074224028</v>
      </c>
      <c r="Q179" s="18">
        <f>$AB87*FTE!Q179/100</f>
        <v>370.52323346828615</v>
      </c>
      <c r="R179" s="18">
        <f>$AB87*FTE!R179/100</f>
        <v>376.37476248313089</v>
      </c>
      <c r="S179" s="18">
        <f>$AB87*FTE!S179/100</f>
        <v>384.87604048582995</v>
      </c>
      <c r="T179" s="18">
        <f>$AB87*FTE!T179/100</f>
        <v>383.55116599190291</v>
      </c>
      <c r="U179" s="18">
        <f>$AB87*FTE!U179/100</f>
        <v>379.68694871794867</v>
      </c>
      <c r="V179" s="18">
        <f>$AB87*FTE!V179/100</f>
        <v>379.46613630229416</v>
      </c>
      <c r="W179" s="18">
        <f>$AB87*FTE!W179/100</f>
        <v>380.23897975708502</v>
      </c>
      <c r="X179" s="18">
        <f>$AB87*FTE!X179/100</f>
        <v>389.18188259109309</v>
      </c>
      <c r="Y179" s="18">
        <f>$AB87*FTE!Y179/100</f>
        <v>404.08672064777323</v>
      </c>
      <c r="Z179" s="18">
        <f>$AB87*FTE!Z179/100</f>
        <v>417.33546558704455</v>
      </c>
      <c r="AA179" s="18">
        <f>$AB87*FTE!AA179/100</f>
        <v>413.9128731443995</v>
      </c>
      <c r="AB179" s="18">
        <f>$AB87*FTE!AB179/100</f>
        <v>409.05500000000001</v>
      </c>
      <c r="AC179" s="18">
        <f>$AB87*FTE!AC179/100</f>
        <v>403.42428340080971</v>
      </c>
      <c r="AD179" s="18">
        <f>$AB87*FTE!AD179/100</f>
        <v>396.3582860998651</v>
      </c>
      <c r="AE179" s="18">
        <f>$AB87*FTE!AE179/100</f>
        <v>394.81259919028344</v>
      </c>
      <c r="AF179" s="18">
        <f>$AB87*FTE!AF179/100</f>
        <v>394.59178677462887</v>
      </c>
      <c r="AG179" s="18">
        <f>$AB87*FTE!AG179/100</f>
        <v>396.13747368421048</v>
      </c>
      <c r="AH179" s="18">
        <f>$AB87*FTE!AH179/100</f>
        <v>399.67047233468287</v>
      </c>
    </row>
    <row r="180" spans="1:34" x14ac:dyDescent="0.25">
      <c r="A180">
        <v>85</v>
      </c>
      <c r="B180" s="1" t="s">
        <v>293</v>
      </c>
      <c r="C180" s="18">
        <f>$AB88*FTE!C180/100</f>
        <v>79.157510420259953</v>
      </c>
      <c r="D180" s="18">
        <f>$AB88*FTE!D180/100</f>
        <v>81.01150506350433</v>
      </c>
      <c r="E180" s="18">
        <f>$AB88*FTE!E180/100</f>
        <v>81.575764302752617</v>
      </c>
      <c r="F180" s="18">
        <f>$AB88*FTE!F180/100</f>
        <v>81.575764302752617</v>
      </c>
      <c r="G180" s="18">
        <f>$AB88*FTE!G180/100</f>
        <v>80.044203510507245</v>
      </c>
      <c r="H180" s="18">
        <f>$AB88*FTE!H180/100</f>
        <v>77.867775016263849</v>
      </c>
      <c r="I180" s="18">
        <f>$AB88*FTE!I180/100</f>
        <v>76.819865000517041</v>
      </c>
      <c r="J180" s="18">
        <f>$AB88*FTE!J180/100</f>
        <v>78.190208867262882</v>
      </c>
      <c r="K180" s="18">
        <f>$AB88*FTE!K180/100</f>
        <v>79.399335808509221</v>
      </c>
      <c r="L180" s="18">
        <f>$AB88*FTE!L180/100</f>
        <v>79.641161196758489</v>
      </c>
      <c r="M180" s="18">
        <f>$AB88*FTE!M180/100</f>
        <v>79.802378122257991</v>
      </c>
      <c r="N180" s="18">
        <f>$AB88*FTE!N180/100</f>
        <v>77.011212543554009</v>
      </c>
      <c r="O180" s="18">
        <f>$AB88*FTE!O180/100</f>
        <v>77.402132404181188</v>
      </c>
      <c r="P180" s="18">
        <f>$AB88*FTE!P180/100</f>
        <v>76.229372822299652</v>
      </c>
      <c r="Q180" s="18">
        <f>$AB88*FTE!Q180/100</f>
        <v>76.033912891986063</v>
      </c>
      <c r="R180" s="18">
        <f>$AB88*FTE!R180/100</f>
        <v>76.913482578397222</v>
      </c>
      <c r="S180" s="18">
        <f>$AB88*FTE!S180/100</f>
        <v>74.958883275261329</v>
      </c>
      <c r="T180" s="18">
        <f>$AB88*FTE!T180/100</f>
        <v>71.929254355400701</v>
      </c>
      <c r="U180" s="18">
        <f>$AB88*FTE!U180/100</f>
        <v>70.951954703832754</v>
      </c>
      <c r="V180" s="18">
        <f>$AB88*FTE!V180/100</f>
        <v>70.170114982578397</v>
      </c>
      <c r="W180" s="18">
        <f>$AB88*FTE!W180/100</f>
        <v>74.56796341463415</v>
      </c>
      <c r="X180" s="18">
        <f>$AB88*FTE!X180/100</f>
        <v>74.177043554006971</v>
      </c>
      <c r="Y180" s="18">
        <f>$AB88*FTE!Y180/100</f>
        <v>66.358646341463412</v>
      </c>
      <c r="Z180" s="18">
        <f>$AB88*FTE!Z180/100</f>
        <v>60.592578397212549</v>
      </c>
      <c r="AA180" s="18">
        <f>$AB88*FTE!AA180/100</f>
        <v>57.758409407665503</v>
      </c>
      <c r="AB180" s="18">
        <f>$AB88*FTE!AB180/100</f>
        <v>56.097000000000001</v>
      </c>
      <c r="AC180" s="18">
        <f>$AB88*FTE!AC180/100</f>
        <v>53.458290940766553</v>
      </c>
      <c r="AD180" s="18">
        <f>$AB88*FTE!AD180/100</f>
        <v>53.262831010452963</v>
      </c>
      <c r="AE180" s="18">
        <f>$AB88*FTE!AE180/100</f>
        <v>54.924240418118472</v>
      </c>
      <c r="AF180" s="18">
        <f>$AB88*FTE!AF180/100</f>
        <v>57.856139372822298</v>
      </c>
      <c r="AG180" s="18">
        <f>$AB88*FTE!AG180/100</f>
        <v>54.924240418118472</v>
      </c>
      <c r="AH180" s="18">
        <f>$AB88*FTE!AH180/100</f>
        <v>54.533320557491287</v>
      </c>
    </row>
    <row r="181" spans="1:34" x14ac:dyDescent="0.25">
      <c r="A181">
        <v>86</v>
      </c>
      <c r="B181" s="9" t="s">
        <v>164</v>
      </c>
      <c r="C181" s="18">
        <f>$AB89*FTE!C181/100</f>
        <v>920.15041713147275</v>
      </c>
      <c r="D181" s="18">
        <f>$AB89*FTE!D181/100</f>
        <v>943.75072267921428</v>
      </c>
      <c r="E181" s="18">
        <f>$AB89*FTE!E181/100</f>
        <v>967.6125274574016</v>
      </c>
      <c r="F181" s="18">
        <f>$AB89*FTE!F181/100</f>
        <v>998.99243511090845</v>
      </c>
      <c r="G181" s="18">
        <f>$AB89*FTE!G181/100</f>
        <v>1012.9826439397634</v>
      </c>
      <c r="H181" s="18">
        <f>$AB89*FTE!H181/100</f>
        <v>1027.5612260371217</v>
      </c>
      <c r="I181" s="18">
        <f>$AB89*FTE!I181/100</f>
        <v>1045.6700477454997</v>
      </c>
      <c r="J181" s="18">
        <f>$AB89*FTE!J181/100</f>
        <v>1064.694116760438</v>
      </c>
      <c r="K181" s="18">
        <f>$AB89*FTE!K181/100</f>
        <v>1080.057196549134</v>
      </c>
      <c r="L181" s="18">
        <f>$AB89*FTE!L181/100</f>
        <v>1090.6479153821927</v>
      </c>
      <c r="M181" s="18">
        <f>$AB89*FTE!M181/100</f>
        <v>1099.86576325541</v>
      </c>
      <c r="N181" s="18">
        <f>$AB89*FTE!N181/100</f>
        <v>1139.5994150799697</v>
      </c>
      <c r="O181" s="18">
        <f>$AB89*FTE!O181/100</f>
        <v>1154.2217585681644</v>
      </c>
      <c r="P181" s="18">
        <f>$AB89*FTE!P181/100</f>
        <v>1173.7182165524243</v>
      </c>
      <c r="Q181" s="18">
        <f>$AB89*FTE!Q181/100</f>
        <v>1202.5698297791319</v>
      </c>
      <c r="R181" s="18">
        <f>$AB89*FTE!R181/100</f>
        <v>1227.9623940086317</v>
      </c>
      <c r="S181" s="18">
        <f>$AB89*FTE!S181/100</f>
        <v>1231.7359020055851</v>
      </c>
      <c r="T181" s="18">
        <f>$AB89*FTE!T181/100</f>
        <v>1237.9464672505712</v>
      </c>
      <c r="U181" s="18">
        <f>$AB89*FTE!U181/100</f>
        <v>1244.7073357451131</v>
      </c>
      <c r="V181" s="18">
        <f>$AB89*FTE!V181/100</f>
        <v>1248.087769992384</v>
      </c>
      <c r="W181" s="18">
        <f>$AB89*FTE!W181/100</f>
        <v>1261.9239659812135</v>
      </c>
      <c r="X181" s="18">
        <f>$AB89*FTE!X181/100</f>
        <v>1280.3984322162987</v>
      </c>
      <c r="Y181" s="18">
        <f>$AB89*FTE!Y181/100</f>
        <v>1278.983366717441</v>
      </c>
      <c r="Z181" s="18">
        <f>$AB89*FTE!Z181/100</f>
        <v>1270.7288179741051</v>
      </c>
      <c r="AA181" s="18">
        <f>$AB89*FTE!AA181/100</f>
        <v>1252.7260402386391</v>
      </c>
      <c r="AB181" s="18">
        <f>$AB89*FTE!AB181/100</f>
        <v>1238.654</v>
      </c>
      <c r="AC181" s="18">
        <f>$AB89*FTE!AC181/100</f>
        <v>1235.7452542523483</v>
      </c>
      <c r="AD181" s="18">
        <f>$AB89*FTE!AD181/100</f>
        <v>1249.6600649911145</v>
      </c>
      <c r="AE181" s="18">
        <f>$AB89*FTE!AE181/100</f>
        <v>1252.0185074892104</v>
      </c>
      <c r="AF181" s="18">
        <f>$AB89*FTE!AF181/100</f>
        <v>1258.7007612338157</v>
      </c>
      <c r="AG181" s="18">
        <f>$AB89*FTE!AG181/100</f>
        <v>1270.4929737242956</v>
      </c>
      <c r="AH181" s="18">
        <f>$AB89*FTE!AH181/100</f>
        <v>1278.0399897182026</v>
      </c>
    </row>
    <row r="182" spans="1:34" x14ac:dyDescent="0.25">
      <c r="A182">
        <v>87</v>
      </c>
      <c r="B182" s="1" t="s">
        <v>292</v>
      </c>
      <c r="C182" s="18">
        <f>$AB90*FTE!C182/100</f>
        <v>853.61077790755633</v>
      </c>
      <c r="D182" s="18">
        <f>$AB90*FTE!D182/100</f>
        <v>876.1453813370058</v>
      </c>
      <c r="E182" s="18">
        <f>$AB90*FTE!E182/100</f>
        <v>898.4868310227746</v>
      </c>
      <c r="F182" s="18">
        <f>$AB90*FTE!F182/100</f>
        <v>927.33112341247022</v>
      </c>
      <c r="G182" s="18">
        <f>$AB90*FTE!G182/100</f>
        <v>940.33680882032411</v>
      </c>
      <c r="H182" s="18">
        <f>$AB90*FTE!H182/100</f>
        <v>956.94803077688994</v>
      </c>
      <c r="I182" s="18">
        <f>$AB90*FTE!I182/100</f>
        <v>973.88117563959077</v>
      </c>
      <c r="J182" s="18">
        <f>$AB90*FTE!J182/100</f>
        <v>990.23485927124852</v>
      </c>
      <c r="K182" s="18">
        <f>$AB90*FTE!K182/100</f>
        <v>1003.9487750725993</v>
      </c>
      <c r="L182" s="18">
        <f>$AB90*FTE!L182/100</f>
        <v>1014.3146926501463</v>
      </c>
      <c r="M182" s="18">
        <f>$AB90*FTE!M182/100</f>
        <v>1023.0709956970182</v>
      </c>
      <c r="N182" s="18">
        <f>$AB90*FTE!N182/100</f>
        <v>1059.5361737114806</v>
      </c>
      <c r="O182" s="18">
        <f>$AB90*FTE!O182/100</f>
        <v>1073.4568586037633</v>
      </c>
      <c r="P182" s="18">
        <f>$AB90*FTE!P182/100</f>
        <v>1091.8352909053722</v>
      </c>
      <c r="Q182" s="18">
        <f>$AB90*FTE!Q182/100</f>
        <v>1116.7048290837197</v>
      </c>
      <c r="R182" s="18">
        <f>$AB90*FTE!R182/100</f>
        <v>1137.8986808017453</v>
      </c>
      <c r="S182" s="18">
        <f>$AB90*FTE!S182/100</f>
        <v>1141.0269245977638</v>
      </c>
      <c r="T182" s="18">
        <f>$AB90*FTE!T182/100</f>
        <v>1145.7192902917916</v>
      </c>
      <c r="U182" s="18">
        <f>$AB90*FTE!U182/100</f>
        <v>1152.0539839787291</v>
      </c>
      <c r="V182" s="18">
        <f>$AB90*FTE!V182/100</f>
        <v>1155.1040216798474</v>
      </c>
      <c r="W182" s="18">
        <f>$AB90*FTE!W182/100</f>
        <v>1168.1644395282246</v>
      </c>
      <c r="X182" s="18">
        <f>$AB90*FTE!X182/100</f>
        <v>1185.5261925961274</v>
      </c>
      <c r="Y182" s="18">
        <f>$AB90*FTE!Y182/100</f>
        <v>1184.4313072675211</v>
      </c>
      <c r="Z182" s="18">
        <f>$AB90*FTE!Z182/100</f>
        <v>1176.0632551131714</v>
      </c>
      <c r="AA182" s="18">
        <f>$AB90*FTE!AA182/100</f>
        <v>1159.639975184074</v>
      </c>
      <c r="AB182" s="18">
        <f>$AB90*FTE!AB182/100</f>
        <v>1147.127</v>
      </c>
      <c r="AC182" s="18">
        <f>$AB90*FTE!AC182/100</f>
        <v>1146.2667329560948</v>
      </c>
      <c r="AD182" s="18">
        <f>$AB90*FTE!AD182/100</f>
        <v>1158.3886776656666</v>
      </c>
      <c r="AE182" s="18">
        <f>$AB90*FTE!AE182/100</f>
        <v>1160.6566544177801</v>
      </c>
      <c r="AF182" s="18">
        <f>$AB90*FTE!AF182/100</f>
        <v>1167.225966389419</v>
      </c>
      <c r="AG182" s="18">
        <f>$AB90*FTE!AG182/100</f>
        <v>1177.0799343468775</v>
      </c>
      <c r="AH182" s="18">
        <f>$AB90*FTE!AH182/100</f>
        <v>1182.1633305154078</v>
      </c>
    </row>
    <row r="183" spans="1:34" x14ac:dyDescent="0.25">
      <c r="A183">
        <v>88</v>
      </c>
      <c r="B183" s="1" t="s">
        <v>293</v>
      </c>
      <c r="C183" s="18">
        <f>$AB91*FTE!C183/100</f>
        <v>66.861202918710759</v>
      </c>
      <c r="D183" s="18">
        <f>$AB91*FTE!D183/100</f>
        <v>67.761414953112009</v>
      </c>
      <c r="E183" s="18">
        <f>$AB91*FTE!E183/100</f>
        <v>69.234489191223133</v>
      </c>
      <c r="F183" s="18">
        <f>$AB91*FTE!F183/100</f>
        <v>71.853287836754035</v>
      </c>
      <c r="G183" s="18">
        <f>$AB91*FTE!G183/100</f>
        <v>72.835337328828132</v>
      </c>
      <c r="H183" s="18">
        <f>$AB91*FTE!H183/100</f>
        <v>69.971026310278717</v>
      </c>
      <c r="I183" s="18">
        <f>$AB91*FTE!I183/100</f>
        <v>71.116750717698466</v>
      </c>
      <c r="J183" s="18">
        <f>$AB91*FTE!J183/100</f>
        <v>74.144736651593576</v>
      </c>
      <c r="K183" s="18">
        <f>$AB91*FTE!K183/100</f>
        <v>75.945160720396075</v>
      </c>
      <c r="L183" s="18">
        <f>$AB91*FTE!L183/100</f>
        <v>76.026998178068908</v>
      </c>
      <c r="M183" s="18">
        <f>$AB91*FTE!M183/100</f>
        <v>76.436185466433102</v>
      </c>
      <c r="N183" s="18">
        <f>$AB91*FTE!N183/100</f>
        <v>79.748757352941169</v>
      </c>
      <c r="O183" s="18">
        <f>$AB91*FTE!O183/100</f>
        <v>80.421742647058821</v>
      </c>
      <c r="P183" s="18">
        <f>$AB91*FTE!P183/100</f>
        <v>81.51534375</v>
      </c>
      <c r="Q183" s="18">
        <f>$AB91*FTE!Q183/100</f>
        <v>85.637378676470576</v>
      </c>
      <c r="R183" s="18">
        <f>$AB91*FTE!R183/100</f>
        <v>90.011783088235291</v>
      </c>
      <c r="S183" s="18">
        <f>$AB91*FTE!S183/100</f>
        <v>90.684768382352942</v>
      </c>
      <c r="T183" s="18">
        <f>$AB91*FTE!T183/100</f>
        <v>92.283108455882356</v>
      </c>
      <c r="U183" s="18">
        <f>$AB91*FTE!U183/100</f>
        <v>92.703724264705869</v>
      </c>
      <c r="V183" s="18">
        <f>$AB91*FTE!V183/100</f>
        <v>93.040216911764716</v>
      </c>
      <c r="W183" s="18">
        <f>$AB91*FTE!W183/100</f>
        <v>93.797325367647062</v>
      </c>
      <c r="X183" s="18">
        <f>$AB91*FTE!X183/100</f>
        <v>94.890926470588226</v>
      </c>
      <c r="Y183" s="18">
        <f>$AB91*FTE!Y183/100</f>
        <v>94.554433823529422</v>
      </c>
      <c r="Z183" s="18">
        <f>$AB91*FTE!Z183/100</f>
        <v>94.722680147058824</v>
      </c>
      <c r="AA183" s="18">
        <f>$AB91*FTE!AA183/100</f>
        <v>93.124340073529424</v>
      </c>
      <c r="AB183" s="18">
        <f>$AB91*FTE!AB183/100</f>
        <v>91.52600000000001</v>
      </c>
      <c r="AC183" s="18">
        <f>$AB91*FTE!AC183/100</f>
        <v>89.338797794117639</v>
      </c>
      <c r="AD183" s="18">
        <f>$AB91*FTE!AD183/100</f>
        <v>91.189507352941163</v>
      </c>
      <c r="AE183" s="18">
        <f>$AB91*FTE!AE183/100</f>
        <v>91.273630514705872</v>
      </c>
      <c r="AF183" s="18">
        <f>$AB91*FTE!AF183/100</f>
        <v>91.35775367647058</v>
      </c>
      <c r="AG183" s="18">
        <f>$AB91*FTE!AG183/100</f>
        <v>93.376709558823507</v>
      </c>
      <c r="AH183" s="18">
        <f>$AB91*FTE!AH183/100</f>
        <v>95.984527573529419</v>
      </c>
    </row>
    <row r="185" spans="1:34" ht="18" x14ac:dyDescent="0.25">
      <c r="A185" s="11" t="s">
        <v>387</v>
      </c>
    </row>
    <row r="186" spans="1:34" s="14" customFormat="1" x14ac:dyDescent="0.25"/>
    <row r="187" spans="1:34" x14ac:dyDescent="0.25">
      <c r="A187" s="7" t="s">
        <v>165</v>
      </c>
      <c r="B187" s="7" t="s">
        <v>386</v>
      </c>
      <c r="C187" s="7">
        <v>1987</v>
      </c>
      <c r="D187" s="7">
        <v>1988</v>
      </c>
      <c r="E187" s="7">
        <v>1989</v>
      </c>
      <c r="F187" s="7">
        <v>1990</v>
      </c>
      <c r="G187" s="7">
        <v>1991</v>
      </c>
      <c r="H187" s="7">
        <v>1992</v>
      </c>
      <c r="I187" s="7">
        <v>1993</v>
      </c>
      <c r="J187" s="7">
        <v>1994</v>
      </c>
      <c r="K187" s="7">
        <v>1995</v>
      </c>
      <c r="L187" s="7">
        <v>1996</v>
      </c>
      <c r="M187" s="7">
        <v>1997</v>
      </c>
      <c r="N187" s="7" t="s">
        <v>168</v>
      </c>
      <c r="O187" s="7" t="s">
        <v>169</v>
      </c>
      <c r="P187" s="7" t="s">
        <v>170</v>
      </c>
      <c r="Q187" s="7" t="s">
        <v>171</v>
      </c>
      <c r="R187" s="7" t="s">
        <v>172</v>
      </c>
      <c r="S187" s="7" t="s">
        <v>173</v>
      </c>
      <c r="T187" s="7" t="s">
        <v>174</v>
      </c>
      <c r="U187" s="7" t="s">
        <v>175</v>
      </c>
      <c r="V187" s="7" t="s">
        <v>176</v>
      </c>
      <c r="W187" s="7" t="s">
        <v>177</v>
      </c>
      <c r="X187" s="7" t="s">
        <v>178</v>
      </c>
      <c r="Y187" s="7" t="s">
        <v>179</v>
      </c>
      <c r="Z187" s="7" t="s">
        <v>180</v>
      </c>
      <c r="AA187" s="7" t="s">
        <v>181</v>
      </c>
      <c r="AB187" s="7" t="s">
        <v>182</v>
      </c>
      <c r="AC187" s="7" t="s">
        <v>183</v>
      </c>
      <c r="AD187" s="7" t="s">
        <v>184</v>
      </c>
      <c r="AE187" s="7" t="s">
        <v>185</v>
      </c>
      <c r="AF187" s="7" t="s">
        <v>186</v>
      </c>
      <c r="AG187" s="7" t="s">
        <v>187</v>
      </c>
      <c r="AH187" s="7" t="s">
        <v>188</v>
      </c>
    </row>
    <row r="188" spans="1:34" x14ac:dyDescent="0.25">
      <c r="A188" s="19">
        <v>1</v>
      </c>
      <c r="B188" s="9" t="s">
        <v>1</v>
      </c>
      <c r="C188" s="22">
        <f>C4*100/C96</f>
        <v>40.463562480766633</v>
      </c>
      <c r="D188" s="22">
        <f t="shared" ref="D188:AH196" si="0">D4*100/D96</f>
        <v>42.472031172084847</v>
      </c>
      <c r="E188" s="22">
        <f t="shared" si="0"/>
        <v>43.977420040269998</v>
      </c>
      <c r="F188" s="22">
        <f t="shared" si="0"/>
        <v>46.141162657135254</v>
      </c>
      <c r="G188" s="22">
        <f t="shared" si="0"/>
        <v>48.31797835405159</v>
      </c>
      <c r="H188" s="22">
        <f t="shared" si="0"/>
        <v>50.853194559825361</v>
      </c>
      <c r="I188" s="22">
        <f t="shared" si="0"/>
        <v>52.286880125637921</v>
      </c>
      <c r="J188" s="22">
        <f t="shared" si="0"/>
        <v>53.783061347933874</v>
      </c>
      <c r="K188" s="22">
        <f t="shared" si="0"/>
        <v>55.120471387603899</v>
      </c>
      <c r="L188" s="22">
        <f t="shared" si="0"/>
        <v>56.667954467804741</v>
      </c>
      <c r="M188" s="22">
        <f t="shared" si="0"/>
        <v>58.890444989668161</v>
      </c>
      <c r="N188" s="22">
        <f t="shared" si="0"/>
        <v>62.364095906087449</v>
      </c>
      <c r="O188" s="22">
        <f t="shared" si="0"/>
        <v>65.038534980971136</v>
      </c>
      <c r="P188" s="22">
        <f t="shared" si="0"/>
        <v>68.890124128916341</v>
      </c>
      <c r="Q188" s="22">
        <f t="shared" si="0"/>
        <v>70.949894036124917</v>
      </c>
      <c r="R188" s="22">
        <f t="shared" si="0"/>
        <v>72.824760044683757</v>
      </c>
      <c r="S188" s="22">
        <f t="shared" si="0"/>
        <v>75.735351317690373</v>
      </c>
      <c r="T188" s="22">
        <f t="shared" si="0"/>
        <v>79.364229986726599</v>
      </c>
      <c r="U188" s="22">
        <f t="shared" si="0"/>
        <v>81.969890164177045</v>
      </c>
      <c r="V188" s="22">
        <f t="shared" si="0"/>
        <v>85.250164216362464</v>
      </c>
      <c r="W188" s="22">
        <f t="shared" si="0"/>
        <v>88.844729268209619</v>
      </c>
      <c r="X188" s="22">
        <f t="shared" si="0"/>
        <v>91.356486729280491</v>
      </c>
      <c r="Y188" s="22">
        <f t="shared" si="0"/>
        <v>92.844860555980972</v>
      </c>
      <c r="Z188" s="22">
        <f t="shared" si="0"/>
        <v>95.564517395049037</v>
      </c>
      <c r="AA188" s="22">
        <f t="shared" si="0"/>
        <v>98.015049019895613</v>
      </c>
      <c r="AB188" s="22">
        <f t="shared" si="0"/>
        <v>100</v>
      </c>
      <c r="AC188" s="22">
        <f t="shared" si="0"/>
        <v>101.41287677347532</v>
      </c>
      <c r="AD188" s="22">
        <f t="shared" si="0"/>
        <v>103.95021546721576</v>
      </c>
      <c r="AE188" s="22">
        <f t="shared" si="0"/>
        <v>106.54224938807822</v>
      </c>
      <c r="AF188" s="22">
        <f t="shared" si="0"/>
        <v>107.78396594299912</v>
      </c>
      <c r="AG188" s="22">
        <f t="shared" si="0"/>
        <v>110.88987621945711</v>
      </c>
      <c r="AH188" s="22">
        <f t="shared" si="0"/>
        <v>114.37210863686124</v>
      </c>
    </row>
    <row r="189" spans="1:34" x14ac:dyDescent="0.25">
      <c r="A189" s="19">
        <v>2</v>
      </c>
      <c r="B189" s="9" t="s">
        <v>190</v>
      </c>
      <c r="C189" s="22">
        <f t="shared" ref="C189:R252" si="1">C5*100/C97</f>
        <v>40.73361364717946</v>
      </c>
      <c r="D189" s="22">
        <f t="shared" si="1"/>
        <v>42.768347759948952</v>
      </c>
      <c r="E189" s="22">
        <f t="shared" si="1"/>
        <v>44.189999677088295</v>
      </c>
      <c r="F189" s="22">
        <f t="shared" si="1"/>
        <v>46.327600563726641</v>
      </c>
      <c r="G189" s="22">
        <f t="shared" si="1"/>
        <v>48.344059468002406</v>
      </c>
      <c r="H189" s="22">
        <f t="shared" si="1"/>
        <v>50.980228180514189</v>
      </c>
      <c r="I189" s="22">
        <f t="shared" si="1"/>
        <v>52.406315397142023</v>
      </c>
      <c r="J189" s="22">
        <f t="shared" si="1"/>
        <v>53.911636666885265</v>
      </c>
      <c r="K189" s="22">
        <f t="shared" si="1"/>
        <v>55.309243241622035</v>
      </c>
      <c r="L189" s="22">
        <f t="shared" si="1"/>
        <v>56.850145875028318</v>
      </c>
      <c r="M189" s="22">
        <f t="shared" si="1"/>
        <v>59.213592477592371</v>
      </c>
      <c r="N189" s="22">
        <f t="shared" si="1"/>
        <v>63.385232875676422</v>
      </c>
      <c r="O189" s="22">
        <f t="shared" si="1"/>
        <v>66.065026380224907</v>
      </c>
      <c r="P189" s="22">
        <f t="shared" si="1"/>
        <v>70.1389980071623</v>
      </c>
      <c r="Q189" s="22">
        <f t="shared" si="1"/>
        <v>71.92514726808588</v>
      </c>
      <c r="R189" s="22">
        <f t="shared" si="1"/>
        <v>73.422316868521222</v>
      </c>
      <c r="S189" s="22">
        <f t="shared" si="0"/>
        <v>76.078984659909651</v>
      </c>
      <c r="T189" s="22">
        <f t="shared" si="0"/>
        <v>79.683903047691274</v>
      </c>
      <c r="U189" s="22">
        <f t="shared" si="0"/>
        <v>82.163737359270755</v>
      </c>
      <c r="V189" s="22">
        <f t="shared" si="0"/>
        <v>85.479602048397624</v>
      </c>
      <c r="W189" s="22">
        <f t="shared" si="0"/>
        <v>89.116298918477767</v>
      </c>
      <c r="X189" s="22">
        <f t="shared" si="0"/>
        <v>91.442848993888532</v>
      </c>
      <c r="Y189" s="22">
        <f t="shared" si="0"/>
        <v>92.351421740989238</v>
      </c>
      <c r="Z189" s="22">
        <f t="shared" si="0"/>
        <v>94.925912330676354</v>
      </c>
      <c r="AA189" s="22">
        <f t="shared" si="0"/>
        <v>97.652240947867753</v>
      </c>
      <c r="AB189" s="22">
        <f t="shared" si="0"/>
        <v>100</v>
      </c>
      <c r="AC189" s="22">
        <f t="shared" si="0"/>
        <v>101.10607611562669</v>
      </c>
      <c r="AD189" s="22">
        <f t="shared" si="0"/>
        <v>103.88575804951155</v>
      </c>
      <c r="AE189" s="22">
        <f t="shared" si="0"/>
        <v>106.47460980515561</v>
      </c>
      <c r="AF189" s="22">
        <f t="shared" si="0"/>
        <v>107.65616901585872</v>
      </c>
      <c r="AG189" s="22">
        <f t="shared" si="0"/>
        <v>111.05295438727796</v>
      </c>
      <c r="AH189" s="22">
        <f t="shared" si="0"/>
        <v>114.59783503734133</v>
      </c>
    </row>
    <row r="190" spans="1:34" x14ac:dyDescent="0.25">
      <c r="A190" s="19">
        <v>3</v>
      </c>
      <c r="B190" s="9" t="s">
        <v>4</v>
      </c>
      <c r="C190" s="22">
        <f t="shared" si="1"/>
        <v>30.558502580901049</v>
      </c>
      <c r="D190" s="22">
        <f t="shared" si="0"/>
        <v>32.837033445235214</v>
      </c>
      <c r="E190" s="22">
        <f t="shared" si="0"/>
        <v>36.177855177252773</v>
      </c>
      <c r="F190" s="22">
        <f t="shared" si="0"/>
        <v>41.000181059844763</v>
      </c>
      <c r="G190" s="22">
        <f t="shared" si="0"/>
        <v>40.92770079415704</v>
      </c>
      <c r="H190" s="22">
        <f t="shared" si="0"/>
        <v>43.031503948802424</v>
      </c>
      <c r="I190" s="22">
        <f t="shared" si="0"/>
        <v>45.915919982698064</v>
      </c>
      <c r="J190" s="22">
        <f t="shared" si="0"/>
        <v>47.121375474093043</v>
      </c>
      <c r="K190" s="22">
        <f t="shared" si="0"/>
        <v>47.817605802812231</v>
      </c>
      <c r="L190" s="22">
        <f t="shared" si="0"/>
        <v>49.433902442795414</v>
      </c>
      <c r="M190" s="22">
        <f t="shared" si="0"/>
        <v>49.965019729386675</v>
      </c>
      <c r="N190" s="22">
        <f t="shared" si="0"/>
        <v>56.35997183931952</v>
      </c>
      <c r="O190" s="22">
        <f t="shared" si="0"/>
        <v>58.405941672895459</v>
      </c>
      <c r="P190" s="22">
        <f t="shared" si="0"/>
        <v>61.280826038331824</v>
      </c>
      <c r="Q190" s="22">
        <f t="shared" si="0"/>
        <v>67.87812647346324</v>
      </c>
      <c r="R190" s="22">
        <f t="shared" si="0"/>
        <v>69.219203558769976</v>
      </c>
      <c r="S190" s="22">
        <f t="shared" si="0"/>
        <v>68.419127111816323</v>
      </c>
      <c r="T190" s="22">
        <f t="shared" si="0"/>
        <v>79.533601521604666</v>
      </c>
      <c r="U190" s="22">
        <f t="shared" si="0"/>
        <v>80.955562998760954</v>
      </c>
      <c r="V190" s="22">
        <f t="shared" si="0"/>
        <v>82.075768123340225</v>
      </c>
      <c r="W190" s="22">
        <f t="shared" si="0"/>
        <v>90.051351611898667</v>
      </c>
      <c r="X190" s="22">
        <f t="shared" si="0"/>
        <v>92.027822039231296</v>
      </c>
      <c r="Y190" s="22">
        <f t="shared" si="0"/>
        <v>94.775053497002176</v>
      </c>
      <c r="Z190" s="22">
        <f t="shared" si="0"/>
        <v>89.342398399340766</v>
      </c>
      <c r="AA190" s="22">
        <f t="shared" si="0"/>
        <v>87.913652599548215</v>
      </c>
      <c r="AB190" s="22">
        <f t="shared" si="0"/>
        <v>100</v>
      </c>
      <c r="AC190" s="22">
        <f t="shared" si="0"/>
        <v>99.405566326729726</v>
      </c>
      <c r="AD190" s="22">
        <f t="shared" si="0"/>
        <v>101.94060445903447</v>
      </c>
      <c r="AE190" s="22">
        <f t="shared" si="0"/>
        <v>99.51240133688168</v>
      </c>
      <c r="AF190" s="22">
        <f t="shared" si="0"/>
        <v>105.25368882460543</v>
      </c>
      <c r="AG190" s="22">
        <f t="shared" si="0"/>
        <v>108.41895967044209</v>
      </c>
      <c r="AH190" s="22">
        <f t="shared" si="0"/>
        <v>115.63418767713129</v>
      </c>
    </row>
    <row r="191" spans="1:34" x14ac:dyDescent="0.25">
      <c r="A191" s="19">
        <v>4</v>
      </c>
      <c r="B191" s="1" t="s">
        <v>108</v>
      </c>
      <c r="C191" s="22">
        <f t="shared" si="1"/>
        <v>26.777766879429816</v>
      </c>
      <c r="D191" s="22">
        <f t="shared" si="0"/>
        <v>28.94830851113786</v>
      </c>
      <c r="E191" s="22">
        <f t="shared" si="0"/>
        <v>33.718564388137565</v>
      </c>
      <c r="F191" s="22">
        <f t="shared" si="0"/>
        <v>40.095130483788971</v>
      </c>
      <c r="G191" s="22">
        <f t="shared" si="0"/>
        <v>39.935796168871825</v>
      </c>
      <c r="H191" s="22">
        <f t="shared" si="0"/>
        <v>41.24429576695703</v>
      </c>
      <c r="I191" s="22">
        <f t="shared" si="0"/>
        <v>45.41524379781972</v>
      </c>
      <c r="J191" s="22">
        <f t="shared" si="0"/>
        <v>47.187209917905228</v>
      </c>
      <c r="K191" s="22">
        <f t="shared" si="0"/>
        <v>48.981664237326896</v>
      </c>
      <c r="L191" s="22">
        <f t="shared" si="0"/>
        <v>52.899038919506062</v>
      </c>
      <c r="M191" s="22">
        <f t="shared" si="0"/>
        <v>53.733885294148372</v>
      </c>
      <c r="N191" s="22">
        <f t="shared" si="0"/>
        <v>58.323815545659961</v>
      </c>
      <c r="O191" s="22">
        <f t="shared" si="0"/>
        <v>57.349588009401074</v>
      </c>
      <c r="P191" s="22">
        <f t="shared" si="0"/>
        <v>61.654224498755163</v>
      </c>
      <c r="Q191" s="22">
        <f t="shared" si="0"/>
        <v>65.72599477634725</v>
      </c>
      <c r="R191" s="22">
        <f t="shared" si="0"/>
        <v>65.681285534071478</v>
      </c>
      <c r="S191" s="22">
        <f t="shared" si="0"/>
        <v>63.706894689763921</v>
      </c>
      <c r="T191" s="22">
        <f t="shared" si="0"/>
        <v>74.037405961382689</v>
      </c>
      <c r="U191" s="22">
        <f t="shared" si="0"/>
        <v>77.72776204708056</v>
      </c>
      <c r="V191" s="22">
        <f t="shared" si="0"/>
        <v>80.206427816536703</v>
      </c>
      <c r="W191" s="22">
        <f t="shared" si="0"/>
        <v>92.857098968080379</v>
      </c>
      <c r="X191" s="22">
        <f t="shared" si="0"/>
        <v>96.662077620692358</v>
      </c>
      <c r="Y191" s="22">
        <f t="shared" si="0"/>
        <v>95.844240896048845</v>
      </c>
      <c r="Z191" s="22">
        <f t="shared" si="0"/>
        <v>88.570875012996453</v>
      </c>
      <c r="AA191" s="22">
        <f t="shared" si="0"/>
        <v>83.350166734951088</v>
      </c>
      <c r="AB191" s="22">
        <f t="shared" si="0"/>
        <v>100</v>
      </c>
      <c r="AC191" s="22">
        <f t="shared" si="0"/>
        <v>99.696365077719165</v>
      </c>
      <c r="AD191" s="22">
        <f t="shared" si="0"/>
        <v>99.854466292873411</v>
      </c>
      <c r="AE191" s="22">
        <f t="shared" si="0"/>
        <v>92.08735766777032</v>
      </c>
      <c r="AF191" s="22">
        <f t="shared" si="0"/>
        <v>98.647080629169835</v>
      </c>
      <c r="AG191" s="22">
        <f t="shared" si="0"/>
        <v>102.29075773168482</v>
      </c>
      <c r="AH191" s="22">
        <f t="shared" si="0"/>
        <v>110.5895103671801</v>
      </c>
    </row>
    <row r="192" spans="1:34" x14ac:dyDescent="0.25">
      <c r="A192" s="19">
        <v>5</v>
      </c>
      <c r="B192" s="1" t="s">
        <v>109</v>
      </c>
      <c r="C192" s="22">
        <f t="shared" si="1"/>
        <v>38.413382497203571</v>
      </c>
      <c r="D192" s="22">
        <f t="shared" si="0"/>
        <v>40.751024740976781</v>
      </c>
      <c r="E192" s="22">
        <f t="shared" si="0"/>
        <v>40.652253322261792</v>
      </c>
      <c r="F192" s="22">
        <f t="shared" si="0"/>
        <v>42.605132565329988</v>
      </c>
      <c r="G192" s="22">
        <f t="shared" si="0"/>
        <v>42.691020465913631</v>
      </c>
      <c r="H192" s="22">
        <f t="shared" si="0"/>
        <v>46.0640843996893</v>
      </c>
      <c r="I192" s="22">
        <f t="shared" si="0"/>
        <v>46.692537267611421</v>
      </c>
      <c r="J192" s="22">
        <f t="shared" si="0"/>
        <v>46.96666726284105</v>
      </c>
      <c r="K192" s="22">
        <f t="shared" si="0"/>
        <v>45.938924878976145</v>
      </c>
      <c r="L192" s="22">
        <f t="shared" si="0"/>
        <v>44.313536115781993</v>
      </c>
      <c r="M192" s="22">
        <f t="shared" si="0"/>
        <v>44.107341417154757</v>
      </c>
      <c r="N192" s="22">
        <f t="shared" si="0"/>
        <v>52.942709074876177</v>
      </c>
      <c r="O192" s="22">
        <f t="shared" si="0"/>
        <v>60.218773007189462</v>
      </c>
      <c r="P192" s="22">
        <f t="shared" si="0"/>
        <v>60.453197876517287</v>
      </c>
      <c r="Q192" s="22">
        <f t="shared" si="0"/>
        <v>72.27758758165578</v>
      </c>
      <c r="R192" s="22">
        <f t="shared" si="0"/>
        <v>76.822620865452379</v>
      </c>
      <c r="S192" s="22">
        <f t="shared" si="0"/>
        <v>78.785068034416497</v>
      </c>
      <c r="T192" s="22">
        <f t="shared" si="0"/>
        <v>90.667799205950999</v>
      </c>
      <c r="U192" s="22">
        <f t="shared" si="0"/>
        <v>87.020090651427523</v>
      </c>
      <c r="V192" s="22">
        <f t="shared" si="0"/>
        <v>84.9446178878392</v>
      </c>
      <c r="W192" s="22">
        <f t="shared" si="0"/>
        <v>85.870744651702239</v>
      </c>
      <c r="X192" s="22">
        <f t="shared" si="0"/>
        <v>85.647641030944598</v>
      </c>
      <c r="Y192" s="22">
        <f t="shared" si="0"/>
        <v>93.118355526821205</v>
      </c>
      <c r="Z192" s="22">
        <f t="shared" si="0"/>
        <v>90.252744243632449</v>
      </c>
      <c r="AA192" s="22">
        <f t="shared" si="0"/>
        <v>94.309181629925988</v>
      </c>
      <c r="AB192" s="22">
        <f t="shared" si="0"/>
        <v>100</v>
      </c>
      <c r="AC192" s="22">
        <f t="shared" si="0"/>
        <v>99.222467467679394</v>
      </c>
      <c r="AD192" s="22">
        <f t="shared" si="0"/>
        <v>104.87827215745322</v>
      </c>
      <c r="AE192" s="22">
        <f t="shared" si="0"/>
        <v>109.87283035082548</v>
      </c>
      <c r="AF192" s="22">
        <f t="shared" si="0"/>
        <v>114.2133542520708</v>
      </c>
      <c r="AG192" s="22">
        <f t="shared" si="0"/>
        <v>116.6447422206823</v>
      </c>
      <c r="AH192" s="22">
        <f t="shared" si="0"/>
        <v>122.51638941404536</v>
      </c>
    </row>
    <row r="193" spans="1:34" x14ac:dyDescent="0.25">
      <c r="A193" s="19">
        <v>6</v>
      </c>
      <c r="B193" s="9" t="s">
        <v>8</v>
      </c>
      <c r="C193" s="22">
        <f t="shared" si="1"/>
        <v>39.438578043528096</v>
      </c>
      <c r="D193" s="22">
        <f t="shared" si="0"/>
        <v>39.890419932234821</v>
      </c>
      <c r="E193" s="22">
        <f t="shared" si="0"/>
        <v>41.464336117560421</v>
      </c>
      <c r="F193" s="22">
        <f t="shared" si="0"/>
        <v>43.501704482235802</v>
      </c>
      <c r="G193" s="22">
        <f t="shared" si="0"/>
        <v>44.914115631087192</v>
      </c>
      <c r="H193" s="22">
        <f t="shared" si="0"/>
        <v>46.240960632610168</v>
      </c>
      <c r="I193" s="22">
        <f t="shared" si="0"/>
        <v>48.371377087645371</v>
      </c>
      <c r="J193" s="22">
        <f t="shared" si="0"/>
        <v>48.678012925090407</v>
      </c>
      <c r="K193" s="22">
        <f t="shared" si="0"/>
        <v>49.667153453836718</v>
      </c>
      <c r="L193" s="22">
        <f t="shared" si="0"/>
        <v>51.664161204917683</v>
      </c>
      <c r="M193" s="22">
        <f t="shared" si="0"/>
        <v>53.855346893025441</v>
      </c>
      <c r="N193" s="22">
        <f t="shared" si="0"/>
        <v>55.381564414157438</v>
      </c>
      <c r="O193" s="22">
        <f t="shared" si="0"/>
        <v>57.644128271123527</v>
      </c>
      <c r="P193" s="22">
        <f t="shared" si="0"/>
        <v>60.687822385195346</v>
      </c>
      <c r="Q193" s="22">
        <f t="shared" si="0"/>
        <v>63.012591923855965</v>
      </c>
      <c r="R193" s="22">
        <f t="shared" si="0"/>
        <v>61.50188163004799</v>
      </c>
      <c r="S193" s="22">
        <f t="shared" si="0"/>
        <v>65.005131200582383</v>
      </c>
      <c r="T193" s="22">
        <f t="shared" si="0"/>
        <v>70.132602622941874</v>
      </c>
      <c r="U193" s="22">
        <f t="shared" si="0"/>
        <v>73.934948588919227</v>
      </c>
      <c r="V193" s="22">
        <f t="shared" si="0"/>
        <v>81.040752898292908</v>
      </c>
      <c r="W193" s="22">
        <f t="shared" si="0"/>
        <v>83.510689399726346</v>
      </c>
      <c r="X193" s="22">
        <f t="shared" si="0"/>
        <v>88.620437801775779</v>
      </c>
      <c r="Y193" s="22">
        <f t="shared" si="0"/>
        <v>88.481678972913613</v>
      </c>
      <c r="Z193" s="22">
        <f t="shared" si="0"/>
        <v>92.82963961079821</v>
      </c>
      <c r="AA193" s="22">
        <f t="shared" si="0"/>
        <v>96.864828757621225</v>
      </c>
      <c r="AB193" s="22">
        <f t="shared" si="0"/>
        <v>100</v>
      </c>
      <c r="AC193" s="22">
        <f t="shared" si="0"/>
        <v>101.10591932068651</v>
      </c>
      <c r="AD193" s="22">
        <f t="shared" si="0"/>
        <v>104.99116219204257</v>
      </c>
      <c r="AE193" s="22">
        <f t="shared" si="0"/>
        <v>106.83872738171165</v>
      </c>
      <c r="AF193" s="22">
        <f t="shared" si="0"/>
        <v>106.82815012930293</v>
      </c>
      <c r="AG193" s="22">
        <f t="shared" si="0"/>
        <v>107.6340248307539</v>
      </c>
      <c r="AH193" s="22">
        <f t="shared" si="0"/>
        <v>109.29096438112519</v>
      </c>
    </row>
    <row r="194" spans="1:34" x14ac:dyDescent="0.25">
      <c r="A194" s="19">
        <v>7</v>
      </c>
      <c r="B194" s="1" t="s">
        <v>110</v>
      </c>
      <c r="C194" s="22">
        <f t="shared" si="1"/>
        <v>32.432692523755442</v>
      </c>
      <c r="D194" s="22">
        <f t="shared" si="0"/>
        <v>30.83753242685837</v>
      </c>
      <c r="E194" s="22">
        <f t="shared" si="0"/>
        <v>32.765227593771939</v>
      </c>
      <c r="F194" s="22">
        <f t="shared" si="0"/>
        <v>35.367204758182744</v>
      </c>
      <c r="G194" s="22">
        <f t="shared" si="0"/>
        <v>35.754198822535145</v>
      </c>
      <c r="H194" s="22">
        <f t="shared" si="0"/>
        <v>38.27041176678776</v>
      </c>
      <c r="I194" s="22">
        <f t="shared" si="0"/>
        <v>39.418959326708681</v>
      </c>
      <c r="J194" s="22">
        <f t="shared" si="0"/>
        <v>39.88817843048021</v>
      </c>
      <c r="K194" s="22">
        <f t="shared" si="0"/>
        <v>40.318501040210144</v>
      </c>
      <c r="L194" s="22">
        <f t="shared" si="0"/>
        <v>45.265521888162823</v>
      </c>
      <c r="M194" s="22">
        <f t="shared" si="0"/>
        <v>44.375032855808271</v>
      </c>
      <c r="N194" s="22">
        <f t="shared" si="0"/>
        <v>47.054338917795945</v>
      </c>
      <c r="O194" s="22">
        <f t="shared" si="0"/>
        <v>51.105059062997071</v>
      </c>
      <c r="P194" s="22">
        <f t="shared" si="0"/>
        <v>57.129336116964581</v>
      </c>
      <c r="Q194" s="22">
        <f t="shared" si="0"/>
        <v>60.298436136628517</v>
      </c>
      <c r="R194" s="22">
        <f t="shared" si="0"/>
        <v>58.088512779461368</v>
      </c>
      <c r="S194" s="22">
        <f t="shared" si="0"/>
        <v>60.865183054530142</v>
      </c>
      <c r="T194" s="22">
        <f t="shared" si="0"/>
        <v>68.86326146903383</v>
      </c>
      <c r="U194" s="22">
        <f t="shared" si="0"/>
        <v>72.96328198923193</v>
      </c>
      <c r="V194" s="22">
        <f t="shared" si="0"/>
        <v>83.274508478922669</v>
      </c>
      <c r="W194" s="22">
        <f t="shared" si="0"/>
        <v>83.067278653075434</v>
      </c>
      <c r="X194" s="22">
        <f t="shared" si="0"/>
        <v>90.291147966862169</v>
      </c>
      <c r="Y194" s="22">
        <f t="shared" si="0"/>
        <v>86.121547649119066</v>
      </c>
      <c r="Z194" s="22">
        <f t="shared" si="0"/>
        <v>92.413029045008443</v>
      </c>
      <c r="AA194" s="22">
        <f t="shared" si="0"/>
        <v>95.899871756124256</v>
      </c>
      <c r="AB194" s="22">
        <f t="shared" si="0"/>
        <v>100</v>
      </c>
      <c r="AC194" s="22">
        <f t="shared" si="0"/>
        <v>99.297115551833159</v>
      </c>
      <c r="AD194" s="22">
        <f t="shared" si="0"/>
        <v>104.93127950186526</v>
      </c>
      <c r="AE194" s="22">
        <f t="shared" si="0"/>
        <v>105.79499712180298</v>
      </c>
      <c r="AF194" s="22">
        <f t="shared" si="0"/>
        <v>103.12927594354989</v>
      </c>
      <c r="AG194" s="22">
        <f t="shared" si="0"/>
        <v>107.51549325510099</v>
      </c>
      <c r="AH194" s="22">
        <f t="shared" si="0"/>
        <v>111.44691151357955</v>
      </c>
    </row>
    <row r="195" spans="1:34" x14ac:dyDescent="0.25">
      <c r="A195" s="19">
        <v>8</v>
      </c>
      <c r="B195" s="1" t="s">
        <v>111</v>
      </c>
      <c r="C195" s="22">
        <f t="shared" si="1"/>
        <v>48.06423397695665</v>
      </c>
      <c r="D195" s="22">
        <f t="shared" si="0"/>
        <v>48.088845737206853</v>
      </c>
      <c r="E195" s="22">
        <f t="shared" si="0"/>
        <v>49.430406228763204</v>
      </c>
      <c r="F195" s="22">
        <f t="shared" si="0"/>
        <v>51.437193310185521</v>
      </c>
      <c r="G195" s="22">
        <f t="shared" si="0"/>
        <v>51.753260428070057</v>
      </c>
      <c r="H195" s="22">
        <f t="shared" si="0"/>
        <v>53.610295853248225</v>
      </c>
      <c r="I195" s="22">
        <f t="shared" si="0"/>
        <v>55.183353141910565</v>
      </c>
      <c r="J195" s="22">
        <f t="shared" si="0"/>
        <v>57.876372339735745</v>
      </c>
      <c r="K195" s="22">
        <f t="shared" si="0"/>
        <v>60.544238032278649</v>
      </c>
      <c r="L195" s="22">
        <f t="shared" si="0"/>
        <v>61.70597746364858</v>
      </c>
      <c r="M195" s="22">
        <f t="shared" si="0"/>
        <v>63.934247436159083</v>
      </c>
      <c r="N195" s="22">
        <f t="shared" si="0"/>
        <v>66.043470171521662</v>
      </c>
      <c r="O195" s="22">
        <f t="shared" si="0"/>
        <v>66.805930955677155</v>
      </c>
      <c r="P195" s="22">
        <f t="shared" si="0"/>
        <v>68.085454213818906</v>
      </c>
      <c r="Q195" s="22">
        <f t="shared" si="0"/>
        <v>68.718710706468585</v>
      </c>
      <c r="R195" s="22">
        <f t="shared" si="0"/>
        <v>67.229699498893666</v>
      </c>
      <c r="S195" s="22">
        <f t="shared" si="0"/>
        <v>71.90841686206808</v>
      </c>
      <c r="T195" s="22">
        <f t="shared" si="0"/>
        <v>75.39416536831348</v>
      </c>
      <c r="U195" s="22">
        <f t="shared" si="0"/>
        <v>77.479302634759478</v>
      </c>
      <c r="V195" s="22">
        <f t="shared" si="0"/>
        <v>82.16561595982752</v>
      </c>
      <c r="W195" s="22">
        <f t="shared" si="0"/>
        <v>84.798962158958886</v>
      </c>
      <c r="X195" s="22">
        <f t="shared" si="0"/>
        <v>88.926147443339161</v>
      </c>
      <c r="Y195" s="22">
        <f t="shared" si="0"/>
        <v>88.827199661590527</v>
      </c>
      <c r="Z195" s="22">
        <f t="shared" si="0"/>
        <v>93.975222395335976</v>
      </c>
      <c r="AA195" s="22">
        <f t="shared" si="0"/>
        <v>98.073634276045453</v>
      </c>
      <c r="AB195" s="22">
        <f t="shared" si="0"/>
        <v>100</v>
      </c>
      <c r="AC195" s="22">
        <f t="shared" si="0"/>
        <v>101.46838241905557</v>
      </c>
      <c r="AD195" s="22">
        <f t="shared" si="0"/>
        <v>102.86574896018271</v>
      </c>
      <c r="AE195" s="22">
        <f t="shared" si="0"/>
        <v>105.35725966821917</v>
      </c>
      <c r="AF195" s="22">
        <f t="shared" si="0"/>
        <v>104.80004923188699</v>
      </c>
      <c r="AG195" s="22">
        <f t="shared" si="0"/>
        <v>109.03754403483954</v>
      </c>
      <c r="AH195" s="22">
        <f t="shared" si="0"/>
        <v>112.8547224322281</v>
      </c>
    </row>
    <row r="196" spans="1:34" x14ac:dyDescent="0.25">
      <c r="A196" s="19">
        <v>9</v>
      </c>
      <c r="B196" s="1" t="s">
        <v>112</v>
      </c>
      <c r="C196" s="22">
        <f t="shared" si="1"/>
        <v>32.29674756203395</v>
      </c>
      <c r="D196" s="22">
        <f t="shared" si="0"/>
        <v>39.312252785710612</v>
      </c>
      <c r="E196" s="22">
        <f t="shared" si="0"/>
        <v>39.483694478809603</v>
      </c>
      <c r="F196" s="22">
        <f t="shared" si="0"/>
        <v>40.601435188982215</v>
      </c>
      <c r="G196" s="22">
        <f t="shared" si="0"/>
        <v>45.939190598967031</v>
      </c>
      <c r="H196" s="22">
        <f t="shared" si="0"/>
        <v>42.673175497430677</v>
      </c>
      <c r="I196" s="22">
        <f t="shared" si="0"/>
        <v>48.631420788616573</v>
      </c>
      <c r="J196" s="22">
        <f t="shared" si="0"/>
        <v>46.442865039717482</v>
      </c>
      <c r="K196" s="22">
        <f t="shared" si="0"/>
        <v>46.814956287681454</v>
      </c>
      <c r="L196" s="22">
        <f t="shared" si="0"/>
        <v>45.300858683550445</v>
      </c>
      <c r="M196" s="22">
        <f t="shared" si="0"/>
        <v>54.727345581011647</v>
      </c>
      <c r="N196" s="22">
        <f t="shared" si="0"/>
        <v>54.774499367670202</v>
      </c>
      <c r="O196" s="22">
        <f t="shared" si="0"/>
        <v>56.374100338740327</v>
      </c>
      <c r="P196" s="22">
        <f t="shared" si="0"/>
        <v>58.716048848344684</v>
      </c>
      <c r="Q196" s="22">
        <f t="shared" si="0"/>
        <v>62.543069179570232</v>
      </c>
      <c r="R196" s="22">
        <f t="shared" si="0"/>
        <v>60.833922367909587</v>
      </c>
      <c r="S196" s="22">
        <f t="shared" si="0"/>
        <v>64.85237849466634</v>
      </c>
      <c r="T196" s="22">
        <f t="shared" si="0"/>
        <v>68.821194868633256</v>
      </c>
      <c r="U196" s="22">
        <f t="shared" si="0"/>
        <v>75.038014628257883</v>
      </c>
      <c r="V196" s="22">
        <f t="shared" si="0"/>
        <v>82.863102021180765</v>
      </c>
      <c r="W196" s="22">
        <f t="shared" si="0"/>
        <v>86.704412125401305</v>
      </c>
      <c r="X196" s="22">
        <f t="shared" si="0"/>
        <v>89.566566769890173</v>
      </c>
      <c r="Y196" s="22">
        <f t="shared" si="0"/>
        <v>88.758530137749176</v>
      </c>
      <c r="Z196" s="22">
        <f t="shared" ref="D196:AH204" si="2">Z12*100/Z104</f>
        <v>91.411596012488488</v>
      </c>
      <c r="AA196" s="22">
        <f t="shared" si="2"/>
        <v>97.566456366644687</v>
      </c>
      <c r="AB196" s="22">
        <f t="shared" si="2"/>
        <v>100</v>
      </c>
      <c r="AC196" s="22">
        <f t="shared" si="2"/>
        <v>101.44888577893464</v>
      </c>
      <c r="AD196" s="22">
        <f t="shared" si="2"/>
        <v>105.20457461036655</v>
      </c>
      <c r="AE196" s="22">
        <f t="shared" si="2"/>
        <v>103.39187902815935</v>
      </c>
      <c r="AF196" s="22">
        <f t="shared" si="2"/>
        <v>101.36666533636179</v>
      </c>
      <c r="AG196" s="22">
        <f t="shared" si="2"/>
        <v>107.73213060473066</v>
      </c>
      <c r="AH196" s="22">
        <f t="shared" si="2"/>
        <v>111.14337637469011</v>
      </c>
    </row>
    <row r="197" spans="1:34" x14ac:dyDescent="0.25">
      <c r="A197" s="19">
        <v>10</v>
      </c>
      <c r="B197" s="9" t="s">
        <v>13</v>
      </c>
      <c r="C197" s="22">
        <f t="shared" si="1"/>
        <v>35.32124387970908</v>
      </c>
      <c r="D197" s="22">
        <f t="shared" si="2"/>
        <v>35.298326523350056</v>
      </c>
      <c r="E197" s="22">
        <f t="shared" si="2"/>
        <v>36.949566742130216</v>
      </c>
      <c r="F197" s="22">
        <f t="shared" si="2"/>
        <v>38.728353974124531</v>
      </c>
      <c r="G197" s="22">
        <f t="shared" si="2"/>
        <v>41.480882760543196</v>
      </c>
      <c r="H197" s="22">
        <f t="shared" si="2"/>
        <v>43.830198218118959</v>
      </c>
      <c r="I197" s="22">
        <f t="shared" si="2"/>
        <v>46.359814566220166</v>
      </c>
      <c r="J197" s="22">
        <f t="shared" si="2"/>
        <v>47.679397880852399</v>
      </c>
      <c r="K197" s="22">
        <f t="shared" si="2"/>
        <v>50.464930510144626</v>
      </c>
      <c r="L197" s="22">
        <f t="shared" si="2"/>
        <v>51.392441908892124</v>
      </c>
      <c r="M197" s="22">
        <f t="shared" si="2"/>
        <v>53.171804577651336</v>
      </c>
      <c r="N197" s="22">
        <f t="shared" si="2"/>
        <v>56.195038507563439</v>
      </c>
      <c r="O197" s="22">
        <f t="shared" si="2"/>
        <v>61.949464059555794</v>
      </c>
      <c r="P197" s="22">
        <f t="shared" si="2"/>
        <v>66.144774361517477</v>
      </c>
      <c r="Q197" s="22">
        <f t="shared" si="2"/>
        <v>71.00545499628069</v>
      </c>
      <c r="R197" s="22">
        <f t="shared" si="2"/>
        <v>73.480227776020229</v>
      </c>
      <c r="S197" s="22">
        <f t="shared" si="2"/>
        <v>73.845415305837747</v>
      </c>
      <c r="T197" s="22">
        <f t="shared" si="2"/>
        <v>78.454053785025792</v>
      </c>
      <c r="U197" s="22">
        <f t="shared" si="2"/>
        <v>80.907765096915327</v>
      </c>
      <c r="V197" s="22">
        <f t="shared" si="2"/>
        <v>87.438542247453</v>
      </c>
      <c r="W197" s="22">
        <f t="shared" si="2"/>
        <v>90.428612385321102</v>
      </c>
      <c r="X197" s="22">
        <f t="shared" si="2"/>
        <v>93.302089888384728</v>
      </c>
      <c r="Y197" s="22">
        <f t="shared" si="2"/>
        <v>93.903959004876413</v>
      </c>
      <c r="Z197" s="22">
        <f t="shared" si="2"/>
        <v>96.622979467016137</v>
      </c>
      <c r="AA197" s="22">
        <f t="shared" si="2"/>
        <v>101.85262183317901</v>
      </c>
      <c r="AB197" s="22">
        <f t="shared" si="2"/>
        <v>100</v>
      </c>
      <c r="AC197" s="22">
        <f t="shared" si="2"/>
        <v>105.09904858987427</v>
      </c>
      <c r="AD197" s="22">
        <f t="shared" si="2"/>
        <v>107.78096330275228</v>
      </c>
      <c r="AE197" s="22">
        <f t="shared" si="2"/>
        <v>110.664089361488</v>
      </c>
      <c r="AF197" s="22">
        <f t="shared" si="2"/>
        <v>115.61454521147708</v>
      </c>
      <c r="AG197" s="22">
        <f t="shared" si="2"/>
        <v>118.07591030307094</v>
      </c>
      <c r="AH197" s="22">
        <f t="shared" si="2"/>
        <v>121.75420909365863</v>
      </c>
    </row>
    <row r="198" spans="1:34" x14ac:dyDescent="0.25">
      <c r="A198" s="19">
        <v>11</v>
      </c>
      <c r="B198" s="9" t="s">
        <v>15</v>
      </c>
      <c r="C198" s="22">
        <f t="shared" si="1"/>
        <v>43.044189398207202</v>
      </c>
      <c r="D198" s="22">
        <f t="shared" si="2"/>
        <v>45.605735517317676</v>
      </c>
      <c r="E198" s="22">
        <f t="shared" si="2"/>
        <v>47.069972398923923</v>
      </c>
      <c r="F198" s="22">
        <f t="shared" si="2"/>
        <v>49.025960025625182</v>
      </c>
      <c r="G198" s="22">
        <f t="shared" si="2"/>
        <v>50.523994331432533</v>
      </c>
      <c r="H198" s="22">
        <f t="shared" si="2"/>
        <v>52.145582105084351</v>
      </c>
      <c r="I198" s="22">
        <f t="shared" si="2"/>
        <v>53.012768838067636</v>
      </c>
      <c r="J198" s="22">
        <f t="shared" si="2"/>
        <v>54.443026122191455</v>
      </c>
      <c r="K198" s="22">
        <f t="shared" si="2"/>
        <v>55.407156067790147</v>
      </c>
      <c r="L198" s="22">
        <f t="shared" si="2"/>
        <v>57.127627339090971</v>
      </c>
      <c r="M198" s="22">
        <f t="shared" si="2"/>
        <v>59.644164680156315</v>
      </c>
      <c r="N198" s="22">
        <f t="shared" si="2"/>
        <v>63.21530909207258</v>
      </c>
      <c r="O198" s="22">
        <f t="shared" si="2"/>
        <v>65.617318828883796</v>
      </c>
      <c r="P198" s="22">
        <f t="shared" si="2"/>
        <v>69.458162713065349</v>
      </c>
      <c r="Q198" s="22">
        <f t="shared" si="2"/>
        <v>71.66648536019828</v>
      </c>
      <c r="R198" s="22">
        <f t="shared" si="2"/>
        <v>72.87688731803037</v>
      </c>
      <c r="S198" s="22">
        <f t="shared" si="2"/>
        <v>74.855517495462081</v>
      </c>
      <c r="T198" s="22">
        <f t="shared" si="2"/>
        <v>76.757681109001808</v>
      </c>
      <c r="U198" s="22">
        <f t="shared" si="2"/>
        <v>79.645612916262493</v>
      </c>
      <c r="V198" s="22">
        <f t="shared" si="2"/>
        <v>83.272139677721995</v>
      </c>
      <c r="W198" s="22">
        <f t="shared" si="2"/>
        <v>87.382519610035729</v>
      </c>
      <c r="X198" s="22">
        <f t="shared" si="2"/>
        <v>91.743805947829898</v>
      </c>
      <c r="Y198" s="22">
        <f t="shared" si="2"/>
        <v>94.565278166311444</v>
      </c>
      <c r="Z198" s="22">
        <f t="shared" si="2"/>
        <v>95.687386669406948</v>
      </c>
      <c r="AA198" s="22">
        <f t="shared" si="2"/>
        <v>97.086194219127393</v>
      </c>
      <c r="AB198" s="22">
        <f t="shared" si="2"/>
        <v>100</v>
      </c>
      <c r="AC198" s="22">
        <f t="shared" si="2"/>
        <v>101.36367681825041</v>
      </c>
      <c r="AD198" s="22">
        <f t="shared" si="2"/>
        <v>105.0810986053756</v>
      </c>
      <c r="AE198" s="22">
        <f t="shared" si="2"/>
        <v>108.06068821717641</v>
      </c>
      <c r="AF198" s="22">
        <f t="shared" si="2"/>
        <v>110.01166256189752</v>
      </c>
      <c r="AG198" s="22">
        <f t="shared" si="2"/>
        <v>112.65886377720032</v>
      </c>
      <c r="AH198" s="22">
        <f t="shared" si="2"/>
        <v>115.88566147239221</v>
      </c>
    </row>
    <row r="199" spans="1:34" x14ac:dyDescent="0.25">
      <c r="A199" s="19">
        <v>12</v>
      </c>
      <c r="B199" s="9" t="s">
        <v>17</v>
      </c>
      <c r="C199" s="22">
        <f t="shared" si="1"/>
        <v>41.727585242349242</v>
      </c>
      <c r="D199" s="22">
        <f t="shared" si="2"/>
        <v>43.743481185028187</v>
      </c>
      <c r="E199" s="22">
        <f t="shared" si="2"/>
        <v>45.253483633479277</v>
      </c>
      <c r="F199" s="22">
        <f t="shared" si="2"/>
        <v>46.996926081452671</v>
      </c>
      <c r="G199" s="22">
        <f t="shared" si="2"/>
        <v>49.476579957401242</v>
      </c>
      <c r="H199" s="22">
        <f t="shared" si="2"/>
        <v>52.404262667055718</v>
      </c>
      <c r="I199" s="22">
        <f t="shared" si="2"/>
        <v>54.338387322336644</v>
      </c>
      <c r="J199" s="22">
        <f t="shared" si="2"/>
        <v>56.189395579812491</v>
      </c>
      <c r="K199" s="22">
        <f t="shared" si="2"/>
        <v>56.702789708490528</v>
      </c>
      <c r="L199" s="22">
        <f t="shared" si="2"/>
        <v>57.25578995230245</v>
      </c>
      <c r="M199" s="22">
        <f t="shared" si="2"/>
        <v>58.920048361850647</v>
      </c>
      <c r="N199" s="22">
        <f t="shared" si="2"/>
        <v>61.484477014377148</v>
      </c>
      <c r="O199" s="22">
        <f t="shared" si="2"/>
        <v>64.852752029057257</v>
      </c>
      <c r="P199" s="22">
        <f t="shared" si="2"/>
        <v>68.832452250635725</v>
      </c>
      <c r="Q199" s="22">
        <f t="shared" si="2"/>
        <v>69.494016674861143</v>
      </c>
      <c r="R199" s="22">
        <f t="shared" si="2"/>
        <v>71.843865675849528</v>
      </c>
      <c r="S199" s="22">
        <f t="shared" si="2"/>
        <v>75.721402319083865</v>
      </c>
      <c r="T199" s="22">
        <f t="shared" si="2"/>
        <v>79.184111916237228</v>
      </c>
      <c r="U199" s="22">
        <f t="shared" si="2"/>
        <v>81.593973688639394</v>
      </c>
      <c r="V199" s="22">
        <f t="shared" si="2"/>
        <v>84.567549246015915</v>
      </c>
      <c r="W199" s="22">
        <f t="shared" si="2"/>
        <v>88.197175357864651</v>
      </c>
      <c r="X199" s="22">
        <f t="shared" si="2"/>
        <v>90.196798853343637</v>
      </c>
      <c r="Y199" s="22">
        <f t="shared" si="2"/>
        <v>92.174334335641149</v>
      </c>
      <c r="Z199" s="22">
        <f t="shared" si="2"/>
        <v>95.922012476232169</v>
      </c>
      <c r="AA199" s="22">
        <f t="shared" si="2"/>
        <v>97.985457960255445</v>
      </c>
      <c r="AB199" s="22">
        <f t="shared" si="2"/>
        <v>100</v>
      </c>
      <c r="AC199" s="22">
        <f t="shared" si="2"/>
        <v>100.84407885817033</v>
      </c>
      <c r="AD199" s="22">
        <f t="shared" si="2"/>
        <v>103.75549921724401</v>
      </c>
      <c r="AE199" s="22">
        <f t="shared" si="2"/>
        <v>105.89641715362852</v>
      </c>
      <c r="AF199" s="22">
        <f t="shared" si="2"/>
        <v>106.9168632031671</v>
      </c>
      <c r="AG199" s="22">
        <f t="shared" si="2"/>
        <v>110.27972126089942</v>
      </c>
      <c r="AH199" s="22">
        <f t="shared" si="2"/>
        <v>113.32016934777133</v>
      </c>
    </row>
    <row r="200" spans="1:34" x14ac:dyDescent="0.25">
      <c r="A200" s="19">
        <v>13</v>
      </c>
      <c r="B200" s="1" t="s">
        <v>284</v>
      </c>
      <c r="C200" s="22">
        <f t="shared" si="1"/>
        <v>42.472943197607236</v>
      </c>
      <c r="D200" s="22">
        <f t="shared" si="2"/>
        <v>44.473589951922669</v>
      </c>
      <c r="E200" s="22">
        <f t="shared" si="2"/>
        <v>45.841520677980483</v>
      </c>
      <c r="F200" s="22">
        <f t="shared" si="2"/>
        <v>47.493440483469392</v>
      </c>
      <c r="G200" s="22">
        <f t="shared" si="2"/>
        <v>50.080606983335741</v>
      </c>
      <c r="H200" s="22">
        <f t="shared" si="2"/>
        <v>53.374145153860859</v>
      </c>
      <c r="I200" s="22">
        <f t="shared" si="2"/>
        <v>55.469341102128226</v>
      </c>
      <c r="J200" s="22">
        <f t="shared" si="2"/>
        <v>57.653459725269272</v>
      </c>
      <c r="K200" s="22">
        <f t="shared" si="2"/>
        <v>57.755003923716238</v>
      </c>
      <c r="L200" s="22">
        <f t="shared" si="2"/>
        <v>58.028949176732013</v>
      </c>
      <c r="M200" s="22">
        <f t="shared" si="2"/>
        <v>59.562746191200361</v>
      </c>
      <c r="N200" s="22">
        <f t="shared" si="2"/>
        <v>61.9046324669104</v>
      </c>
      <c r="O200" s="22">
        <f t="shared" si="2"/>
        <v>65.529111146802009</v>
      </c>
      <c r="P200" s="22">
        <f t="shared" si="2"/>
        <v>69.817324422379599</v>
      </c>
      <c r="Q200" s="22">
        <f t="shared" si="2"/>
        <v>69.55588272261032</v>
      </c>
      <c r="R200" s="22">
        <f t="shared" si="2"/>
        <v>71.929823133347028</v>
      </c>
      <c r="S200" s="22">
        <f t="shared" si="2"/>
        <v>75.726554992491728</v>
      </c>
      <c r="T200" s="22">
        <f t="shared" si="2"/>
        <v>79.394985486798092</v>
      </c>
      <c r="U200" s="22">
        <f t="shared" si="2"/>
        <v>81.317658034763042</v>
      </c>
      <c r="V200" s="22">
        <f t="shared" si="2"/>
        <v>84.569950369946213</v>
      </c>
      <c r="W200" s="22">
        <f t="shared" si="2"/>
        <v>88.0901821366691</v>
      </c>
      <c r="X200" s="22">
        <f t="shared" si="2"/>
        <v>89.818509875577277</v>
      </c>
      <c r="Y200" s="22">
        <f t="shared" si="2"/>
        <v>92.32473453229322</v>
      </c>
      <c r="Z200" s="22">
        <f t="shared" si="2"/>
        <v>96.139745710361382</v>
      </c>
      <c r="AA200" s="22">
        <f t="shared" si="2"/>
        <v>98.707406253466601</v>
      </c>
      <c r="AB200" s="22">
        <f t="shared" si="2"/>
        <v>100</v>
      </c>
      <c r="AC200" s="22">
        <f t="shared" si="2"/>
        <v>100.39840211318224</v>
      </c>
      <c r="AD200" s="22">
        <f t="shared" si="2"/>
        <v>102.89346013278491</v>
      </c>
      <c r="AE200" s="22">
        <f t="shared" si="2"/>
        <v>105.53269011912229</v>
      </c>
      <c r="AF200" s="22">
        <f t="shared" si="2"/>
        <v>107.08413094049806</v>
      </c>
      <c r="AG200" s="22">
        <f t="shared" si="2"/>
        <v>111.28155208305569</v>
      </c>
      <c r="AH200" s="22">
        <f t="shared" si="2"/>
        <v>114.28940279982324</v>
      </c>
    </row>
    <row r="201" spans="1:34" x14ac:dyDescent="0.25">
      <c r="A201" s="19">
        <v>14</v>
      </c>
      <c r="B201" s="1" t="s">
        <v>113</v>
      </c>
      <c r="C201" s="22">
        <f t="shared" si="1"/>
        <v>46.75766974490395</v>
      </c>
      <c r="D201" s="22">
        <f t="shared" si="2"/>
        <v>49.124714634515328</v>
      </c>
      <c r="E201" s="22">
        <f t="shared" si="2"/>
        <v>50.606247275237912</v>
      </c>
      <c r="F201" s="22">
        <f t="shared" si="2"/>
        <v>51.777521458020253</v>
      </c>
      <c r="G201" s="22">
        <f t="shared" si="2"/>
        <v>53.840089154155471</v>
      </c>
      <c r="H201" s="22">
        <f t="shared" si="2"/>
        <v>56.438549469921547</v>
      </c>
      <c r="I201" s="22">
        <f t="shared" si="2"/>
        <v>58.658436821385394</v>
      </c>
      <c r="J201" s="22">
        <f t="shared" si="2"/>
        <v>59.891602110889387</v>
      </c>
      <c r="K201" s="22">
        <f t="shared" si="2"/>
        <v>59.928520709703108</v>
      </c>
      <c r="L201" s="22">
        <f t="shared" si="2"/>
        <v>62.269248987068856</v>
      </c>
      <c r="M201" s="22">
        <f t="shared" si="2"/>
        <v>64.388665206211854</v>
      </c>
      <c r="N201" s="22">
        <f t="shared" si="2"/>
        <v>68.207437995216267</v>
      </c>
      <c r="O201" s="22">
        <f t="shared" si="2"/>
        <v>70.285986288553659</v>
      </c>
      <c r="P201" s="22">
        <f t="shared" si="2"/>
        <v>73.251764850434512</v>
      </c>
      <c r="Q201" s="22">
        <f t="shared" si="2"/>
        <v>76.541904676135587</v>
      </c>
      <c r="R201" s="22">
        <f t="shared" si="2"/>
        <v>77.807112915902536</v>
      </c>
      <c r="S201" s="22">
        <f t="shared" si="2"/>
        <v>81.707302125155948</v>
      </c>
      <c r="T201" s="22">
        <f t="shared" si="2"/>
        <v>85.210697207836645</v>
      </c>
      <c r="U201" s="22">
        <f t="shared" si="2"/>
        <v>89.854370184896496</v>
      </c>
      <c r="V201" s="22">
        <f t="shared" si="2"/>
        <v>89.618734171688061</v>
      </c>
      <c r="W201" s="22">
        <f t="shared" si="2"/>
        <v>92.51593209002877</v>
      </c>
      <c r="X201" s="22">
        <f t="shared" si="2"/>
        <v>95.066788690708009</v>
      </c>
      <c r="Y201" s="22">
        <f t="shared" si="2"/>
        <v>93.413231153817406</v>
      </c>
      <c r="Z201" s="22">
        <f t="shared" si="2"/>
        <v>94.61323715646482</v>
      </c>
      <c r="AA201" s="22">
        <f t="shared" si="2"/>
        <v>99.107563810163654</v>
      </c>
      <c r="AB201" s="22">
        <f t="shared" si="2"/>
        <v>100</v>
      </c>
      <c r="AC201" s="22">
        <f t="shared" si="2"/>
        <v>102.61391197071664</v>
      </c>
      <c r="AD201" s="22">
        <f t="shared" si="2"/>
        <v>105.77309038224024</v>
      </c>
      <c r="AE201" s="22">
        <f t="shared" si="2"/>
        <v>109.70277734506843</v>
      </c>
      <c r="AF201" s="22">
        <f t="shared" si="2"/>
        <v>109.81111375847473</v>
      </c>
      <c r="AG201" s="22">
        <f t="shared" si="2"/>
        <v>114.14745747355829</v>
      </c>
      <c r="AH201" s="22">
        <f t="shared" si="2"/>
        <v>117.12421075116217</v>
      </c>
    </row>
    <row r="202" spans="1:34" x14ac:dyDescent="0.25">
      <c r="A202" s="19">
        <v>15</v>
      </c>
      <c r="B202" s="1" t="s">
        <v>114</v>
      </c>
      <c r="C202" s="22">
        <f t="shared" si="1"/>
        <v>50.484621773109332</v>
      </c>
      <c r="D202" s="22">
        <f t="shared" si="2"/>
        <v>51.549682326334974</v>
      </c>
      <c r="E202" s="22">
        <f t="shared" si="2"/>
        <v>52.936160143826839</v>
      </c>
      <c r="F202" s="22">
        <f t="shared" si="2"/>
        <v>54.225935946566857</v>
      </c>
      <c r="G202" s="22">
        <f t="shared" si="2"/>
        <v>55.504157163335087</v>
      </c>
      <c r="H202" s="22">
        <f t="shared" si="2"/>
        <v>58.922094713350688</v>
      </c>
      <c r="I202" s="22">
        <f t="shared" si="2"/>
        <v>61.273421397242146</v>
      </c>
      <c r="J202" s="22">
        <f t="shared" si="2"/>
        <v>63.110142234742256</v>
      </c>
      <c r="K202" s="22">
        <f t="shared" si="2"/>
        <v>63.502519632906044</v>
      </c>
      <c r="L202" s="22">
        <f t="shared" si="2"/>
        <v>64.743583024801225</v>
      </c>
      <c r="M202" s="22">
        <f t="shared" si="2"/>
        <v>65.519454825382198</v>
      </c>
      <c r="N202" s="22">
        <f t="shared" si="2"/>
        <v>67.073690963936784</v>
      </c>
      <c r="O202" s="22">
        <f t="shared" si="2"/>
        <v>69.697426707922432</v>
      </c>
      <c r="P202" s="22">
        <f t="shared" si="2"/>
        <v>72.450672425640533</v>
      </c>
      <c r="Q202" s="22">
        <f t="shared" si="2"/>
        <v>74.834656529637357</v>
      </c>
      <c r="R202" s="22">
        <f t="shared" si="2"/>
        <v>77.491017964071872</v>
      </c>
      <c r="S202" s="22">
        <f t="shared" si="2"/>
        <v>80.747403152877908</v>
      </c>
      <c r="T202" s="22">
        <f t="shared" si="2"/>
        <v>82.684286599215383</v>
      </c>
      <c r="U202" s="22">
        <f t="shared" si="2"/>
        <v>87.147203568571371</v>
      </c>
      <c r="V202" s="22">
        <f t="shared" si="2"/>
        <v>88.454022647773769</v>
      </c>
      <c r="W202" s="22">
        <f t="shared" si="2"/>
        <v>91.382798918292465</v>
      </c>
      <c r="X202" s="22">
        <f t="shared" si="2"/>
        <v>93.019815631894119</v>
      </c>
      <c r="Y202" s="22">
        <f t="shared" si="2"/>
        <v>91.977239155641001</v>
      </c>
      <c r="Z202" s="22">
        <f t="shared" si="2"/>
        <v>95.483319076133455</v>
      </c>
      <c r="AA202" s="22">
        <f t="shared" si="2"/>
        <v>97.048759623609925</v>
      </c>
      <c r="AB202" s="22">
        <f t="shared" si="2"/>
        <v>100</v>
      </c>
      <c r="AC202" s="22">
        <f t="shared" si="2"/>
        <v>100.74079238782707</v>
      </c>
      <c r="AD202" s="22">
        <f t="shared" si="2"/>
        <v>104.39017964071857</v>
      </c>
      <c r="AE202" s="22">
        <f t="shared" si="2"/>
        <v>106.28565491125718</v>
      </c>
      <c r="AF202" s="22">
        <f t="shared" si="2"/>
        <v>107.98902195608783</v>
      </c>
      <c r="AG202" s="22">
        <f t="shared" si="2"/>
        <v>112.02162838502102</v>
      </c>
      <c r="AH202" s="22">
        <f t="shared" si="2"/>
        <v>114.04656706005464</v>
      </c>
    </row>
    <row r="203" spans="1:34" x14ac:dyDescent="0.25">
      <c r="A203" s="19">
        <v>16</v>
      </c>
      <c r="B203" s="1" t="s">
        <v>115</v>
      </c>
      <c r="C203" s="22">
        <f t="shared" si="1"/>
        <v>50.647480995766003</v>
      </c>
      <c r="D203" s="22">
        <f t="shared" si="2"/>
        <v>53.40061761629191</v>
      </c>
      <c r="E203" s="22">
        <f t="shared" si="2"/>
        <v>54.720789155720894</v>
      </c>
      <c r="F203" s="22">
        <f t="shared" si="2"/>
        <v>55.646919726875815</v>
      </c>
      <c r="G203" s="22">
        <f t="shared" si="2"/>
        <v>56.679334140623325</v>
      </c>
      <c r="H203" s="22">
        <f t="shared" si="2"/>
        <v>61.44296740037332</v>
      </c>
      <c r="I203" s="22">
        <f t="shared" si="2"/>
        <v>64.304162731118453</v>
      </c>
      <c r="J203" s="22">
        <f t="shared" si="2"/>
        <v>67.211081332415958</v>
      </c>
      <c r="K203" s="22">
        <f t="shared" si="2"/>
        <v>65.996928106184939</v>
      </c>
      <c r="L203" s="22">
        <f t="shared" si="2"/>
        <v>65.61850055812846</v>
      </c>
      <c r="M203" s="22">
        <f t="shared" si="2"/>
        <v>66.982337330430795</v>
      </c>
      <c r="N203" s="22">
        <f t="shared" si="2"/>
        <v>66.512163626767247</v>
      </c>
      <c r="O203" s="22">
        <f t="shared" si="2"/>
        <v>69.409471342083208</v>
      </c>
      <c r="P203" s="22">
        <f t="shared" si="2"/>
        <v>71.639492079335611</v>
      </c>
      <c r="Q203" s="22">
        <f t="shared" si="2"/>
        <v>72.161059563417453</v>
      </c>
      <c r="R203" s="22">
        <f t="shared" si="2"/>
        <v>74.701985649710693</v>
      </c>
      <c r="S203" s="22">
        <f t="shared" si="2"/>
        <v>77.628643155548986</v>
      </c>
      <c r="T203" s="22">
        <f t="shared" si="2"/>
        <v>83.078301256162447</v>
      </c>
      <c r="U203" s="22">
        <f t="shared" si="2"/>
        <v>84.869627886249063</v>
      </c>
      <c r="V203" s="22">
        <f t="shared" si="2"/>
        <v>88.785782823125942</v>
      </c>
      <c r="W203" s="22">
        <f t="shared" si="2"/>
        <v>92.654393958110106</v>
      </c>
      <c r="X203" s="22">
        <f t="shared" si="2"/>
        <v>96.266941034034886</v>
      </c>
      <c r="Y203" s="22">
        <f t="shared" si="2"/>
        <v>92.208715267506662</v>
      </c>
      <c r="Z203" s="22">
        <f t="shared" si="2"/>
        <v>96.124442637736749</v>
      </c>
      <c r="AA203" s="22">
        <f t="shared" si="2"/>
        <v>98.813587745806657</v>
      </c>
      <c r="AB203" s="22">
        <f t="shared" si="2"/>
        <v>100</v>
      </c>
      <c r="AC203" s="22">
        <f t="shared" si="2"/>
        <v>100.39299517818436</v>
      </c>
      <c r="AD203" s="22">
        <f t="shared" si="2"/>
        <v>103.5053764145549</v>
      </c>
      <c r="AE203" s="22">
        <f t="shared" si="2"/>
        <v>104.22019231726706</v>
      </c>
      <c r="AF203" s="22">
        <f t="shared" si="2"/>
        <v>105.86155695769307</v>
      </c>
      <c r="AG203" s="22">
        <f t="shared" si="2"/>
        <v>112.11456331411489</v>
      </c>
      <c r="AH203" s="22">
        <f t="shared" si="2"/>
        <v>115.99854782424012</v>
      </c>
    </row>
    <row r="204" spans="1:34" x14ac:dyDescent="0.25">
      <c r="A204" s="19">
        <v>17</v>
      </c>
      <c r="B204" s="1" t="s">
        <v>116</v>
      </c>
      <c r="C204" s="22">
        <f t="shared" si="1"/>
        <v>48.89498747483006</v>
      </c>
      <c r="D204" s="22">
        <f t="shared" si="2"/>
        <v>51.733162816320267</v>
      </c>
      <c r="E204" s="22">
        <f t="shared" si="2"/>
        <v>53.331334855529086</v>
      </c>
      <c r="F204" s="22">
        <f t="shared" si="2"/>
        <v>55.520614334667016</v>
      </c>
      <c r="G204" s="22">
        <f t="shared" si="2"/>
        <v>58.304913260723481</v>
      </c>
      <c r="H204" s="22">
        <f t="shared" si="2"/>
        <v>61.641570940286655</v>
      </c>
      <c r="I204" s="22">
        <f t="shared" si="2"/>
        <v>62.547658766867855</v>
      </c>
      <c r="J204" s="22">
        <f t="shared" si="2"/>
        <v>64.496459956950616</v>
      </c>
      <c r="K204" s="22">
        <f t="shared" si="2"/>
        <v>64.669659170662143</v>
      </c>
      <c r="L204" s="22">
        <f t="shared" si="2"/>
        <v>65.084838788805982</v>
      </c>
      <c r="M204" s="22">
        <f t="shared" si="2"/>
        <v>65.418963322024993</v>
      </c>
      <c r="N204" s="22">
        <f t="shared" si="2"/>
        <v>65.939791599651258</v>
      </c>
      <c r="O204" s="22">
        <f t="shared" si="2"/>
        <v>67.890741062552394</v>
      </c>
      <c r="P204" s="22">
        <f t="shared" si="2"/>
        <v>70.759303234410311</v>
      </c>
      <c r="Q204" s="22">
        <f t="shared" si="2"/>
        <v>71.63091438681893</v>
      </c>
      <c r="R204" s="22">
        <f t="shared" si="2"/>
        <v>74.404461197966356</v>
      </c>
      <c r="S204" s="22">
        <f t="shared" si="2"/>
        <v>77.432272620444806</v>
      </c>
      <c r="T204" s="22">
        <f t="shared" si="2"/>
        <v>80.592621916708708</v>
      </c>
      <c r="U204" s="22">
        <f t="shared" si="2"/>
        <v>82.794146279923538</v>
      </c>
      <c r="V204" s="22">
        <f t="shared" si="2"/>
        <v>85.82973257148204</v>
      </c>
      <c r="W204" s="22">
        <f t="shared" si="2"/>
        <v>89.131795289323478</v>
      </c>
      <c r="X204" s="22">
        <f t="shared" si="2"/>
        <v>92.050005674734805</v>
      </c>
      <c r="Y204" s="22">
        <f t="shared" si="2"/>
        <v>93.200929038876211</v>
      </c>
      <c r="Z204" s="22">
        <f t="shared" si="2"/>
        <v>95.558078790561368</v>
      </c>
      <c r="AA204" s="22">
        <f t="shared" si="2"/>
        <v>97.945928218503909</v>
      </c>
      <c r="AB204" s="22">
        <f t="shared" si="2"/>
        <v>99.999999999999986</v>
      </c>
      <c r="AC204" s="22">
        <f t="shared" si="2"/>
        <v>99.787182700872123</v>
      </c>
      <c r="AD204" s="22">
        <f t="shared" si="2"/>
        <v>102.26086548009759</v>
      </c>
      <c r="AE204" s="22">
        <f t="shared" si="2"/>
        <v>104.0021943584352</v>
      </c>
      <c r="AF204" s="22">
        <f t="shared" si="2"/>
        <v>105.59629153604506</v>
      </c>
      <c r="AG204" s="22">
        <f t="shared" ref="D204:AH213" si="3">AG20*100/AG112</f>
        <v>109.79043103033258</v>
      </c>
      <c r="AH204" s="22">
        <f t="shared" si="3"/>
        <v>112.56902110259561</v>
      </c>
    </row>
    <row r="205" spans="1:34" x14ac:dyDescent="0.25">
      <c r="A205" s="19">
        <v>18</v>
      </c>
      <c r="B205" s="1" t="s">
        <v>117</v>
      </c>
      <c r="C205" s="22">
        <f t="shared" si="1"/>
        <v>45.039557513659965</v>
      </c>
      <c r="D205" s="22">
        <f t="shared" si="3"/>
        <v>46.964495480264226</v>
      </c>
      <c r="E205" s="22">
        <f t="shared" si="3"/>
        <v>49.508256780300684</v>
      </c>
      <c r="F205" s="22">
        <f t="shared" si="3"/>
        <v>51.115730571961279</v>
      </c>
      <c r="G205" s="22">
        <f t="shared" si="3"/>
        <v>53.527851518555273</v>
      </c>
      <c r="H205" s="22">
        <f t="shared" si="3"/>
        <v>54.911714418213336</v>
      </c>
      <c r="I205" s="22">
        <f t="shared" si="3"/>
        <v>57.155234169729432</v>
      </c>
      <c r="J205" s="22">
        <f t="shared" si="3"/>
        <v>58.272804250041048</v>
      </c>
      <c r="K205" s="22">
        <f t="shared" si="3"/>
        <v>56.769685915001141</v>
      </c>
      <c r="L205" s="22">
        <f t="shared" si="3"/>
        <v>56.780655906330118</v>
      </c>
      <c r="M205" s="22">
        <f t="shared" si="3"/>
        <v>60.1479705933166</v>
      </c>
      <c r="N205" s="22">
        <f t="shared" si="3"/>
        <v>62.058429010564801</v>
      </c>
      <c r="O205" s="22">
        <f t="shared" si="3"/>
        <v>64.773545664230127</v>
      </c>
      <c r="P205" s="22">
        <f t="shared" si="3"/>
        <v>68.755725403881314</v>
      </c>
      <c r="Q205" s="22">
        <f t="shared" si="3"/>
        <v>68.125302864577691</v>
      </c>
      <c r="R205" s="22">
        <f t="shared" si="3"/>
        <v>70.654070335683699</v>
      </c>
      <c r="S205" s="22">
        <f t="shared" si="3"/>
        <v>74.258997079692804</v>
      </c>
      <c r="T205" s="22">
        <f t="shared" si="3"/>
        <v>78.434268318903193</v>
      </c>
      <c r="U205" s="22">
        <f t="shared" si="3"/>
        <v>80.865988476325185</v>
      </c>
      <c r="V205" s="22">
        <f t="shared" si="3"/>
        <v>83.812248450472794</v>
      </c>
      <c r="W205" s="22">
        <f t="shared" si="3"/>
        <v>86.757784277447655</v>
      </c>
      <c r="X205" s="22">
        <f t="shared" si="3"/>
        <v>88.230990131241043</v>
      </c>
      <c r="Y205" s="22">
        <f t="shared" si="3"/>
        <v>90.584217362559428</v>
      </c>
      <c r="Z205" s="22">
        <f t="shared" si="3"/>
        <v>94.347849162521541</v>
      </c>
      <c r="AA205" s="22">
        <f t="shared" si="3"/>
        <v>98.228553769435337</v>
      </c>
      <c r="AB205" s="22">
        <f t="shared" si="3"/>
        <v>100</v>
      </c>
      <c r="AC205" s="22">
        <f t="shared" si="3"/>
        <v>99.935942905865346</v>
      </c>
      <c r="AD205" s="22">
        <f t="shared" si="3"/>
        <v>102.39595544243929</v>
      </c>
      <c r="AE205" s="22">
        <f t="shared" si="3"/>
        <v>105.27493596539304</v>
      </c>
      <c r="AF205" s="22">
        <f t="shared" si="3"/>
        <v>105.17401637942352</v>
      </c>
      <c r="AG205" s="22">
        <f t="shared" si="3"/>
        <v>109.71667191332867</v>
      </c>
      <c r="AH205" s="22">
        <f t="shared" si="3"/>
        <v>112.26343425918547</v>
      </c>
    </row>
    <row r="206" spans="1:34" x14ac:dyDescent="0.25">
      <c r="A206" s="19">
        <v>19</v>
      </c>
      <c r="B206" s="1" t="s">
        <v>118</v>
      </c>
      <c r="C206" s="22">
        <f t="shared" si="1"/>
        <v>30.561620900262078</v>
      </c>
      <c r="D206" s="22">
        <f t="shared" si="3"/>
        <v>32.549570598414931</v>
      </c>
      <c r="E206" s="22">
        <f t="shared" si="3"/>
        <v>33.289476659048916</v>
      </c>
      <c r="F206" s="22">
        <f t="shared" si="3"/>
        <v>35.574016183605004</v>
      </c>
      <c r="G206" s="22">
        <f t="shared" si="3"/>
        <v>38.004583373084515</v>
      </c>
      <c r="H206" s="22">
        <f t="shared" si="3"/>
        <v>40.990199262021129</v>
      </c>
      <c r="I206" s="22">
        <f t="shared" si="3"/>
        <v>42.964170841427453</v>
      </c>
      <c r="J206" s="22">
        <f t="shared" si="3"/>
        <v>45.941411538805589</v>
      </c>
      <c r="K206" s="22">
        <f t="shared" si="3"/>
        <v>49.033909818593237</v>
      </c>
      <c r="L206" s="22">
        <f t="shared" si="3"/>
        <v>49.39912778431578</v>
      </c>
      <c r="M206" s="22">
        <f t="shared" si="3"/>
        <v>51.622212014683136</v>
      </c>
      <c r="N206" s="22">
        <f t="shared" si="3"/>
        <v>54.159586485124315</v>
      </c>
      <c r="O206" s="22">
        <f t="shared" si="3"/>
        <v>61.369703675965518</v>
      </c>
      <c r="P206" s="22">
        <f t="shared" si="3"/>
        <v>69.521652135268724</v>
      </c>
      <c r="Q206" s="22">
        <f t="shared" si="3"/>
        <v>64.971060458843425</v>
      </c>
      <c r="R206" s="22">
        <f t="shared" si="3"/>
        <v>67.08996903054107</v>
      </c>
      <c r="S206" s="22">
        <f t="shared" si="3"/>
        <v>71.76884074838182</v>
      </c>
      <c r="T206" s="22">
        <f t="shared" si="3"/>
        <v>76.065149893500902</v>
      </c>
      <c r="U206" s="22">
        <f t="shared" si="3"/>
        <v>78.756541603366841</v>
      </c>
      <c r="V206" s="22">
        <f t="shared" si="3"/>
        <v>83.253936677273217</v>
      </c>
      <c r="W206" s="22">
        <f t="shared" si="3"/>
        <v>86.890980409733871</v>
      </c>
      <c r="X206" s="22">
        <f t="shared" si="3"/>
        <v>86.338820268978978</v>
      </c>
      <c r="Y206" s="22">
        <f t="shared" si="3"/>
        <v>87.775950158744678</v>
      </c>
      <c r="Z206" s="22">
        <f t="shared" si="3"/>
        <v>94.581000786342884</v>
      </c>
      <c r="AA206" s="22">
        <f t="shared" si="3"/>
        <v>97.63040123554309</v>
      </c>
      <c r="AB206" s="22">
        <f t="shared" si="3"/>
        <v>100</v>
      </c>
      <c r="AC206" s="22">
        <f t="shared" si="3"/>
        <v>101.06117281100903</v>
      </c>
      <c r="AD206" s="22">
        <f t="shared" si="3"/>
        <v>105.83010281858604</v>
      </c>
      <c r="AE206" s="22">
        <f t="shared" si="3"/>
        <v>109.09324555472735</v>
      </c>
      <c r="AF206" s="22">
        <f t="shared" si="3"/>
        <v>114.17571964275211</v>
      </c>
      <c r="AG206" s="22">
        <f t="shared" si="3"/>
        <v>121.11877203206474</v>
      </c>
      <c r="AH206" s="22">
        <f t="shared" si="3"/>
        <v>125.80579337243027</v>
      </c>
    </row>
    <row r="207" spans="1:34" x14ac:dyDescent="0.25">
      <c r="A207" s="19">
        <v>20</v>
      </c>
      <c r="B207" s="1" t="s">
        <v>119</v>
      </c>
      <c r="C207" s="22">
        <f t="shared" si="1"/>
        <v>44.289728965979442</v>
      </c>
      <c r="D207" s="22">
        <f t="shared" si="3"/>
        <v>43.460153351499834</v>
      </c>
      <c r="E207" s="22">
        <f t="shared" si="3"/>
        <v>45.557547559068325</v>
      </c>
      <c r="F207" s="22">
        <f t="shared" si="3"/>
        <v>47.589826941245335</v>
      </c>
      <c r="G207" s="22">
        <f t="shared" si="3"/>
        <v>48.887915257330789</v>
      </c>
      <c r="H207" s="22">
        <f t="shared" si="3"/>
        <v>50.023188028102581</v>
      </c>
      <c r="I207" s="22">
        <f t="shared" si="3"/>
        <v>53.108314062333498</v>
      </c>
      <c r="J207" s="22">
        <f t="shared" si="3"/>
        <v>52.514590193541878</v>
      </c>
      <c r="K207" s="22">
        <f t="shared" si="3"/>
        <v>51.439169865859448</v>
      </c>
      <c r="L207" s="22">
        <f t="shared" si="3"/>
        <v>52.406805876984826</v>
      </c>
      <c r="M207" s="22">
        <f t="shared" si="3"/>
        <v>53.982545900709148</v>
      </c>
      <c r="N207" s="22">
        <f t="shared" si="3"/>
        <v>54.956185059087247</v>
      </c>
      <c r="O207" s="22">
        <f t="shared" si="3"/>
        <v>58.681486849450096</v>
      </c>
      <c r="P207" s="22">
        <f t="shared" si="3"/>
        <v>61.568002258262176</v>
      </c>
      <c r="Q207" s="22">
        <f t="shared" si="3"/>
        <v>62.926247592870624</v>
      </c>
      <c r="R207" s="22">
        <f t="shared" si="3"/>
        <v>65.673647300809392</v>
      </c>
      <c r="S207" s="22">
        <f t="shared" si="3"/>
        <v>69.880433467877396</v>
      </c>
      <c r="T207" s="22">
        <f t="shared" si="3"/>
        <v>74.833121912180829</v>
      </c>
      <c r="U207" s="22">
        <f t="shared" si="3"/>
        <v>78.01622333075332</v>
      </c>
      <c r="V207" s="22">
        <f t="shared" si="3"/>
        <v>81.419029401092175</v>
      </c>
      <c r="W207" s="22">
        <f t="shared" si="3"/>
        <v>84.613142574647839</v>
      </c>
      <c r="X207" s="22">
        <f t="shared" si="3"/>
        <v>85.583598178645957</v>
      </c>
      <c r="Y207" s="22">
        <f t="shared" si="3"/>
        <v>90.074826863374639</v>
      </c>
      <c r="Z207" s="22">
        <f t="shared" si="3"/>
        <v>95.477501686539284</v>
      </c>
      <c r="AA207" s="22">
        <f t="shared" si="3"/>
        <v>98.243225321913599</v>
      </c>
      <c r="AB207" s="22">
        <f t="shared" si="3"/>
        <v>100</v>
      </c>
      <c r="AC207" s="22">
        <f t="shared" si="3"/>
        <v>102.97456735115149</v>
      </c>
      <c r="AD207" s="22">
        <f t="shared" si="3"/>
        <v>103.33273165959302</v>
      </c>
      <c r="AE207" s="22">
        <f t="shared" si="3"/>
        <v>105.82936288975789</v>
      </c>
      <c r="AF207" s="22">
        <f t="shared" si="3"/>
        <v>106.67184642473259</v>
      </c>
      <c r="AG207" s="22">
        <f t="shared" si="3"/>
        <v>110.31404872334984</v>
      </c>
      <c r="AH207" s="22">
        <f t="shared" si="3"/>
        <v>111.96103106692262</v>
      </c>
    </row>
    <row r="208" spans="1:34" x14ac:dyDescent="0.25">
      <c r="A208" s="19">
        <v>21</v>
      </c>
      <c r="B208" s="1" t="s">
        <v>120</v>
      </c>
      <c r="C208" s="22">
        <f t="shared" si="1"/>
        <v>53.053620423259517</v>
      </c>
      <c r="D208" s="22">
        <f t="shared" si="3"/>
        <v>57.041816499809229</v>
      </c>
      <c r="E208" s="22">
        <f t="shared" si="3"/>
        <v>56.932567444855515</v>
      </c>
      <c r="F208" s="22">
        <f t="shared" si="3"/>
        <v>55.359630416743961</v>
      </c>
      <c r="G208" s="22">
        <f t="shared" si="3"/>
        <v>61.839012643893255</v>
      </c>
      <c r="H208" s="22">
        <f t="shared" si="3"/>
        <v>70.692470448055886</v>
      </c>
      <c r="I208" s="22">
        <f t="shared" si="3"/>
        <v>74.5515318028623</v>
      </c>
      <c r="J208" s="22">
        <f t="shared" si="3"/>
        <v>80.149674692741513</v>
      </c>
      <c r="K208" s="22">
        <f t="shared" si="3"/>
        <v>73.249261011556754</v>
      </c>
      <c r="L208" s="22">
        <f t="shared" si="3"/>
        <v>70.579152789520279</v>
      </c>
      <c r="M208" s="22">
        <f t="shared" si="3"/>
        <v>68.782048005205539</v>
      </c>
      <c r="N208" s="22">
        <f t="shared" si="3"/>
        <v>76.814017257897532</v>
      </c>
      <c r="O208" s="22">
        <f t="shared" si="3"/>
        <v>80.352106766854206</v>
      </c>
      <c r="P208" s="22">
        <f t="shared" si="3"/>
        <v>83.415433838289687</v>
      </c>
      <c r="Q208" s="22">
        <f t="shared" si="3"/>
        <v>82.575278688330698</v>
      </c>
      <c r="R208" s="22">
        <f t="shared" si="3"/>
        <v>87.683139853299224</v>
      </c>
      <c r="S208" s="22">
        <f t="shared" si="3"/>
        <v>92.915274054330382</v>
      </c>
      <c r="T208" s="22">
        <f t="shared" si="3"/>
        <v>93.678405719291874</v>
      </c>
      <c r="U208" s="22">
        <f t="shared" si="3"/>
        <v>93.728264404711496</v>
      </c>
      <c r="V208" s="22">
        <f t="shared" si="3"/>
        <v>96.984567836607795</v>
      </c>
      <c r="W208" s="22">
        <f t="shared" si="3"/>
        <v>100.2749602215182</v>
      </c>
      <c r="X208" s="22">
        <f t="shared" si="3"/>
        <v>99.494898929197504</v>
      </c>
      <c r="Y208" s="22">
        <f t="shared" si="3"/>
        <v>98.638866126687759</v>
      </c>
      <c r="Z208" s="22">
        <f t="shared" si="3"/>
        <v>98.666831935653306</v>
      </c>
      <c r="AA208" s="22">
        <f t="shared" si="3"/>
        <v>100.40613961085464</v>
      </c>
      <c r="AB208" s="22">
        <f t="shared" si="3"/>
        <v>100</v>
      </c>
      <c r="AC208" s="22">
        <f t="shared" si="3"/>
        <v>99.077424569328301</v>
      </c>
      <c r="AD208" s="22">
        <f t="shared" si="3"/>
        <v>101.4665527945163</v>
      </c>
      <c r="AE208" s="22">
        <f t="shared" si="3"/>
        <v>104.33419241834079</v>
      </c>
      <c r="AF208" s="22">
        <f t="shared" si="3"/>
        <v>104.9017779872334</v>
      </c>
      <c r="AG208" s="22">
        <f t="shared" si="3"/>
        <v>106.51748944079584</v>
      </c>
      <c r="AH208" s="22">
        <f t="shared" si="3"/>
        <v>109.48574365503478</v>
      </c>
    </row>
    <row r="209" spans="1:34" x14ac:dyDescent="0.25">
      <c r="A209" s="19">
        <v>22</v>
      </c>
      <c r="B209" s="1" t="s">
        <v>121</v>
      </c>
      <c r="C209" s="22">
        <f t="shared" si="1"/>
        <v>41.651955108774899</v>
      </c>
      <c r="D209" s="22">
        <f t="shared" si="3"/>
        <v>41.958147495281644</v>
      </c>
      <c r="E209" s="22">
        <f t="shared" si="3"/>
        <v>43.736245642363301</v>
      </c>
      <c r="F209" s="22">
        <f t="shared" si="3"/>
        <v>46.319556762283561</v>
      </c>
      <c r="G209" s="22">
        <f t="shared" si="3"/>
        <v>48.334086650791399</v>
      </c>
      <c r="H209" s="22">
        <f t="shared" si="3"/>
        <v>49.820024495259574</v>
      </c>
      <c r="I209" s="22">
        <f t="shared" si="3"/>
        <v>51.846162007052271</v>
      </c>
      <c r="J209" s="22">
        <f t="shared" si="3"/>
        <v>53.250860596203516</v>
      </c>
      <c r="K209" s="22">
        <f t="shared" si="3"/>
        <v>56.379566842979941</v>
      </c>
      <c r="L209" s="22">
        <f t="shared" si="3"/>
        <v>56.388278408215029</v>
      </c>
      <c r="M209" s="22">
        <f t="shared" si="3"/>
        <v>58.278416531217559</v>
      </c>
      <c r="N209" s="22">
        <f t="shared" si="3"/>
        <v>58.682295663061026</v>
      </c>
      <c r="O209" s="22">
        <f t="shared" si="3"/>
        <v>61.80116921512235</v>
      </c>
      <c r="P209" s="22">
        <f t="shared" si="3"/>
        <v>64.164302089934409</v>
      </c>
      <c r="Q209" s="22">
        <f t="shared" si="3"/>
        <v>67.164659153931836</v>
      </c>
      <c r="R209" s="22">
        <f t="shared" si="3"/>
        <v>70.791957624612877</v>
      </c>
      <c r="S209" s="22">
        <f t="shared" si="3"/>
        <v>74.729178787695545</v>
      </c>
      <c r="T209" s="22">
        <f t="shared" si="3"/>
        <v>81.172659897461727</v>
      </c>
      <c r="U209" s="22">
        <f t="shared" si="3"/>
        <v>80.101864202885949</v>
      </c>
      <c r="V209" s="22">
        <f t="shared" si="3"/>
        <v>84.388326006024386</v>
      </c>
      <c r="W209" s="22">
        <f t="shared" si="3"/>
        <v>87.305857819573262</v>
      </c>
      <c r="X209" s="22">
        <f t="shared" si="3"/>
        <v>88.768286722742602</v>
      </c>
      <c r="Y209" s="22">
        <f t="shared" si="3"/>
        <v>93.669300630170511</v>
      </c>
      <c r="Z209" s="22">
        <f t="shared" si="3"/>
        <v>97.024969579363358</v>
      </c>
      <c r="AA209" s="22">
        <f t="shared" si="3"/>
        <v>99.603219956062134</v>
      </c>
      <c r="AB209" s="22">
        <f t="shared" si="3"/>
        <v>100</v>
      </c>
      <c r="AC209" s="22">
        <f t="shared" si="3"/>
        <v>102.10547676529633</v>
      </c>
      <c r="AD209" s="22">
        <f t="shared" si="3"/>
        <v>105.20639248148807</v>
      </c>
      <c r="AE209" s="22">
        <f t="shared" si="3"/>
        <v>106.91269270679133</v>
      </c>
      <c r="AF209" s="22">
        <f t="shared" si="3"/>
        <v>107.99602924933239</v>
      </c>
      <c r="AG209" s="22">
        <f t="shared" si="3"/>
        <v>111.59823215950667</v>
      </c>
      <c r="AH209" s="22">
        <f t="shared" si="3"/>
        <v>114.69042383277555</v>
      </c>
    </row>
    <row r="210" spans="1:34" x14ac:dyDescent="0.25">
      <c r="A210" s="19">
        <v>23</v>
      </c>
      <c r="B210" s="1" t="s">
        <v>122</v>
      </c>
      <c r="C210" s="22">
        <f t="shared" si="1"/>
        <v>44.627722668291213</v>
      </c>
      <c r="D210" s="22">
        <f t="shared" si="3"/>
        <v>46.245774026002813</v>
      </c>
      <c r="E210" s="22">
        <f t="shared" si="3"/>
        <v>47.494306933160878</v>
      </c>
      <c r="F210" s="22">
        <f t="shared" si="3"/>
        <v>49.501978379674064</v>
      </c>
      <c r="G210" s="22">
        <f t="shared" si="3"/>
        <v>50.292225846751151</v>
      </c>
      <c r="H210" s="22">
        <f t="shared" si="3"/>
        <v>54.54539737441182</v>
      </c>
      <c r="I210" s="22">
        <f t="shared" si="3"/>
        <v>55.937699955273999</v>
      </c>
      <c r="J210" s="22">
        <f t="shared" si="3"/>
        <v>57.414227123065935</v>
      </c>
      <c r="K210" s="22">
        <f t="shared" si="3"/>
        <v>59.342491116197039</v>
      </c>
      <c r="L210" s="22">
        <f t="shared" si="3"/>
        <v>61.227891482405504</v>
      </c>
      <c r="M210" s="22">
        <f t="shared" si="3"/>
        <v>64.450222497179283</v>
      </c>
      <c r="N210" s="22">
        <f t="shared" si="3"/>
        <v>65.754195767183361</v>
      </c>
      <c r="O210" s="22">
        <f t="shared" si="3"/>
        <v>68.010517618241579</v>
      </c>
      <c r="P210" s="22">
        <f t="shared" si="3"/>
        <v>70.687950584522767</v>
      </c>
      <c r="Q210" s="22">
        <f t="shared" si="3"/>
        <v>72.00210083533301</v>
      </c>
      <c r="R210" s="22">
        <f t="shared" si="3"/>
        <v>75.241916650785583</v>
      </c>
      <c r="S210" s="22">
        <f t="shared" si="3"/>
        <v>79.293644690170979</v>
      </c>
      <c r="T210" s="22">
        <f t="shared" si="3"/>
        <v>82.34353665463928</v>
      </c>
      <c r="U210" s="22">
        <f t="shared" si="3"/>
        <v>84.620714075639171</v>
      </c>
      <c r="V210" s="22">
        <f t="shared" si="3"/>
        <v>87.067153938035929</v>
      </c>
      <c r="W210" s="22">
        <f t="shared" si="3"/>
        <v>91.008069681055474</v>
      </c>
      <c r="X210" s="22">
        <f t="shared" si="3"/>
        <v>93.727927234708446</v>
      </c>
      <c r="Y210" s="22">
        <f t="shared" si="3"/>
        <v>94.648999025088173</v>
      </c>
      <c r="Z210" s="22">
        <f t="shared" si="3"/>
        <v>95.920870335841201</v>
      </c>
      <c r="AA210" s="22">
        <f t="shared" si="3"/>
        <v>96.765557806000459</v>
      </c>
      <c r="AB210" s="22">
        <f t="shared" si="3"/>
        <v>100</v>
      </c>
      <c r="AC210" s="22">
        <f t="shared" si="3"/>
        <v>101.35313836550687</v>
      </c>
      <c r="AD210" s="22">
        <f t="shared" si="3"/>
        <v>103.39558535587203</v>
      </c>
      <c r="AE210" s="22">
        <f t="shared" si="3"/>
        <v>108.62107801941347</v>
      </c>
      <c r="AF210" s="22">
        <f t="shared" si="3"/>
        <v>109.40403908279542</v>
      </c>
      <c r="AG210" s="22">
        <f t="shared" si="3"/>
        <v>113.27727647092823</v>
      </c>
      <c r="AH210" s="22">
        <f t="shared" si="3"/>
        <v>116.54518805629408</v>
      </c>
    </row>
    <row r="211" spans="1:34" x14ac:dyDescent="0.25">
      <c r="A211" s="19">
        <v>24</v>
      </c>
      <c r="B211" s="1" t="s">
        <v>123</v>
      </c>
      <c r="C211" s="22">
        <f t="shared" si="1"/>
        <v>31.206963259019489</v>
      </c>
      <c r="D211" s="22">
        <f t="shared" si="3"/>
        <v>34.829155177972879</v>
      </c>
      <c r="E211" s="22">
        <f t="shared" si="3"/>
        <v>36.364065418426506</v>
      </c>
      <c r="F211" s="22">
        <f t="shared" si="3"/>
        <v>38.556527731242625</v>
      </c>
      <c r="G211" s="22">
        <f t="shared" si="3"/>
        <v>40.751355128122974</v>
      </c>
      <c r="H211" s="22">
        <f t="shared" si="3"/>
        <v>44.520030787426066</v>
      </c>
      <c r="I211" s="22">
        <f t="shared" si="3"/>
        <v>47.138317628975813</v>
      </c>
      <c r="J211" s="22">
        <f t="shared" si="3"/>
        <v>48.53397386505393</v>
      </c>
      <c r="K211" s="22">
        <f t="shared" si="3"/>
        <v>49.958781290589236</v>
      </c>
      <c r="L211" s="22">
        <f t="shared" si="3"/>
        <v>52.579039881195527</v>
      </c>
      <c r="M211" s="22">
        <f t="shared" si="3"/>
        <v>54.230645874859633</v>
      </c>
      <c r="N211" s="22">
        <f t="shared" si="3"/>
        <v>57.103963389312277</v>
      </c>
      <c r="O211" s="22">
        <f t="shared" si="3"/>
        <v>59.90969702323585</v>
      </c>
      <c r="P211" s="22">
        <f t="shared" si="3"/>
        <v>63.154659125324983</v>
      </c>
      <c r="Q211" s="22">
        <f t="shared" si="3"/>
        <v>65.117953255843275</v>
      </c>
      <c r="R211" s="22">
        <f t="shared" si="3"/>
        <v>67.314557451060722</v>
      </c>
      <c r="S211" s="22">
        <f t="shared" si="3"/>
        <v>71.800304306517233</v>
      </c>
      <c r="T211" s="22">
        <f t="shared" si="3"/>
        <v>76.700203389774899</v>
      </c>
      <c r="U211" s="22">
        <f t="shared" si="3"/>
        <v>78.703723734117901</v>
      </c>
      <c r="V211" s="22">
        <f t="shared" si="3"/>
        <v>82.110424715333266</v>
      </c>
      <c r="W211" s="22">
        <f t="shared" si="3"/>
        <v>87.104645870289445</v>
      </c>
      <c r="X211" s="22">
        <f t="shared" si="3"/>
        <v>89.853361762117871</v>
      </c>
      <c r="Y211" s="22">
        <f t="shared" si="3"/>
        <v>93.741536293092466</v>
      </c>
      <c r="Z211" s="22">
        <f t="shared" si="3"/>
        <v>96.819469182921424</v>
      </c>
      <c r="AA211" s="22">
        <f t="shared" si="3"/>
        <v>98.49784806171651</v>
      </c>
      <c r="AB211" s="22">
        <f t="shared" si="3"/>
        <v>100</v>
      </c>
      <c r="AC211" s="22">
        <f t="shared" si="3"/>
        <v>101.75164365294187</v>
      </c>
      <c r="AD211" s="22">
        <f t="shared" si="3"/>
        <v>104.07026409853104</v>
      </c>
      <c r="AE211" s="22">
        <f t="shared" si="3"/>
        <v>108.94037632395478</v>
      </c>
      <c r="AF211" s="22">
        <f t="shared" si="3"/>
        <v>109.60362410431109</v>
      </c>
      <c r="AG211" s="22">
        <f t="shared" si="3"/>
        <v>113.11431401792814</v>
      </c>
      <c r="AH211" s="22">
        <f t="shared" si="3"/>
        <v>115.74880435509117</v>
      </c>
    </row>
    <row r="212" spans="1:34" x14ac:dyDescent="0.25">
      <c r="A212" s="19">
        <v>25</v>
      </c>
      <c r="B212" s="1" t="s">
        <v>285</v>
      </c>
      <c r="C212" s="22">
        <f t="shared" si="1"/>
        <v>40.703930908820027</v>
      </c>
      <c r="D212" s="22">
        <f t="shared" si="3"/>
        <v>42.704773096661192</v>
      </c>
      <c r="E212" s="22">
        <f t="shared" si="3"/>
        <v>44.504000267420679</v>
      </c>
      <c r="F212" s="22">
        <f t="shared" si="3"/>
        <v>46.544323381389177</v>
      </c>
      <c r="G212" s="22">
        <f t="shared" si="3"/>
        <v>49.031084379866968</v>
      </c>
      <c r="H212" s="22">
        <f t="shared" si="3"/>
        <v>51.495238903907953</v>
      </c>
      <c r="I212" s="22">
        <f t="shared" si="3"/>
        <v>53.210542662579776</v>
      </c>
      <c r="J212" s="22">
        <f t="shared" si="3"/>
        <v>54.392962827517884</v>
      </c>
      <c r="K212" s="22">
        <f t="shared" si="3"/>
        <v>55.469823282672195</v>
      </c>
      <c r="L212" s="22">
        <f t="shared" si="3"/>
        <v>56.333281581072086</v>
      </c>
      <c r="M212" s="22">
        <f t="shared" si="3"/>
        <v>58.054364594134917</v>
      </c>
      <c r="N212" s="22">
        <f t="shared" si="3"/>
        <v>60.795913247546935</v>
      </c>
      <c r="O212" s="22">
        <f t="shared" si="3"/>
        <v>63.633985527761403</v>
      </c>
      <c r="P212" s="22">
        <f t="shared" si="3"/>
        <v>66.85488152844259</v>
      </c>
      <c r="Q212" s="22">
        <f t="shared" si="3"/>
        <v>69.335742405546739</v>
      </c>
      <c r="R212" s="22">
        <f t="shared" si="3"/>
        <v>71.85922443941179</v>
      </c>
      <c r="S212" s="22">
        <f t="shared" si="3"/>
        <v>75.985943570984631</v>
      </c>
      <c r="T212" s="22">
        <f t="shared" si="3"/>
        <v>78.926796796200236</v>
      </c>
      <c r="U212" s="22">
        <f t="shared" si="3"/>
        <v>82.074533122371506</v>
      </c>
      <c r="V212" s="22">
        <f t="shared" si="3"/>
        <v>84.374335060017486</v>
      </c>
      <c r="W212" s="22">
        <f t="shared" si="3"/>
        <v>88.202701149481499</v>
      </c>
      <c r="X212" s="22">
        <f t="shared" si="3"/>
        <v>90.790260730309569</v>
      </c>
      <c r="Y212" s="22">
        <f t="shared" si="3"/>
        <v>92.353898877854519</v>
      </c>
      <c r="Z212" s="22">
        <f t="shared" si="3"/>
        <v>96.061503836776836</v>
      </c>
      <c r="AA212" s="22">
        <f t="shared" si="3"/>
        <v>96.906971162229624</v>
      </c>
      <c r="AB212" s="22">
        <f t="shared" si="3"/>
        <v>100</v>
      </c>
      <c r="AC212" s="22">
        <f t="shared" si="3"/>
        <v>101.6879153151739</v>
      </c>
      <c r="AD212" s="22">
        <f t="shared" si="3"/>
        <v>105.34370108033838</v>
      </c>
      <c r="AE212" s="22">
        <f t="shared" si="3"/>
        <v>106.54251926040791</v>
      </c>
      <c r="AF212" s="22">
        <f t="shared" si="3"/>
        <v>106.70002290551174</v>
      </c>
      <c r="AG212" s="22">
        <f t="shared" si="3"/>
        <v>108.65122250785707</v>
      </c>
      <c r="AH212" s="22">
        <f t="shared" si="3"/>
        <v>111.48811421419153</v>
      </c>
    </row>
    <row r="213" spans="1:34" x14ac:dyDescent="0.25">
      <c r="A213" s="19">
        <v>26</v>
      </c>
      <c r="B213" s="1" t="s">
        <v>124</v>
      </c>
      <c r="C213" s="22">
        <f t="shared" si="1"/>
        <v>48.308895251770281</v>
      </c>
      <c r="D213" s="22">
        <f t="shared" si="3"/>
        <v>50.069177076642632</v>
      </c>
      <c r="E213" s="22">
        <f t="shared" si="3"/>
        <v>51.738791000365431</v>
      </c>
      <c r="F213" s="22">
        <f t="shared" si="3"/>
        <v>53.699195879641628</v>
      </c>
      <c r="G213" s="22">
        <f t="shared" si="3"/>
        <v>56.464872169906805</v>
      </c>
      <c r="H213" s="22">
        <f t="shared" si="3"/>
        <v>58.639326696401334</v>
      </c>
      <c r="I213" s="22">
        <f t="shared" ref="D213:AH221" si="4">I29*100/I121</f>
        <v>60.152436288045415</v>
      </c>
      <c r="J213" s="22">
        <f t="shared" si="4"/>
        <v>61.152471991455975</v>
      </c>
      <c r="K213" s="22">
        <f t="shared" si="4"/>
        <v>61.778030932706436</v>
      </c>
      <c r="L213" s="22">
        <f t="shared" si="4"/>
        <v>62.004606146020876</v>
      </c>
      <c r="M213" s="22">
        <f t="shared" si="4"/>
        <v>63.864399029500873</v>
      </c>
      <c r="N213" s="22">
        <f t="shared" si="4"/>
        <v>66.782725140250861</v>
      </c>
      <c r="O213" s="22">
        <f t="shared" si="4"/>
        <v>68.947115543991885</v>
      </c>
      <c r="P213" s="22">
        <f t="shared" si="4"/>
        <v>71.765887897131307</v>
      </c>
      <c r="Q213" s="22">
        <f t="shared" si="4"/>
        <v>74.188764906196454</v>
      </c>
      <c r="R213" s="22">
        <f t="shared" si="4"/>
        <v>76.383412273230107</v>
      </c>
      <c r="S213" s="22">
        <f t="shared" si="4"/>
        <v>80.761331479112727</v>
      </c>
      <c r="T213" s="22">
        <f t="shared" si="4"/>
        <v>83.178796691926308</v>
      </c>
      <c r="U213" s="22">
        <f t="shared" si="4"/>
        <v>85.280757342249018</v>
      </c>
      <c r="V213" s="22">
        <f t="shared" si="4"/>
        <v>86.678741667523312</v>
      </c>
      <c r="W213" s="22">
        <f t="shared" si="4"/>
        <v>89.68223026019534</v>
      </c>
      <c r="X213" s="22">
        <f t="shared" si="4"/>
        <v>91.909115992212946</v>
      </c>
      <c r="Y213" s="22">
        <f t="shared" si="4"/>
        <v>93.465115712260399</v>
      </c>
      <c r="Z213" s="22">
        <f t="shared" si="4"/>
        <v>97.404680694104087</v>
      </c>
      <c r="AA213" s="22">
        <f t="shared" si="4"/>
        <v>96.450149864887536</v>
      </c>
      <c r="AB213" s="22">
        <f t="shared" si="4"/>
        <v>100.00000000000001</v>
      </c>
      <c r="AC213" s="22">
        <f t="shared" si="4"/>
        <v>101.80518308396481</v>
      </c>
      <c r="AD213" s="22">
        <f t="shared" si="4"/>
        <v>106.14245014107721</v>
      </c>
      <c r="AE213" s="22">
        <f t="shared" si="4"/>
        <v>106.49627648337845</v>
      </c>
      <c r="AF213" s="22">
        <f t="shared" si="4"/>
        <v>107.89584721041734</v>
      </c>
      <c r="AG213" s="22">
        <f t="shared" si="4"/>
        <v>109.71767197738555</v>
      </c>
      <c r="AH213" s="22">
        <f t="shared" si="4"/>
        <v>112.34867669602669</v>
      </c>
    </row>
    <row r="214" spans="1:34" x14ac:dyDescent="0.25">
      <c r="A214" s="19">
        <v>27</v>
      </c>
      <c r="B214" s="1" t="s">
        <v>125</v>
      </c>
      <c r="C214" s="22">
        <f t="shared" si="1"/>
        <v>45.946940153834746</v>
      </c>
      <c r="D214" s="22">
        <f t="shared" si="4"/>
        <v>48.33584299007115</v>
      </c>
      <c r="E214" s="22">
        <f t="shared" si="4"/>
        <v>50.352454907099009</v>
      </c>
      <c r="F214" s="22">
        <f t="shared" si="4"/>
        <v>50.998787285348484</v>
      </c>
      <c r="G214" s="22">
        <f t="shared" si="4"/>
        <v>54.119358307121587</v>
      </c>
      <c r="H214" s="22">
        <f t="shared" si="4"/>
        <v>57.88200899579757</v>
      </c>
      <c r="I214" s="22">
        <f t="shared" si="4"/>
        <v>59.723559348549792</v>
      </c>
      <c r="J214" s="22">
        <f t="shared" si="4"/>
        <v>61.120781860721159</v>
      </c>
      <c r="K214" s="22">
        <f t="shared" si="4"/>
        <v>60.983048922105205</v>
      </c>
      <c r="L214" s="22">
        <f t="shared" si="4"/>
        <v>62.13731571880048</v>
      </c>
      <c r="M214" s="22">
        <f t="shared" si="4"/>
        <v>64.768651392227312</v>
      </c>
      <c r="N214" s="22">
        <f t="shared" si="4"/>
        <v>65.123582967800743</v>
      </c>
      <c r="O214" s="22">
        <f t="shared" si="4"/>
        <v>68.062956689457337</v>
      </c>
      <c r="P214" s="22">
        <f t="shared" si="4"/>
        <v>69.927823226816727</v>
      </c>
      <c r="Q214" s="22">
        <f t="shared" si="4"/>
        <v>72.32969326166004</v>
      </c>
      <c r="R214" s="22">
        <f t="shared" si="4"/>
        <v>75.042274127778015</v>
      </c>
      <c r="S214" s="22">
        <f t="shared" si="4"/>
        <v>78.048451536896948</v>
      </c>
      <c r="T214" s="22">
        <f t="shared" si="4"/>
        <v>82.605850527640044</v>
      </c>
      <c r="U214" s="22">
        <f t="shared" si="4"/>
        <v>84.404168449785431</v>
      </c>
      <c r="V214" s="22">
        <f t="shared" si="4"/>
        <v>86.601510710682348</v>
      </c>
      <c r="W214" s="22">
        <f t="shared" si="4"/>
        <v>90.68293998786956</v>
      </c>
      <c r="X214" s="22">
        <f t="shared" si="4"/>
        <v>92.78895514680417</v>
      </c>
      <c r="Y214" s="22">
        <f t="shared" si="4"/>
        <v>91.371795446396547</v>
      </c>
      <c r="Z214" s="22">
        <f t="shared" si="4"/>
        <v>95.853079645189936</v>
      </c>
      <c r="AA214" s="22">
        <f t="shared" si="4"/>
        <v>96.040567535727078</v>
      </c>
      <c r="AB214" s="22">
        <f t="shared" si="4"/>
        <v>100</v>
      </c>
      <c r="AC214" s="22">
        <f t="shared" si="4"/>
        <v>103.45369884239102</v>
      </c>
      <c r="AD214" s="22">
        <f t="shared" si="4"/>
        <v>108.77494653741739</v>
      </c>
      <c r="AE214" s="22">
        <f t="shared" si="4"/>
        <v>107.23226836148331</v>
      </c>
      <c r="AF214" s="22">
        <f t="shared" si="4"/>
        <v>110.31263241957036</v>
      </c>
      <c r="AG214" s="22">
        <f t="shared" si="4"/>
        <v>111.86260211448449</v>
      </c>
      <c r="AH214" s="22">
        <f t="shared" si="4"/>
        <v>114.73137162228232</v>
      </c>
    </row>
    <row r="215" spans="1:34" x14ac:dyDescent="0.25">
      <c r="A215" s="19">
        <v>28</v>
      </c>
      <c r="B215" s="1" t="s">
        <v>126</v>
      </c>
      <c r="C215" s="22">
        <f t="shared" si="1"/>
        <v>32.662276288217683</v>
      </c>
      <c r="D215" s="22">
        <f t="shared" si="4"/>
        <v>34.226974828750038</v>
      </c>
      <c r="E215" s="22">
        <f t="shared" si="4"/>
        <v>35.4396946637223</v>
      </c>
      <c r="F215" s="22">
        <f t="shared" si="4"/>
        <v>37.450896012259335</v>
      </c>
      <c r="G215" s="22">
        <f t="shared" si="4"/>
        <v>39.704924332407359</v>
      </c>
      <c r="H215" s="22">
        <f t="shared" si="4"/>
        <v>41.603116550785536</v>
      </c>
      <c r="I215" s="22">
        <f t="shared" si="4"/>
        <v>43.446611999914715</v>
      </c>
      <c r="J215" s="22">
        <f t="shared" si="4"/>
        <v>44.874168964076667</v>
      </c>
      <c r="K215" s="22">
        <f t="shared" si="4"/>
        <v>45.806840147780214</v>
      </c>
      <c r="L215" s="22">
        <f t="shared" si="4"/>
        <v>47.90173526999213</v>
      </c>
      <c r="M215" s="22">
        <f t="shared" si="4"/>
        <v>49.399055753032556</v>
      </c>
      <c r="N215" s="22">
        <f t="shared" si="4"/>
        <v>53.450276412458088</v>
      </c>
      <c r="O215" s="22">
        <f t="shared" si="4"/>
        <v>56.655349753344282</v>
      </c>
      <c r="P215" s="22">
        <f t="shared" si="4"/>
        <v>61.663925117894941</v>
      </c>
      <c r="Q215" s="22">
        <f t="shared" si="4"/>
        <v>63.847350748049728</v>
      </c>
      <c r="R215" s="22">
        <f t="shared" si="4"/>
        <v>67.665621024066766</v>
      </c>
      <c r="S215" s="22">
        <f t="shared" si="4"/>
        <v>73.398368647506544</v>
      </c>
      <c r="T215" s="22">
        <f t="shared" si="4"/>
        <v>78.021650706087229</v>
      </c>
      <c r="U215" s="22">
        <f t="shared" si="4"/>
        <v>82.232230317129904</v>
      </c>
      <c r="V215" s="22">
        <f t="shared" si="4"/>
        <v>85.963104463977388</v>
      </c>
      <c r="W215" s="22">
        <f t="shared" si="4"/>
        <v>92.543872796452874</v>
      </c>
      <c r="X215" s="22">
        <f t="shared" si="4"/>
        <v>97.254316150361234</v>
      </c>
      <c r="Y215" s="22">
        <f t="shared" si="4"/>
        <v>95.106905257511372</v>
      </c>
      <c r="Z215" s="22">
        <f t="shared" si="4"/>
        <v>98.069010522657962</v>
      </c>
      <c r="AA215" s="22">
        <f t="shared" si="4"/>
        <v>98.04722959935485</v>
      </c>
      <c r="AB215" s="22">
        <f t="shared" si="4"/>
        <v>100</v>
      </c>
      <c r="AC215" s="22">
        <f t="shared" si="4"/>
        <v>102.73372686486951</v>
      </c>
      <c r="AD215" s="22">
        <f t="shared" si="4"/>
        <v>108.17925798946979</v>
      </c>
      <c r="AE215" s="22">
        <f t="shared" si="4"/>
        <v>106.9666034039427</v>
      </c>
      <c r="AF215" s="22">
        <f t="shared" si="4"/>
        <v>110.28673499521028</v>
      </c>
      <c r="AG215" s="22">
        <f t="shared" si="4"/>
        <v>113.84452992066478</v>
      </c>
      <c r="AH215" s="22">
        <f t="shared" si="4"/>
        <v>118.36802728445168</v>
      </c>
    </row>
    <row r="216" spans="1:34" x14ac:dyDescent="0.25">
      <c r="A216" s="19">
        <v>29</v>
      </c>
      <c r="B216" s="1" t="s">
        <v>127</v>
      </c>
      <c r="C216" s="22">
        <f t="shared" si="1"/>
        <v>48.444440196737318</v>
      </c>
      <c r="D216" s="22">
        <f t="shared" si="4"/>
        <v>50.444075569517018</v>
      </c>
      <c r="E216" s="22">
        <f t="shared" si="4"/>
        <v>52.439662852435099</v>
      </c>
      <c r="F216" s="22">
        <f t="shared" si="4"/>
        <v>54.266895776375875</v>
      </c>
      <c r="G216" s="22">
        <f t="shared" si="4"/>
        <v>56.483871700518669</v>
      </c>
      <c r="H216" s="22">
        <f t="shared" si="4"/>
        <v>59.364051522014073</v>
      </c>
      <c r="I216" s="22">
        <f t="shared" si="4"/>
        <v>61.441899773590364</v>
      </c>
      <c r="J216" s="22">
        <f t="shared" si="4"/>
        <v>62.960140823463576</v>
      </c>
      <c r="K216" s="22">
        <f t="shared" si="4"/>
        <v>64.795460693547824</v>
      </c>
      <c r="L216" s="22">
        <f t="shared" si="4"/>
        <v>64.74193348738396</v>
      </c>
      <c r="M216" s="22">
        <f t="shared" si="4"/>
        <v>65.26870345967842</v>
      </c>
      <c r="N216" s="22">
        <f t="shared" si="4"/>
        <v>65.038862952940661</v>
      </c>
      <c r="O216" s="22">
        <f t="shared" si="4"/>
        <v>68.23006006966547</v>
      </c>
      <c r="P216" s="22">
        <f t="shared" si="4"/>
        <v>70.61963116418805</v>
      </c>
      <c r="Q216" s="22">
        <f t="shared" si="4"/>
        <v>73.58817251433544</v>
      </c>
      <c r="R216" s="22">
        <f t="shared" si="4"/>
        <v>76.662289223521057</v>
      </c>
      <c r="S216" s="22">
        <f t="shared" si="4"/>
        <v>80.380813017032253</v>
      </c>
      <c r="T216" s="22">
        <f t="shared" si="4"/>
        <v>82.033295680496252</v>
      </c>
      <c r="U216" s="22">
        <f t="shared" si="4"/>
        <v>84.826455134377113</v>
      </c>
      <c r="V216" s="22">
        <f t="shared" si="4"/>
        <v>86.217439149446989</v>
      </c>
      <c r="W216" s="22">
        <f t="shared" si="4"/>
        <v>89.17757676862486</v>
      </c>
      <c r="X216" s="22">
        <f t="shared" si="4"/>
        <v>92.230467567789859</v>
      </c>
      <c r="Y216" s="22">
        <f t="shared" si="4"/>
        <v>92.043057877097411</v>
      </c>
      <c r="Z216" s="22">
        <f t="shared" si="4"/>
        <v>96.133604123187212</v>
      </c>
      <c r="AA216" s="22">
        <f t="shared" si="4"/>
        <v>98.122231796647213</v>
      </c>
      <c r="AB216" s="22">
        <f t="shared" si="4"/>
        <v>100</v>
      </c>
      <c r="AC216" s="22">
        <f t="shared" si="4"/>
        <v>101.61018646741279</v>
      </c>
      <c r="AD216" s="22">
        <f t="shared" si="4"/>
        <v>104.53329685883629</v>
      </c>
      <c r="AE216" s="22">
        <f t="shared" si="4"/>
        <v>105.30619845422579</v>
      </c>
      <c r="AF216" s="22">
        <f t="shared" si="4"/>
        <v>105.42114670197651</v>
      </c>
      <c r="AG216" s="22">
        <f t="shared" si="4"/>
        <v>107.53499525003147</v>
      </c>
      <c r="AH216" s="22">
        <f t="shared" si="4"/>
        <v>110.94391972019707</v>
      </c>
    </row>
    <row r="217" spans="1:34" x14ac:dyDescent="0.25">
      <c r="A217" s="19">
        <v>30</v>
      </c>
      <c r="B217" s="1" t="s">
        <v>128</v>
      </c>
      <c r="C217" s="22">
        <f t="shared" si="1"/>
        <v>49.522805944458995</v>
      </c>
      <c r="D217" s="22">
        <f t="shared" si="4"/>
        <v>52.685025917749869</v>
      </c>
      <c r="E217" s="22">
        <f t="shared" si="4"/>
        <v>53.985023487407901</v>
      </c>
      <c r="F217" s="22">
        <f t="shared" si="4"/>
        <v>57.116869865066825</v>
      </c>
      <c r="G217" s="22">
        <f t="shared" si="4"/>
        <v>58.801272092881753</v>
      </c>
      <c r="H217" s="22">
        <f t="shared" si="4"/>
        <v>62.895899633795288</v>
      </c>
      <c r="I217" s="22">
        <f t="shared" si="4"/>
        <v>64.252442314518021</v>
      </c>
      <c r="J217" s="22">
        <f t="shared" si="4"/>
        <v>65.906303358020551</v>
      </c>
      <c r="K217" s="22">
        <f t="shared" si="4"/>
        <v>67.918107335348807</v>
      </c>
      <c r="L217" s="22">
        <f t="shared" si="4"/>
        <v>69.266174222165276</v>
      </c>
      <c r="M217" s="22">
        <f t="shared" si="4"/>
        <v>69.752228868610331</v>
      </c>
      <c r="N217" s="22">
        <f t="shared" si="4"/>
        <v>75.574236318298588</v>
      </c>
      <c r="O217" s="22">
        <f t="shared" si="4"/>
        <v>78.13457705536193</v>
      </c>
      <c r="P217" s="22">
        <f t="shared" si="4"/>
        <v>81.279667506438287</v>
      </c>
      <c r="Q217" s="22">
        <f t="shared" si="4"/>
        <v>79.982542724179737</v>
      </c>
      <c r="R217" s="22">
        <f t="shared" si="4"/>
        <v>82.28523825185286</v>
      </c>
      <c r="S217" s="22">
        <f t="shared" si="4"/>
        <v>85.332006352748436</v>
      </c>
      <c r="T217" s="22">
        <f t="shared" si="4"/>
        <v>87.354991559347951</v>
      </c>
      <c r="U217" s="22">
        <f t="shared" si="4"/>
        <v>91.142790673790188</v>
      </c>
      <c r="V217" s="22">
        <f t="shared" si="4"/>
        <v>92.636679840167616</v>
      </c>
      <c r="W217" s="22">
        <f t="shared" si="4"/>
        <v>95.227187507907615</v>
      </c>
      <c r="X217" s="22">
        <f t="shared" si="4"/>
        <v>97.713397576476325</v>
      </c>
      <c r="Y217" s="22">
        <f t="shared" si="4"/>
        <v>94.136893587613073</v>
      </c>
      <c r="Z217" s="22">
        <f t="shared" si="4"/>
        <v>96.514424112590461</v>
      </c>
      <c r="AA217" s="22">
        <f t="shared" si="4"/>
        <v>98.745234018418031</v>
      </c>
      <c r="AB217" s="22">
        <f t="shared" si="4"/>
        <v>100</v>
      </c>
      <c r="AC217" s="22">
        <f t="shared" si="4"/>
        <v>100.35838778639001</v>
      </c>
      <c r="AD217" s="22">
        <f t="shared" si="4"/>
        <v>102.38548817730313</v>
      </c>
      <c r="AE217" s="22">
        <f t="shared" si="4"/>
        <v>103.1680765067358</v>
      </c>
      <c r="AF217" s="22">
        <f t="shared" si="4"/>
        <v>104.35363154858108</v>
      </c>
      <c r="AG217" s="22">
        <f t="shared" si="4"/>
        <v>106.36482688979984</v>
      </c>
      <c r="AH217" s="22">
        <f t="shared" si="4"/>
        <v>110.89396649426617</v>
      </c>
    </row>
    <row r="218" spans="1:34" x14ac:dyDescent="0.25">
      <c r="A218" s="19">
        <v>31</v>
      </c>
      <c r="B218" s="1" t="s">
        <v>129</v>
      </c>
      <c r="C218" s="22">
        <f t="shared" si="1"/>
        <v>35.523337761447301</v>
      </c>
      <c r="D218" s="22">
        <f t="shared" si="4"/>
        <v>34.099879112260822</v>
      </c>
      <c r="E218" s="22">
        <f t="shared" si="4"/>
        <v>36.664986621166626</v>
      </c>
      <c r="F218" s="22">
        <f t="shared" si="4"/>
        <v>38.285823082276721</v>
      </c>
      <c r="G218" s="22">
        <f t="shared" si="4"/>
        <v>41.276814315471299</v>
      </c>
      <c r="H218" s="22">
        <f t="shared" si="4"/>
        <v>43.288402640515443</v>
      </c>
      <c r="I218" s="22">
        <f t="shared" si="4"/>
        <v>46.304964577855479</v>
      </c>
      <c r="J218" s="22">
        <f t="shared" si="4"/>
        <v>47.282459716956211</v>
      </c>
      <c r="K218" s="22">
        <f t="shared" si="4"/>
        <v>48.292066356934477</v>
      </c>
      <c r="L218" s="22">
        <f t="shared" si="4"/>
        <v>47.327724729303711</v>
      </c>
      <c r="M218" s="22">
        <f t="shared" si="4"/>
        <v>50.536384033713134</v>
      </c>
      <c r="N218" s="22">
        <f t="shared" si="4"/>
        <v>53.944051271147842</v>
      </c>
      <c r="O218" s="22">
        <f t="shared" si="4"/>
        <v>55.103733462994505</v>
      </c>
      <c r="P218" s="22">
        <f t="shared" si="4"/>
        <v>56.57831235846605</v>
      </c>
      <c r="Q218" s="22">
        <f t="shared" si="4"/>
        <v>62.717904866534163</v>
      </c>
      <c r="R218" s="22">
        <f t="shared" si="4"/>
        <v>58.819581873374062</v>
      </c>
      <c r="S218" s="22">
        <f t="shared" si="4"/>
        <v>64.806771355384782</v>
      </c>
      <c r="T218" s="22">
        <f t="shared" si="4"/>
        <v>69.762779819579023</v>
      </c>
      <c r="U218" s="22">
        <f t="shared" si="4"/>
        <v>74.986078627909563</v>
      </c>
      <c r="V218" s="22">
        <f t="shared" si="4"/>
        <v>86.91947878382895</v>
      </c>
      <c r="W218" s="22">
        <f t="shared" si="4"/>
        <v>85.484616514246127</v>
      </c>
      <c r="X218" s="22">
        <f t="shared" si="4"/>
        <v>87.081935143353817</v>
      </c>
      <c r="Y218" s="22">
        <f t="shared" si="4"/>
        <v>89.252010837480185</v>
      </c>
      <c r="Z218" s="22">
        <f t="shared" si="4"/>
        <v>92.41492125867596</v>
      </c>
      <c r="AA218" s="22">
        <f t="shared" si="4"/>
        <v>94.175297917362727</v>
      </c>
      <c r="AB218" s="22">
        <f t="shared" si="4"/>
        <v>100</v>
      </c>
      <c r="AC218" s="22">
        <f t="shared" si="4"/>
        <v>103.5471656086424</v>
      </c>
      <c r="AD218" s="22">
        <f t="shared" si="4"/>
        <v>106.14767791513533</v>
      </c>
      <c r="AE218" s="22">
        <f t="shared" si="4"/>
        <v>111.35871569850549</v>
      </c>
      <c r="AF218" s="22">
        <f t="shared" si="4"/>
        <v>109.12772003175607</v>
      </c>
      <c r="AG218" s="22">
        <f t="shared" si="4"/>
        <v>110.51978425850794</v>
      </c>
      <c r="AH218" s="22">
        <f t="shared" si="4"/>
        <v>114.19502649038233</v>
      </c>
    </row>
    <row r="219" spans="1:34" x14ac:dyDescent="0.25">
      <c r="A219" s="19">
        <v>32</v>
      </c>
      <c r="B219" s="1" t="s">
        <v>130</v>
      </c>
      <c r="C219" s="22">
        <f t="shared" si="1"/>
        <v>38.580672674503397</v>
      </c>
      <c r="D219" s="22">
        <f t="shared" si="4"/>
        <v>41.053945455125373</v>
      </c>
      <c r="E219" s="22">
        <f t="shared" si="4"/>
        <v>43.485215131705516</v>
      </c>
      <c r="F219" s="22">
        <f t="shared" si="4"/>
        <v>45.341582267134278</v>
      </c>
      <c r="G219" s="22">
        <f t="shared" si="4"/>
        <v>47.957783668146433</v>
      </c>
      <c r="H219" s="22">
        <f t="shared" si="4"/>
        <v>50.325035359632068</v>
      </c>
      <c r="I219" s="22">
        <f t="shared" si="4"/>
        <v>52.323907944070775</v>
      </c>
      <c r="J219" s="22">
        <f t="shared" si="4"/>
        <v>53.528501292140668</v>
      </c>
      <c r="K219" s="22">
        <f t="shared" si="4"/>
        <v>54.758478941802785</v>
      </c>
      <c r="L219" s="22">
        <f t="shared" si="4"/>
        <v>55.603984371919395</v>
      </c>
      <c r="M219" s="22">
        <f t="shared" si="4"/>
        <v>57.274287739391482</v>
      </c>
      <c r="N219" s="22">
        <f t="shared" si="4"/>
        <v>59.314360335475655</v>
      </c>
      <c r="O219" s="22">
        <f t="shared" si="4"/>
        <v>62.23756966711823</v>
      </c>
      <c r="P219" s="22">
        <f t="shared" si="4"/>
        <v>66.128032138172529</v>
      </c>
      <c r="Q219" s="22">
        <f t="shared" si="4"/>
        <v>68.276199042478638</v>
      </c>
      <c r="R219" s="22">
        <f t="shared" si="4"/>
        <v>70.236959320081695</v>
      </c>
      <c r="S219" s="22">
        <f t="shared" si="4"/>
        <v>73.99724517764318</v>
      </c>
      <c r="T219" s="22">
        <f t="shared" si="4"/>
        <v>77.470491828968022</v>
      </c>
      <c r="U219" s="22">
        <f t="shared" si="4"/>
        <v>80.665816673213826</v>
      </c>
      <c r="V219" s="22">
        <f t="shared" si="4"/>
        <v>82.415966044701193</v>
      </c>
      <c r="W219" s="22">
        <f t="shared" si="4"/>
        <v>87.50334899640977</v>
      </c>
      <c r="X219" s="22">
        <f t="shared" si="4"/>
        <v>89.23992854646454</v>
      </c>
      <c r="Y219" s="22">
        <f t="shared" si="4"/>
        <v>92.491118638495934</v>
      </c>
      <c r="Z219" s="22">
        <f t="shared" si="4"/>
        <v>95.64493283632298</v>
      </c>
      <c r="AA219" s="22">
        <f t="shared" si="4"/>
        <v>96.560449822146253</v>
      </c>
      <c r="AB219" s="22">
        <f t="shared" si="4"/>
        <v>100</v>
      </c>
      <c r="AC219" s="22">
        <f t="shared" si="4"/>
        <v>101.30972040373172</v>
      </c>
      <c r="AD219" s="22">
        <f t="shared" si="4"/>
        <v>105.97718105382744</v>
      </c>
      <c r="AE219" s="22">
        <f t="shared" si="4"/>
        <v>108.69273068229791</v>
      </c>
      <c r="AF219" s="22">
        <f t="shared" si="4"/>
        <v>106.9651728777684</v>
      </c>
      <c r="AG219" s="22">
        <f t="shared" si="4"/>
        <v>108.57491401511686</v>
      </c>
      <c r="AH219" s="22">
        <f t="shared" si="4"/>
        <v>110.96497644431737</v>
      </c>
    </row>
    <row r="220" spans="1:34" x14ac:dyDescent="0.25">
      <c r="A220" s="19">
        <v>33</v>
      </c>
      <c r="B220" s="1" t="s">
        <v>131</v>
      </c>
      <c r="C220" s="22">
        <f t="shared" si="1"/>
        <v>47.283881239500531</v>
      </c>
      <c r="D220" s="22">
        <f t="shared" si="4"/>
        <v>49.571249278408239</v>
      </c>
      <c r="E220" s="22">
        <f t="shared" si="4"/>
        <v>50.822483051836038</v>
      </c>
      <c r="F220" s="22">
        <f t="shared" si="4"/>
        <v>52.793922153348575</v>
      </c>
      <c r="G220" s="22">
        <f t="shared" si="4"/>
        <v>55.23407994443393</v>
      </c>
      <c r="H220" s="22">
        <f t="shared" si="4"/>
        <v>57.457951222785113</v>
      </c>
      <c r="I220" s="22">
        <f t="shared" si="4"/>
        <v>58.81207534017264</v>
      </c>
      <c r="J220" s="22">
        <f t="shared" si="4"/>
        <v>59.630728203089198</v>
      </c>
      <c r="K220" s="22">
        <f t="shared" si="4"/>
        <v>60.047168755514903</v>
      </c>
      <c r="L220" s="22">
        <f t="shared" si="4"/>
        <v>60.013863735209789</v>
      </c>
      <c r="M220" s="22">
        <f t="shared" si="4"/>
        <v>61.718838547232792</v>
      </c>
      <c r="N220" s="22">
        <f t="shared" si="4"/>
        <v>65.101297514948016</v>
      </c>
      <c r="O220" s="22">
        <f t="shared" si="4"/>
        <v>67.1037638879138</v>
      </c>
      <c r="P220" s="22">
        <f t="shared" si="4"/>
        <v>69.452264803033998</v>
      </c>
      <c r="Q220" s="22">
        <f t="shared" si="4"/>
        <v>71.597272466298236</v>
      </c>
      <c r="R220" s="22">
        <f t="shared" si="4"/>
        <v>74.892660086085201</v>
      </c>
      <c r="S220" s="22">
        <f t="shared" si="4"/>
        <v>78.160937117690253</v>
      </c>
      <c r="T220" s="22">
        <f t="shared" si="4"/>
        <v>80.454007718838966</v>
      </c>
      <c r="U220" s="22">
        <f t="shared" si="4"/>
        <v>82.775430119830247</v>
      </c>
      <c r="V220" s="22">
        <f t="shared" si="4"/>
        <v>84.28155503065949</v>
      </c>
      <c r="W220" s="22">
        <f t="shared" si="4"/>
        <v>87.988194551267966</v>
      </c>
      <c r="X220" s="22">
        <f t="shared" si="4"/>
        <v>90.248180493863913</v>
      </c>
      <c r="Y220" s="22">
        <f t="shared" si="4"/>
        <v>90.793961426015898</v>
      </c>
      <c r="Z220" s="22">
        <f t="shared" si="4"/>
        <v>94.869710449153658</v>
      </c>
      <c r="AA220" s="22">
        <f t="shared" si="4"/>
        <v>98.040261286964324</v>
      </c>
      <c r="AB220" s="22">
        <f t="shared" si="4"/>
        <v>100</v>
      </c>
      <c r="AC220" s="22">
        <f t="shared" si="4"/>
        <v>100.46603738163121</v>
      </c>
      <c r="AD220" s="22">
        <f t="shared" si="4"/>
        <v>102.32944810797483</v>
      </c>
      <c r="AE220" s="22">
        <f t="shared" si="4"/>
        <v>103.5305681955159</v>
      </c>
      <c r="AF220" s="22">
        <f t="shared" si="4"/>
        <v>105.31461163720289</v>
      </c>
      <c r="AG220" s="22">
        <f t="shared" si="4"/>
        <v>107.97970076153935</v>
      </c>
      <c r="AH220" s="22">
        <f t="shared" si="4"/>
        <v>110.3567566029144</v>
      </c>
    </row>
    <row r="221" spans="1:34" x14ac:dyDescent="0.25">
      <c r="A221" s="19">
        <v>34</v>
      </c>
      <c r="B221" s="9" t="s">
        <v>40</v>
      </c>
      <c r="C221" s="22">
        <f t="shared" si="1"/>
        <v>36.302204677499311</v>
      </c>
      <c r="D221" s="22">
        <f t="shared" si="4"/>
        <v>38.87112636586496</v>
      </c>
      <c r="E221" s="22">
        <f t="shared" si="4"/>
        <v>40.200005013903365</v>
      </c>
      <c r="F221" s="22">
        <f t="shared" si="4"/>
        <v>42.298547847559874</v>
      </c>
      <c r="G221" s="22">
        <f t="shared" si="4"/>
        <v>44.767100989246586</v>
      </c>
      <c r="H221" s="22">
        <f t="shared" si="4"/>
        <v>47.839530753369075</v>
      </c>
      <c r="I221" s="22">
        <f t="shared" si="4"/>
        <v>48.983679017136687</v>
      </c>
      <c r="J221" s="22">
        <f t="shared" si="4"/>
        <v>51.581524194657746</v>
      </c>
      <c r="K221" s="22">
        <f t="shared" si="4"/>
        <v>53.55724719119749</v>
      </c>
      <c r="L221" s="22">
        <f t="shared" si="4"/>
        <v>55.187991224723199</v>
      </c>
      <c r="M221" s="22">
        <f t="shared" si="4"/>
        <v>57.741763177703241</v>
      </c>
      <c r="N221" s="22">
        <f t="shared" si="4"/>
        <v>64.755286001071141</v>
      </c>
      <c r="O221" s="22">
        <f t="shared" si="4"/>
        <v>66.237917596066666</v>
      </c>
      <c r="P221" s="22">
        <f t="shared" ref="D221:AH229" si="5">P37*100/P129</f>
        <v>70.545080360772104</v>
      </c>
      <c r="Q221" s="22">
        <f t="shared" si="5"/>
        <v>71.196633084086628</v>
      </c>
      <c r="R221" s="22">
        <f t="shared" si="5"/>
        <v>72.658970382630926</v>
      </c>
      <c r="S221" s="22">
        <f t="shared" si="5"/>
        <v>74.532373567631439</v>
      </c>
      <c r="T221" s="22">
        <f t="shared" si="5"/>
        <v>77.810949381560476</v>
      </c>
      <c r="U221" s="22">
        <f t="shared" si="5"/>
        <v>80.833217326534125</v>
      </c>
      <c r="V221" s="22">
        <f t="shared" si="5"/>
        <v>84.31517783172265</v>
      </c>
      <c r="W221" s="22">
        <f t="shared" si="5"/>
        <v>88.085579342924987</v>
      </c>
      <c r="X221" s="22">
        <f t="shared" si="5"/>
        <v>89.971288752505316</v>
      </c>
      <c r="Y221" s="22">
        <f t="shared" si="5"/>
        <v>89.701156635563024</v>
      </c>
      <c r="Z221" s="22">
        <f t="shared" si="5"/>
        <v>93.23298208291132</v>
      </c>
      <c r="AA221" s="22">
        <f t="shared" si="5"/>
        <v>97.506559332259599</v>
      </c>
      <c r="AB221" s="22">
        <f t="shared" si="5"/>
        <v>100</v>
      </c>
      <c r="AC221" s="22">
        <f t="shared" si="5"/>
        <v>100.62998108831506</v>
      </c>
      <c r="AD221" s="22">
        <f t="shared" si="5"/>
        <v>103.86760683671089</v>
      </c>
      <c r="AE221" s="22">
        <f t="shared" si="5"/>
        <v>107.05296007452823</v>
      </c>
      <c r="AF221" s="22">
        <f t="shared" si="5"/>
        <v>107.45879356417021</v>
      </c>
      <c r="AG221" s="22">
        <f t="shared" si="5"/>
        <v>110.82617019564034</v>
      </c>
      <c r="AH221" s="22">
        <f t="shared" si="5"/>
        <v>113.94068508603678</v>
      </c>
    </row>
    <row r="222" spans="1:34" x14ac:dyDescent="0.25">
      <c r="A222" s="19">
        <v>35</v>
      </c>
      <c r="B222" s="9" t="s">
        <v>42</v>
      </c>
      <c r="C222" s="22">
        <f t="shared" si="1"/>
        <v>48.019755841330976</v>
      </c>
      <c r="D222" s="22">
        <f t="shared" si="5"/>
        <v>49.395146197805538</v>
      </c>
      <c r="E222" s="22">
        <f t="shared" si="5"/>
        <v>50.6970336097638</v>
      </c>
      <c r="F222" s="22">
        <f t="shared" si="5"/>
        <v>52.727828970809888</v>
      </c>
      <c r="G222" s="22">
        <f t="shared" si="5"/>
        <v>55.15113667735924</v>
      </c>
      <c r="H222" s="22">
        <f t="shared" si="5"/>
        <v>58.72037154030776</v>
      </c>
      <c r="I222" s="22">
        <f t="shared" si="5"/>
        <v>59.981769316189535</v>
      </c>
      <c r="J222" s="22">
        <f t="shared" si="5"/>
        <v>62.663909868066462</v>
      </c>
      <c r="K222" s="22">
        <f t="shared" si="5"/>
        <v>64.703579253494183</v>
      </c>
      <c r="L222" s="22">
        <f t="shared" si="5"/>
        <v>66.182787654071063</v>
      </c>
      <c r="M222" s="22">
        <f t="shared" si="5"/>
        <v>68.431400512771489</v>
      </c>
      <c r="N222" s="22">
        <f t="shared" si="5"/>
        <v>74.445250613420299</v>
      </c>
      <c r="O222" s="22">
        <f t="shared" si="5"/>
        <v>75.927090801440201</v>
      </c>
      <c r="P222" s="22">
        <f t="shared" si="5"/>
        <v>78.69768636275839</v>
      </c>
      <c r="Q222" s="22">
        <f t="shared" si="5"/>
        <v>78.275996813802863</v>
      </c>
      <c r="R222" s="22">
        <f t="shared" si="5"/>
        <v>81.496427576766976</v>
      </c>
      <c r="S222" s="22">
        <f t="shared" si="5"/>
        <v>85.292749056481227</v>
      </c>
      <c r="T222" s="22">
        <f t="shared" si="5"/>
        <v>87.575587202433994</v>
      </c>
      <c r="U222" s="22">
        <f t="shared" si="5"/>
        <v>89.604067491267543</v>
      </c>
      <c r="V222" s="22">
        <f t="shared" si="5"/>
        <v>91.507183744439587</v>
      </c>
      <c r="W222" s="22">
        <f t="shared" si="5"/>
        <v>93.331183960847724</v>
      </c>
      <c r="X222" s="22">
        <f t="shared" si="5"/>
        <v>94.071790771564963</v>
      </c>
      <c r="Y222" s="22">
        <f t="shared" si="5"/>
        <v>94.693684365421319</v>
      </c>
      <c r="Z222" s="22">
        <f t="shared" si="5"/>
        <v>96.944696097470739</v>
      </c>
      <c r="AA222" s="22">
        <f t="shared" si="5"/>
        <v>99.03072748791287</v>
      </c>
      <c r="AB222" s="22">
        <f t="shared" si="5"/>
        <v>100</v>
      </c>
      <c r="AC222" s="22">
        <f t="shared" si="5"/>
        <v>101.84153556140991</v>
      </c>
      <c r="AD222" s="22">
        <f t="shared" si="5"/>
        <v>103.73528848931475</v>
      </c>
      <c r="AE222" s="22">
        <f t="shared" si="5"/>
        <v>106.30951866772841</v>
      </c>
      <c r="AF222" s="22">
        <f t="shared" si="5"/>
        <v>107.38404269379191</v>
      </c>
      <c r="AG222" s="22">
        <f t="shared" si="5"/>
        <v>110.39987473875209</v>
      </c>
      <c r="AH222" s="22">
        <f t="shared" si="5"/>
        <v>114.5771179291548</v>
      </c>
    </row>
    <row r="223" spans="1:34" x14ac:dyDescent="0.25">
      <c r="A223" s="19">
        <v>36</v>
      </c>
      <c r="B223" s="9" t="s">
        <v>44</v>
      </c>
      <c r="C223" s="22">
        <f t="shared" si="1"/>
        <v>54.083610686235545</v>
      </c>
      <c r="D223" s="22">
        <f t="shared" si="5"/>
        <v>53.844078362388736</v>
      </c>
      <c r="E223" s="22">
        <f t="shared" si="5"/>
        <v>54.845059487233797</v>
      </c>
      <c r="F223" s="22">
        <f t="shared" si="5"/>
        <v>56.931022169846671</v>
      </c>
      <c r="G223" s="22">
        <f t="shared" si="5"/>
        <v>58.959334199382333</v>
      </c>
      <c r="H223" s="22">
        <f t="shared" si="5"/>
        <v>61.760511407834287</v>
      </c>
      <c r="I223" s="22">
        <f t="shared" si="5"/>
        <v>62.511343683124359</v>
      </c>
      <c r="J223" s="22">
        <f t="shared" si="5"/>
        <v>63.622788639485272</v>
      </c>
      <c r="K223" s="22">
        <f t="shared" si="5"/>
        <v>63.753490843565501</v>
      </c>
      <c r="L223" s="22">
        <f t="shared" si="5"/>
        <v>64.996482250513409</v>
      </c>
      <c r="M223" s="22">
        <f t="shared" si="5"/>
        <v>67.194987484247306</v>
      </c>
      <c r="N223" s="22">
        <f t="shared" si="5"/>
        <v>67.994492521193365</v>
      </c>
      <c r="O223" s="22">
        <f t="shared" si="5"/>
        <v>70.689809932599218</v>
      </c>
      <c r="P223" s="22">
        <f t="shared" si="5"/>
        <v>73.869356554118966</v>
      </c>
      <c r="Q223" s="22">
        <f t="shared" si="5"/>
        <v>75.55702924784778</v>
      </c>
      <c r="R223" s="22">
        <f t="shared" si="5"/>
        <v>77.453135703786316</v>
      </c>
      <c r="S223" s="22">
        <f t="shared" si="5"/>
        <v>79.575884312157385</v>
      </c>
      <c r="T223" s="22">
        <f t="shared" si="5"/>
        <v>82.969389797824192</v>
      </c>
      <c r="U223" s="22">
        <f t="shared" si="5"/>
        <v>84.441890964265326</v>
      </c>
      <c r="V223" s="22">
        <f t="shared" si="5"/>
        <v>86.172982530683058</v>
      </c>
      <c r="W223" s="22">
        <f t="shared" si="5"/>
        <v>90.194246515028496</v>
      </c>
      <c r="X223" s="22">
        <f t="shared" si="5"/>
        <v>90.662962743466394</v>
      </c>
      <c r="Y223" s="22">
        <f t="shared" si="5"/>
        <v>92.361479923687412</v>
      </c>
      <c r="Z223" s="22">
        <f t="shared" si="5"/>
        <v>95.203347851908759</v>
      </c>
      <c r="AA223" s="22">
        <f t="shared" si="5"/>
        <v>98.012348113847239</v>
      </c>
      <c r="AB223" s="22">
        <f t="shared" si="5"/>
        <v>100</v>
      </c>
      <c r="AC223" s="22">
        <f t="shared" si="5"/>
        <v>101.65060315914346</v>
      </c>
      <c r="AD223" s="22">
        <f t="shared" si="5"/>
        <v>102.34944415195525</v>
      </c>
      <c r="AE223" s="22">
        <f t="shared" si="5"/>
        <v>105.16406628688078</v>
      </c>
      <c r="AF223" s="22">
        <f t="shared" si="5"/>
        <v>107.18184081245468</v>
      </c>
      <c r="AG223" s="22">
        <f t="shared" si="5"/>
        <v>109.31429426753314</v>
      </c>
      <c r="AH223" s="22">
        <f t="shared" si="5"/>
        <v>111.91733847326353</v>
      </c>
    </row>
    <row r="224" spans="1:34" x14ac:dyDescent="0.25">
      <c r="A224" s="19">
        <v>37</v>
      </c>
      <c r="B224" s="1" t="s">
        <v>132</v>
      </c>
      <c r="C224" s="22">
        <f t="shared" si="1"/>
        <v>42.139189217659855</v>
      </c>
      <c r="D224" s="22">
        <f t="shared" si="5"/>
        <v>52.362023321862544</v>
      </c>
      <c r="E224" s="22">
        <f t="shared" si="5"/>
        <v>54.840494750301566</v>
      </c>
      <c r="F224" s="22">
        <f t="shared" si="5"/>
        <v>55.232789525205568</v>
      </c>
      <c r="G224" s="22">
        <f t="shared" si="5"/>
        <v>57.754118977051704</v>
      </c>
      <c r="H224" s="22">
        <f t="shared" si="5"/>
        <v>62.377388955530648</v>
      </c>
      <c r="I224" s="22">
        <f t="shared" si="5"/>
        <v>64.763464203066661</v>
      </c>
      <c r="J224" s="22">
        <f t="shared" si="5"/>
        <v>67.093907262744196</v>
      </c>
      <c r="K224" s="22">
        <f t="shared" si="5"/>
        <v>69.221466537816994</v>
      </c>
      <c r="L224" s="22">
        <f t="shared" si="5"/>
        <v>69.38291986672246</v>
      </c>
      <c r="M224" s="22">
        <f t="shared" si="5"/>
        <v>68.075013958109125</v>
      </c>
      <c r="N224" s="22">
        <f t="shared" si="5"/>
        <v>67.904102893460021</v>
      </c>
      <c r="O224" s="22">
        <f t="shared" si="5"/>
        <v>72.316808000574412</v>
      </c>
      <c r="P224" s="22">
        <f t="shared" si="5"/>
        <v>74.369591473026887</v>
      </c>
      <c r="Q224" s="22">
        <f t="shared" si="5"/>
        <v>76.991635529101927</v>
      </c>
      <c r="R224" s="22">
        <f t="shared" si="5"/>
        <v>82.135362844646423</v>
      </c>
      <c r="S224" s="22">
        <f t="shared" si="5"/>
        <v>83.261149472236198</v>
      </c>
      <c r="T224" s="22">
        <f t="shared" si="5"/>
        <v>84.602312197462851</v>
      </c>
      <c r="U224" s="22">
        <f t="shared" si="5"/>
        <v>82.514016184654437</v>
      </c>
      <c r="V224" s="22">
        <f t="shared" si="5"/>
        <v>86.50088465417042</v>
      </c>
      <c r="W224" s="22">
        <f t="shared" si="5"/>
        <v>92.257457344585916</v>
      </c>
      <c r="X224" s="22">
        <f t="shared" si="5"/>
        <v>88.896961539263074</v>
      </c>
      <c r="Y224" s="22">
        <f t="shared" si="5"/>
        <v>87.280798256267943</v>
      </c>
      <c r="Z224" s="22">
        <f t="shared" si="5"/>
        <v>93.738358982133803</v>
      </c>
      <c r="AA224" s="22">
        <f t="shared" si="5"/>
        <v>98.282664614598787</v>
      </c>
      <c r="AB224" s="22">
        <f t="shared" si="5"/>
        <v>100</v>
      </c>
      <c r="AC224" s="22">
        <f t="shared" si="5"/>
        <v>109.16772231327379</v>
      </c>
      <c r="AD224" s="22">
        <f t="shared" si="5"/>
        <v>112.28735560990975</v>
      </c>
      <c r="AE224" s="22">
        <f t="shared" si="5"/>
        <v>119.08676759980213</v>
      </c>
      <c r="AF224" s="22">
        <f t="shared" si="5"/>
        <v>128.06083162850311</v>
      </c>
      <c r="AG224" s="22">
        <f t="shared" si="5"/>
        <v>129.74212981484186</v>
      </c>
      <c r="AH224" s="22">
        <f t="shared" si="5"/>
        <v>132.52292148822423</v>
      </c>
    </row>
    <row r="225" spans="1:34" x14ac:dyDescent="0.25">
      <c r="A225" s="19">
        <v>38</v>
      </c>
      <c r="B225" s="1" t="s">
        <v>133</v>
      </c>
      <c r="C225" s="22">
        <f t="shared" si="1"/>
        <v>52.241368251046829</v>
      </c>
      <c r="D225" s="22">
        <f t="shared" si="5"/>
        <v>49.361611818661153</v>
      </c>
      <c r="E225" s="22">
        <f t="shared" si="5"/>
        <v>49.684538737759041</v>
      </c>
      <c r="F225" s="22">
        <f t="shared" si="5"/>
        <v>51.216541144299782</v>
      </c>
      <c r="G225" s="22">
        <f t="shared" si="5"/>
        <v>53.575074774815917</v>
      </c>
      <c r="H225" s="22">
        <f t="shared" si="5"/>
        <v>57.688055779949217</v>
      </c>
      <c r="I225" s="22">
        <f t="shared" si="5"/>
        <v>58.594166842300332</v>
      </c>
      <c r="J225" s="22">
        <f t="shared" si="5"/>
        <v>59.181996198492982</v>
      </c>
      <c r="K225" s="22">
        <f t="shared" si="5"/>
        <v>57.177576040019851</v>
      </c>
      <c r="L225" s="22">
        <f t="shared" si="5"/>
        <v>61.468660118737141</v>
      </c>
      <c r="M225" s="22">
        <f t="shared" si="5"/>
        <v>63.202596750203845</v>
      </c>
      <c r="N225" s="22">
        <f t="shared" si="5"/>
        <v>65.249288689056471</v>
      </c>
      <c r="O225" s="22">
        <f t="shared" si="5"/>
        <v>69.329172004757297</v>
      </c>
      <c r="P225" s="22">
        <f t="shared" si="5"/>
        <v>70.892898864926835</v>
      </c>
      <c r="Q225" s="22">
        <f t="shared" si="5"/>
        <v>72.392408236145656</v>
      </c>
      <c r="R225" s="22">
        <f t="shared" si="5"/>
        <v>73.547996039634839</v>
      </c>
      <c r="S225" s="22">
        <f t="shared" si="5"/>
        <v>76.610383918076224</v>
      </c>
      <c r="T225" s="22">
        <f t="shared" si="5"/>
        <v>79.508497200804882</v>
      </c>
      <c r="U225" s="22">
        <f t="shared" si="5"/>
        <v>80.25820333512641</v>
      </c>
      <c r="V225" s="22">
        <f t="shared" si="5"/>
        <v>82.110771173271175</v>
      </c>
      <c r="W225" s="22">
        <f t="shared" si="5"/>
        <v>85.54769117522153</v>
      </c>
      <c r="X225" s="22">
        <f t="shared" si="5"/>
        <v>91.052347462603876</v>
      </c>
      <c r="Y225" s="22">
        <f t="shared" si="5"/>
        <v>89.659710129071257</v>
      </c>
      <c r="Z225" s="22">
        <f t="shared" si="5"/>
        <v>88.902584594892289</v>
      </c>
      <c r="AA225" s="22">
        <f t="shared" si="5"/>
        <v>94.834365578375682</v>
      </c>
      <c r="AB225" s="22">
        <f t="shared" si="5"/>
        <v>100</v>
      </c>
      <c r="AC225" s="22">
        <f t="shared" si="5"/>
        <v>96.906939214631493</v>
      </c>
      <c r="AD225" s="22">
        <f t="shared" si="5"/>
        <v>101.1383727206764</v>
      </c>
      <c r="AE225" s="22">
        <f t="shared" si="5"/>
        <v>104.16524867074318</v>
      </c>
      <c r="AF225" s="22">
        <f t="shared" si="5"/>
        <v>103.30948238124863</v>
      </c>
      <c r="AG225" s="22">
        <f t="shared" si="5"/>
        <v>106.75120048174742</v>
      </c>
      <c r="AH225" s="22">
        <f t="shared" si="5"/>
        <v>112.04125332032311</v>
      </c>
    </row>
    <row r="226" spans="1:34" x14ac:dyDescent="0.25">
      <c r="A226" s="19">
        <v>39</v>
      </c>
      <c r="B226" s="1" t="s">
        <v>134</v>
      </c>
      <c r="C226" s="22">
        <f t="shared" si="1"/>
        <v>47.951780059711453</v>
      </c>
      <c r="D226" s="22">
        <f t="shared" si="5"/>
        <v>47.07863356404895</v>
      </c>
      <c r="E226" s="22">
        <f t="shared" si="5"/>
        <v>47.720128944526273</v>
      </c>
      <c r="F226" s="22">
        <f t="shared" si="5"/>
        <v>47.337013643549462</v>
      </c>
      <c r="G226" s="22">
        <f t="shared" si="5"/>
        <v>49.819838375439623</v>
      </c>
      <c r="H226" s="22">
        <f t="shared" si="5"/>
        <v>50.763909774243544</v>
      </c>
      <c r="I226" s="22">
        <f t="shared" si="5"/>
        <v>55.28601970236322</v>
      </c>
      <c r="J226" s="22">
        <f t="shared" si="5"/>
        <v>56.415955282064253</v>
      </c>
      <c r="K226" s="22">
        <f t="shared" si="5"/>
        <v>58.005174301588852</v>
      </c>
      <c r="L226" s="22">
        <f t="shared" si="5"/>
        <v>60.227607902972153</v>
      </c>
      <c r="M226" s="22">
        <f t="shared" si="5"/>
        <v>60.338558358707829</v>
      </c>
      <c r="N226" s="22">
        <f t="shared" si="5"/>
        <v>58.689817092537346</v>
      </c>
      <c r="O226" s="22">
        <f t="shared" si="5"/>
        <v>62.396542382592351</v>
      </c>
      <c r="P226" s="22">
        <f t="shared" si="5"/>
        <v>63.033635791820544</v>
      </c>
      <c r="Q226" s="22">
        <f t="shared" si="5"/>
        <v>67.808361306072641</v>
      </c>
      <c r="R226" s="22">
        <f t="shared" si="5"/>
        <v>68.574796412309183</v>
      </c>
      <c r="S226" s="22">
        <f t="shared" si="5"/>
        <v>69.329945306448195</v>
      </c>
      <c r="T226" s="22">
        <f t="shared" si="5"/>
        <v>74.750836303337721</v>
      </c>
      <c r="U226" s="22">
        <f t="shared" si="5"/>
        <v>76.119348015952355</v>
      </c>
      <c r="V226" s="22">
        <f t="shared" si="5"/>
        <v>81.611436669545839</v>
      </c>
      <c r="W226" s="22">
        <f t="shared" si="5"/>
        <v>87.763198046994205</v>
      </c>
      <c r="X226" s="22">
        <f t="shared" si="5"/>
        <v>89.868782422947831</v>
      </c>
      <c r="Y226" s="22">
        <f t="shared" si="5"/>
        <v>92.864408503712724</v>
      </c>
      <c r="Z226" s="22">
        <f t="shared" si="5"/>
        <v>94.582951886888395</v>
      </c>
      <c r="AA226" s="22">
        <f t="shared" si="5"/>
        <v>99.848947207812017</v>
      </c>
      <c r="AB226" s="22">
        <f t="shared" si="5"/>
        <v>100</v>
      </c>
      <c r="AC226" s="22">
        <f t="shared" si="5"/>
        <v>103.09758732096235</v>
      </c>
      <c r="AD226" s="22">
        <f t="shared" si="5"/>
        <v>103.94216098213657</v>
      </c>
      <c r="AE226" s="22">
        <f t="shared" si="5"/>
        <v>106.56181779770429</v>
      </c>
      <c r="AF226" s="22">
        <f t="shared" si="5"/>
        <v>107.65944461397621</v>
      </c>
      <c r="AG226" s="22">
        <f t="shared" si="5"/>
        <v>112.01418730646282</v>
      </c>
      <c r="AH226" s="22">
        <f t="shared" si="5"/>
        <v>116.40294751797175</v>
      </c>
    </row>
    <row r="227" spans="1:34" x14ac:dyDescent="0.25">
      <c r="A227" s="19">
        <v>40</v>
      </c>
      <c r="B227" s="1" t="s">
        <v>135</v>
      </c>
      <c r="C227" s="22">
        <f t="shared" si="1"/>
        <v>48.732324550583598</v>
      </c>
      <c r="D227" s="22">
        <f t="shared" si="5"/>
        <v>44.927824433949546</v>
      </c>
      <c r="E227" s="22">
        <f t="shared" si="5"/>
        <v>46.095202888248707</v>
      </c>
      <c r="F227" s="22">
        <f t="shared" si="5"/>
        <v>49.190937909168717</v>
      </c>
      <c r="G227" s="22">
        <f t="shared" si="5"/>
        <v>51.379689949651834</v>
      </c>
      <c r="H227" s="22">
        <f t="shared" si="5"/>
        <v>53.7478828187093</v>
      </c>
      <c r="I227" s="22">
        <f t="shared" si="5"/>
        <v>55.13152877066841</v>
      </c>
      <c r="J227" s="22">
        <f t="shared" si="5"/>
        <v>58.731823066158121</v>
      </c>
      <c r="K227" s="22">
        <f t="shared" si="5"/>
        <v>59.706871099574556</v>
      </c>
      <c r="L227" s="22">
        <f t="shared" si="5"/>
        <v>61.775399506469718</v>
      </c>
      <c r="M227" s="22">
        <f t="shared" si="5"/>
        <v>65.527765238226337</v>
      </c>
      <c r="N227" s="22">
        <f t="shared" si="5"/>
        <v>66.879996298137158</v>
      </c>
      <c r="O227" s="22">
        <f t="shared" si="5"/>
        <v>71.436496003334838</v>
      </c>
      <c r="P227" s="22">
        <f t="shared" si="5"/>
        <v>72.921895897856913</v>
      </c>
      <c r="Q227" s="22">
        <f t="shared" si="5"/>
        <v>74.851325646209006</v>
      </c>
      <c r="R227" s="22">
        <f t="shared" si="5"/>
        <v>77.333868808536394</v>
      </c>
      <c r="S227" s="22">
        <f t="shared" si="5"/>
        <v>79.718791232795198</v>
      </c>
      <c r="T227" s="22">
        <f t="shared" si="5"/>
        <v>82.182058453294445</v>
      </c>
      <c r="U227" s="22">
        <f t="shared" si="5"/>
        <v>85.182243830642776</v>
      </c>
      <c r="V227" s="22">
        <f t="shared" si="5"/>
        <v>87.975713300675977</v>
      </c>
      <c r="W227" s="22">
        <f t="shared" si="5"/>
        <v>91.002705298973453</v>
      </c>
      <c r="X227" s="22">
        <f t="shared" si="5"/>
        <v>91.844053986381027</v>
      </c>
      <c r="Y227" s="22">
        <f t="shared" si="5"/>
        <v>92.514232809485378</v>
      </c>
      <c r="Z227" s="22">
        <f t="shared" si="5"/>
        <v>95.170707950513034</v>
      </c>
      <c r="AA227" s="22">
        <f t="shared" si="5"/>
        <v>98.698365427914013</v>
      </c>
      <c r="AB227" s="22">
        <f t="shared" si="5"/>
        <v>100</v>
      </c>
      <c r="AC227" s="22">
        <f t="shared" si="5"/>
        <v>103.32255675753109</v>
      </c>
      <c r="AD227" s="22">
        <f t="shared" si="5"/>
        <v>104.98032926125622</v>
      </c>
      <c r="AE227" s="22">
        <f t="shared" si="5"/>
        <v>108.48566737339526</v>
      </c>
      <c r="AF227" s="22">
        <f t="shared" si="5"/>
        <v>110.42416161046374</v>
      </c>
      <c r="AG227" s="22">
        <f t="shared" si="5"/>
        <v>114.65510669962116</v>
      </c>
      <c r="AH227" s="22">
        <f t="shared" si="5"/>
        <v>119.28440707442996</v>
      </c>
    </row>
    <row r="228" spans="1:34" x14ac:dyDescent="0.25">
      <c r="A228" s="19">
        <v>41</v>
      </c>
      <c r="B228" s="1" t="s">
        <v>136</v>
      </c>
      <c r="C228" s="22">
        <f t="shared" si="1"/>
        <v>40.95630286710626</v>
      </c>
      <c r="D228" s="22">
        <f t="shared" si="5"/>
        <v>43.776003069268683</v>
      </c>
      <c r="E228" s="22">
        <f t="shared" si="5"/>
        <v>44.12594426575955</v>
      </c>
      <c r="F228" s="22">
        <f t="shared" si="5"/>
        <v>46.441570992509213</v>
      </c>
      <c r="G228" s="22">
        <f t="shared" si="5"/>
        <v>49.468330389664615</v>
      </c>
      <c r="H228" s="22">
        <f t="shared" si="5"/>
        <v>51.996399863176904</v>
      </c>
      <c r="I228" s="22">
        <f t="shared" si="5"/>
        <v>53.693449910607036</v>
      </c>
      <c r="J228" s="22">
        <f t="shared" si="5"/>
        <v>55.126312466269667</v>
      </c>
      <c r="K228" s="22">
        <f t="shared" si="5"/>
        <v>56.938856164052837</v>
      </c>
      <c r="L228" s="22">
        <f t="shared" si="5"/>
        <v>59.516158011384725</v>
      </c>
      <c r="M228" s="22">
        <f t="shared" si="5"/>
        <v>62.419217669993586</v>
      </c>
      <c r="N228" s="22">
        <f t="shared" si="5"/>
        <v>62.932413134169742</v>
      </c>
      <c r="O228" s="22">
        <f t="shared" si="5"/>
        <v>67.903083197855182</v>
      </c>
      <c r="P228" s="22">
        <f t="shared" si="5"/>
        <v>70.314358517359864</v>
      </c>
      <c r="Q228" s="22">
        <f t="shared" si="5"/>
        <v>72.899919041266159</v>
      </c>
      <c r="R228" s="22">
        <f t="shared" si="5"/>
        <v>74.704720068450257</v>
      </c>
      <c r="S228" s="22">
        <f t="shared" si="5"/>
        <v>77.226113923300943</v>
      </c>
      <c r="T228" s="22">
        <f t="shared" si="5"/>
        <v>81.112173441815088</v>
      </c>
      <c r="U228" s="22">
        <f t="shared" si="5"/>
        <v>82.844702060931908</v>
      </c>
      <c r="V228" s="22">
        <f t="shared" si="5"/>
        <v>86.722110028229849</v>
      </c>
      <c r="W228" s="22">
        <f t="shared" si="5"/>
        <v>89.565662637191394</v>
      </c>
      <c r="X228" s="22">
        <f t="shared" si="5"/>
        <v>90.818722273850085</v>
      </c>
      <c r="Y228" s="22">
        <f t="shared" si="5"/>
        <v>92.462960077110012</v>
      </c>
      <c r="Z228" s="22">
        <f t="shared" si="5"/>
        <v>94.717906023946554</v>
      </c>
      <c r="AA228" s="22">
        <f t="shared" si="5"/>
        <v>98.097398658912994</v>
      </c>
      <c r="AB228" s="22">
        <f t="shared" si="5"/>
        <v>100</v>
      </c>
      <c r="AC228" s="22">
        <f t="shared" si="5"/>
        <v>102.42633499558465</v>
      </c>
      <c r="AD228" s="22">
        <f t="shared" si="5"/>
        <v>103.31878978613832</v>
      </c>
      <c r="AE228" s="22">
        <f t="shared" si="5"/>
        <v>106.18056946948953</v>
      </c>
      <c r="AF228" s="22">
        <f t="shared" si="5"/>
        <v>112.28731919475257</v>
      </c>
      <c r="AG228" s="22">
        <f t="shared" si="5"/>
        <v>118.93729860702669</v>
      </c>
      <c r="AH228" s="22">
        <f t="shared" si="5"/>
        <v>127.36186531768581</v>
      </c>
    </row>
    <row r="229" spans="1:34" x14ac:dyDescent="0.25">
      <c r="A229" s="19">
        <v>42</v>
      </c>
      <c r="B229" s="1" t="s">
        <v>137</v>
      </c>
      <c r="C229" s="22">
        <f t="shared" si="1"/>
        <v>28.831490640386313</v>
      </c>
      <c r="D229" s="22">
        <f t="shared" si="5"/>
        <v>28.821886287422142</v>
      </c>
      <c r="E229" s="22">
        <f t="shared" si="5"/>
        <v>28.663537330248342</v>
      </c>
      <c r="F229" s="22">
        <f t="shared" si="5"/>
        <v>28.794932146171767</v>
      </c>
      <c r="G229" s="22">
        <f t="shared" si="5"/>
        <v>29.412538576272162</v>
      </c>
      <c r="H229" s="22">
        <f t="shared" si="5"/>
        <v>33.249523704123085</v>
      </c>
      <c r="I229" s="22">
        <f t="shared" si="5"/>
        <v>36.42468983313583</v>
      </c>
      <c r="J229" s="22">
        <f t="shared" si="5"/>
        <v>36.821349490256516</v>
      </c>
      <c r="K229" s="22">
        <f t="shared" si="5"/>
        <v>35.92205543737952</v>
      </c>
      <c r="L229" s="22">
        <f t="shared" si="5"/>
        <v>41.473279886318373</v>
      </c>
      <c r="M229" s="22">
        <f t="shared" si="5"/>
        <v>46.924722015007532</v>
      </c>
      <c r="N229" s="22">
        <f t="shared" si="5"/>
        <v>46.146727864968909</v>
      </c>
      <c r="O229" s="22">
        <f t="shared" si="5"/>
        <v>53.120126344882046</v>
      </c>
      <c r="P229" s="22">
        <f t="shared" si="5"/>
        <v>69.463886720327366</v>
      </c>
      <c r="Q229" s="22">
        <f t="shared" si="5"/>
        <v>72.312703583061904</v>
      </c>
      <c r="R229" s="22">
        <f t="shared" si="5"/>
        <v>58.811815220610015</v>
      </c>
      <c r="S229" s="22">
        <f t="shared" si="5"/>
        <v>60.908935056029172</v>
      </c>
      <c r="T229" s="22">
        <f t="shared" si="5"/>
        <v>64.258217352679907</v>
      </c>
      <c r="U229" s="22">
        <f t="shared" si="5"/>
        <v>65.070081926759457</v>
      </c>
      <c r="V229" s="22">
        <f t="shared" si="5"/>
        <v>71.143426518019353</v>
      </c>
      <c r="W229" s="22">
        <f t="shared" ref="D229:AH237" si="6">W45*100/W137</f>
        <v>77.45351682433801</v>
      </c>
      <c r="X229" s="22">
        <f t="shared" si="6"/>
        <v>76.153162798113925</v>
      </c>
      <c r="Y229" s="22">
        <f t="shared" si="6"/>
        <v>78.289788387508253</v>
      </c>
      <c r="Z229" s="22">
        <f t="shared" si="6"/>
        <v>82.411163754811966</v>
      </c>
      <c r="AA229" s="22">
        <f t="shared" si="6"/>
        <v>89.142730233935453</v>
      </c>
      <c r="AB229" s="22">
        <f t="shared" si="6"/>
        <v>100</v>
      </c>
      <c r="AC229" s="22">
        <f t="shared" si="6"/>
        <v>93.581400723690393</v>
      </c>
      <c r="AD229" s="22">
        <f t="shared" si="6"/>
        <v>92.924731472258884</v>
      </c>
      <c r="AE229" s="22">
        <f t="shared" si="6"/>
        <v>96.603622973825509</v>
      </c>
      <c r="AF229" s="22">
        <f t="shared" si="6"/>
        <v>97.712144815954474</v>
      </c>
      <c r="AG229" s="22">
        <f t="shared" si="6"/>
        <v>101.34892482941552</v>
      </c>
      <c r="AH229" s="22">
        <f t="shared" si="6"/>
        <v>102.68524877298876</v>
      </c>
    </row>
    <row r="230" spans="1:34" x14ac:dyDescent="0.25">
      <c r="A230" s="19">
        <v>43</v>
      </c>
      <c r="B230" s="1" t="s">
        <v>138</v>
      </c>
      <c r="C230" s="22">
        <f t="shared" si="1"/>
        <v>63.696704134084989</v>
      </c>
      <c r="D230" s="22">
        <f t="shared" si="6"/>
        <v>61.997380925995678</v>
      </c>
      <c r="E230" s="22">
        <f t="shared" si="6"/>
        <v>62.192247368764725</v>
      </c>
      <c r="F230" s="22">
        <f t="shared" si="6"/>
        <v>63.956349967269951</v>
      </c>
      <c r="G230" s="22">
        <f t="shared" si="6"/>
        <v>66.407401135548838</v>
      </c>
      <c r="H230" s="22">
        <f t="shared" si="6"/>
        <v>68.42501518857712</v>
      </c>
      <c r="I230" s="22">
        <f t="shared" si="6"/>
        <v>67.350978748532896</v>
      </c>
      <c r="J230" s="22">
        <f t="shared" si="6"/>
        <v>65.558269230866287</v>
      </c>
      <c r="K230" s="22">
        <f t="shared" si="6"/>
        <v>63.473240153105365</v>
      </c>
      <c r="L230" s="22">
        <f t="shared" si="6"/>
        <v>63.012357131092983</v>
      </c>
      <c r="M230" s="22">
        <f t="shared" si="6"/>
        <v>64.378752871185554</v>
      </c>
      <c r="N230" s="22">
        <f t="shared" si="6"/>
        <v>65.618808141143148</v>
      </c>
      <c r="O230" s="22">
        <f t="shared" si="6"/>
        <v>66.543166856696857</v>
      </c>
      <c r="P230" s="22">
        <f t="shared" si="6"/>
        <v>70.628484049542848</v>
      </c>
      <c r="Q230" s="22">
        <f t="shared" si="6"/>
        <v>71.382908821917781</v>
      </c>
      <c r="R230" s="22">
        <f t="shared" si="6"/>
        <v>74.17038134283537</v>
      </c>
      <c r="S230" s="22">
        <f t="shared" si="6"/>
        <v>77.641491490221512</v>
      </c>
      <c r="T230" s="22">
        <f t="shared" si="6"/>
        <v>83.099799204226855</v>
      </c>
      <c r="U230" s="22">
        <f t="shared" si="6"/>
        <v>85.242227204295077</v>
      </c>
      <c r="V230" s="22">
        <f t="shared" si="6"/>
        <v>86.167530733687698</v>
      </c>
      <c r="W230" s="22">
        <f t="shared" si="6"/>
        <v>90.477581957105855</v>
      </c>
      <c r="X230" s="22">
        <f t="shared" si="6"/>
        <v>90.754982697126977</v>
      </c>
      <c r="Y230" s="22">
        <f t="shared" si="6"/>
        <v>94.036574537648249</v>
      </c>
      <c r="Z230" s="22">
        <f t="shared" si="6"/>
        <v>96.986366732236647</v>
      </c>
      <c r="AA230" s="22">
        <f t="shared" si="6"/>
        <v>98.170267383030065</v>
      </c>
      <c r="AB230" s="22">
        <f t="shared" si="6"/>
        <v>100</v>
      </c>
      <c r="AC230" s="22">
        <f t="shared" si="6"/>
        <v>100.86273875445768</v>
      </c>
      <c r="AD230" s="22">
        <f t="shared" si="6"/>
        <v>99.943501745385419</v>
      </c>
      <c r="AE230" s="22">
        <f t="shared" si="6"/>
        <v>101.94065715593437</v>
      </c>
      <c r="AF230" s="22">
        <f t="shared" si="6"/>
        <v>103.38073516974426</v>
      </c>
      <c r="AG230" s="22">
        <f t="shared" si="6"/>
        <v>104.99732366960656</v>
      </c>
      <c r="AH230" s="22">
        <f t="shared" si="6"/>
        <v>107.13556088147473</v>
      </c>
    </row>
    <row r="231" spans="1:34" x14ac:dyDescent="0.25">
      <c r="A231" s="19">
        <v>44</v>
      </c>
      <c r="B231" s="1" t="s">
        <v>139</v>
      </c>
      <c r="C231" s="22">
        <f t="shared" si="1"/>
        <v>53.830986141054431</v>
      </c>
      <c r="D231" s="22">
        <f t="shared" si="6"/>
        <v>55.296110953212064</v>
      </c>
      <c r="E231" s="22">
        <f t="shared" si="6"/>
        <v>57.650119015320698</v>
      </c>
      <c r="F231" s="22">
        <f t="shared" si="6"/>
        <v>59.778462945791432</v>
      </c>
      <c r="G231" s="22">
        <f t="shared" si="6"/>
        <v>57.783027644632952</v>
      </c>
      <c r="H231" s="22">
        <f t="shared" si="6"/>
        <v>60.209930758631771</v>
      </c>
      <c r="I231" s="22">
        <f t="shared" si="6"/>
        <v>60.442059033654395</v>
      </c>
      <c r="J231" s="22">
        <f t="shared" si="6"/>
        <v>62.215404893328042</v>
      </c>
      <c r="K231" s="22">
        <f t="shared" si="6"/>
        <v>64.608796694417549</v>
      </c>
      <c r="L231" s="22">
        <f t="shared" si="6"/>
        <v>65.516091246334852</v>
      </c>
      <c r="M231" s="22">
        <f t="shared" si="6"/>
        <v>71.764961069345745</v>
      </c>
      <c r="N231" s="22">
        <f t="shared" si="6"/>
        <v>72.736427398167606</v>
      </c>
      <c r="O231" s="22">
        <f t="shared" si="6"/>
        <v>67.08525376325035</v>
      </c>
      <c r="P231" s="22">
        <f t="shared" si="6"/>
        <v>74.118502163587763</v>
      </c>
      <c r="Q231" s="22">
        <f t="shared" si="6"/>
        <v>74.235706179302383</v>
      </c>
      <c r="R231" s="22">
        <f t="shared" si="6"/>
        <v>74.387797410039624</v>
      </c>
      <c r="S231" s="22">
        <f t="shared" si="6"/>
        <v>77.247282996636443</v>
      </c>
      <c r="T231" s="22">
        <f t="shared" si="6"/>
        <v>84.34930782253187</v>
      </c>
      <c r="U231" s="22">
        <f t="shared" si="6"/>
        <v>87.525218710344831</v>
      </c>
      <c r="V231" s="22">
        <f t="shared" si="6"/>
        <v>84.928483354795617</v>
      </c>
      <c r="W231" s="22">
        <f t="shared" si="6"/>
        <v>89.489991282986693</v>
      </c>
      <c r="X231" s="22">
        <f t="shared" si="6"/>
        <v>90.433071632852133</v>
      </c>
      <c r="Y231" s="22">
        <f t="shared" si="6"/>
        <v>97.437104974858855</v>
      </c>
      <c r="Z231" s="22">
        <f t="shared" si="6"/>
        <v>99.275893171392568</v>
      </c>
      <c r="AA231" s="22">
        <f t="shared" si="6"/>
        <v>98.498978386441976</v>
      </c>
      <c r="AB231" s="22">
        <f t="shared" si="6"/>
        <v>100</v>
      </c>
      <c r="AC231" s="22">
        <f t="shared" si="6"/>
        <v>97.969190379879592</v>
      </c>
      <c r="AD231" s="22">
        <f t="shared" si="6"/>
        <v>97.08233885196104</v>
      </c>
      <c r="AE231" s="22">
        <f t="shared" si="6"/>
        <v>98.764958418518361</v>
      </c>
      <c r="AF231" s="22">
        <f t="shared" si="6"/>
        <v>99.959841210251327</v>
      </c>
      <c r="AG231" s="22">
        <f t="shared" si="6"/>
        <v>100.13058118685306</v>
      </c>
      <c r="AH231" s="22">
        <f t="shared" si="6"/>
        <v>101.10542535006707</v>
      </c>
    </row>
    <row r="232" spans="1:34" x14ac:dyDescent="0.25">
      <c r="A232" s="19">
        <v>45</v>
      </c>
      <c r="B232" s="9" t="s">
        <v>286</v>
      </c>
      <c r="C232" s="22">
        <f t="shared" si="1"/>
        <v>34.704161807820348</v>
      </c>
      <c r="D232" s="22">
        <f t="shared" si="6"/>
        <v>35.941825354660971</v>
      </c>
      <c r="E232" s="22">
        <f t="shared" si="6"/>
        <v>36.701946186489735</v>
      </c>
      <c r="F232" s="22">
        <f t="shared" si="6"/>
        <v>38.385583805354251</v>
      </c>
      <c r="G232" s="22">
        <f t="shared" si="6"/>
        <v>40.116973586796163</v>
      </c>
      <c r="H232" s="22">
        <f t="shared" si="6"/>
        <v>42.163044335514343</v>
      </c>
      <c r="I232" s="22">
        <f t="shared" si="6"/>
        <v>44.620981499617692</v>
      </c>
      <c r="J232" s="22">
        <f t="shared" si="6"/>
        <v>47.586368450137734</v>
      </c>
      <c r="K232" s="22">
        <f t="shared" si="6"/>
        <v>49.490803131382897</v>
      </c>
      <c r="L232" s="22">
        <f t="shared" si="6"/>
        <v>51.235076573723177</v>
      </c>
      <c r="M232" s="22">
        <f t="shared" si="6"/>
        <v>53.768642729657252</v>
      </c>
      <c r="N232" s="22">
        <f t="shared" si="6"/>
        <v>57.734926940450613</v>
      </c>
      <c r="O232" s="22">
        <f t="shared" si="6"/>
        <v>63.714402893943841</v>
      </c>
      <c r="P232" s="22">
        <f t="shared" si="6"/>
        <v>66.69644336596987</v>
      </c>
      <c r="Q232" s="22">
        <f t="shared" si="6"/>
        <v>67.028594267756645</v>
      </c>
      <c r="R232" s="22">
        <f t="shared" si="6"/>
        <v>66.962239051639415</v>
      </c>
      <c r="S232" s="22">
        <f t="shared" si="6"/>
        <v>71.739721319808908</v>
      </c>
      <c r="T232" s="22">
        <f t="shared" si="6"/>
        <v>76.334152008454325</v>
      </c>
      <c r="U232" s="22">
        <f t="shared" si="6"/>
        <v>78.150839075183754</v>
      </c>
      <c r="V232" s="22">
        <f t="shared" si="6"/>
        <v>80.458603604045507</v>
      </c>
      <c r="W232" s="22">
        <f t="shared" si="6"/>
        <v>84.417925218157677</v>
      </c>
      <c r="X232" s="22">
        <f t="shared" si="6"/>
        <v>85.16821370836459</v>
      </c>
      <c r="Y232" s="22">
        <f t="shared" si="6"/>
        <v>88.519066068872064</v>
      </c>
      <c r="Z232" s="22">
        <f t="shared" si="6"/>
        <v>91.490828814218375</v>
      </c>
      <c r="AA232" s="22">
        <f t="shared" si="6"/>
        <v>95.487028965717968</v>
      </c>
      <c r="AB232" s="22">
        <f t="shared" si="6"/>
        <v>100</v>
      </c>
      <c r="AC232" s="22">
        <f t="shared" si="6"/>
        <v>104.56882606913916</v>
      </c>
      <c r="AD232" s="22">
        <f t="shared" si="6"/>
        <v>109.55192231155544</v>
      </c>
      <c r="AE232" s="22">
        <f t="shared" si="6"/>
        <v>114.3811606614113</v>
      </c>
      <c r="AF232" s="22">
        <f t="shared" si="6"/>
        <v>115.58373893366912</v>
      </c>
      <c r="AG232" s="22">
        <f t="shared" si="6"/>
        <v>123.54710749753765</v>
      </c>
      <c r="AH232" s="22">
        <f t="shared" si="6"/>
        <v>132.39023460440723</v>
      </c>
    </row>
    <row r="233" spans="1:34" x14ac:dyDescent="0.25">
      <c r="A233" s="19">
        <v>46</v>
      </c>
      <c r="B233" s="1" t="s">
        <v>140</v>
      </c>
      <c r="C233" s="22">
        <f t="shared" si="1"/>
        <v>27.665200274744336</v>
      </c>
      <c r="D233" s="22">
        <f t="shared" si="6"/>
        <v>29.117667062928529</v>
      </c>
      <c r="E233" s="22">
        <f t="shared" si="6"/>
        <v>29.913005621407464</v>
      </c>
      <c r="F233" s="22">
        <f t="shared" si="6"/>
        <v>30.968156405604361</v>
      </c>
      <c r="G233" s="22">
        <f t="shared" si="6"/>
        <v>33.088944150879691</v>
      </c>
      <c r="H233" s="22">
        <f t="shared" si="6"/>
        <v>34.892062681925239</v>
      </c>
      <c r="I233" s="22">
        <f t="shared" si="6"/>
        <v>36.950067993625957</v>
      </c>
      <c r="J233" s="22">
        <f t="shared" si="6"/>
        <v>39.477269414986544</v>
      </c>
      <c r="K233" s="22">
        <f t="shared" si="6"/>
        <v>41.190404910125764</v>
      </c>
      <c r="L233" s="22">
        <f t="shared" si="6"/>
        <v>44.492422876139962</v>
      </c>
      <c r="M233" s="22">
        <f t="shared" si="6"/>
        <v>48.771746028062999</v>
      </c>
      <c r="N233" s="22">
        <f t="shared" si="6"/>
        <v>53.8630698971226</v>
      </c>
      <c r="O233" s="22">
        <f t="shared" si="6"/>
        <v>60.43233068947432</v>
      </c>
      <c r="P233" s="22">
        <f t="shared" si="6"/>
        <v>62.253689387405906</v>
      </c>
      <c r="Q233" s="22">
        <f t="shared" si="6"/>
        <v>64.692060535308372</v>
      </c>
      <c r="R233" s="22">
        <f t="shared" si="6"/>
        <v>63.102959249400712</v>
      </c>
      <c r="S233" s="22">
        <f t="shared" si="6"/>
        <v>67.51319059047637</v>
      </c>
      <c r="T233" s="22">
        <f t="shared" si="6"/>
        <v>70.071068637944137</v>
      </c>
      <c r="U233" s="22">
        <f t="shared" si="6"/>
        <v>71.598886599428837</v>
      </c>
      <c r="V233" s="22">
        <f t="shared" si="6"/>
        <v>74.101680895748927</v>
      </c>
      <c r="W233" s="22">
        <f t="shared" si="6"/>
        <v>79.309047265178918</v>
      </c>
      <c r="X233" s="22">
        <f t="shared" si="6"/>
        <v>81.901511856680401</v>
      </c>
      <c r="Y233" s="22">
        <f t="shared" si="6"/>
        <v>86.470375132614677</v>
      </c>
      <c r="Z233" s="22">
        <f t="shared" si="6"/>
        <v>89.689155376968372</v>
      </c>
      <c r="AA233" s="22">
        <f t="shared" si="6"/>
        <v>94.644832447673807</v>
      </c>
      <c r="AB233" s="22">
        <f t="shared" si="6"/>
        <v>100</v>
      </c>
      <c r="AC233" s="22">
        <f t="shared" si="6"/>
        <v>108.01763003306739</v>
      </c>
      <c r="AD233" s="22">
        <f t="shared" si="6"/>
        <v>113.24881815259624</v>
      </c>
      <c r="AE233" s="22">
        <f t="shared" si="6"/>
        <v>121.450242156689</v>
      </c>
      <c r="AF233" s="22">
        <f t="shared" si="6"/>
        <v>122.7973414721056</v>
      </c>
      <c r="AG233" s="22">
        <f t="shared" si="6"/>
        <v>134.29214245516519</v>
      </c>
      <c r="AH233" s="22">
        <f t="shared" si="6"/>
        <v>146.88861048699854</v>
      </c>
    </row>
    <row r="234" spans="1:34" x14ac:dyDescent="0.25">
      <c r="A234" s="19">
        <v>47</v>
      </c>
      <c r="B234" s="1" t="s">
        <v>141</v>
      </c>
      <c r="C234" s="22">
        <f t="shared" si="1"/>
        <v>39.299270119760742</v>
      </c>
      <c r="D234" s="22">
        <f t="shared" si="6"/>
        <v>39.899917988816853</v>
      </c>
      <c r="E234" s="22">
        <f t="shared" si="6"/>
        <v>40.093149777877784</v>
      </c>
      <c r="F234" s="22">
        <f t="shared" si="6"/>
        <v>44.619639301395239</v>
      </c>
      <c r="G234" s="22">
        <f t="shared" si="6"/>
        <v>45.34958901968163</v>
      </c>
      <c r="H234" s="22">
        <f t="shared" si="6"/>
        <v>46.731858922323006</v>
      </c>
      <c r="I234" s="22">
        <f t="shared" si="6"/>
        <v>52.881354183479303</v>
      </c>
      <c r="J234" s="22">
        <f t="shared" si="6"/>
        <v>53.503064190606366</v>
      </c>
      <c r="K234" s="22">
        <f t="shared" si="6"/>
        <v>55.993046319244193</v>
      </c>
      <c r="L234" s="22">
        <f t="shared" si="6"/>
        <v>56.787879203297294</v>
      </c>
      <c r="M234" s="22">
        <f t="shared" si="6"/>
        <v>58.959272016704702</v>
      </c>
      <c r="N234" s="22">
        <f t="shared" si="6"/>
        <v>64.972805848070735</v>
      </c>
      <c r="O234" s="22">
        <f t="shared" si="6"/>
        <v>63.666484049820298</v>
      </c>
      <c r="P234" s="22">
        <f t="shared" si="6"/>
        <v>69.220847713167572</v>
      </c>
      <c r="Q234" s="22">
        <f t="shared" si="6"/>
        <v>67.884807019655838</v>
      </c>
      <c r="R234" s="22">
        <f t="shared" si="6"/>
        <v>68.773035916552303</v>
      </c>
      <c r="S234" s="22">
        <f t="shared" si="6"/>
        <v>72.246969853931432</v>
      </c>
      <c r="T234" s="22">
        <f t="shared" si="6"/>
        <v>78.147086683020419</v>
      </c>
      <c r="U234" s="22">
        <f t="shared" si="6"/>
        <v>79.823385687916158</v>
      </c>
      <c r="V234" s="22">
        <f t="shared" si="6"/>
        <v>83.668562824654202</v>
      </c>
      <c r="W234" s="22">
        <f t="shared" si="6"/>
        <v>87.152772852027482</v>
      </c>
      <c r="X234" s="22">
        <f t="shared" si="6"/>
        <v>86.627462700726298</v>
      </c>
      <c r="Y234" s="22">
        <f t="shared" si="6"/>
        <v>89.25858890051073</v>
      </c>
      <c r="Z234" s="22">
        <f t="shared" si="6"/>
        <v>94.490221391310541</v>
      </c>
      <c r="AA234" s="22">
        <f t="shared" si="6"/>
        <v>95.551959453884564</v>
      </c>
      <c r="AB234" s="22">
        <f t="shared" si="6"/>
        <v>100</v>
      </c>
      <c r="AC234" s="22">
        <f t="shared" si="6"/>
        <v>94.132301324271793</v>
      </c>
      <c r="AD234" s="22">
        <f t="shared" si="6"/>
        <v>103.62722124190158</v>
      </c>
      <c r="AE234" s="22">
        <f t="shared" si="6"/>
        <v>102.51938947268604</v>
      </c>
      <c r="AF234" s="22">
        <f t="shared" si="6"/>
        <v>97.014616226624469</v>
      </c>
      <c r="AG234" s="22">
        <f t="shared" si="6"/>
        <v>100.71932800359195</v>
      </c>
      <c r="AH234" s="22">
        <f t="shared" si="6"/>
        <v>104.91355636885358</v>
      </c>
    </row>
    <row r="235" spans="1:34" x14ac:dyDescent="0.25">
      <c r="A235" s="19">
        <v>48</v>
      </c>
      <c r="B235" s="1" t="s">
        <v>142</v>
      </c>
      <c r="C235" s="22">
        <f t="shared" si="1"/>
        <v>40.01638717101477</v>
      </c>
      <c r="D235" s="22">
        <f t="shared" si="6"/>
        <v>41.458991467137551</v>
      </c>
      <c r="E235" s="22">
        <f t="shared" si="6"/>
        <v>42.46495699039987</v>
      </c>
      <c r="F235" s="22">
        <f t="shared" si="6"/>
        <v>43.73991523686243</v>
      </c>
      <c r="G235" s="22">
        <f t="shared" si="6"/>
        <v>45.704585843741349</v>
      </c>
      <c r="H235" s="22">
        <f t="shared" si="6"/>
        <v>48.156359889946465</v>
      </c>
      <c r="I235" s="22">
        <f t="shared" si="6"/>
        <v>50.052183793843845</v>
      </c>
      <c r="J235" s="22">
        <f t="shared" si="6"/>
        <v>53.550045411742857</v>
      </c>
      <c r="K235" s="22">
        <f t="shared" si="6"/>
        <v>55.34195547290679</v>
      </c>
      <c r="L235" s="22">
        <f t="shared" si="6"/>
        <v>56.36279999438166</v>
      </c>
      <c r="M235" s="22">
        <f t="shared" si="6"/>
        <v>58.461619961264638</v>
      </c>
      <c r="N235" s="22">
        <f t="shared" si="6"/>
        <v>61.488675845773074</v>
      </c>
      <c r="O235" s="22">
        <f t="shared" si="6"/>
        <v>67.674102523806084</v>
      </c>
      <c r="P235" s="22">
        <f t="shared" si="6"/>
        <v>69.461680355312566</v>
      </c>
      <c r="Q235" s="22">
        <f t="shared" si="6"/>
        <v>67.654030096058179</v>
      </c>
      <c r="R235" s="22">
        <f t="shared" si="6"/>
        <v>70.288551126974909</v>
      </c>
      <c r="S235" s="22">
        <f t="shared" si="6"/>
        <v>75.5008385857641</v>
      </c>
      <c r="T235" s="22">
        <f t="shared" si="6"/>
        <v>80.455669099114843</v>
      </c>
      <c r="U235" s="22">
        <f t="shared" si="6"/>
        <v>82.467492501837341</v>
      </c>
      <c r="V235" s="22">
        <f t="shared" si="6"/>
        <v>84.318889368106738</v>
      </c>
      <c r="W235" s="22">
        <f t="shared" si="6"/>
        <v>88.136084973716123</v>
      </c>
      <c r="X235" s="22">
        <f t="shared" si="6"/>
        <v>87.882633657693844</v>
      </c>
      <c r="Y235" s="22">
        <f t="shared" si="6"/>
        <v>90.949215762849462</v>
      </c>
      <c r="Z235" s="22">
        <f t="shared" si="6"/>
        <v>92.87328765553174</v>
      </c>
      <c r="AA235" s="22">
        <f t="shared" si="6"/>
        <v>96.278617076549693</v>
      </c>
      <c r="AB235" s="22">
        <f t="shared" si="6"/>
        <v>100</v>
      </c>
      <c r="AC235" s="22">
        <f t="shared" si="6"/>
        <v>101.43289745495076</v>
      </c>
      <c r="AD235" s="22">
        <f t="shared" si="6"/>
        <v>104.07654382448371</v>
      </c>
      <c r="AE235" s="22">
        <f t="shared" si="6"/>
        <v>106.05752748327434</v>
      </c>
      <c r="AF235" s="22">
        <f t="shared" si="6"/>
        <v>107.11223898187487</v>
      </c>
      <c r="AG235" s="22">
        <f t="shared" si="6"/>
        <v>109.84303094498603</v>
      </c>
      <c r="AH235" s="22">
        <f t="shared" si="6"/>
        <v>113.44327031830669</v>
      </c>
    </row>
    <row r="236" spans="1:34" x14ac:dyDescent="0.25">
      <c r="A236" s="19">
        <v>49</v>
      </c>
      <c r="B236" s="1" t="s">
        <v>143</v>
      </c>
      <c r="C236" s="22">
        <f t="shared" si="1"/>
        <v>31.091956411861503</v>
      </c>
      <c r="D236" s="22">
        <f t="shared" si="6"/>
        <v>31.770737783764943</v>
      </c>
      <c r="E236" s="22">
        <f t="shared" si="6"/>
        <v>32.75587879483038</v>
      </c>
      <c r="F236" s="22">
        <f t="shared" si="6"/>
        <v>35.559310863221086</v>
      </c>
      <c r="G236" s="22">
        <f t="shared" si="6"/>
        <v>35.893800492496084</v>
      </c>
      <c r="H236" s="22">
        <f t="shared" si="6"/>
        <v>37.922784352183079</v>
      </c>
      <c r="I236" s="22">
        <f t="shared" si="6"/>
        <v>40.757171808120781</v>
      </c>
      <c r="J236" s="22">
        <f t="shared" si="6"/>
        <v>45.018198252838438</v>
      </c>
      <c r="K236" s="22">
        <f t="shared" si="6"/>
        <v>47.769437161586133</v>
      </c>
      <c r="L236" s="22">
        <f t="shared" si="6"/>
        <v>48.420773649683682</v>
      </c>
      <c r="M236" s="22">
        <f t="shared" si="6"/>
        <v>48.057316641848075</v>
      </c>
      <c r="N236" s="22">
        <f t="shared" si="6"/>
        <v>50.152628568338031</v>
      </c>
      <c r="O236" s="22">
        <f t="shared" si="6"/>
        <v>58.584093157657684</v>
      </c>
      <c r="P236" s="22">
        <f t="shared" si="6"/>
        <v>65.191550215667888</v>
      </c>
      <c r="Q236" s="22">
        <f t="shared" si="6"/>
        <v>69.172103506710627</v>
      </c>
      <c r="R236" s="22">
        <f t="shared" si="6"/>
        <v>64.386468009589677</v>
      </c>
      <c r="S236" s="22">
        <f t="shared" si="6"/>
        <v>69.341552849401623</v>
      </c>
      <c r="T236" s="22">
        <f t="shared" si="6"/>
        <v>76.924208666719991</v>
      </c>
      <c r="U236" s="22">
        <f t="shared" si="6"/>
        <v>78.571510685426986</v>
      </c>
      <c r="V236" s="22">
        <f t="shared" si="6"/>
        <v>80.277736350341868</v>
      </c>
      <c r="W236" s="22">
        <f t="shared" si="6"/>
        <v>83.713837963000842</v>
      </c>
      <c r="X236" s="22">
        <f t="shared" si="6"/>
        <v>84.028277162535758</v>
      </c>
      <c r="Y236" s="22">
        <f t="shared" si="6"/>
        <v>86.819468356714694</v>
      </c>
      <c r="Z236" s="22">
        <f t="shared" si="6"/>
        <v>90.603561067496301</v>
      </c>
      <c r="AA236" s="22">
        <f t="shared" si="6"/>
        <v>95.86045852379435</v>
      </c>
      <c r="AB236" s="22">
        <f t="shared" si="6"/>
        <v>100</v>
      </c>
      <c r="AC236" s="22">
        <f t="shared" si="6"/>
        <v>112.95933421635951</v>
      </c>
      <c r="AD236" s="22">
        <f t="shared" si="6"/>
        <v>118.27632104950315</v>
      </c>
      <c r="AE236" s="22">
        <f t="shared" si="6"/>
        <v>125.0457397084618</v>
      </c>
      <c r="AF236" s="22">
        <f t="shared" si="6"/>
        <v>131.43830003017308</v>
      </c>
      <c r="AG236" s="22">
        <f t="shared" si="6"/>
        <v>142.75792412783369</v>
      </c>
      <c r="AH236" s="22">
        <f t="shared" si="6"/>
        <v>153.74094861311826</v>
      </c>
    </row>
    <row r="237" spans="1:34" x14ac:dyDescent="0.25">
      <c r="A237" s="19">
        <v>50</v>
      </c>
      <c r="B237" s="9" t="s">
        <v>287</v>
      </c>
      <c r="C237" s="22">
        <f t="shared" si="1"/>
        <v>31.614570107066488</v>
      </c>
      <c r="D237" s="22">
        <f t="shared" si="6"/>
        <v>33.734473459627473</v>
      </c>
      <c r="E237" s="22">
        <f t="shared" si="6"/>
        <v>34.604601376713887</v>
      </c>
      <c r="F237" s="22">
        <f t="shared" si="6"/>
        <v>36.393405642868785</v>
      </c>
      <c r="G237" s="22">
        <f t="shared" si="6"/>
        <v>38.591956588153828</v>
      </c>
      <c r="H237" s="22">
        <f t="shared" si="6"/>
        <v>42.031130751786982</v>
      </c>
      <c r="I237" s="22">
        <f t="shared" si="6"/>
        <v>45.333110129351347</v>
      </c>
      <c r="J237" s="22">
        <f t="shared" si="6"/>
        <v>46.430450991178432</v>
      </c>
      <c r="K237" s="22">
        <f t="shared" si="6"/>
        <v>48.885335753404078</v>
      </c>
      <c r="L237" s="22">
        <f t="shared" si="6"/>
        <v>51.358877559541988</v>
      </c>
      <c r="M237" s="22">
        <f t="shared" si="6"/>
        <v>54.620812362676219</v>
      </c>
      <c r="N237" s="22">
        <f t="shared" si="6"/>
        <v>59.360182617548276</v>
      </c>
      <c r="O237" s="22">
        <f t="shared" si="6"/>
        <v>62.545080788225896</v>
      </c>
      <c r="P237" s="22">
        <f t="shared" si="6"/>
        <v>68.283827761171366</v>
      </c>
      <c r="Q237" s="22">
        <f t="shared" si="6"/>
        <v>70.472584097368397</v>
      </c>
      <c r="R237" s="22">
        <f t="shared" si="6"/>
        <v>70.900098354273283</v>
      </c>
      <c r="S237" s="22">
        <f t="shared" si="6"/>
        <v>72.160867747675894</v>
      </c>
      <c r="T237" s="22">
        <f t="shared" si="6"/>
        <v>77.489023742491568</v>
      </c>
      <c r="U237" s="22">
        <f t="shared" si="6"/>
        <v>81.86739334042511</v>
      </c>
      <c r="V237" s="22">
        <f t="shared" si="6"/>
        <v>86.612039739445393</v>
      </c>
      <c r="W237" s="22">
        <f t="shared" si="6"/>
        <v>92.41658550916965</v>
      </c>
      <c r="X237" s="22">
        <f t="shared" si="6"/>
        <v>93.035572527042305</v>
      </c>
      <c r="Y237" s="22">
        <f t="shared" si="6"/>
        <v>88.503080626868226</v>
      </c>
      <c r="Z237" s="22">
        <f t="shared" si="6"/>
        <v>93.364026285152164</v>
      </c>
      <c r="AA237" s="22">
        <f t="shared" si="6"/>
        <v>97.243728325627174</v>
      </c>
      <c r="AB237" s="22">
        <f t="shared" si="6"/>
        <v>100</v>
      </c>
      <c r="AC237" s="22">
        <f t="shared" si="6"/>
        <v>100.77659495784465</v>
      </c>
      <c r="AD237" s="22">
        <f t="shared" ref="D237:AH246" si="7">AD53*100/AD145</f>
        <v>105.74001882178908</v>
      </c>
      <c r="AE237" s="22">
        <f t="shared" si="7"/>
        <v>109.17125177423084</v>
      </c>
      <c r="AF237" s="22">
        <f t="shared" si="7"/>
        <v>110.4756333485544</v>
      </c>
      <c r="AG237" s="22">
        <f t="shared" si="7"/>
        <v>115.33196140628401</v>
      </c>
      <c r="AH237" s="22">
        <f t="shared" si="7"/>
        <v>118.49835821633749</v>
      </c>
    </row>
    <row r="238" spans="1:34" x14ac:dyDescent="0.25">
      <c r="A238" s="19">
        <v>51</v>
      </c>
      <c r="B238" s="9" t="s">
        <v>61</v>
      </c>
      <c r="C238" s="22">
        <f t="shared" si="1"/>
        <v>29.94045374363483</v>
      </c>
      <c r="D238" s="22">
        <f t="shared" si="7"/>
        <v>32.006222410282028</v>
      </c>
      <c r="E238" s="22">
        <f t="shared" si="7"/>
        <v>32.916837259560673</v>
      </c>
      <c r="F238" s="22">
        <f t="shared" si="7"/>
        <v>34.856660800499682</v>
      </c>
      <c r="G238" s="22">
        <f t="shared" si="7"/>
        <v>37.306113644506141</v>
      </c>
      <c r="H238" s="22">
        <f t="shared" si="7"/>
        <v>41.155216024225155</v>
      </c>
      <c r="I238" s="22">
        <f t="shared" si="7"/>
        <v>44.762549385745793</v>
      </c>
      <c r="J238" s="22">
        <f t="shared" si="7"/>
        <v>45.764012478831631</v>
      </c>
      <c r="K238" s="22">
        <f t="shared" si="7"/>
        <v>48.448378190097856</v>
      </c>
      <c r="L238" s="22">
        <f t="shared" si="7"/>
        <v>51.158474181132505</v>
      </c>
      <c r="M238" s="22">
        <f t="shared" si="7"/>
        <v>54.453238704524139</v>
      </c>
      <c r="N238" s="22">
        <f t="shared" si="7"/>
        <v>59.200607598886528</v>
      </c>
      <c r="O238" s="22">
        <f t="shared" si="7"/>
        <v>62.400349049111881</v>
      </c>
      <c r="P238" s="22">
        <f t="shared" si="7"/>
        <v>68.50417584896519</v>
      </c>
      <c r="Q238" s="22">
        <f t="shared" si="7"/>
        <v>71.564513457530325</v>
      </c>
      <c r="R238" s="22">
        <f t="shared" si="7"/>
        <v>71.235629366138554</v>
      </c>
      <c r="S238" s="22">
        <f t="shared" si="7"/>
        <v>72.519618430355877</v>
      </c>
      <c r="T238" s="22">
        <f t="shared" si="7"/>
        <v>78.009008259975474</v>
      </c>
      <c r="U238" s="22">
        <f t="shared" si="7"/>
        <v>82.554571945551857</v>
      </c>
      <c r="V238" s="22">
        <f t="shared" si="7"/>
        <v>87.441991536375937</v>
      </c>
      <c r="W238" s="22">
        <f t="shared" si="7"/>
        <v>93.578101512977483</v>
      </c>
      <c r="X238" s="22">
        <f t="shared" si="7"/>
        <v>94.611445704897093</v>
      </c>
      <c r="Y238" s="22">
        <f t="shared" si="7"/>
        <v>88.58085351513698</v>
      </c>
      <c r="Z238" s="22">
        <f t="shared" si="7"/>
        <v>93.571737000736434</v>
      </c>
      <c r="AA238" s="22">
        <f t="shared" si="7"/>
        <v>97.668822922339473</v>
      </c>
      <c r="AB238" s="22">
        <f t="shared" si="7"/>
        <v>100</v>
      </c>
      <c r="AC238" s="22">
        <f t="shared" si="7"/>
        <v>100.85696915081532</v>
      </c>
      <c r="AD238" s="22">
        <f t="shared" si="7"/>
        <v>105.99690696103777</v>
      </c>
      <c r="AE238" s="22">
        <f t="shared" si="7"/>
        <v>109.06137609000471</v>
      </c>
      <c r="AF238" s="22">
        <f t="shared" si="7"/>
        <v>110.61365069157812</v>
      </c>
      <c r="AG238" s="22">
        <f t="shared" si="7"/>
        <v>115.80574037380831</v>
      </c>
      <c r="AH238" s="22">
        <f t="shared" si="7"/>
        <v>118.96170964218382</v>
      </c>
    </row>
    <row r="239" spans="1:34" x14ac:dyDescent="0.25">
      <c r="A239" s="19">
        <v>52</v>
      </c>
      <c r="B239" s="1" t="s">
        <v>144</v>
      </c>
      <c r="C239" s="22">
        <f t="shared" si="1"/>
        <v>32.249017339354438</v>
      </c>
      <c r="D239" s="22">
        <f t="shared" si="7"/>
        <v>34.646554630066632</v>
      </c>
      <c r="E239" s="22">
        <f t="shared" si="7"/>
        <v>36.129415954492494</v>
      </c>
      <c r="F239" s="22">
        <f t="shared" si="7"/>
        <v>38.073400039410693</v>
      </c>
      <c r="G239" s="22">
        <f t="shared" si="7"/>
        <v>40.272381679577506</v>
      </c>
      <c r="H239" s="22">
        <f t="shared" si="7"/>
        <v>43.713442950284062</v>
      </c>
      <c r="I239" s="22">
        <f t="shared" si="7"/>
        <v>46.910948443029632</v>
      </c>
      <c r="J239" s="22">
        <f t="shared" si="7"/>
        <v>48.646304825932269</v>
      </c>
      <c r="K239" s="22">
        <f t="shared" si="7"/>
        <v>51.262727414907992</v>
      </c>
      <c r="L239" s="22">
        <f t="shared" si="7"/>
        <v>53.245809735574866</v>
      </c>
      <c r="M239" s="22">
        <f t="shared" si="7"/>
        <v>56.59682624404283</v>
      </c>
      <c r="N239" s="22">
        <f t="shared" si="7"/>
        <v>61.077486959074818</v>
      </c>
      <c r="O239" s="22">
        <f t="shared" si="7"/>
        <v>63.545611630998302</v>
      </c>
      <c r="P239" s="22">
        <f t="shared" si="7"/>
        <v>66.606281862475313</v>
      </c>
      <c r="Q239" s="22">
        <f t="shared" si="7"/>
        <v>71.169853537168848</v>
      </c>
      <c r="R239" s="22">
        <f t="shared" si="7"/>
        <v>74.333991784789205</v>
      </c>
      <c r="S239" s="22">
        <f t="shared" si="7"/>
        <v>78.156990277871103</v>
      </c>
      <c r="T239" s="22">
        <f t="shared" si="7"/>
        <v>80.350382143819175</v>
      </c>
      <c r="U239" s="22">
        <f t="shared" si="7"/>
        <v>84.075679831381137</v>
      </c>
      <c r="V239" s="22">
        <f t="shared" si="7"/>
        <v>87.296885851192968</v>
      </c>
      <c r="W239" s="22">
        <f t="shared" si="7"/>
        <v>89.963656968564067</v>
      </c>
      <c r="X239" s="22">
        <f t="shared" si="7"/>
        <v>89.797411982757936</v>
      </c>
      <c r="Y239" s="22">
        <f t="shared" si="7"/>
        <v>87.381862936720893</v>
      </c>
      <c r="Z239" s="22">
        <f t="shared" si="7"/>
        <v>90.475632316661418</v>
      </c>
      <c r="AA239" s="22">
        <f t="shared" si="7"/>
        <v>95.599132681123919</v>
      </c>
      <c r="AB239" s="22">
        <f t="shared" si="7"/>
        <v>100</v>
      </c>
      <c r="AC239" s="22">
        <f t="shared" si="7"/>
        <v>102.45844171989803</v>
      </c>
      <c r="AD239" s="22">
        <f t="shared" si="7"/>
        <v>105.92754981296883</v>
      </c>
      <c r="AE239" s="22">
        <f t="shared" si="7"/>
        <v>112.19023501617328</v>
      </c>
      <c r="AF239" s="22">
        <f t="shared" si="7"/>
        <v>116.37413186608916</v>
      </c>
      <c r="AG239" s="22">
        <f t="shared" si="7"/>
        <v>121.22118057763085</v>
      </c>
      <c r="AH239" s="22">
        <f t="shared" si="7"/>
        <v>125.85982025219006</v>
      </c>
    </row>
    <row r="240" spans="1:34" x14ac:dyDescent="0.25">
      <c r="A240" s="19">
        <v>53</v>
      </c>
      <c r="B240" s="1" t="s">
        <v>145</v>
      </c>
      <c r="C240" s="22">
        <f t="shared" si="1"/>
        <v>23.917655299765748</v>
      </c>
      <c r="D240" s="22">
        <f t="shared" si="7"/>
        <v>25.204577363611808</v>
      </c>
      <c r="E240" s="22">
        <f t="shared" si="7"/>
        <v>24.298349312882721</v>
      </c>
      <c r="F240" s="22">
        <f t="shared" si="7"/>
        <v>25.574003095698966</v>
      </c>
      <c r="G240" s="22">
        <f t="shared" si="7"/>
        <v>28.418286231464016</v>
      </c>
      <c r="H240" s="22">
        <f t="shared" si="7"/>
        <v>34.225389768057262</v>
      </c>
      <c r="I240" s="22">
        <f t="shared" si="7"/>
        <v>39.086630658332766</v>
      </c>
      <c r="J240" s="22">
        <f t="shared" si="7"/>
        <v>37.25848801865466</v>
      </c>
      <c r="K240" s="22">
        <f t="shared" si="7"/>
        <v>39.980565636974724</v>
      </c>
      <c r="L240" s="22">
        <f t="shared" si="7"/>
        <v>45.014691280353581</v>
      </c>
      <c r="M240" s="22">
        <f t="shared" si="7"/>
        <v>48.431160195159073</v>
      </c>
      <c r="N240" s="22">
        <f t="shared" si="7"/>
        <v>56.379448691907804</v>
      </c>
      <c r="O240" s="22">
        <f t="shared" si="7"/>
        <v>60.694165989274147</v>
      </c>
      <c r="P240" s="22">
        <f t="shared" si="7"/>
        <v>69.330365858150756</v>
      </c>
      <c r="Q240" s="22">
        <f t="shared" si="7"/>
        <v>72.899088729849367</v>
      </c>
      <c r="R240" s="22">
        <f t="shared" si="7"/>
        <v>69.033044594415742</v>
      </c>
      <c r="S240" s="22">
        <f t="shared" si="7"/>
        <v>68.529290638836869</v>
      </c>
      <c r="T240" s="22">
        <f t="shared" si="7"/>
        <v>78.064803846436021</v>
      </c>
      <c r="U240" s="22">
        <f t="shared" si="7"/>
        <v>83.122417399741209</v>
      </c>
      <c r="V240" s="22">
        <f t="shared" si="7"/>
        <v>91.676256887027563</v>
      </c>
      <c r="W240" s="22">
        <f t="shared" si="7"/>
        <v>101.82797088997417</v>
      </c>
      <c r="X240" s="22">
        <f t="shared" si="7"/>
        <v>99.954119216121697</v>
      </c>
      <c r="Y240" s="22">
        <f t="shared" si="7"/>
        <v>86.078592599134254</v>
      </c>
      <c r="Z240" s="22">
        <f t="shared" si="7"/>
        <v>96.00531264938239</v>
      </c>
      <c r="AA240" s="22">
        <f t="shared" si="7"/>
        <v>99.621303404826662</v>
      </c>
      <c r="AB240" s="22">
        <f t="shared" si="7"/>
        <v>100</v>
      </c>
      <c r="AC240" s="22">
        <f t="shared" si="7"/>
        <v>98.334792877898138</v>
      </c>
      <c r="AD240" s="22">
        <f t="shared" si="7"/>
        <v>106.27217073098829</v>
      </c>
      <c r="AE240" s="22">
        <f t="shared" si="7"/>
        <v>105.13254333487724</v>
      </c>
      <c r="AF240" s="22">
        <f t="shared" si="7"/>
        <v>104.5143012254198</v>
      </c>
      <c r="AG240" s="22">
        <f t="shared" si="7"/>
        <v>112.68281846009467</v>
      </c>
      <c r="AH240" s="22">
        <f t="shared" si="7"/>
        <v>112.73287794935298</v>
      </c>
    </row>
    <row r="241" spans="1:34" x14ac:dyDescent="0.25">
      <c r="A241" s="19">
        <v>54</v>
      </c>
      <c r="B241" s="1" t="s">
        <v>146</v>
      </c>
      <c r="C241" s="22">
        <f t="shared" si="1"/>
        <v>34.830021641120098</v>
      </c>
      <c r="D241" s="22">
        <f t="shared" si="7"/>
        <v>37.190119356122423</v>
      </c>
      <c r="E241" s="22">
        <f t="shared" si="7"/>
        <v>39.112791062219593</v>
      </c>
      <c r="F241" s="22">
        <f t="shared" si="7"/>
        <v>41.663812028549543</v>
      </c>
      <c r="G241" s="22">
        <f t="shared" si="7"/>
        <v>44.15864833073649</v>
      </c>
      <c r="H241" s="22">
        <f t="shared" si="7"/>
        <v>46.906680737407626</v>
      </c>
      <c r="I241" s="22">
        <f t="shared" si="7"/>
        <v>49.565292400263736</v>
      </c>
      <c r="J241" s="22">
        <f t="shared" si="7"/>
        <v>51.512513079078396</v>
      </c>
      <c r="K241" s="22">
        <f t="shared" si="7"/>
        <v>53.778717860673083</v>
      </c>
      <c r="L241" s="22">
        <f t="shared" si="7"/>
        <v>55.039397599212847</v>
      </c>
      <c r="M241" s="22">
        <f t="shared" si="7"/>
        <v>57.558140097595718</v>
      </c>
      <c r="N241" s="22">
        <f t="shared" si="7"/>
        <v>61.172235347748249</v>
      </c>
      <c r="O241" s="22">
        <f t="shared" si="7"/>
        <v>63.360915863376242</v>
      </c>
      <c r="P241" s="22">
        <f t="shared" si="7"/>
        <v>67.014251670685269</v>
      </c>
      <c r="Q241" s="22">
        <f t="shared" si="7"/>
        <v>69.584987345949713</v>
      </c>
      <c r="R241" s="22">
        <f t="shared" si="7"/>
        <v>71.741679397577087</v>
      </c>
      <c r="S241" s="22">
        <f t="shared" si="7"/>
        <v>74.251033189759511</v>
      </c>
      <c r="T241" s="22">
        <f t="shared" si="7"/>
        <v>79.666571341238864</v>
      </c>
      <c r="U241" s="22">
        <f t="shared" si="7"/>
        <v>83.936556585564787</v>
      </c>
      <c r="V241" s="22">
        <f t="shared" si="7"/>
        <v>86.715576702807851</v>
      </c>
      <c r="W241" s="22">
        <f t="shared" si="7"/>
        <v>90.054064614020234</v>
      </c>
      <c r="X241" s="22">
        <f t="shared" si="7"/>
        <v>92.24766894050174</v>
      </c>
      <c r="Y241" s="22">
        <f t="shared" si="7"/>
        <v>91.692071381781773</v>
      </c>
      <c r="Z241" s="22">
        <f t="shared" si="7"/>
        <v>93.831530328716383</v>
      </c>
      <c r="AA241" s="22">
        <f t="shared" si="7"/>
        <v>97.00379824119203</v>
      </c>
      <c r="AB241" s="22">
        <f t="shared" si="7"/>
        <v>100</v>
      </c>
      <c r="AC241" s="22">
        <f t="shared" si="7"/>
        <v>101.48949640612143</v>
      </c>
      <c r="AD241" s="22">
        <f t="shared" si="7"/>
        <v>104.56929375615924</v>
      </c>
      <c r="AE241" s="22">
        <f t="shared" si="7"/>
        <v>107.96876298634599</v>
      </c>
      <c r="AF241" s="22">
        <f t="shared" si="7"/>
        <v>109.1480157479095</v>
      </c>
      <c r="AG241" s="22">
        <f t="shared" si="7"/>
        <v>112.63233408648797</v>
      </c>
      <c r="AH241" s="22">
        <f t="shared" si="7"/>
        <v>116.3687356768103</v>
      </c>
    </row>
    <row r="242" spans="1:34" x14ac:dyDescent="0.25">
      <c r="A242" s="19">
        <v>55</v>
      </c>
      <c r="B242" s="1" t="s">
        <v>147</v>
      </c>
      <c r="C242" s="22">
        <f t="shared" si="1"/>
        <v>21.745207737924407</v>
      </c>
      <c r="D242" s="22">
        <f t="shared" si="7"/>
        <v>24.503295929261586</v>
      </c>
      <c r="E242" s="22">
        <f t="shared" si="7"/>
        <v>26.071899034222074</v>
      </c>
      <c r="F242" s="22">
        <f t="shared" si="7"/>
        <v>28.212058264407702</v>
      </c>
      <c r="G242" s="22">
        <f t="shared" si="7"/>
        <v>30.483595217885096</v>
      </c>
      <c r="H242" s="22">
        <f t="shared" si="7"/>
        <v>31.950164514377285</v>
      </c>
      <c r="I242" s="22">
        <f t="shared" si="7"/>
        <v>35.336461049337423</v>
      </c>
      <c r="J242" s="22">
        <f t="shared" si="7"/>
        <v>34.84699342171848</v>
      </c>
      <c r="K242" s="22">
        <f t="shared" si="7"/>
        <v>35.593197256059774</v>
      </c>
      <c r="L242" s="22">
        <f t="shared" si="7"/>
        <v>37.257342692254845</v>
      </c>
      <c r="M242" s="22">
        <f t="shared" si="7"/>
        <v>40.654825682830158</v>
      </c>
      <c r="N242" s="22">
        <f t="shared" si="7"/>
        <v>39.051296194153331</v>
      </c>
      <c r="O242" s="22">
        <f t="shared" si="7"/>
        <v>41.616105901820184</v>
      </c>
      <c r="P242" s="22">
        <f t="shared" si="7"/>
        <v>45.215113072255924</v>
      </c>
      <c r="Q242" s="22">
        <f t="shared" si="7"/>
        <v>45.328185328185327</v>
      </c>
      <c r="R242" s="22">
        <f t="shared" si="7"/>
        <v>49.103695532266954</v>
      </c>
      <c r="S242" s="22">
        <f t="shared" si="7"/>
        <v>53.07501378929949</v>
      </c>
      <c r="T242" s="22">
        <f t="shared" si="7"/>
        <v>63.458356315499167</v>
      </c>
      <c r="U242" s="22">
        <f t="shared" si="7"/>
        <v>65.135135135135144</v>
      </c>
      <c r="V242" s="22">
        <f t="shared" si="7"/>
        <v>69.536679536679543</v>
      </c>
      <c r="W242" s="22">
        <f t="shared" si="7"/>
        <v>55.184776613348042</v>
      </c>
      <c r="X242" s="22">
        <f t="shared" si="7"/>
        <v>54.936569222283509</v>
      </c>
      <c r="Y242" s="22">
        <f t="shared" si="7"/>
        <v>61.003861003861005</v>
      </c>
      <c r="Z242" s="22">
        <f t="shared" si="7"/>
        <v>64.51737451737452</v>
      </c>
      <c r="AA242" s="22">
        <f t="shared" si="7"/>
        <v>89.044401544401538</v>
      </c>
      <c r="AB242" s="22">
        <f t="shared" si="7"/>
        <v>100</v>
      </c>
      <c r="AC242" s="22">
        <f t="shared" si="7"/>
        <v>112.93436293436294</v>
      </c>
      <c r="AD242" s="22">
        <f t="shared" si="7"/>
        <v>83.397683397683394</v>
      </c>
      <c r="AE242" s="22">
        <f t="shared" si="7"/>
        <v>92.746828461114163</v>
      </c>
      <c r="AF242" s="22">
        <f t="shared" si="7"/>
        <v>93.185328185328189</v>
      </c>
      <c r="AG242" s="22">
        <f t="shared" si="7"/>
        <v>98.793436293436301</v>
      </c>
      <c r="AH242" s="22">
        <f t="shared" si="7"/>
        <v>100.81356867071152</v>
      </c>
    </row>
    <row r="243" spans="1:34" x14ac:dyDescent="0.25">
      <c r="A243" s="19">
        <v>56</v>
      </c>
      <c r="B243" s="9" t="s">
        <v>67</v>
      </c>
      <c r="C243" s="22">
        <f t="shared" si="1"/>
        <v>39.838300510816815</v>
      </c>
      <c r="D243" s="22">
        <f t="shared" si="7"/>
        <v>42.631680696670735</v>
      </c>
      <c r="E243" s="22">
        <f t="shared" si="7"/>
        <v>43.629351329215552</v>
      </c>
      <c r="F243" s="22">
        <f t="shared" si="7"/>
        <v>44.791413016413237</v>
      </c>
      <c r="G243" s="22">
        <f t="shared" si="7"/>
        <v>45.569137128419484</v>
      </c>
      <c r="H243" s="22">
        <f t="shared" si="7"/>
        <v>46.811622195604293</v>
      </c>
      <c r="I243" s="22">
        <f t="shared" si="7"/>
        <v>48.498829772840928</v>
      </c>
      <c r="J243" s="22">
        <f t="shared" si="7"/>
        <v>50.220715936490485</v>
      </c>
      <c r="K243" s="22">
        <f t="shared" si="7"/>
        <v>52.024698865785147</v>
      </c>
      <c r="L243" s="22">
        <f t="shared" si="7"/>
        <v>53.281426247683136</v>
      </c>
      <c r="M243" s="22">
        <f t="shared" si="7"/>
        <v>56.252301020281919</v>
      </c>
      <c r="N243" s="22">
        <f t="shared" si="7"/>
        <v>61.238086621219125</v>
      </c>
      <c r="O243" s="22">
        <f t="shared" si="7"/>
        <v>64.613440285975244</v>
      </c>
      <c r="P243" s="22">
        <f t="shared" si="7"/>
        <v>69.023724577029924</v>
      </c>
      <c r="Q243" s="22">
        <f t="shared" si="7"/>
        <v>67.478870927418413</v>
      </c>
      <c r="R243" s="22">
        <f t="shared" si="7"/>
        <v>71.692827791332135</v>
      </c>
      <c r="S243" s="22">
        <f t="shared" si="7"/>
        <v>72.3817000791515</v>
      </c>
      <c r="T243" s="22">
        <f t="shared" si="7"/>
        <v>77.437253335205924</v>
      </c>
      <c r="U243" s="22">
        <f t="shared" si="7"/>
        <v>81.233568484002149</v>
      </c>
      <c r="V243" s="22">
        <f t="shared" si="7"/>
        <v>85.058481484165029</v>
      </c>
      <c r="W243" s="22">
        <f t="shared" si="7"/>
        <v>89.058613960753377</v>
      </c>
      <c r="X243" s="22">
        <f t="shared" si="7"/>
        <v>88.24898398559904</v>
      </c>
      <c r="Y243" s="22">
        <f t="shared" si="7"/>
        <v>89.640985762534797</v>
      </c>
      <c r="Z243" s="22">
        <f t="shared" si="7"/>
        <v>92.664878500468674</v>
      </c>
      <c r="AA243" s="22">
        <f t="shared" si="7"/>
        <v>94.747329417651926</v>
      </c>
      <c r="AB243" s="22">
        <f t="shared" si="7"/>
        <v>100</v>
      </c>
      <c r="AC243" s="22">
        <f t="shared" si="7"/>
        <v>101.36017202838816</v>
      </c>
      <c r="AD243" s="22">
        <f t="shared" si="7"/>
        <v>105.85381941454118</v>
      </c>
      <c r="AE243" s="22">
        <f t="shared" si="7"/>
        <v>111.6053970718759</v>
      </c>
      <c r="AF243" s="22">
        <f t="shared" si="7"/>
        <v>112.29834662278665</v>
      </c>
      <c r="AG243" s="22">
        <f t="shared" si="7"/>
        <v>115.63267974046431</v>
      </c>
      <c r="AH243" s="22">
        <f t="shared" si="7"/>
        <v>120.06278595928067</v>
      </c>
    </row>
    <row r="244" spans="1:34" x14ac:dyDescent="0.25">
      <c r="A244" s="19">
        <v>57</v>
      </c>
      <c r="B244" s="1" t="s">
        <v>148</v>
      </c>
      <c r="C244" s="22">
        <f t="shared" si="1"/>
        <v>40.219098968342308</v>
      </c>
      <c r="D244" s="22">
        <f t="shared" si="7"/>
        <v>43.043823594256544</v>
      </c>
      <c r="E244" s="22">
        <f t="shared" si="7"/>
        <v>44.608544567313487</v>
      </c>
      <c r="F244" s="22">
        <f t="shared" si="7"/>
        <v>45.681774681328662</v>
      </c>
      <c r="G244" s="22">
        <f t="shared" si="7"/>
        <v>46.85321808274508</v>
      </c>
      <c r="H244" s="22">
        <f t="shared" si="7"/>
        <v>48.025561487292137</v>
      </c>
      <c r="I244" s="22">
        <f t="shared" si="7"/>
        <v>49.120708941629005</v>
      </c>
      <c r="J244" s="22">
        <f t="shared" si="7"/>
        <v>50.995625548559367</v>
      </c>
      <c r="K244" s="22">
        <f t="shared" si="7"/>
        <v>52.230977880669229</v>
      </c>
      <c r="L244" s="22">
        <f t="shared" si="7"/>
        <v>53.541857598782826</v>
      </c>
      <c r="M244" s="22">
        <f t="shared" si="7"/>
        <v>56.957699444002117</v>
      </c>
      <c r="N244" s="22">
        <f t="shared" si="7"/>
        <v>62.880105573475248</v>
      </c>
      <c r="O244" s="22">
        <f t="shared" si="7"/>
        <v>66.454134206858342</v>
      </c>
      <c r="P244" s="22">
        <f t="shared" si="7"/>
        <v>71.111431636452139</v>
      </c>
      <c r="Q244" s="22">
        <f t="shared" si="7"/>
        <v>69.87220137721809</v>
      </c>
      <c r="R244" s="22">
        <f t="shared" si="7"/>
        <v>73.603457464961352</v>
      </c>
      <c r="S244" s="22">
        <f t="shared" si="7"/>
        <v>74.505745028461206</v>
      </c>
      <c r="T244" s="22">
        <f t="shared" si="7"/>
        <v>80.245761213224498</v>
      </c>
      <c r="U244" s="22">
        <f t="shared" si="7"/>
        <v>84.412573932813814</v>
      </c>
      <c r="V244" s="22">
        <f t="shared" si="7"/>
        <v>88.58858287377079</v>
      </c>
      <c r="W244" s="22">
        <f t="shared" si="7"/>
        <v>92.071809405637168</v>
      </c>
      <c r="X244" s="22">
        <f t="shared" si="7"/>
        <v>90.913426319461678</v>
      </c>
      <c r="Y244" s="22">
        <f t="shared" si="7"/>
        <v>91.125209958318038</v>
      </c>
      <c r="Z244" s="22">
        <f t="shared" si="7"/>
        <v>92.998488855030629</v>
      </c>
      <c r="AA244" s="22">
        <f t="shared" si="7"/>
        <v>94.72586783531311</v>
      </c>
      <c r="AB244" s="22">
        <f t="shared" si="7"/>
        <v>100</v>
      </c>
      <c r="AC244" s="22">
        <f t="shared" si="7"/>
        <v>101.86232099275578</v>
      </c>
      <c r="AD244" s="22">
        <f t="shared" si="7"/>
        <v>106.14607275327128</v>
      </c>
      <c r="AE244" s="22">
        <f t="shared" si="7"/>
        <v>113.45000513223958</v>
      </c>
      <c r="AF244" s="22">
        <f t="shared" si="7"/>
        <v>115.04036319357797</v>
      </c>
      <c r="AG244" s="22">
        <f t="shared" si="7"/>
        <v>118.65623586505319</v>
      </c>
      <c r="AH244" s="22">
        <f t="shared" si="7"/>
        <v>122.41624720921455</v>
      </c>
    </row>
    <row r="245" spans="1:34" x14ac:dyDescent="0.25">
      <c r="A245" s="19">
        <v>58</v>
      </c>
      <c r="B245" s="1" t="s">
        <v>149</v>
      </c>
      <c r="C245" s="22">
        <f t="shared" si="1"/>
        <v>38.786557150822659</v>
      </c>
      <c r="D245" s="22">
        <f t="shared" si="7"/>
        <v>41.527387540941163</v>
      </c>
      <c r="E245" s="22">
        <f t="shared" si="7"/>
        <v>41.278536402994327</v>
      </c>
      <c r="F245" s="22">
        <f t="shared" si="7"/>
        <v>42.822884162741595</v>
      </c>
      <c r="G245" s="22">
        <f t="shared" si="7"/>
        <v>42.631795480015576</v>
      </c>
      <c r="H245" s="22">
        <f t="shared" si="7"/>
        <v>43.959312673480255</v>
      </c>
      <c r="I245" s="22">
        <f t="shared" si="7"/>
        <v>47.074617106213573</v>
      </c>
      <c r="J245" s="22">
        <f t="shared" si="7"/>
        <v>48.609809462901829</v>
      </c>
      <c r="K245" s="22">
        <f t="shared" si="7"/>
        <v>51.699355336377103</v>
      </c>
      <c r="L245" s="22">
        <f t="shared" si="7"/>
        <v>52.873892032473705</v>
      </c>
      <c r="M245" s="22">
        <f t="shared" si="7"/>
        <v>54.941525364199414</v>
      </c>
      <c r="N245" s="22">
        <f t="shared" si="7"/>
        <v>57.998833748072229</v>
      </c>
      <c r="O245" s="22">
        <f t="shared" si="7"/>
        <v>61.072714790749799</v>
      </c>
      <c r="P245" s="22">
        <f t="shared" si="7"/>
        <v>65.044587985636696</v>
      </c>
      <c r="Q245" s="22">
        <f t="shared" si="7"/>
        <v>62.721963359303146</v>
      </c>
      <c r="R245" s="22">
        <f t="shared" si="7"/>
        <v>67.646684688760871</v>
      </c>
      <c r="S245" s="22">
        <f t="shared" si="7"/>
        <v>67.717111818793938</v>
      </c>
      <c r="T245" s="22">
        <f t="shared" si="7"/>
        <v>71.157608883123089</v>
      </c>
      <c r="U245" s="22">
        <f t="shared" si="7"/>
        <v>73.929071331472656</v>
      </c>
      <c r="V245" s="22">
        <f t="shared" si="7"/>
        <v>76.896706080158978</v>
      </c>
      <c r="W245" s="22">
        <f t="shared" si="7"/>
        <v>82.076170111325339</v>
      </c>
      <c r="X245" s="22">
        <f t="shared" si="7"/>
        <v>82.185671555305561</v>
      </c>
      <c r="Y245" s="22">
        <f t="shared" si="7"/>
        <v>86.102649765811819</v>
      </c>
      <c r="Z245" s="22">
        <f t="shared" si="7"/>
        <v>91.748560762568388</v>
      </c>
      <c r="AA245" s="22">
        <f t="shared" si="7"/>
        <v>94.808125683597055</v>
      </c>
      <c r="AB245" s="22">
        <f t="shared" si="7"/>
        <v>100</v>
      </c>
      <c r="AC245" s="22">
        <f t="shared" si="7"/>
        <v>99.937352251393733</v>
      </c>
      <c r="AD245" s="22">
        <f t="shared" si="7"/>
        <v>105.00741050080249</v>
      </c>
      <c r="AE245" s="22">
        <f t="shared" si="7"/>
        <v>106.45766019879507</v>
      </c>
      <c r="AF245" s="22">
        <f t="shared" si="7"/>
        <v>104.63733673581086</v>
      </c>
      <c r="AG245" s="22">
        <f t="shared" si="7"/>
        <v>106.94796476236317</v>
      </c>
      <c r="AH245" s="22">
        <f t="shared" si="7"/>
        <v>113.22286224516743</v>
      </c>
    </row>
    <row r="246" spans="1:34" x14ac:dyDescent="0.25">
      <c r="A246" s="19">
        <v>59</v>
      </c>
      <c r="B246" s="9" t="s">
        <v>288</v>
      </c>
      <c r="C246" s="22">
        <f t="shared" si="1"/>
        <v>33.107263792678879</v>
      </c>
      <c r="D246" s="22">
        <f t="shared" si="7"/>
        <v>35.191974553618209</v>
      </c>
      <c r="E246" s="22">
        <f t="shared" si="7"/>
        <v>36.530563187189969</v>
      </c>
      <c r="F246" s="22">
        <f t="shared" ref="D246:AH254" si="8">F62*100/F154</f>
        <v>38.605718308219224</v>
      </c>
      <c r="G246" s="22">
        <f t="shared" si="8"/>
        <v>40.131730922977468</v>
      </c>
      <c r="H246" s="22">
        <f t="shared" si="8"/>
        <v>42.485917185981805</v>
      </c>
      <c r="I246" s="22">
        <f t="shared" si="8"/>
        <v>42.914184505647007</v>
      </c>
      <c r="J246" s="22">
        <f t="shared" si="8"/>
        <v>43.257385173241317</v>
      </c>
      <c r="K246" s="22">
        <f t="shared" si="8"/>
        <v>44.849510608382325</v>
      </c>
      <c r="L246" s="22">
        <f t="shared" si="8"/>
        <v>46.97793904494506</v>
      </c>
      <c r="M246" s="22">
        <f t="shared" si="8"/>
        <v>49.426373773473955</v>
      </c>
      <c r="N246" s="22">
        <f t="shared" si="8"/>
        <v>57.003980201830466</v>
      </c>
      <c r="O246" s="22">
        <f t="shared" si="8"/>
        <v>58.948703034573107</v>
      </c>
      <c r="P246" s="22">
        <f t="shared" si="8"/>
        <v>64.496826050654505</v>
      </c>
      <c r="Q246" s="22">
        <f t="shared" si="8"/>
        <v>67.553900601740153</v>
      </c>
      <c r="R246" s="22">
        <f t="shared" si="8"/>
        <v>68.735251153593609</v>
      </c>
      <c r="S246" s="22">
        <f t="shared" si="8"/>
        <v>71.239216411183136</v>
      </c>
      <c r="T246" s="22">
        <f t="shared" si="8"/>
        <v>74.18041541289729</v>
      </c>
      <c r="U246" s="22">
        <f t="shared" si="8"/>
        <v>77.387668914286991</v>
      </c>
      <c r="V246" s="22">
        <f t="shared" si="8"/>
        <v>81.375557515684349</v>
      </c>
      <c r="W246" s="22">
        <f t="shared" si="8"/>
        <v>85.355761181318854</v>
      </c>
      <c r="X246" s="22">
        <f t="shared" si="8"/>
        <v>89.213355464797928</v>
      </c>
      <c r="Y246" s="22">
        <f t="shared" si="8"/>
        <v>91.315526509680168</v>
      </c>
      <c r="Z246" s="22">
        <f t="shared" si="8"/>
        <v>93.889715008331834</v>
      </c>
      <c r="AA246" s="22">
        <f t="shared" si="8"/>
        <v>96.227412212015494</v>
      </c>
      <c r="AB246" s="22">
        <f t="shared" si="8"/>
        <v>100</v>
      </c>
      <c r="AC246" s="22">
        <f t="shared" si="8"/>
        <v>100.21351358335818</v>
      </c>
      <c r="AD246" s="22">
        <f t="shared" si="8"/>
        <v>102.94508396418497</v>
      </c>
      <c r="AE246" s="22">
        <f t="shared" si="8"/>
        <v>105.81128331946543</v>
      </c>
      <c r="AF246" s="22">
        <f t="shared" si="8"/>
        <v>106.26416210627777</v>
      </c>
      <c r="AG246" s="22">
        <f t="shared" si="8"/>
        <v>110.60135786336019</v>
      </c>
      <c r="AH246" s="22">
        <f t="shared" si="8"/>
        <v>114.36668053199899</v>
      </c>
    </row>
    <row r="247" spans="1:34" x14ac:dyDescent="0.25">
      <c r="A247" s="19">
        <v>60</v>
      </c>
      <c r="B247" s="9" t="s">
        <v>72</v>
      </c>
      <c r="C247" s="22">
        <f t="shared" si="1"/>
        <v>30.279322138619246</v>
      </c>
      <c r="D247" s="22">
        <f t="shared" si="8"/>
        <v>32.906811645260682</v>
      </c>
      <c r="E247" s="22">
        <f t="shared" si="8"/>
        <v>34.496325073435273</v>
      </c>
      <c r="F247" s="22">
        <f t="shared" si="8"/>
        <v>36.679144002997106</v>
      </c>
      <c r="G247" s="22">
        <f t="shared" si="8"/>
        <v>37.847482806463219</v>
      </c>
      <c r="H247" s="22">
        <f t="shared" si="8"/>
        <v>40.925975105135791</v>
      </c>
      <c r="I247" s="22">
        <f t="shared" si="8"/>
        <v>42.314814124867013</v>
      </c>
      <c r="J247" s="22">
        <f t="shared" si="8"/>
        <v>43.658024815032924</v>
      </c>
      <c r="K247" s="22">
        <f t="shared" si="8"/>
        <v>46.025854965926719</v>
      </c>
      <c r="L247" s="22">
        <f t="shared" si="8"/>
        <v>49.230603765736461</v>
      </c>
      <c r="M247" s="22">
        <f t="shared" si="8"/>
        <v>52.91438988047495</v>
      </c>
      <c r="N247" s="22">
        <f t="shared" si="8"/>
        <v>61.638377600253207</v>
      </c>
      <c r="O247" s="22">
        <f t="shared" si="8"/>
        <v>64.275206707846976</v>
      </c>
      <c r="P247" s="22">
        <f t="shared" si="8"/>
        <v>69.429994286957751</v>
      </c>
      <c r="Q247" s="22">
        <f t="shared" si="8"/>
        <v>69.885048456034497</v>
      </c>
      <c r="R247" s="22">
        <f t="shared" si="8"/>
        <v>70.929038616065156</v>
      </c>
      <c r="S247" s="22">
        <f t="shared" si="8"/>
        <v>72.743215519465352</v>
      </c>
      <c r="T247" s="22">
        <f t="shared" si="8"/>
        <v>75.547030412846183</v>
      </c>
      <c r="U247" s="22">
        <f t="shared" si="8"/>
        <v>79.163104667755661</v>
      </c>
      <c r="V247" s="22">
        <f t="shared" si="8"/>
        <v>83.060113358782885</v>
      </c>
      <c r="W247" s="22">
        <f t="shared" si="8"/>
        <v>86.590076714286695</v>
      </c>
      <c r="X247" s="22">
        <f t="shared" si="8"/>
        <v>89.495567855518459</v>
      </c>
      <c r="Y247" s="22">
        <f t="shared" si="8"/>
        <v>90.865167784839088</v>
      </c>
      <c r="Z247" s="22">
        <f t="shared" si="8"/>
        <v>92.510408033832249</v>
      </c>
      <c r="AA247" s="22">
        <f t="shared" si="8"/>
        <v>96.167995091825148</v>
      </c>
      <c r="AB247" s="22">
        <f t="shared" si="8"/>
        <v>100</v>
      </c>
      <c r="AC247" s="22">
        <f t="shared" si="8"/>
        <v>99.728884012367274</v>
      </c>
      <c r="AD247" s="22">
        <f t="shared" si="8"/>
        <v>102.99096192537307</v>
      </c>
      <c r="AE247" s="22">
        <f t="shared" si="8"/>
        <v>106.60801416073178</v>
      </c>
      <c r="AF247" s="22">
        <f t="shared" si="8"/>
        <v>107.19360306338588</v>
      </c>
      <c r="AG247" s="22">
        <f t="shared" si="8"/>
        <v>110.78578091418954</v>
      </c>
      <c r="AH247" s="22">
        <f t="shared" si="8"/>
        <v>114.38476700607478</v>
      </c>
    </row>
    <row r="248" spans="1:34" x14ac:dyDescent="0.25">
      <c r="A248" s="19">
        <v>61</v>
      </c>
      <c r="B248" s="1" t="s">
        <v>150</v>
      </c>
      <c r="C248" s="22">
        <f t="shared" si="1"/>
        <v>29.382850041881753</v>
      </c>
      <c r="D248" s="22">
        <f t="shared" si="8"/>
        <v>32.963318049584807</v>
      </c>
      <c r="E248" s="22">
        <f t="shared" si="8"/>
        <v>33.938429422923228</v>
      </c>
      <c r="F248" s="22">
        <f t="shared" si="8"/>
        <v>36.356987701491015</v>
      </c>
      <c r="G248" s="22">
        <f t="shared" si="8"/>
        <v>38.10893625264665</v>
      </c>
      <c r="H248" s="22">
        <f t="shared" si="8"/>
        <v>40.471753978708584</v>
      </c>
      <c r="I248" s="22">
        <f t="shared" si="8"/>
        <v>41.301204768144657</v>
      </c>
      <c r="J248" s="22">
        <f t="shared" si="8"/>
        <v>41.926015062210169</v>
      </c>
      <c r="K248" s="22">
        <f t="shared" si="8"/>
        <v>43.572708807747304</v>
      </c>
      <c r="L248" s="22">
        <f t="shared" si="8"/>
        <v>45.25502662456438</v>
      </c>
      <c r="M248" s="22">
        <f t="shared" si="8"/>
        <v>47.595623395277251</v>
      </c>
      <c r="N248" s="22">
        <f t="shared" si="8"/>
        <v>61.746321606989142</v>
      </c>
      <c r="O248" s="22">
        <f t="shared" si="8"/>
        <v>63.317723623704239</v>
      </c>
      <c r="P248" s="22">
        <f t="shared" si="8"/>
        <v>68.184094271459301</v>
      </c>
      <c r="Q248" s="22">
        <f t="shared" si="8"/>
        <v>71.384104960785209</v>
      </c>
      <c r="R248" s="22">
        <f t="shared" si="8"/>
        <v>73.556656718272237</v>
      </c>
      <c r="S248" s="22">
        <f t="shared" si="8"/>
        <v>75.917299807363946</v>
      </c>
      <c r="T248" s="22">
        <f t="shared" si="8"/>
        <v>78.451757259070064</v>
      </c>
      <c r="U248" s="22">
        <f t="shared" si="8"/>
        <v>81.508310089017272</v>
      </c>
      <c r="V248" s="22">
        <f t="shared" si="8"/>
        <v>85.646987302930214</v>
      </c>
      <c r="W248" s="22">
        <f t="shared" si="8"/>
        <v>90.307112362549759</v>
      </c>
      <c r="X248" s="22">
        <f t="shared" si="8"/>
        <v>93.911010010835724</v>
      </c>
      <c r="Y248" s="22">
        <f t="shared" si="8"/>
        <v>94.449065003220525</v>
      </c>
      <c r="Z248" s="22">
        <f t="shared" si="8"/>
        <v>94.027175183809192</v>
      </c>
      <c r="AA248" s="22">
        <f t="shared" si="8"/>
        <v>97.853194875260769</v>
      </c>
      <c r="AB248" s="22">
        <f t="shared" si="8"/>
        <v>100</v>
      </c>
      <c r="AC248" s="22">
        <f t="shared" si="8"/>
        <v>99.932735899301164</v>
      </c>
      <c r="AD248" s="22">
        <f t="shared" si="8"/>
        <v>102.73630678230084</v>
      </c>
      <c r="AE248" s="22">
        <f t="shared" si="8"/>
        <v>105.80786927798265</v>
      </c>
      <c r="AF248" s="22">
        <f t="shared" si="8"/>
        <v>107.86942958151623</v>
      </c>
      <c r="AG248" s="22">
        <f t="shared" si="8"/>
        <v>111.37328313361279</v>
      </c>
      <c r="AH248" s="22">
        <f t="shared" si="8"/>
        <v>114.93309277267527</v>
      </c>
    </row>
    <row r="249" spans="1:34" x14ac:dyDescent="0.25">
      <c r="A249" s="19">
        <v>62</v>
      </c>
      <c r="B249" s="1" t="s">
        <v>151</v>
      </c>
      <c r="C249" s="22">
        <f t="shared" si="1"/>
        <v>42.932254121883204</v>
      </c>
      <c r="D249" s="22">
        <f t="shared" si="8"/>
        <v>44.697271091494343</v>
      </c>
      <c r="E249" s="22">
        <f t="shared" si="8"/>
        <v>46.735380910414634</v>
      </c>
      <c r="F249" s="22">
        <f t="shared" si="8"/>
        <v>49.135365349865367</v>
      </c>
      <c r="G249" s="22">
        <f t="shared" si="8"/>
        <v>49.352836241933218</v>
      </c>
      <c r="H249" s="22">
        <f t="shared" si="8"/>
        <v>50.689375978557038</v>
      </c>
      <c r="I249" s="22">
        <f t="shared" si="8"/>
        <v>53.153289639909069</v>
      </c>
      <c r="J249" s="22">
        <f t="shared" si="8"/>
        <v>56.145041208409985</v>
      </c>
      <c r="K249" s="22">
        <f t="shared" si="8"/>
        <v>55.976722416221691</v>
      </c>
      <c r="L249" s="22">
        <f t="shared" si="8"/>
        <v>58.600342009435003</v>
      </c>
      <c r="M249" s="22">
        <f t="shared" si="8"/>
        <v>64.191286821643359</v>
      </c>
      <c r="N249" s="22">
        <f t="shared" si="8"/>
        <v>63.811143887951026</v>
      </c>
      <c r="O249" s="22">
        <f t="shared" si="8"/>
        <v>67.977004689423097</v>
      </c>
      <c r="P249" s="22">
        <f t="shared" si="8"/>
        <v>74.809436072331366</v>
      </c>
      <c r="Q249" s="22">
        <f t="shared" si="8"/>
        <v>72.557412639229483</v>
      </c>
      <c r="R249" s="22">
        <f t="shared" si="8"/>
        <v>72.440971619762351</v>
      </c>
      <c r="S249" s="22">
        <f t="shared" si="8"/>
        <v>73.595528960770324</v>
      </c>
      <c r="T249" s="22">
        <f t="shared" si="8"/>
        <v>76.596480852794443</v>
      </c>
      <c r="U249" s="22">
        <f t="shared" si="8"/>
        <v>80.204356922637686</v>
      </c>
      <c r="V249" s="22">
        <f t="shared" si="8"/>
        <v>84.024816658241363</v>
      </c>
      <c r="W249" s="22">
        <f t="shared" si="8"/>
        <v>86.404595246081144</v>
      </c>
      <c r="X249" s="22">
        <f t="shared" si="8"/>
        <v>87.081575624569851</v>
      </c>
      <c r="Y249" s="22">
        <f t="shared" si="8"/>
        <v>88.06111657685662</v>
      </c>
      <c r="Z249" s="22">
        <f t="shared" si="8"/>
        <v>90.670978042794488</v>
      </c>
      <c r="AA249" s="22">
        <f t="shared" si="8"/>
        <v>94.010892129337734</v>
      </c>
      <c r="AB249" s="22">
        <f t="shared" si="8"/>
        <v>100</v>
      </c>
      <c r="AC249" s="22">
        <f t="shared" si="8"/>
        <v>97.082643283472407</v>
      </c>
      <c r="AD249" s="22">
        <f t="shared" si="8"/>
        <v>100.22911884981234</v>
      </c>
      <c r="AE249" s="22">
        <f t="shared" si="8"/>
        <v>103.04345929380369</v>
      </c>
      <c r="AF249" s="22">
        <f t="shared" si="8"/>
        <v>104.17174911801627</v>
      </c>
      <c r="AG249" s="22">
        <f t="shared" si="8"/>
        <v>108.08178747852205</v>
      </c>
      <c r="AH249" s="22">
        <f t="shared" si="8"/>
        <v>112.34628912151243</v>
      </c>
    </row>
    <row r="250" spans="1:34" x14ac:dyDescent="0.25">
      <c r="A250" s="19">
        <v>63</v>
      </c>
      <c r="B250" s="1" t="s">
        <v>152</v>
      </c>
      <c r="C250" s="22">
        <f t="shared" si="1"/>
        <v>30.019654866922352</v>
      </c>
      <c r="D250" s="22">
        <f t="shared" si="8"/>
        <v>32.538328047162878</v>
      </c>
      <c r="E250" s="22">
        <f t="shared" si="8"/>
        <v>34.286829775936042</v>
      </c>
      <c r="F250" s="22">
        <f t="shared" si="8"/>
        <v>36.394642918090476</v>
      </c>
      <c r="G250" s="22">
        <f t="shared" si="8"/>
        <v>37.329673368886944</v>
      </c>
      <c r="H250" s="22">
        <f t="shared" si="8"/>
        <v>40.867968562527849</v>
      </c>
      <c r="I250" s="22">
        <f t="shared" si="8"/>
        <v>42.149643755346766</v>
      </c>
      <c r="J250" s="22">
        <f t="shared" si="8"/>
        <v>43.307576260417392</v>
      </c>
      <c r="K250" s="22">
        <f t="shared" si="8"/>
        <v>46.139052418736576</v>
      </c>
      <c r="L250" s="22">
        <f t="shared" si="8"/>
        <v>49.674679290131685</v>
      </c>
      <c r="M250" s="22">
        <f t="shared" si="8"/>
        <v>52.969951711932332</v>
      </c>
      <c r="N250" s="22">
        <f t="shared" si="8"/>
        <v>61.541496871028421</v>
      </c>
      <c r="O250" s="22">
        <f t="shared" si="8"/>
        <v>63.663975089161788</v>
      </c>
      <c r="P250" s="22">
        <f t="shared" si="8"/>
        <v>68.04756879153949</v>
      </c>
      <c r="Q250" s="22">
        <f t="shared" si="8"/>
        <v>68.8512841871338</v>
      </c>
      <c r="R250" s="22">
        <f t="shared" si="8"/>
        <v>70.454267758402949</v>
      </c>
      <c r="S250" s="22">
        <f t="shared" si="8"/>
        <v>72.409971634888421</v>
      </c>
      <c r="T250" s="22">
        <f t="shared" si="8"/>
        <v>75.256194618761569</v>
      </c>
      <c r="U250" s="22">
        <f t="shared" si="8"/>
        <v>79.133468010591272</v>
      </c>
      <c r="V250" s="22">
        <f t="shared" si="8"/>
        <v>83.084989177253576</v>
      </c>
      <c r="W250" s="22">
        <f t="shared" si="8"/>
        <v>86.599333575947711</v>
      </c>
      <c r="X250" s="22">
        <f t="shared" si="8"/>
        <v>90.054847291505482</v>
      </c>
      <c r="Y250" s="22">
        <f t="shared" si="8"/>
        <v>91.557368903422329</v>
      </c>
      <c r="Z250" s="22">
        <f t="shared" si="8"/>
        <v>93.220987647136397</v>
      </c>
      <c r="AA250" s="22">
        <f t="shared" si="8"/>
        <v>96.783027792122212</v>
      </c>
      <c r="AB250" s="22">
        <f t="shared" si="8"/>
        <v>100</v>
      </c>
      <c r="AC250" s="22">
        <f t="shared" si="8"/>
        <v>100.66531796164477</v>
      </c>
      <c r="AD250" s="22">
        <f t="shared" si="8"/>
        <v>103.9846794895162</v>
      </c>
      <c r="AE250" s="22">
        <f t="shared" si="8"/>
        <v>107.85384295525571</v>
      </c>
      <c r="AF250" s="22">
        <f t="shared" si="8"/>
        <v>107.80736497517664</v>
      </c>
      <c r="AG250" s="22">
        <f t="shared" si="8"/>
        <v>111.1075408890287</v>
      </c>
      <c r="AH250" s="22">
        <f t="shared" si="8"/>
        <v>114.40498321664107</v>
      </c>
    </row>
    <row r="251" spans="1:34" x14ac:dyDescent="0.25">
      <c r="A251" s="19">
        <v>64</v>
      </c>
      <c r="B251" s="9" t="s">
        <v>153</v>
      </c>
      <c r="C251" s="22">
        <f t="shared" si="1"/>
        <v>35.987823768927456</v>
      </c>
      <c r="D251" s="22">
        <f t="shared" si="8"/>
        <v>37.381895978898086</v>
      </c>
      <c r="E251" s="22">
        <f t="shared" si="8"/>
        <v>39.061395877398596</v>
      </c>
      <c r="F251" s="22">
        <f t="shared" si="8"/>
        <v>41.268317901399691</v>
      </c>
      <c r="G251" s="22">
        <f t="shared" si="8"/>
        <v>42.773693090978938</v>
      </c>
      <c r="H251" s="22">
        <f t="shared" si="8"/>
        <v>44.043798005690363</v>
      </c>
      <c r="I251" s="22">
        <f t="shared" si="8"/>
        <v>44.699976039814686</v>
      </c>
      <c r="J251" s="22">
        <f t="shared" si="8"/>
        <v>45.476330888149349</v>
      </c>
      <c r="K251" s="22">
        <f t="shared" si="8"/>
        <v>45.938737403832292</v>
      </c>
      <c r="L251" s="22">
        <f t="shared" si="8"/>
        <v>47.092945910249732</v>
      </c>
      <c r="M251" s="22">
        <f t="shared" si="8"/>
        <v>48.636778132144947</v>
      </c>
      <c r="N251" s="22">
        <f t="shared" si="8"/>
        <v>54.474889025779831</v>
      </c>
      <c r="O251" s="22">
        <f t="shared" si="8"/>
        <v>56.849734762160857</v>
      </c>
      <c r="P251" s="22">
        <f t="shared" si="8"/>
        <v>65.953261097279295</v>
      </c>
      <c r="Q251" s="22">
        <f t="shared" si="8"/>
        <v>66.793713972829494</v>
      </c>
      <c r="R251" s="22">
        <f t="shared" si="8"/>
        <v>67.235369076329306</v>
      </c>
      <c r="S251" s="22">
        <f t="shared" si="8"/>
        <v>69.790765607177875</v>
      </c>
      <c r="T251" s="22">
        <f t="shared" si="8"/>
        <v>76.313756936264483</v>
      </c>
      <c r="U251" s="22">
        <f t="shared" si="8"/>
        <v>77.17416165894511</v>
      </c>
      <c r="V251" s="22">
        <f t="shared" si="8"/>
        <v>82.364223496613178</v>
      </c>
      <c r="W251" s="22">
        <f t="shared" si="8"/>
        <v>88.237053743636238</v>
      </c>
      <c r="X251" s="22">
        <f t="shared" si="8"/>
        <v>88.232932131407509</v>
      </c>
      <c r="Y251" s="22">
        <f t="shared" si="8"/>
        <v>84.038763992968825</v>
      </c>
      <c r="Z251" s="22">
        <f t="shared" si="8"/>
        <v>92.065060555339613</v>
      </c>
      <c r="AA251" s="22">
        <f t="shared" si="8"/>
        <v>94.673878822128771</v>
      </c>
      <c r="AB251" s="22">
        <f t="shared" si="8"/>
        <v>100</v>
      </c>
      <c r="AC251" s="22">
        <f t="shared" si="8"/>
        <v>101.01582529482181</v>
      </c>
      <c r="AD251" s="22">
        <f t="shared" si="8"/>
        <v>104.22094757966106</v>
      </c>
      <c r="AE251" s="22">
        <f t="shared" si="8"/>
        <v>106.04270076845015</v>
      </c>
      <c r="AF251" s="22">
        <f t="shared" si="8"/>
        <v>103.87327311823401</v>
      </c>
      <c r="AG251" s="22">
        <f t="shared" si="8"/>
        <v>108.18093786743499</v>
      </c>
      <c r="AH251" s="22">
        <f t="shared" si="8"/>
        <v>110.90639567799471</v>
      </c>
    </row>
    <row r="252" spans="1:34" x14ac:dyDescent="0.25">
      <c r="A252" s="19">
        <v>65</v>
      </c>
      <c r="B252" s="9" t="s">
        <v>78</v>
      </c>
      <c r="C252" s="22">
        <f t="shared" si="1"/>
        <v>33.323033992601808</v>
      </c>
      <c r="D252" s="22">
        <f t="shared" si="8"/>
        <v>35.015785851925479</v>
      </c>
      <c r="E252" s="22">
        <f t="shared" si="8"/>
        <v>36.427966686496767</v>
      </c>
      <c r="F252" s="22">
        <f t="shared" si="8"/>
        <v>38.798716830093824</v>
      </c>
      <c r="G252" s="22">
        <f t="shared" si="8"/>
        <v>40.076745316527948</v>
      </c>
      <c r="H252" s="22">
        <f t="shared" si="8"/>
        <v>42.268491339979946</v>
      </c>
      <c r="I252" s="22">
        <f t="shared" si="8"/>
        <v>42.094033640323715</v>
      </c>
      <c r="J252" s="22">
        <f t="shared" si="8"/>
        <v>42.163911565484753</v>
      </c>
      <c r="K252" s="22">
        <f t="shared" si="8"/>
        <v>44.584611280390803</v>
      </c>
      <c r="L252" s="22">
        <f t="shared" si="8"/>
        <v>46.6438910819151</v>
      </c>
      <c r="M252" s="22">
        <f t="shared" si="8"/>
        <v>48.973321006835164</v>
      </c>
      <c r="N252" s="22">
        <f t="shared" si="8"/>
        <v>56.219812527471881</v>
      </c>
      <c r="O252" s="22">
        <f t="shared" si="8"/>
        <v>57.401401103656418</v>
      </c>
      <c r="P252" s="22">
        <f t="shared" si="8"/>
        <v>62.338133197774603</v>
      </c>
      <c r="Q252" s="22">
        <f t="shared" si="8"/>
        <v>68.07388980341841</v>
      </c>
      <c r="R252" s="22">
        <f t="shared" si="8"/>
        <v>70.410323818865365</v>
      </c>
      <c r="S252" s="22">
        <f t="shared" si="8"/>
        <v>73.659202958316556</v>
      </c>
      <c r="T252" s="22">
        <f t="shared" si="8"/>
        <v>75.994731322952376</v>
      </c>
      <c r="U252" s="22">
        <f t="shared" si="8"/>
        <v>79.769397749789093</v>
      </c>
      <c r="V252" s="22">
        <f t="shared" si="8"/>
        <v>82.858862188831921</v>
      </c>
      <c r="W252" s="22">
        <f t="shared" si="8"/>
        <v>86.138772919232693</v>
      </c>
      <c r="X252" s="22">
        <f t="shared" si="8"/>
        <v>91.041595411098811</v>
      </c>
      <c r="Y252" s="22">
        <f t="shared" si="8"/>
        <v>94.232007091691472</v>
      </c>
      <c r="Z252" s="22">
        <f t="shared" si="8"/>
        <v>96.771024525238715</v>
      </c>
      <c r="AA252" s="22">
        <f t="shared" si="8"/>
        <v>97.348639002657151</v>
      </c>
      <c r="AB252" s="22">
        <f t="shared" si="8"/>
        <v>100</v>
      </c>
      <c r="AC252" s="22">
        <f t="shared" si="8"/>
        <v>100.21647171605113</v>
      </c>
      <c r="AD252" s="22">
        <f t="shared" si="8"/>
        <v>102.77032679635526</v>
      </c>
      <c r="AE252" s="22">
        <f t="shared" si="8"/>
        <v>104.85181707713133</v>
      </c>
      <c r="AF252" s="22">
        <f t="shared" si="8"/>
        <v>106.13013329265931</v>
      </c>
      <c r="AG252" s="22">
        <f t="shared" si="8"/>
        <v>111.84729837780239</v>
      </c>
      <c r="AH252" s="22">
        <f t="shared" si="8"/>
        <v>115.74628388419477</v>
      </c>
    </row>
    <row r="253" spans="1:34" x14ac:dyDescent="0.25">
      <c r="A253" s="19">
        <v>66</v>
      </c>
      <c r="B253" s="1" t="s">
        <v>154</v>
      </c>
      <c r="C253" s="22">
        <f t="shared" ref="C253:R275" si="9">C69*100/C161</f>
        <v>32.177876252816873</v>
      </c>
      <c r="D253" s="22">
        <f t="shared" si="9"/>
        <v>33.750657443466864</v>
      </c>
      <c r="E253" s="22">
        <f t="shared" si="9"/>
        <v>35.20514850227277</v>
      </c>
      <c r="F253" s="22">
        <f t="shared" si="9"/>
        <v>37.493036934033853</v>
      </c>
      <c r="G253" s="22">
        <f t="shared" si="9"/>
        <v>38.821473711211439</v>
      </c>
      <c r="H253" s="22">
        <f t="shared" si="9"/>
        <v>40.914162812183619</v>
      </c>
      <c r="I253" s="22">
        <f t="shared" si="9"/>
        <v>40.639121186964985</v>
      </c>
      <c r="J253" s="22">
        <f t="shared" si="9"/>
        <v>40.715798634829881</v>
      </c>
      <c r="K253" s="22">
        <f t="shared" si="9"/>
        <v>43.240801918631611</v>
      </c>
      <c r="L253" s="22">
        <f t="shared" si="9"/>
        <v>45.583032418662029</v>
      </c>
      <c r="M253" s="22">
        <f t="shared" si="9"/>
        <v>48.135532063461916</v>
      </c>
      <c r="N253" s="22">
        <f t="shared" si="9"/>
        <v>55.658729400454327</v>
      </c>
      <c r="O253" s="22">
        <f t="shared" si="9"/>
        <v>56.826053176762557</v>
      </c>
      <c r="P253" s="22">
        <f t="shared" si="9"/>
        <v>62.032284396340245</v>
      </c>
      <c r="Q253" s="22">
        <f t="shared" si="9"/>
        <v>67.909573391130593</v>
      </c>
      <c r="R253" s="22">
        <f t="shared" si="9"/>
        <v>70.200491506258601</v>
      </c>
      <c r="S253" s="22">
        <f t="shared" si="8"/>
        <v>73.394827942925872</v>
      </c>
      <c r="T253" s="22">
        <f t="shared" si="8"/>
        <v>75.730877859985057</v>
      </c>
      <c r="U253" s="22">
        <f t="shared" si="8"/>
        <v>79.570878732617544</v>
      </c>
      <c r="V253" s="22">
        <f t="shared" si="8"/>
        <v>82.674521836965724</v>
      </c>
      <c r="W253" s="22">
        <f t="shared" si="8"/>
        <v>86.149409586415075</v>
      </c>
      <c r="X253" s="22">
        <f t="shared" si="8"/>
        <v>91.056604489829766</v>
      </c>
      <c r="Y253" s="22">
        <f t="shared" si="8"/>
        <v>94.181117643671882</v>
      </c>
      <c r="Z253" s="22">
        <f t="shared" si="8"/>
        <v>94.867879747720195</v>
      </c>
      <c r="AA253" s="22">
        <f t="shared" si="8"/>
        <v>97.228727956494851</v>
      </c>
      <c r="AB253" s="22">
        <f t="shared" si="8"/>
        <v>100</v>
      </c>
      <c r="AC253" s="22">
        <f t="shared" si="8"/>
        <v>100.27591687652919</v>
      </c>
      <c r="AD253" s="22">
        <f t="shared" si="8"/>
        <v>102.90048705655637</v>
      </c>
      <c r="AE253" s="22">
        <f t="shared" si="8"/>
        <v>105.18859969735122</v>
      </c>
      <c r="AF253" s="22">
        <f t="shared" si="8"/>
        <v>106.48089800066663</v>
      </c>
      <c r="AG253" s="22">
        <f t="shared" si="8"/>
        <v>112.03602001752523</v>
      </c>
      <c r="AH253" s="22">
        <f t="shared" si="8"/>
        <v>115.97620220536882</v>
      </c>
    </row>
    <row r="254" spans="1:34" x14ac:dyDescent="0.25">
      <c r="A254" s="19">
        <v>67</v>
      </c>
      <c r="B254" s="1" t="s">
        <v>155</v>
      </c>
      <c r="C254" s="22">
        <f t="shared" si="9"/>
        <v>43.573877649128065</v>
      </c>
      <c r="D254" s="22">
        <f t="shared" si="8"/>
        <v>47.138326895220651</v>
      </c>
      <c r="E254" s="22">
        <f t="shared" si="8"/>
        <v>48.340752430237039</v>
      </c>
      <c r="F254" s="22">
        <f t="shared" si="8"/>
        <v>52.110625975939939</v>
      </c>
      <c r="G254" s="22">
        <f t="shared" si="8"/>
        <v>52.33417225354664</v>
      </c>
      <c r="H254" s="22">
        <f t="shared" si="8"/>
        <v>56.591711966317575</v>
      </c>
      <c r="I254" s="22">
        <f t="shared" si="8"/>
        <v>59.295135712731337</v>
      </c>
      <c r="J254" s="22">
        <f t="shared" si="8"/>
        <v>61.983330542301132</v>
      </c>
      <c r="K254" s="22">
        <f t="shared" si="8"/>
        <v>64.781477325377665</v>
      </c>
      <c r="L254" s="22">
        <f t="shared" si="8"/>
        <v>64.657457890766707</v>
      </c>
      <c r="M254" s="22">
        <f t="shared" si="8"/>
        <v>66.443337757138721</v>
      </c>
      <c r="N254" s="22">
        <f t="shared" si="8"/>
        <v>67.116191123778393</v>
      </c>
      <c r="O254" s="22">
        <f t="shared" si="8"/>
        <v>69.795931838242581</v>
      </c>
      <c r="P254" s="22">
        <f t="shared" si="8"/>
        <v>72.151602615206215</v>
      </c>
      <c r="Q254" s="22">
        <f t="shared" si="8"/>
        <v>72.669156650934298</v>
      </c>
      <c r="R254" s="22">
        <f t="shared" si="8"/>
        <v>75.400830228623917</v>
      </c>
      <c r="S254" s="22">
        <f t="shared" si="8"/>
        <v>79.014606732442502</v>
      </c>
      <c r="T254" s="22">
        <f t="shared" si="8"/>
        <v>82.175115362044608</v>
      </c>
      <c r="U254" s="22">
        <f t="shared" si="8"/>
        <v>85.269877010677718</v>
      </c>
      <c r="V254" s="22">
        <f t="shared" si="8"/>
        <v>88.454979402487368</v>
      </c>
      <c r="W254" s="22">
        <f t="shared" si="8"/>
        <v>88.701243907621119</v>
      </c>
      <c r="X254" s="22">
        <f t="shared" si="8"/>
        <v>91.786985299887363</v>
      </c>
      <c r="Y254" s="22">
        <f t="shared" si="8"/>
        <v>93.300348197830658</v>
      </c>
      <c r="Z254" s="22">
        <f t="shared" si="8"/>
        <v>119.80010791226593</v>
      </c>
      <c r="AA254" s="22">
        <f t="shared" si="8"/>
        <v>98.344410297014178</v>
      </c>
      <c r="AB254" s="22">
        <f t="shared" ref="D254:AH262" si="10">AB70*100/AB162</f>
        <v>100</v>
      </c>
      <c r="AC254" s="22">
        <f t="shared" si="10"/>
        <v>99.809306772550883</v>
      </c>
      <c r="AD254" s="22">
        <f t="shared" si="10"/>
        <v>101.6121624873616</v>
      </c>
      <c r="AE254" s="22">
        <f t="shared" si="10"/>
        <v>101.31554169839501</v>
      </c>
      <c r="AF254" s="22">
        <f t="shared" si="10"/>
        <v>102.59562674207739</v>
      </c>
      <c r="AG254" s="22">
        <f t="shared" si="10"/>
        <v>110.00950832694876</v>
      </c>
      <c r="AH254" s="22">
        <f t="shared" si="10"/>
        <v>112.33113033479701</v>
      </c>
    </row>
    <row r="255" spans="1:34" x14ac:dyDescent="0.25">
      <c r="A255" s="19">
        <v>68</v>
      </c>
      <c r="B255" s="9" t="s">
        <v>289</v>
      </c>
      <c r="C255" s="22">
        <f t="shared" si="9"/>
        <v>41.238435070189603</v>
      </c>
      <c r="D255" s="22">
        <f t="shared" si="10"/>
        <v>43.375458587893867</v>
      </c>
      <c r="E255" s="22">
        <f t="shared" si="10"/>
        <v>45.566675258984752</v>
      </c>
      <c r="F255" s="22">
        <f t="shared" si="10"/>
        <v>48.706772009433855</v>
      </c>
      <c r="G255" s="22">
        <f t="shared" si="10"/>
        <v>51.128972202432571</v>
      </c>
      <c r="H255" s="22">
        <f t="shared" si="10"/>
        <v>54.066805319043063</v>
      </c>
      <c r="I255" s="22">
        <f t="shared" si="10"/>
        <v>54.947610979821143</v>
      </c>
      <c r="J255" s="22">
        <f t="shared" si="10"/>
        <v>56.145511979555032</v>
      </c>
      <c r="K255" s="22">
        <f t="shared" si="10"/>
        <v>58.071868304193124</v>
      </c>
      <c r="L255" s="22">
        <f t="shared" si="10"/>
        <v>59.392243635599421</v>
      </c>
      <c r="M255" s="22">
        <f t="shared" si="10"/>
        <v>61.004023450280748</v>
      </c>
      <c r="N255" s="22">
        <f t="shared" si="10"/>
        <v>63.211647173017049</v>
      </c>
      <c r="O255" s="22">
        <f t="shared" si="10"/>
        <v>65.447711516581052</v>
      </c>
      <c r="P255" s="22">
        <f t="shared" si="10"/>
        <v>67.812993459320637</v>
      </c>
      <c r="Q255" s="22">
        <f t="shared" si="10"/>
        <v>70.709819217768441</v>
      </c>
      <c r="R255" s="22">
        <f t="shared" si="10"/>
        <v>74.023353974800486</v>
      </c>
      <c r="S255" s="22">
        <f t="shared" si="10"/>
        <v>77.325351903701517</v>
      </c>
      <c r="T255" s="22">
        <f t="shared" si="10"/>
        <v>81.227773637706065</v>
      </c>
      <c r="U255" s="22">
        <f t="shared" si="10"/>
        <v>83.526557704127427</v>
      </c>
      <c r="V255" s="22">
        <f t="shared" si="10"/>
        <v>86.365143826505758</v>
      </c>
      <c r="W255" s="22">
        <f t="shared" si="10"/>
        <v>89.235977546334198</v>
      </c>
      <c r="X255" s="22">
        <f t="shared" si="10"/>
        <v>92.268565250534593</v>
      </c>
      <c r="Y255" s="22">
        <f t="shared" si="10"/>
        <v>95.506284363336363</v>
      </c>
      <c r="Z255" s="22">
        <f t="shared" si="10"/>
        <v>96.766705891672643</v>
      </c>
      <c r="AA255" s="22">
        <f t="shared" si="10"/>
        <v>99.170663627460726</v>
      </c>
      <c r="AB255" s="22">
        <f t="shared" si="10"/>
        <v>100</v>
      </c>
      <c r="AC255" s="22">
        <f t="shared" si="10"/>
        <v>100.84824881955855</v>
      </c>
      <c r="AD255" s="22">
        <f t="shared" si="10"/>
        <v>102.49322463161926</v>
      </c>
      <c r="AE255" s="22">
        <f t="shared" si="10"/>
        <v>105.12277787179724</v>
      </c>
      <c r="AF255" s="22">
        <f t="shared" si="10"/>
        <v>107.31169959989126</v>
      </c>
      <c r="AG255" s="22">
        <f t="shared" si="10"/>
        <v>108.6157502713659</v>
      </c>
      <c r="AH255" s="22">
        <f t="shared" si="10"/>
        <v>111.2695455266215</v>
      </c>
    </row>
    <row r="256" spans="1:34" x14ac:dyDescent="0.25">
      <c r="A256" s="19">
        <v>69</v>
      </c>
      <c r="B256" s="9" t="s">
        <v>83</v>
      </c>
      <c r="C256" s="22">
        <f t="shared" si="9"/>
        <v>36.6147401324329</v>
      </c>
      <c r="D256" s="22">
        <f t="shared" si="10"/>
        <v>37.59131024133972</v>
      </c>
      <c r="E256" s="22">
        <f t="shared" si="10"/>
        <v>39.631246903302205</v>
      </c>
      <c r="F256" s="22">
        <f t="shared" si="10"/>
        <v>41.838822202862268</v>
      </c>
      <c r="G256" s="22">
        <f t="shared" si="10"/>
        <v>44.111259253540752</v>
      </c>
      <c r="H256" s="22">
        <f t="shared" si="10"/>
        <v>45.699635936681013</v>
      </c>
      <c r="I256" s="22">
        <f t="shared" si="10"/>
        <v>47.105033249864555</v>
      </c>
      <c r="J256" s="22">
        <f t="shared" si="10"/>
        <v>48.818809018125513</v>
      </c>
      <c r="K256" s="22">
        <f t="shared" si="10"/>
        <v>50.837987367623619</v>
      </c>
      <c r="L256" s="22">
        <f t="shared" si="10"/>
        <v>53.117482018225857</v>
      </c>
      <c r="M256" s="22">
        <f t="shared" si="10"/>
        <v>55.099745199113229</v>
      </c>
      <c r="N256" s="22">
        <f t="shared" si="10"/>
        <v>58.640451891107624</v>
      </c>
      <c r="O256" s="22">
        <f t="shared" si="10"/>
        <v>61.046505562410346</v>
      </c>
      <c r="P256" s="22">
        <f t="shared" si="10"/>
        <v>63.03665811300062</v>
      </c>
      <c r="Q256" s="22">
        <f t="shared" si="10"/>
        <v>64.89244133973051</v>
      </c>
      <c r="R256" s="22">
        <f t="shared" si="10"/>
        <v>68.92960572916634</v>
      </c>
      <c r="S256" s="22">
        <f t="shared" si="10"/>
        <v>71.905865578024404</v>
      </c>
      <c r="T256" s="22">
        <f t="shared" si="10"/>
        <v>75.482045407369569</v>
      </c>
      <c r="U256" s="22">
        <f t="shared" si="10"/>
        <v>76.856630025989773</v>
      </c>
      <c r="V256" s="22">
        <f t="shared" si="10"/>
        <v>79.93765257373542</v>
      </c>
      <c r="W256" s="22">
        <f t="shared" si="10"/>
        <v>83.154602765717101</v>
      </c>
      <c r="X256" s="22">
        <f t="shared" si="10"/>
        <v>86.092230906704401</v>
      </c>
      <c r="Y256" s="22">
        <f t="shared" si="10"/>
        <v>91.96061065884642</v>
      </c>
      <c r="Z256" s="22">
        <f t="shared" si="10"/>
        <v>93.569215115333961</v>
      </c>
      <c r="AA256" s="22">
        <f t="shared" si="10"/>
        <v>96.141751183008438</v>
      </c>
      <c r="AB256" s="22">
        <f t="shared" si="10"/>
        <v>100</v>
      </c>
      <c r="AC256" s="22">
        <f t="shared" si="10"/>
        <v>100.17051187773939</v>
      </c>
      <c r="AD256" s="22">
        <f t="shared" si="10"/>
        <v>104.65761016427432</v>
      </c>
      <c r="AE256" s="22">
        <f t="shared" si="10"/>
        <v>106.76829899230904</v>
      </c>
      <c r="AF256" s="22">
        <f t="shared" si="10"/>
        <v>109.65596272200584</v>
      </c>
      <c r="AG256" s="22">
        <f t="shared" si="10"/>
        <v>107.48551743514508</v>
      </c>
      <c r="AH256" s="22">
        <f t="shared" si="10"/>
        <v>109.64524408414691</v>
      </c>
    </row>
    <row r="257" spans="1:34" x14ac:dyDescent="0.25">
      <c r="A257" s="19">
        <v>70</v>
      </c>
      <c r="B257" s="9" t="s">
        <v>85</v>
      </c>
      <c r="C257" s="22">
        <f t="shared" si="9"/>
        <v>42.06569142903389</v>
      </c>
      <c r="D257" s="22">
        <f t="shared" si="10"/>
        <v>44.385947542812964</v>
      </c>
      <c r="E257" s="22">
        <f t="shared" si="10"/>
        <v>46.558030914862066</v>
      </c>
      <c r="F257" s="22">
        <f t="shared" si="10"/>
        <v>49.787774069440097</v>
      </c>
      <c r="G257" s="22">
        <f t="shared" si="10"/>
        <v>52.193710523016712</v>
      </c>
      <c r="H257" s="22">
        <f t="shared" si="10"/>
        <v>55.353487027234841</v>
      </c>
      <c r="I257" s="22">
        <f t="shared" si="10"/>
        <v>56.133212755178278</v>
      </c>
      <c r="J257" s="22">
        <f t="shared" si="10"/>
        <v>57.255854994853287</v>
      </c>
      <c r="K257" s="22">
        <f t="shared" si="10"/>
        <v>59.169260322580875</v>
      </c>
      <c r="L257" s="22">
        <f t="shared" si="10"/>
        <v>60.321283017247296</v>
      </c>
      <c r="M257" s="22">
        <f t="shared" si="10"/>
        <v>61.893997557831476</v>
      </c>
      <c r="N257" s="22">
        <f t="shared" si="10"/>
        <v>63.900032262307249</v>
      </c>
      <c r="O257" s="22">
        <f t="shared" si="10"/>
        <v>66.136985937864026</v>
      </c>
      <c r="P257" s="22">
        <f t="shared" si="10"/>
        <v>68.59122243117713</v>
      </c>
      <c r="Q257" s="22">
        <f t="shared" si="10"/>
        <v>71.685332065622163</v>
      </c>
      <c r="R257" s="22">
        <f t="shared" si="10"/>
        <v>74.913075312660453</v>
      </c>
      <c r="S257" s="22">
        <f t="shared" si="10"/>
        <v>78.256615064204397</v>
      </c>
      <c r="T257" s="22">
        <f t="shared" si="10"/>
        <v>82.235870502013967</v>
      </c>
      <c r="U257" s="22">
        <f t="shared" si="10"/>
        <v>84.678215809059523</v>
      </c>
      <c r="V257" s="22">
        <f t="shared" si="10"/>
        <v>87.462538315971841</v>
      </c>
      <c r="W257" s="22">
        <f t="shared" si="10"/>
        <v>90.283404223439632</v>
      </c>
      <c r="X257" s="22">
        <f t="shared" si="10"/>
        <v>93.345964006611297</v>
      </c>
      <c r="Y257" s="22">
        <f t="shared" si="10"/>
        <v>96.129227772253984</v>
      </c>
      <c r="Z257" s="22">
        <f t="shared" si="10"/>
        <v>97.342458303828266</v>
      </c>
      <c r="AA257" s="22">
        <f t="shared" si="10"/>
        <v>99.73912546413905</v>
      </c>
      <c r="AB257" s="22">
        <f t="shared" si="10"/>
        <v>100</v>
      </c>
      <c r="AC257" s="22">
        <f t="shared" si="10"/>
        <v>100.95537297463756</v>
      </c>
      <c r="AD257" s="22">
        <f t="shared" si="10"/>
        <v>102.11657129426771</v>
      </c>
      <c r="AE257" s="22">
        <f t="shared" si="10"/>
        <v>104.82441893518636</v>
      </c>
      <c r="AF257" s="22">
        <f t="shared" si="10"/>
        <v>106.88106024470545</v>
      </c>
      <c r="AG257" s="22">
        <f t="shared" si="10"/>
        <v>108.72921926187429</v>
      </c>
      <c r="AH257" s="22">
        <f t="shared" si="10"/>
        <v>111.45462325124426</v>
      </c>
    </row>
    <row r="258" spans="1:34" x14ac:dyDescent="0.25">
      <c r="A258" s="19">
        <v>71</v>
      </c>
      <c r="B258" s="1" t="s">
        <v>156</v>
      </c>
      <c r="C258" s="22">
        <f t="shared" si="9"/>
        <v>48.648570676531961</v>
      </c>
      <c r="D258" s="22">
        <f t="shared" si="10"/>
        <v>52.365853112116135</v>
      </c>
      <c r="E258" s="22">
        <f t="shared" si="10"/>
        <v>53.612648749480421</v>
      </c>
      <c r="F258" s="22">
        <f t="shared" si="10"/>
        <v>56.804228695866179</v>
      </c>
      <c r="G258" s="22">
        <f t="shared" si="10"/>
        <v>58.72171076081468</v>
      </c>
      <c r="H258" s="22">
        <f t="shared" si="10"/>
        <v>62.218310858245033</v>
      </c>
      <c r="I258" s="22">
        <f t="shared" si="10"/>
        <v>62.202885454828632</v>
      </c>
      <c r="J258" s="22">
        <f t="shared" si="10"/>
        <v>62.804623430731503</v>
      </c>
      <c r="K258" s="22">
        <f t="shared" si="10"/>
        <v>64.26349384858662</v>
      </c>
      <c r="L258" s="22">
        <f t="shared" si="10"/>
        <v>64.356032468744559</v>
      </c>
      <c r="M258" s="22">
        <f t="shared" si="10"/>
        <v>65.260213103372649</v>
      </c>
      <c r="N258" s="22">
        <f t="shared" si="10"/>
        <v>67.735542527833331</v>
      </c>
      <c r="O258" s="22">
        <f t="shared" si="10"/>
        <v>70.271572686060409</v>
      </c>
      <c r="P258" s="22">
        <f t="shared" si="10"/>
        <v>72.755089848529209</v>
      </c>
      <c r="Q258" s="22">
        <f t="shared" si="10"/>
        <v>75.666406787842718</v>
      </c>
      <c r="R258" s="22">
        <f t="shared" si="10"/>
        <v>78.492010030532484</v>
      </c>
      <c r="S258" s="22">
        <f t="shared" si="10"/>
        <v>80.484227794911718</v>
      </c>
      <c r="T258" s="22">
        <f t="shared" si="10"/>
        <v>84.317004925636766</v>
      </c>
      <c r="U258" s="22">
        <f t="shared" si="10"/>
        <v>86.009857662053079</v>
      </c>
      <c r="V258" s="22">
        <f t="shared" si="10"/>
        <v>88.460784395161014</v>
      </c>
      <c r="W258" s="22">
        <f t="shared" si="10"/>
        <v>91.234948212095063</v>
      </c>
      <c r="X258" s="22">
        <f t="shared" si="10"/>
        <v>93.666746328884031</v>
      </c>
      <c r="Y258" s="22">
        <f t="shared" si="10"/>
        <v>95.531244746613979</v>
      </c>
      <c r="Z258" s="22">
        <f t="shared" si="10"/>
        <v>97.07280929910965</v>
      </c>
      <c r="AA258" s="22">
        <f t="shared" si="10"/>
        <v>98.417936069004867</v>
      </c>
      <c r="AB258" s="22">
        <f t="shared" si="10"/>
        <v>100</v>
      </c>
      <c r="AC258" s="22">
        <f t="shared" si="10"/>
        <v>101.53019292813742</v>
      </c>
      <c r="AD258" s="22">
        <f t="shared" si="10"/>
        <v>102.07604360361708</v>
      </c>
      <c r="AE258" s="22">
        <f t="shared" si="10"/>
        <v>104.43494489603114</v>
      </c>
      <c r="AF258" s="22">
        <f t="shared" si="10"/>
        <v>106.21216880523014</v>
      </c>
      <c r="AG258" s="22">
        <f t="shared" si="10"/>
        <v>107.62695024920204</v>
      </c>
      <c r="AH258" s="22">
        <f t="shared" si="10"/>
        <v>109.94851128584087</v>
      </c>
    </row>
    <row r="259" spans="1:34" x14ac:dyDescent="0.25">
      <c r="A259" s="19">
        <v>72</v>
      </c>
      <c r="B259" s="1" t="s">
        <v>157</v>
      </c>
      <c r="C259" s="22">
        <f t="shared" si="9"/>
        <v>36.668122219698709</v>
      </c>
      <c r="D259" s="22">
        <f t="shared" si="10"/>
        <v>38.151301632810615</v>
      </c>
      <c r="E259" s="22">
        <f t="shared" si="10"/>
        <v>40.778240448798357</v>
      </c>
      <c r="F259" s="22">
        <f t="shared" si="10"/>
        <v>43.920829199328594</v>
      </c>
      <c r="G259" s="22">
        <f t="shared" si="10"/>
        <v>46.389002454968974</v>
      </c>
      <c r="H259" s="22">
        <f t="shared" si="10"/>
        <v>48.914793962645156</v>
      </c>
      <c r="I259" s="22">
        <f t="shared" si="10"/>
        <v>50.1607450747508</v>
      </c>
      <c r="J259" s="22">
        <f t="shared" si="10"/>
        <v>51.460970891989476</v>
      </c>
      <c r="K259" s="22">
        <f t="shared" si="10"/>
        <v>53.512642832483003</v>
      </c>
      <c r="L259" s="22">
        <f t="shared" si="10"/>
        <v>55.366598986474145</v>
      </c>
      <c r="M259" s="22">
        <f t="shared" si="10"/>
        <v>56.903566024283421</v>
      </c>
      <c r="N259" s="22">
        <f t="shared" si="10"/>
        <v>59.499009105933958</v>
      </c>
      <c r="O259" s="22">
        <f t="shared" si="10"/>
        <v>61.806018343655353</v>
      </c>
      <c r="P259" s="22">
        <f t="shared" si="10"/>
        <v>64.31631007611341</v>
      </c>
      <c r="Q259" s="22">
        <f t="shared" si="10"/>
        <v>66.033630811605093</v>
      </c>
      <c r="R259" s="22">
        <f t="shared" si="10"/>
        <v>69.695428275595958</v>
      </c>
      <c r="S259" s="22">
        <f t="shared" si="10"/>
        <v>74.010347562175482</v>
      </c>
      <c r="T259" s="22">
        <f t="shared" si="10"/>
        <v>78.197630306141278</v>
      </c>
      <c r="U259" s="22">
        <f t="shared" si="10"/>
        <v>80.773765671827917</v>
      </c>
      <c r="V259" s="22">
        <f t="shared" si="10"/>
        <v>84.450732111059196</v>
      </c>
      <c r="W259" s="22">
        <f t="shared" si="10"/>
        <v>87.438801775706935</v>
      </c>
      <c r="X259" s="22">
        <f t="shared" si="10"/>
        <v>91.140095074823861</v>
      </c>
      <c r="Y259" s="22">
        <f t="shared" si="10"/>
        <v>94.654802096062753</v>
      </c>
      <c r="Z259" s="22">
        <f t="shared" si="10"/>
        <v>95.224777438995631</v>
      </c>
      <c r="AA259" s="22">
        <f t="shared" si="10"/>
        <v>98.195767240896942</v>
      </c>
      <c r="AB259" s="22">
        <f t="shared" si="10"/>
        <v>100</v>
      </c>
      <c r="AC259" s="22">
        <f t="shared" si="10"/>
        <v>101.95320375074661</v>
      </c>
      <c r="AD259" s="22">
        <f t="shared" si="10"/>
        <v>103.72108640640535</v>
      </c>
      <c r="AE259" s="22">
        <f t="shared" si="10"/>
        <v>107.37562355413453</v>
      </c>
      <c r="AF259" s="22">
        <f t="shared" si="10"/>
        <v>109.51293686924609</v>
      </c>
      <c r="AG259" s="22">
        <f t="shared" si="10"/>
        <v>112.20793115673359</v>
      </c>
      <c r="AH259" s="22">
        <f t="shared" si="10"/>
        <v>115.55000751591798</v>
      </c>
    </row>
    <row r="260" spans="1:34" x14ac:dyDescent="0.25">
      <c r="A260" s="19">
        <v>73</v>
      </c>
      <c r="B260" s="1" t="s">
        <v>158</v>
      </c>
      <c r="C260" s="22">
        <f t="shared" si="9"/>
        <v>44.027720795660912</v>
      </c>
      <c r="D260" s="22">
        <f t="shared" si="10"/>
        <v>46.270233390566418</v>
      </c>
      <c r="E260" s="22">
        <f t="shared" si="10"/>
        <v>47.960854149837125</v>
      </c>
      <c r="F260" s="22">
        <f t="shared" si="10"/>
        <v>50.629507259064034</v>
      </c>
      <c r="G260" s="22">
        <f t="shared" si="10"/>
        <v>53.697058695261539</v>
      </c>
      <c r="H260" s="22">
        <f t="shared" si="10"/>
        <v>57.979240351288261</v>
      </c>
      <c r="I260" s="22">
        <f t="shared" si="10"/>
        <v>58.827919800325056</v>
      </c>
      <c r="J260" s="22">
        <f t="shared" si="10"/>
        <v>59.947797523204414</v>
      </c>
      <c r="K260" s="22">
        <f t="shared" si="10"/>
        <v>61.2215752744331</v>
      </c>
      <c r="L260" s="22">
        <f t="shared" si="10"/>
        <v>62.031858495666725</v>
      </c>
      <c r="M260" s="22">
        <f t="shared" si="10"/>
        <v>66.960813229160337</v>
      </c>
      <c r="N260" s="22">
        <f t="shared" si="10"/>
        <v>66.987141570348911</v>
      </c>
      <c r="O260" s="22">
        <f t="shared" si="10"/>
        <v>70.555143152693773</v>
      </c>
      <c r="P260" s="22">
        <f t="shared" si="10"/>
        <v>73.351864252995227</v>
      </c>
      <c r="Q260" s="22">
        <f t="shared" si="10"/>
        <v>81.564686951847293</v>
      </c>
      <c r="R260" s="22">
        <f t="shared" si="10"/>
        <v>84.580350599251261</v>
      </c>
      <c r="S260" s="22">
        <f t="shared" si="10"/>
        <v>88.041858734979442</v>
      </c>
      <c r="T260" s="22">
        <f t="shared" si="10"/>
        <v>90.480127276907879</v>
      </c>
      <c r="U260" s="22">
        <f t="shared" si="10"/>
        <v>94.774076762411255</v>
      </c>
      <c r="V260" s="22">
        <f t="shared" si="10"/>
        <v>93.904221704028657</v>
      </c>
      <c r="W260" s="22">
        <f t="shared" si="10"/>
        <v>96.346305498579184</v>
      </c>
      <c r="X260" s="22">
        <f t="shared" si="10"/>
        <v>99.04784039778599</v>
      </c>
      <c r="Y260" s="22">
        <f t="shared" si="10"/>
        <v>101.79551480633083</v>
      </c>
      <c r="Z260" s="22">
        <f t="shared" si="10"/>
        <v>103.8102276822144</v>
      </c>
      <c r="AA260" s="22">
        <f t="shared" si="10"/>
        <v>104.89810716754165</v>
      </c>
      <c r="AB260" s="22">
        <f t="shared" si="10"/>
        <v>100</v>
      </c>
      <c r="AC260" s="22">
        <f t="shared" si="10"/>
        <v>97.931194246643372</v>
      </c>
      <c r="AD260" s="22">
        <f t="shared" si="10"/>
        <v>99.576749137021793</v>
      </c>
      <c r="AE260" s="22">
        <f t="shared" si="10"/>
        <v>101.03797655637165</v>
      </c>
      <c r="AF260" s="22">
        <f t="shared" si="10"/>
        <v>104.51256014300039</v>
      </c>
      <c r="AG260" s="22">
        <f t="shared" si="10"/>
        <v>105.92322329549252</v>
      </c>
      <c r="AH260" s="22">
        <f t="shared" si="10"/>
        <v>108.79069299834767</v>
      </c>
    </row>
    <row r="261" spans="1:34" x14ac:dyDescent="0.25">
      <c r="A261" s="19">
        <v>74</v>
      </c>
      <c r="B261" s="9" t="s">
        <v>290</v>
      </c>
      <c r="C261" s="22">
        <f t="shared" si="9"/>
        <v>42.039810180877453</v>
      </c>
      <c r="D261" s="22">
        <f t="shared" si="10"/>
        <v>45.683830635692807</v>
      </c>
      <c r="E261" s="22">
        <f t="shared" si="10"/>
        <v>47.250004367308868</v>
      </c>
      <c r="F261" s="22">
        <f t="shared" si="10"/>
        <v>50.327154670468452</v>
      </c>
      <c r="G261" s="22">
        <f t="shared" si="10"/>
        <v>52.369241403183651</v>
      </c>
      <c r="H261" s="22">
        <f t="shared" si="10"/>
        <v>53.841687448524645</v>
      </c>
      <c r="I261" s="22">
        <f t="shared" si="10"/>
        <v>54.402426033764407</v>
      </c>
      <c r="J261" s="22">
        <f t="shared" si="10"/>
        <v>54.87575703185319</v>
      </c>
      <c r="K261" s="22">
        <f t="shared" si="10"/>
        <v>55.723774587343613</v>
      </c>
      <c r="L261" s="22">
        <f t="shared" si="10"/>
        <v>57.075518998329912</v>
      </c>
      <c r="M261" s="22">
        <f t="shared" si="10"/>
        <v>60.208820669991084</v>
      </c>
      <c r="N261" s="22">
        <f t="shared" si="10"/>
        <v>63.958848557729397</v>
      </c>
      <c r="O261" s="22">
        <f t="shared" si="10"/>
        <v>67.609345419281169</v>
      </c>
      <c r="P261" s="22">
        <f t="shared" si="10"/>
        <v>70.616821495375873</v>
      </c>
      <c r="Q261" s="22">
        <f t="shared" si="10"/>
        <v>74.308579889933938</v>
      </c>
      <c r="R261" s="22">
        <f t="shared" si="10"/>
        <v>76.479230255151037</v>
      </c>
      <c r="S261" s="22">
        <f t="shared" si="10"/>
        <v>79.658702822491378</v>
      </c>
      <c r="T261" s="22">
        <f t="shared" si="10"/>
        <v>84.383046696392654</v>
      </c>
      <c r="U261" s="22">
        <f t="shared" si="10"/>
        <v>83.599094668274077</v>
      </c>
      <c r="V261" s="22">
        <f t="shared" si="10"/>
        <v>85.911613501222192</v>
      </c>
      <c r="W261" s="22">
        <f t="shared" si="10"/>
        <v>89.214306359402499</v>
      </c>
      <c r="X261" s="22">
        <f t="shared" si="10"/>
        <v>91.673384263043161</v>
      </c>
      <c r="Y261" s="22">
        <f t="shared" si="10"/>
        <v>92.792540897073039</v>
      </c>
      <c r="Z261" s="22">
        <f t="shared" si="10"/>
        <v>94.833892134548492</v>
      </c>
      <c r="AA261" s="22">
        <f t="shared" si="10"/>
        <v>97.043752828629422</v>
      </c>
      <c r="AB261" s="22">
        <f t="shared" si="10"/>
        <v>100</v>
      </c>
      <c r="AC261" s="22">
        <f t="shared" si="10"/>
        <v>101.51223884154585</v>
      </c>
      <c r="AD261" s="22">
        <f t="shared" si="10"/>
        <v>105.20006574374889</v>
      </c>
      <c r="AE261" s="22">
        <f t="shared" si="10"/>
        <v>107.53968392170759</v>
      </c>
      <c r="AF261" s="22">
        <f t="shared" si="10"/>
        <v>110.25787566061202</v>
      </c>
      <c r="AG261" s="22">
        <f t="shared" si="10"/>
        <v>113.21709775345921</v>
      </c>
      <c r="AH261" s="22">
        <f t="shared" si="10"/>
        <v>117.10985642785535</v>
      </c>
    </row>
    <row r="262" spans="1:34" x14ac:dyDescent="0.25">
      <c r="A262" s="19">
        <v>75</v>
      </c>
      <c r="B262" s="9" t="s">
        <v>91</v>
      </c>
      <c r="C262" s="22">
        <f t="shared" si="9"/>
        <v>35.819555745186548</v>
      </c>
      <c r="D262" s="22">
        <f t="shared" si="10"/>
        <v>38.083918871756659</v>
      </c>
      <c r="E262" s="22">
        <f t="shared" si="10"/>
        <v>39.420870777732226</v>
      </c>
      <c r="F262" s="22">
        <f t="shared" si="10"/>
        <v>43.134424677189799</v>
      </c>
      <c r="G262" s="22">
        <f t="shared" si="10"/>
        <v>45.346947779947726</v>
      </c>
      <c r="H262" s="22">
        <f t="shared" si="10"/>
        <v>49.175724469099357</v>
      </c>
      <c r="I262" s="22">
        <f t="shared" si="10"/>
        <v>52.042405801820728</v>
      </c>
      <c r="J262" s="22">
        <f t="shared" si="10"/>
        <v>52.529950386932853</v>
      </c>
      <c r="K262" s="22">
        <f t="shared" si="10"/>
        <v>55.428907117235347</v>
      </c>
      <c r="L262" s="22">
        <f t="shared" si="10"/>
        <v>57.608296494616894</v>
      </c>
      <c r="M262" s="22">
        <f t="shared" si="10"/>
        <v>59.848691149316188</v>
      </c>
      <c r="N262" s="22">
        <f t="shared" si="10"/>
        <v>65.427267709499048</v>
      </c>
      <c r="O262" s="22">
        <f t="shared" si="10"/>
        <v>67.930568597422294</v>
      </c>
      <c r="P262" s="22">
        <f t="shared" si="10"/>
        <v>70.817783058742492</v>
      </c>
      <c r="Q262" s="22">
        <f t="shared" si="10"/>
        <v>71.946929048847892</v>
      </c>
      <c r="R262" s="22">
        <f t="shared" si="10"/>
        <v>75.54379016671389</v>
      </c>
      <c r="S262" s="22">
        <f t="shared" si="10"/>
        <v>80.08958901031734</v>
      </c>
      <c r="T262" s="22">
        <f t="shared" si="10"/>
        <v>81.904488433660376</v>
      </c>
      <c r="U262" s="22">
        <f t="shared" si="10"/>
        <v>81.120297408904207</v>
      </c>
      <c r="V262" s="22">
        <f t="shared" si="10"/>
        <v>85.723283000931957</v>
      </c>
      <c r="W262" s="22">
        <f t="shared" si="10"/>
        <v>87.251268194327579</v>
      </c>
      <c r="X262" s="22">
        <f t="shared" si="10"/>
        <v>92.184221786087534</v>
      </c>
      <c r="Y262" s="22">
        <f t="shared" si="10"/>
        <v>93.041144974331559</v>
      </c>
      <c r="Z262" s="22">
        <f t="shared" si="10"/>
        <v>94.234563591957425</v>
      </c>
      <c r="AA262" s="22">
        <f t="shared" si="10"/>
        <v>97.114778230628218</v>
      </c>
      <c r="AB262" s="22">
        <f t="shared" si="10"/>
        <v>99.999999999999986</v>
      </c>
      <c r="AC262" s="22">
        <f t="shared" si="10"/>
        <v>100.60034786801182</v>
      </c>
      <c r="AD262" s="22">
        <f t="shared" si="10"/>
        <v>102.70812150446559</v>
      </c>
      <c r="AE262" s="22">
        <f t="shared" si="10"/>
        <v>106.03851102490444</v>
      </c>
      <c r="AF262" s="22">
        <f t="shared" si="10"/>
        <v>109.59126202731615</v>
      </c>
      <c r="AG262" s="22">
        <f t="shared" si="10"/>
        <v>111.72417611539464</v>
      </c>
      <c r="AH262" s="22">
        <f t="shared" si="10"/>
        <v>113.42581202095614</v>
      </c>
    </row>
    <row r="263" spans="1:34" x14ac:dyDescent="0.25">
      <c r="A263" s="19">
        <v>76</v>
      </c>
      <c r="B263" s="1" t="s">
        <v>159</v>
      </c>
      <c r="C263" s="22">
        <f t="shared" si="9"/>
        <v>26.95930738857324</v>
      </c>
      <c r="D263" s="22">
        <f t="shared" ref="D263:AH271" si="11">D79*100/D171</f>
        <v>28.61487978943558</v>
      </c>
      <c r="E263" s="22">
        <f t="shared" si="11"/>
        <v>28.422196881808709</v>
      </c>
      <c r="F263" s="22">
        <f t="shared" si="11"/>
        <v>32.308272549562567</v>
      </c>
      <c r="G263" s="22">
        <f t="shared" si="11"/>
        <v>34.892857097899672</v>
      </c>
      <c r="H263" s="22">
        <f t="shared" si="11"/>
        <v>38.5141069189565</v>
      </c>
      <c r="I263" s="22">
        <f t="shared" si="11"/>
        <v>43.002990683125503</v>
      </c>
      <c r="J263" s="22">
        <f t="shared" si="11"/>
        <v>45.740610771619082</v>
      </c>
      <c r="K263" s="22">
        <f t="shared" si="11"/>
        <v>49.697178644798178</v>
      </c>
      <c r="L263" s="22">
        <f t="shared" si="11"/>
        <v>53.35274916101865</v>
      </c>
      <c r="M263" s="22">
        <f t="shared" si="11"/>
        <v>55.506531918668202</v>
      </c>
      <c r="N263" s="22">
        <f t="shared" si="11"/>
        <v>58.935368034958216</v>
      </c>
      <c r="O263" s="22">
        <f t="shared" si="11"/>
        <v>62.914645839443423</v>
      </c>
      <c r="P263" s="22">
        <f t="shared" si="11"/>
        <v>65.656669263933352</v>
      </c>
      <c r="Q263" s="22">
        <f t="shared" si="11"/>
        <v>66.571789430484827</v>
      </c>
      <c r="R263" s="22">
        <f t="shared" si="11"/>
        <v>71.135135438949547</v>
      </c>
      <c r="S263" s="22">
        <f t="shared" si="11"/>
        <v>76.470010572096797</v>
      </c>
      <c r="T263" s="22">
        <f t="shared" si="11"/>
        <v>79.016473099279693</v>
      </c>
      <c r="U263" s="22">
        <f t="shared" si="11"/>
        <v>78.319119575079071</v>
      </c>
      <c r="V263" s="22">
        <f t="shared" si="11"/>
        <v>84.730947045282321</v>
      </c>
      <c r="W263" s="22">
        <f t="shared" si="11"/>
        <v>86.190341910676082</v>
      </c>
      <c r="X263" s="22">
        <f t="shared" si="11"/>
        <v>91.29876056962442</v>
      </c>
      <c r="Y263" s="22">
        <f t="shared" si="11"/>
        <v>93.532078079041057</v>
      </c>
      <c r="Z263" s="22">
        <f t="shared" si="11"/>
        <v>94.518552518643077</v>
      </c>
      <c r="AA263" s="22">
        <f t="shared" si="11"/>
        <v>97.220706382038841</v>
      </c>
      <c r="AB263" s="22">
        <f t="shared" si="11"/>
        <v>99.999999999999986</v>
      </c>
      <c r="AC263" s="22">
        <f t="shared" si="11"/>
        <v>99.927562046582096</v>
      </c>
      <c r="AD263" s="22">
        <f t="shared" si="11"/>
        <v>101.17534153381051</v>
      </c>
      <c r="AE263" s="22">
        <f t="shared" si="11"/>
        <v>105.20898911850153</v>
      </c>
      <c r="AF263" s="22">
        <f t="shared" si="11"/>
        <v>110.10498494869491</v>
      </c>
      <c r="AG263" s="22">
        <f t="shared" si="11"/>
        <v>112.05824861699158</v>
      </c>
      <c r="AH263" s="22">
        <f t="shared" si="11"/>
        <v>114.39579335994286</v>
      </c>
    </row>
    <row r="264" spans="1:34" x14ac:dyDescent="0.25">
      <c r="A264" s="19">
        <v>77</v>
      </c>
      <c r="B264" s="1" t="s">
        <v>160</v>
      </c>
      <c r="C264" s="22">
        <f t="shared" si="9"/>
        <v>43.557212966515195</v>
      </c>
      <c r="D264" s="22">
        <f t="shared" si="11"/>
        <v>46.277585698144023</v>
      </c>
      <c r="E264" s="22">
        <f t="shared" si="11"/>
        <v>49.250714358206245</v>
      </c>
      <c r="F264" s="22">
        <f t="shared" si="11"/>
        <v>52.061282079545997</v>
      </c>
      <c r="G264" s="22">
        <f t="shared" si="11"/>
        <v>53.797904084390908</v>
      </c>
      <c r="H264" s="22">
        <f t="shared" si="11"/>
        <v>58.190537768532543</v>
      </c>
      <c r="I264" s="22">
        <f t="shared" si="11"/>
        <v>59.189118213398729</v>
      </c>
      <c r="J264" s="22">
        <f t="shared" si="11"/>
        <v>58.023291491967043</v>
      </c>
      <c r="K264" s="22">
        <f t="shared" si="11"/>
        <v>60.320939398471374</v>
      </c>
      <c r="L264" s="22">
        <f t="shared" si="11"/>
        <v>61.431097800253468</v>
      </c>
      <c r="M264" s="22">
        <f t="shared" si="11"/>
        <v>64.100866728364196</v>
      </c>
      <c r="N264" s="22">
        <f t="shared" si="11"/>
        <v>71.601895390767027</v>
      </c>
      <c r="O264" s="22">
        <f t="shared" si="11"/>
        <v>73.004236944996762</v>
      </c>
      <c r="P264" s="22">
        <f t="shared" si="11"/>
        <v>76.018314997624998</v>
      </c>
      <c r="Q264" s="22">
        <f t="shared" si="11"/>
        <v>77.050279263538982</v>
      </c>
      <c r="R264" s="22">
        <f t="shared" si="11"/>
        <v>80.136981287740284</v>
      </c>
      <c r="S264" s="22">
        <f t="shared" si="11"/>
        <v>84.120133841711123</v>
      </c>
      <c r="T264" s="22">
        <f t="shared" si="11"/>
        <v>85.749011289239974</v>
      </c>
      <c r="U264" s="22">
        <f t="shared" si="11"/>
        <v>85.106083231157513</v>
      </c>
      <c r="V264" s="22">
        <f t="shared" si="11"/>
        <v>87.383207484618609</v>
      </c>
      <c r="W264" s="22">
        <f t="shared" si="11"/>
        <v>88.584969679625189</v>
      </c>
      <c r="X264" s="22">
        <f t="shared" si="11"/>
        <v>93.328401683937287</v>
      </c>
      <c r="Y264" s="22">
        <f t="shared" si="11"/>
        <v>92.843694772775308</v>
      </c>
      <c r="Z264" s="22">
        <f t="shared" si="11"/>
        <v>94.323201842803371</v>
      </c>
      <c r="AA264" s="22">
        <f t="shared" si="11"/>
        <v>97.011026797952027</v>
      </c>
      <c r="AB264" s="22">
        <f t="shared" si="11"/>
        <v>100</v>
      </c>
      <c r="AC264" s="22">
        <f t="shared" si="11"/>
        <v>100.52960414194084</v>
      </c>
      <c r="AD264" s="22">
        <f t="shared" si="11"/>
        <v>103.08679735756364</v>
      </c>
      <c r="AE264" s="22">
        <f t="shared" si="11"/>
        <v>105.47078559623939</v>
      </c>
      <c r="AF264" s="22">
        <f t="shared" si="11"/>
        <v>108.13823334275554</v>
      </c>
      <c r="AG264" s="22">
        <f t="shared" si="11"/>
        <v>109.92141416895015</v>
      </c>
      <c r="AH264" s="22">
        <f t="shared" si="11"/>
        <v>110.85846055544971</v>
      </c>
    </row>
    <row r="265" spans="1:34" x14ac:dyDescent="0.25">
      <c r="A265" s="19">
        <v>78</v>
      </c>
      <c r="B265" s="9" t="s">
        <v>95</v>
      </c>
      <c r="C265" s="22">
        <f t="shared" si="9"/>
        <v>44.270892109690934</v>
      </c>
      <c r="D265" s="22">
        <f t="shared" si="11"/>
        <v>48.341795127365735</v>
      </c>
      <c r="E265" s="22">
        <f t="shared" si="11"/>
        <v>49.881481431321745</v>
      </c>
      <c r="F265" s="22">
        <f t="shared" si="11"/>
        <v>52.695698840956652</v>
      </c>
      <c r="G265" s="22">
        <f t="shared" si="11"/>
        <v>54.645427699975414</v>
      </c>
      <c r="H265" s="22">
        <f t="shared" si="11"/>
        <v>55.444904035273893</v>
      </c>
      <c r="I265" s="22">
        <f t="shared" si="11"/>
        <v>55.29420208733071</v>
      </c>
      <c r="J265" s="22">
        <f t="shared" si="11"/>
        <v>55.679929773260071</v>
      </c>
      <c r="K265" s="22">
        <f t="shared" si="11"/>
        <v>55.88253373446701</v>
      </c>
      <c r="L265" s="22">
        <f t="shared" si="11"/>
        <v>56.925392593194928</v>
      </c>
      <c r="M265" s="22">
        <f t="shared" si="11"/>
        <v>60.217221189664663</v>
      </c>
      <c r="N265" s="22">
        <f t="shared" si="11"/>
        <v>63.687995236356315</v>
      </c>
      <c r="O265" s="22">
        <f t="shared" si="11"/>
        <v>67.59245999691997</v>
      </c>
      <c r="P265" s="22">
        <f t="shared" si="11"/>
        <v>70.326726344079773</v>
      </c>
      <c r="Q265" s="22">
        <f t="shared" si="11"/>
        <v>74.447612358664642</v>
      </c>
      <c r="R265" s="22">
        <f t="shared" si="11"/>
        <v>76.099610931057484</v>
      </c>
      <c r="S265" s="22">
        <f t="shared" si="11"/>
        <v>79.091369414645101</v>
      </c>
      <c r="T265" s="22">
        <f t="shared" si="11"/>
        <v>84.524269091485905</v>
      </c>
      <c r="U265" s="22">
        <f t="shared" si="11"/>
        <v>83.949562477209582</v>
      </c>
      <c r="V265" s="22">
        <f t="shared" si="11"/>
        <v>85.700041626431783</v>
      </c>
      <c r="W265" s="22">
        <f t="shared" si="11"/>
        <v>89.383100730518805</v>
      </c>
      <c r="X265" s="22">
        <f t="shared" si="11"/>
        <v>91.134625553717143</v>
      </c>
      <c r="Y265" s="22">
        <f t="shared" si="11"/>
        <v>92.159007230234465</v>
      </c>
      <c r="Z265" s="22">
        <f t="shared" si="11"/>
        <v>94.465420272043147</v>
      </c>
      <c r="AA265" s="22">
        <f t="shared" si="11"/>
        <v>96.838651050052661</v>
      </c>
      <c r="AB265" s="22">
        <f t="shared" si="11"/>
        <v>100</v>
      </c>
      <c r="AC265" s="22">
        <f t="shared" si="11"/>
        <v>101.71932932171646</v>
      </c>
      <c r="AD265" s="22">
        <f t="shared" si="11"/>
        <v>105.59825393875239</v>
      </c>
      <c r="AE265" s="22">
        <f t="shared" si="11"/>
        <v>108.03418840111719</v>
      </c>
      <c r="AF265" s="22">
        <f t="shared" si="11"/>
        <v>110.46200057646385</v>
      </c>
      <c r="AG265" s="22">
        <f t="shared" si="11"/>
        <v>113.65682392907711</v>
      </c>
      <c r="AH265" s="22">
        <f t="shared" si="11"/>
        <v>117.9255831988709</v>
      </c>
    </row>
    <row r="266" spans="1:34" x14ac:dyDescent="0.25">
      <c r="A266" s="19">
        <v>79</v>
      </c>
      <c r="B266" s="1" t="s">
        <v>161</v>
      </c>
      <c r="C266" s="22">
        <f t="shared" si="9"/>
        <v>41.132360184430247</v>
      </c>
      <c r="D266" s="22">
        <f t="shared" si="11"/>
        <v>43.749461248318447</v>
      </c>
      <c r="E266" s="22">
        <f t="shared" si="11"/>
        <v>45.424422917471013</v>
      </c>
      <c r="F266" s="22">
        <f t="shared" si="11"/>
        <v>47.979916905271644</v>
      </c>
      <c r="G266" s="22">
        <f t="shared" si="11"/>
        <v>50.454117989504269</v>
      </c>
      <c r="H266" s="22">
        <f t="shared" si="11"/>
        <v>53.215678711633963</v>
      </c>
      <c r="I266" s="22">
        <f t="shared" si="11"/>
        <v>54.920439176548889</v>
      </c>
      <c r="J266" s="22">
        <f t="shared" si="11"/>
        <v>55.617243450579288</v>
      </c>
      <c r="K266" s="22">
        <f t="shared" si="11"/>
        <v>56.547006217160643</v>
      </c>
      <c r="L266" s="22">
        <f t="shared" si="11"/>
        <v>57.754214001276303</v>
      </c>
      <c r="M266" s="22">
        <f t="shared" si="11"/>
        <v>60.056193707662906</v>
      </c>
      <c r="N266" s="22">
        <f t="shared" si="11"/>
        <v>65.020278074381167</v>
      </c>
      <c r="O266" s="22">
        <f t="shared" si="11"/>
        <v>70.022302623705443</v>
      </c>
      <c r="P266" s="22">
        <f t="shared" si="11"/>
        <v>73.497291999380622</v>
      </c>
      <c r="Q266" s="22">
        <f t="shared" si="11"/>
        <v>73.625263913619705</v>
      </c>
      <c r="R266" s="22">
        <f t="shared" si="11"/>
        <v>74.401138758026917</v>
      </c>
      <c r="S266" s="22">
        <f t="shared" si="11"/>
        <v>76.53915203018812</v>
      </c>
      <c r="T266" s="22">
        <f t="shared" si="11"/>
        <v>92.232932398543511</v>
      </c>
      <c r="U266" s="22">
        <f t="shared" si="11"/>
        <v>83.132557427067312</v>
      </c>
      <c r="V266" s="22">
        <f t="shared" si="11"/>
        <v>85.564356123997143</v>
      </c>
      <c r="W266" s="22">
        <f t="shared" si="11"/>
        <v>89.600262382533614</v>
      </c>
      <c r="X266" s="22">
        <f t="shared" si="11"/>
        <v>92.12744727442022</v>
      </c>
      <c r="Y266" s="22">
        <f t="shared" si="11"/>
        <v>92.689542086793097</v>
      </c>
      <c r="Z266" s="22">
        <f t="shared" si="11"/>
        <v>94.967097407720502</v>
      </c>
      <c r="AA266" s="22">
        <f t="shared" si="11"/>
        <v>97.136392206762181</v>
      </c>
      <c r="AB266" s="22">
        <f t="shared" si="11"/>
        <v>100</v>
      </c>
      <c r="AC266" s="22">
        <f t="shared" si="11"/>
        <v>100.52809980843737</v>
      </c>
      <c r="AD266" s="22">
        <f t="shared" si="11"/>
        <v>105.27313732964595</v>
      </c>
      <c r="AE266" s="22">
        <f t="shared" si="11"/>
        <v>107.61496650957251</v>
      </c>
      <c r="AF266" s="22">
        <f t="shared" si="11"/>
        <v>108.64646797090492</v>
      </c>
      <c r="AG266" s="22">
        <f t="shared" si="11"/>
        <v>111.62841928446012</v>
      </c>
      <c r="AH266" s="22">
        <f t="shared" si="11"/>
        <v>114.84869725759023</v>
      </c>
    </row>
    <row r="267" spans="1:34" x14ac:dyDescent="0.25">
      <c r="A267" s="19">
        <v>80</v>
      </c>
      <c r="B267" s="1" t="s">
        <v>162</v>
      </c>
      <c r="C267" s="22">
        <f t="shared" si="9"/>
        <v>44.163645969827044</v>
      </c>
      <c r="D267" s="22">
        <f t="shared" si="11"/>
        <v>48.608507680173958</v>
      </c>
      <c r="E267" s="22">
        <f t="shared" si="11"/>
        <v>49.936485187522173</v>
      </c>
      <c r="F267" s="22">
        <f t="shared" si="11"/>
        <v>52.683457394642161</v>
      </c>
      <c r="G267" s="22">
        <f t="shared" si="11"/>
        <v>54.509390482850648</v>
      </c>
      <c r="H267" s="22">
        <f t="shared" si="11"/>
        <v>54.786611044579679</v>
      </c>
      <c r="I267" s="22">
        <f t="shared" si="11"/>
        <v>54.115586734709019</v>
      </c>
      <c r="J267" s="22">
        <f t="shared" si="11"/>
        <v>54.466628492691584</v>
      </c>
      <c r="K267" s="22">
        <f t="shared" si="11"/>
        <v>54.525608813704459</v>
      </c>
      <c r="L267" s="22">
        <f t="shared" si="11"/>
        <v>55.507500281987937</v>
      </c>
      <c r="M267" s="22">
        <f t="shared" si="11"/>
        <v>59.063730318458454</v>
      </c>
      <c r="N267" s="22">
        <f t="shared" si="11"/>
        <v>62.179952375774157</v>
      </c>
      <c r="O267" s="22">
        <f t="shared" si="11"/>
        <v>65.647704294442036</v>
      </c>
      <c r="P267" s="22">
        <f t="shared" si="11"/>
        <v>68.05503316873714</v>
      </c>
      <c r="Q267" s="22">
        <f t="shared" si="11"/>
        <v>73.348578383852526</v>
      </c>
      <c r="R267" s="22">
        <f t="shared" si="11"/>
        <v>75.58965299637039</v>
      </c>
      <c r="S267" s="22">
        <f t="shared" si="11"/>
        <v>79.019211648121001</v>
      </c>
      <c r="T267" s="22">
        <f t="shared" si="11"/>
        <v>82.172934634092982</v>
      </c>
      <c r="U267" s="22">
        <f t="shared" si="11"/>
        <v>83.422327064544064</v>
      </c>
      <c r="V267" s="22">
        <f t="shared" si="11"/>
        <v>85.109326673556083</v>
      </c>
      <c r="W267" s="22">
        <f t="shared" si="11"/>
        <v>88.65106691795296</v>
      </c>
      <c r="X267" s="22">
        <f t="shared" si="11"/>
        <v>90.059576045629555</v>
      </c>
      <c r="Y267" s="22">
        <f t="shared" si="11"/>
        <v>91.718788949171994</v>
      </c>
      <c r="Z267" s="22">
        <f t="shared" si="11"/>
        <v>94.093363783710657</v>
      </c>
      <c r="AA267" s="22">
        <f t="shared" si="11"/>
        <v>96.473835090896898</v>
      </c>
      <c r="AB267" s="22">
        <f t="shared" si="11"/>
        <v>100</v>
      </c>
      <c r="AC267" s="22">
        <f t="shared" si="11"/>
        <v>102.10919546914015</v>
      </c>
      <c r="AD267" s="22">
        <f t="shared" si="11"/>
        <v>105.86540479392552</v>
      </c>
      <c r="AE267" s="22">
        <f t="shared" si="11"/>
        <v>108.54412056595402</v>
      </c>
      <c r="AF267" s="22">
        <f t="shared" si="11"/>
        <v>111.5938158625886</v>
      </c>
      <c r="AG267" s="22">
        <f t="shared" si="11"/>
        <v>114.95845167242844</v>
      </c>
      <c r="AH267" s="22">
        <f t="shared" si="11"/>
        <v>119.51952429345725</v>
      </c>
    </row>
    <row r="268" spans="1:34" x14ac:dyDescent="0.25">
      <c r="A268" s="19">
        <v>81</v>
      </c>
      <c r="B268" s="9" t="s">
        <v>99</v>
      </c>
      <c r="C268" s="22">
        <f t="shared" si="9"/>
        <v>37.083535672317275</v>
      </c>
      <c r="D268" s="22">
        <f t="shared" si="11"/>
        <v>40.304743866096281</v>
      </c>
      <c r="E268" s="22">
        <f t="shared" si="11"/>
        <v>42.776982387293799</v>
      </c>
      <c r="F268" s="22">
        <f t="shared" si="11"/>
        <v>45.406160894162781</v>
      </c>
      <c r="G268" s="22">
        <f t="shared" si="11"/>
        <v>46.145491798906519</v>
      </c>
      <c r="H268" s="22">
        <f t="shared" si="11"/>
        <v>47.963909962567321</v>
      </c>
      <c r="I268" s="22">
        <f t="shared" si="11"/>
        <v>50.456200881868227</v>
      </c>
      <c r="J268" s="22">
        <f t="shared" si="11"/>
        <v>53.485720715830581</v>
      </c>
      <c r="K268" s="22">
        <f t="shared" si="11"/>
        <v>55.848366871222218</v>
      </c>
      <c r="L268" s="22">
        <f t="shared" si="11"/>
        <v>58.522100747386276</v>
      </c>
      <c r="M268" s="22">
        <f t="shared" si="11"/>
        <v>61.14350049785984</v>
      </c>
      <c r="N268" s="22">
        <f t="shared" si="11"/>
        <v>63.319016922387668</v>
      </c>
      <c r="O268" s="22">
        <f t="shared" si="11"/>
        <v>64.819797233685335</v>
      </c>
      <c r="P268" s="22">
        <f t="shared" si="11"/>
        <v>68.848946940140607</v>
      </c>
      <c r="Q268" s="22">
        <f t="shared" si="11"/>
        <v>71.104526408484617</v>
      </c>
      <c r="R268" s="22">
        <f t="shared" si="11"/>
        <v>74.08747398797442</v>
      </c>
      <c r="S268" s="22">
        <f t="shared" si="11"/>
        <v>76.686148609231353</v>
      </c>
      <c r="T268" s="22">
        <f t="shared" si="11"/>
        <v>79.72539181342313</v>
      </c>
      <c r="U268" s="22">
        <f t="shared" si="11"/>
        <v>81.567607613591008</v>
      </c>
      <c r="V268" s="22">
        <f t="shared" si="11"/>
        <v>84.823795561784593</v>
      </c>
      <c r="W268" s="22">
        <f t="shared" si="11"/>
        <v>87.996819884694233</v>
      </c>
      <c r="X268" s="22">
        <f t="shared" si="11"/>
        <v>91.015686104877176</v>
      </c>
      <c r="Y268" s="22">
        <f t="shared" si="11"/>
        <v>93.46611723524488</v>
      </c>
      <c r="Z268" s="22">
        <f t="shared" si="11"/>
        <v>94.492680325246369</v>
      </c>
      <c r="AA268" s="22">
        <f t="shared" si="11"/>
        <v>97.560764975775243</v>
      </c>
      <c r="AB268" s="22">
        <f t="shared" si="11"/>
        <v>100</v>
      </c>
      <c r="AC268" s="22">
        <f t="shared" si="11"/>
        <v>102.96060025816647</v>
      </c>
      <c r="AD268" s="22">
        <f t="shared" si="11"/>
        <v>104.74470706715596</v>
      </c>
      <c r="AE268" s="22">
        <f t="shared" si="11"/>
        <v>107.96975993361411</v>
      </c>
      <c r="AF268" s="22">
        <f t="shared" si="11"/>
        <v>110.9679669619053</v>
      </c>
      <c r="AG268" s="22">
        <f t="shared" si="11"/>
        <v>114.7604933126353</v>
      </c>
      <c r="AH268" s="22">
        <f t="shared" si="11"/>
        <v>117.76016799944726</v>
      </c>
    </row>
    <row r="269" spans="1:34" x14ac:dyDescent="0.25">
      <c r="A269" s="19">
        <v>82</v>
      </c>
      <c r="B269" s="9" t="s">
        <v>291</v>
      </c>
      <c r="C269" s="22">
        <f t="shared" si="9"/>
        <v>39.111343164424433</v>
      </c>
      <c r="D269" s="22">
        <f t="shared" si="11"/>
        <v>41.054667529043279</v>
      </c>
      <c r="E269" s="22">
        <f t="shared" si="11"/>
        <v>42.896720869146492</v>
      </c>
      <c r="F269" s="22">
        <f t="shared" si="11"/>
        <v>45.080602197297395</v>
      </c>
      <c r="G269" s="22">
        <f t="shared" si="11"/>
        <v>47.751045804904045</v>
      </c>
      <c r="H269" s="22">
        <f t="shared" si="11"/>
        <v>49.895435589789621</v>
      </c>
      <c r="I269" s="22">
        <f t="shared" si="11"/>
        <v>51.447584660121322</v>
      </c>
      <c r="J269" s="22">
        <f t="shared" si="11"/>
        <v>53.037501497597837</v>
      </c>
      <c r="K269" s="22">
        <f t="shared" si="11"/>
        <v>54.277245712180203</v>
      </c>
      <c r="L269" s="22">
        <f t="shared" si="11"/>
        <v>55.984020455838255</v>
      </c>
      <c r="M269" s="22">
        <f t="shared" si="11"/>
        <v>57.789195060607796</v>
      </c>
      <c r="N269" s="22">
        <f t="shared" si="11"/>
        <v>58.400652004847139</v>
      </c>
      <c r="O269" s="22">
        <f t="shared" si="11"/>
        <v>61.205290446980968</v>
      </c>
      <c r="P269" s="22">
        <f t="shared" si="11"/>
        <v>64.232553953573913</v>
      </c>
      <c r="Q269" s="22">
        <f t="shared" si="11"/>
        <v>67.297412448361555</v>
      </c>
      <c r="R269" s="22">
        <f t="shared" si="11"/>
        <v>70.341129846667812</v>
      </c>
      <c r="S269" s="22">
        <f t="shared" si="11"/>
        <v>74.12051504933271</v>
      </c>
      <c r="T269" s="22">
        <f t="shared" si="11"/>
        <v>77.953760952898008</v>
      </c>
      <c r="U269" s="22">
        <f t="shared" si="11"/>
        <v>81.342680777480808</v>
      </c>
      <c r="V269" s="22">
        <f t="shared" si="11"/>
        <v>84.778688899927147</v>
      </c>
      <c r="W269" s="22">
        <f t="shared" si="11"/>
        <v>88.202416534365142</v>
      </c>
      <c r="X269" s="22">
        <f t="shared" si="11"/>
        <v>91.071036774664123</v>
      </c>
      <c r="Y269" s="22">
        <f t="shared" si="11"/>
        <v>93.628156845195832</v>
      </c>
      <c r="Z269" s="22">
        <f t="shared" si="11"/>
        <v>96.73432227479195</v>
      </c>
      <c r="AA269" s="22">
        <f t="shared" si="11"/>
        <v>98.713040873995524</v>
      </c>
      <c r="AB269" s="22">
        <f t="shared" si="11"/>
        <v>100</v>
      </c>
      <c r="AC269" s="22">
        <f t="shared" si="11"/>
        <v>103.20719767718997</v>
      </c>
      <c r="AD269" s="22">
        <f t="shared" si="11"/>
        <v>105.13577461659958</v>
      </c>
      <c r="AE269" s="22">
        <f t="shared" si="11"/>
        <v>108.31637008208749</v>
      </c>
      <c r="AF269" s="22">
        <f t="shared" si="11"/>
        <v>110.08434752303904</v>
      </c>
      <c r="AG269" s="22">
        <f t="shared" si="11"/>
        <v>112.21309177500579</v>
      </c>
      <c r="AH269" s="22">
        <f t="shared" si="11"/>
        <v>115.78845910166835</v>
      </c>
    </row>
    <row r="270" spans="1:34" x14ac:dyDescent="0.25">
      <c r="A270" s="19">
        <v>83</v>
      </c>
      <c r="B270" s="9" t="s">
        <v>163</v>
      </c>
      <c r="C270" s="22">
        <f t="shared" si="9"/>
        <v>31.397219255588947</v>
      </c>
      <c r="D270" s="22">
        <f t="shared" si="11"/>
        <v>33.092026012175779</v>
      </c>
      <c r="E270" s="22">
        <f t="shared" si="11"/>
        <v>34.435084602339543</v>
      </c>
      <c r="F270" s="22">
        <f t="shared" si="11"/>
        <v>36.019875456703801</v>
      </c>
      <c r="G270" s="22">
        <f t="shared" si="11"/>
        <v>39.240245688777847</v>
      </c>
      <c r="H270" s="22">
        <f t="shared" si="11"/>
        <v>41.626889564059454</v>
      </c>
      <c r="I270" s="22">
        <f t="shared" si="11"/>
        <v>43.323469822027938</v>
      </c>
      <c r="J270" s="22">
        <f t="shared" si="11"/>
        <v>44.933277065706953</v>
      </c>
      <c r="K270" s="22">
        <f t="shared" si="11"/>
        <v>45.897579246561108</v>
      </c>
      <c r="L270" s="22">
        <f t="shared" si="11"/>
        <v>48.334472720910412</v>
      </c>
      <c r="M270" s="22">
        <f t="shared" si="11"/>
        <v>50.141966610824277</v>
      </c>
      <c r="N270" s="22">
        <f t="shared" si="11"/>
        <v>51.281560700989537</v>
      </c>
      <c r="O270" s="22">
        <f t="shared" si="11"/>
        <v>53.402774164301221</v>
      </c>
      <c r="P270" s="22">
        <f t="shared" si="11"/>
        <v>56.528086220297872</v>
      </c>
      <c r="Q270" s="22">
        <f t="shared" si="11"/>
        <v>58.93994050255489</v>
      </c>
      <c r="R270" s="22">
        <f t="shared" si="11"/>
        <v>63.723800019546495</v>
      </c>
      <c r="S270" s="22">
        <f t="shared" si="11"/>
        <v>69.627328714500592</v>
      </c>
      <c r="T270" s="22">
        <f t="shared" si="11"/>
        <v>74.793843855357224</v>
      </c>
      <c r="U270" s="22">
        <f t="shared" si="11"/>
        <v>79.980423701538967</v>
      </c>
      <c r="V270" s="22">
        <f t="shared" si="11"/>
        <v>82.978267016385558</v>
      </c>
      <c r="W270" s="22">
        <f t="shared" si="11"/>
        <v>85.277394141577986</v>
      </c>
      <c r="X270" s="22">
        <f t="shared" si="11"/>
        <v>87.956180511555203</v>
      </c>
      <c r="Y270" s="22">
        <f t="shared" si="11"/>
        <v>91.924863703539714</v>
      </c>
      <c r="Z270" s="22">
        <f t="shared" si="11"/>
        <v>96.053484129918814</v>
      </c>
      <c r="AA270" s="22">
        <f t="shared" si="11"/>
        <v>99.23735028232781</v>
      </c>
      <c r="AB270" s="22">
        <f t="shared" si="11"/>
        <v>100</v>
      </c>
      <c r="AC270" s="22">
        <f t="shared" si="11"/>
        <v>99.664760140613055</v>
      </c>
      <c r="AD270" s="22">
        <f t="shared" si="11"/>
        <v>102.32606655518651</v>
      </c>
      <c r="AE270" s="22">
        <f t="shared" si="11"/>
        <v>104.6525429155477</v>
      </c>
      <c r="AF270" s="22">
        <f t="shared" si="11"/>
        <v>106.2806829987173</v>
      </c>
      <c r="AG270" s="22">
        <f t="shared" si="11"/>
        <v>109.23611532891204</v>
      </c>
      <c r="AH270" s="22">
        <f t="shared" si="11"/>
        <v>113.05280585829661</v>
      </c>
    </row>
    <row r="271" spans="1:34" x14ac:dyDescent="0.25">
      <c r="A271" s="19">
        <v>84</v>
      </c>
      <c r="B271" s="1" t="s">
        <v>292</v>
      </c>
      <c r="C271" s="22">
        <f t="shared" si="9"/>
        <v>30.373358038575734</v>
      </c>
      <c r="D271" s="22">
        <f t="shared" si="11"/>
        <v>31.905982115487188</v>
      </c>
      <c r="E271" s="22">
        <f t="shared" si="11"/>
        <v>33.254903365347644</v>
      </c>
      <c r="F271" s="22">
        <f t="shared" si="11"/>
        <v>34.40871818315253</v>
      </c>
      <c r="G271" s="22">
        <f t="shared" si="11"/>
        <v>37.656466249865524</v>
      </c>
      <c r="H271" s="22">
        <f t="shared" si="11"/>
        <v>39.61370301368661</v>
      </c>
      <c r="I271" s="22">
        <f t="shared" si="11"/>
        <v>41.533159303119049</v>
      </c>
      <c r="J271" s="22">
        <f t="shared" si="11"/>
        <v>43.096326182371556</v>
      </c>
      <c r="K271" s="22">
        <f t="shared" ref="D271:AH275" si="12">K87*100/K179</f>
        <v>44.122544041657214</v>
      </c>
      <c r="L271" s="22">
        <f t="shared" si="12"/>
        <v>46.71424099843432</v>
      </c>
      <c r="M271" s="22">
        <f t="shared" si="12"/>
        <v>48.596041740299313</v>
      </c>
      <c r="N271" s="22">
        <f t="shared" si="12"/>
        <v>49.262572037356833</v>
      </c>
      <c r="O271" s="22">
        <f t="shared" si="12"/>
        <v>51.518143414217327</v>
      </c>
      <c r="P271" s="22">
        <f t="shared" si="12"/>
        <v>54.074194954622428</v>
      </c>
      <c r="Q271" s="22">
        <f t="shared" si="12"/>
        <v>56.995886067175753</v>
      </c>
      <c r="R271" s="22">
        <f t="shared" si="12"/>
        <v>62.791404620439273</v>
      </c>
      <c r="S271" s="22">
        <f t="shared" si="12"/>
        <v>69.556940895066262</v>
      </c>
      <c r="T271" s="22">
        <f t="shared" si="12"/>
        <v>74.115013902995457</v>
      </c>
      <c r="U271" s="22">
        <f t="shared" si="12"/>
        <v>79.925844442293936</v>
      </c>
      <c r="V271" s="22">
        <f t="shared" si="12"/>
        <v>82.88539342795066</v>
      </c>
      <c r="W271" s="22">
        <f t="shared" si="12"/>
        <v>86.541890105591804</v>
      </c>
      <c r="X271" s="22">
        <f t="shared" si="12"/>
        <v>89.81790150988904</v>
      </c>
      <c r="Y271" s="22">
        <f t="shared" si="12"/>
        <v>93.008005657181471</v>
      </c>
      <c r="Z271" s="22">
        <f t="shared" si="12"/>
        <v>96.515641064295892</v>
      </c>
      <c r="AA271" s="22">
        <f t="shared" si="12"/>
        <v>99.444841343797037</v>
      </c>
      <c r="AB271" s="22">
        <f t="shared" si="12"/>
        <v>100</v>
      </c>
      <c r="AC271" s="22">
        <f t="shared" si="12"/>
        <v>99.102859309732253</v>
      </c>
      <c r="AD271" s="22">
        <f t="shared" si="12"/>
        <v>101.96986266566095</v>
      </c>
      <c r="AE271" s="22">
        <f t="shared" si="12"/>
        <v>104.14966514323939</v>
      </c>
      <c r="AF271" s="22">
        <f t="shared" si="12"/>
        <v>107.07420026492197</v>
      </c>
      <c r="AG271" s="22">
        <f t="shared" si="12"/>
        <v>109.27872992523065</v>
      </c>
      <c r="AH271" s="22">
        <f t="shared" si="12"/>
        <v>113.00134267157065</v>
      </c>
    </row>
    <row r="272" spans="1:34" x14ac:dyDescent="0.25">
      <c r="A272" s="19">
        <v>85</v>
      </c>
      <c r="B272" s="1" t="s">
        <v>293</v>
      </c>
      <c r="C272" s="22">
        <f t="shared" si="9"/>
        <v>38.215656307884004</v>
      </c>
      <c r="D272" s="22">
        <f t="shared" si="12"/>
        <v>40.825041887739893</v>
      </c>
      <c r="E272" s="22">
        <f t="shared" si="12"/>
        <v>42.128927822776397</v>
      </c>
      <c r="F272" s="22">
        <f t="shared" si="12"/>
        <v>46.407418344150841</v>
      </c>
      <c r="G272" s="22">
        <f t="shared" si="12"/>
        <v>49.440192232741296</v>
      </c>
      <c r="H272" s="22">
        <f t="shared" si="12"/>
        <v>54.460321682202355</v>
      </c>
      <c r="I272" s="22">
        <f t="shared" si="12"/>
        <v>54.612560951299351</v>
      </c>
      <c r="J272" s="22">
        <f t="shared" si="12"/>
        <v>56.092054524624537</v>
      </c>
      <c r="K272" s="22">
        <f t="shared" si="12"/>
        <v>56.423136562048107</v>
      </c>
      <c r="L272" s="22">
        <f t="shared" si="12"/>
        <v>57.931036097856619</v>
      </c>
      <c r="M272" s="22">
        <f t="shared" si="12"/>
        <v>59.303632569376177</v>
      </c>
      <c r="N272" s="22">
        <f t="shared" si="12"/>
        <v>63.060947095897788</v>
      </c>
      <c r="O272" s="22">
        <f t="shared" si="12"/>
        <v>64.505974769892632</v>
      </c>
      <c r="P272" s="22">
        <f t="shared" si="12"/>
        <v>70.652555577952654</v>
      </c>
      <c r="Q272" s="22">
        <f t="shared" si="12"/>
        <v>70.609282040065281</v>
      </c>
      <c r="R272" s="22">
        <f t="shared" si="12"/>
        <v>70.640410729835153</v>
      </c>
      <c r="S272" s="22">
        <f t="shared" si="12"/>
        <v>72.302304452668707</v>
      </c>
      <c r="T272" s="22">
        <f t="shared" si="12"/>
        <v>80.67093218191161</v>
      </c>
      <c r="U272" s="22">
        <f t="shared" si="12"/>
        <v>82.662979821797265</v>
      </c>
      <c r="V272" s="22">
        <f t="shared" si="12"/>
        <v>85.888415623892229</v>
      </c>
      <c r="W272" s="22">
        <f t="shared" si="12"/>
        <v>81.708011336196321</v>
      </c>
      <c r="X272" s="22">
        <f t="shared" si="12"/>
        <v>80.960357979589418</v>
      </c>
      <c r="Y272" s="22">
        <f t="shared" si="12"/>
        <v>87.031612584167078</v>
      </c>
      <c r="Z272" s="22">
        <f t="shared" si="12"/>
        <v>93.468542679816693</v>
      </c>
      <c r="AA272" s="22">
        <f t="shared" si="12"/>
        <v>97.942447827332686</v>
      </c>
      <c r="AB272" s="22">
        <f t="shared" si="12"/>
        <v>100</v>
      </c>
      <c r="AC272" s="22">
        <f t="shared" si="12"/>
        <v>103.51434553213667</v>
      </c>
      <c r="AD272" s="22">
        <f t="shared" si="12"/>
        <v>104.74095901708915</v>
      </c>
      <c r="AE272" s="22">
        <f t="shared" si="12"/>
        <v>108.22725912544595</v>
      </c>
      <c r="AF272" s="22">
        <f t="shared" si="12"/>
        <v>101.84053177194522</v>
      </c>
      <c r="AG272" s="22">
        <f t="shared" si="12"/>
        <v>108.846293630815</v>
      </c>
      <c r="AH272" s="22">
        <f t="shared" si="12"/>
        <v>113.36738597244162</v>
      </c>
    </row>
    <row r="273" spans="1:34" x14ac:dyDescent="0.25">
      <c r="A273" s="19">
        <v>86</v>
      </c>
      <c r="B273" s="9" t="s">
        <v>164</v>
      </c>
      <c r="C273" s="22">
        <f t="shared" si="9"/>
        <v>41.12102591378779</v>
      </c>
      <c r="D273" s="22">
        <f t="shared" si="12"/>
        <v>43.154499127322332</v>
      </c>
      <c r="E273" s="22">
        <f t="shared" si="12"/>
        <v>45.275651625622693</v>
      </c>
      <c r="F273" s="22">
        <f t="shared" si="12"/>
        <v>47.786618192316006</v>
      </c>
      <c r="G273" s="22">
        <f t="shared" si="12"/>
        <v>50.035628476352464</v>
      </c>
      <c r="H273" s="22">
        <f t="shared" si="12"/>
        <v>52.059151865163628</v>
      </c>
      <c r="I273" s="22">
        <f t="shared" si="12"/>
        <v>53.704731177459273</v>
      </c>
      <c r="J273" s="22">
        <f t="shared" si="12"/>
        <v>55.466440849353418</v>
      </c>
      <c r="K273" s="22">
        <f t="shared" si="12"/>
        <v>57.01810194146077</v>
      </c>
      <c r="L273" s="22">
        <f t="shared" si="12"/>
        <v>58.474462192631023</v>
      </c>
      <c r="M273" s="22">
        <f t="shared" si="12"/>
        <v>60.39319010402189</v>
      </c>
      <c r="N273" s="22">
        <f t="shared" si="12"/>
        <v>60.930971954849042</v>
      </c>
      <c r="O273" s="22">
        <f t="shared" si="12"/>
        <v>64.044538626356569</v>
      </c>
      <c r="P273" s="22">
        <f t="shared" si="12"/>
        <v>67.058173665556737</v>
      </c>
      <c r="Q273" s="22">
        <f t="shared" si="12"/>
        <v>70.447468331680668</v>
      </c>
      <c r="R273" s="22">
        <f t="shared" si="12"/>
        <v>72.86159611771555</v>
      </c>
      <c r="S273" s="22">
        <f t="shared" si="12"/>
        <v>75.810001030218075</v>
      </c>
      <c r="T273" s="22">
        <f t="shared" si="12"/>
        <v>79.221196226532342</v>
      </c>
      <c r="U273" s="22">
        <f t="shared" si="12"/>
        <v>82.046837089512152</v>
      </c>
      <c r="V273" s="22">
        <f t="shared" si="12"/>
        <v>85.681954884192592</v>
      </c>
      <c r="W273" s="22">
        <f t="shared" si="12"/>
        <v>89.514505663712598</v>
      </c>
      <c r="X273" s="22">
        <f t="shared" si="12"/>
        <v>92.438257515771255</v>
      </c>
      <c r="Y273" s="22">
        <f t="shared" si="12"/>
        <v>94.393721718096273</v>
      </c>
      <c r="Z273" s="22">
        <f t="shared" si="12"/>
        <v>96.972224330644778</v>
      </c>
      <c r="AA273" s="22">
        <f t="shared" si="12"/>
        <v>98.492484419415305</v>
      </c>
      <c r="AB273" s="22">
        <f t="shared" si="12"/>
        <v>100</v>
      </c>
      <c r="AC273" s="22">
        <f t="shared" si="12"/>
        <v>104.65061431956879</v>
      </c>
      <c r="AD273" s="22">
        <f t="shared" si="12"/>
        <v>106.50880485722044</v>
      </c>
      <c r="AE273" s="22">
        <f t="shared" si="12"/>
        <v>110.01762288341178</v>
      </c>
      <c r="AF273" s="22">
        <f t="shared" si="12"/>
        <v>111.82832674385963</v>
      </c>
      <c r="AG273" s="22">
        <f t="shared" si="12"/>
        <v>113.77150680045186</v>
      </c>
      <c r="AH273" s="22">
        <f t="shared" si="12"/>
        <v>117.26878752287401</v>
      </c>
    </row>
    <row r="274" spans="1:34" x14ac:dyDescent="0.25">
      <c r="A274" s="19">
        <v>87</v>
      </c>
      <c r="B274" s="1" t="s">
        <v>292</v>
      </c>
      <c r="C274" s="22">
        <f t="shared" si="9"/>
        <v>41.109501661760326</v>
      </c>
      <c r="D274" s="22">
        <f t="shared" si="12"/>
        <v>43.104086352268993</v>
      </c>
      <c r="E274" s="22">
        <f t="shared" si="12"/>
        <v>45.241402311504665</v>
      </c>
      <c r="F274" s="22">
        <f t="shared" si="12"/>
        <v>47.795926660010359</v>
      </c>
      <c r="G274" s="22">
        <f t="shared" si="12"/>
        <v>50.056661764876239</v>
      </c>
      <c r="H274" s="22">
        <f t="shared" si="12"/>
        <v>51.962490477101717</v>
      </c>
      <c r="I274" s="22">
        <f t="shared" si="12"/>
        <v>53.592015020466143</v>
      </c>
      <c r="J274" s="22">
        <f t="shared" si="12"/>
        <v>55.452881286001315</v>
      </c>
      <c r="K274" s="22">
        <f t="shared" si="12"/>
        <v>57.084285172663094</v>
      </c>
      <c r="L274" s="22">
        <f t="shared" si="12"/>
        <v>58.532716827782345</v>
      </c>
      <c r="M274" s="22">
        <f t="shared" si="12"/>
        <v>60.429632573876539</v>
      </c>
      <c r="N274" s="22">
        <f t="shared" si="12"/>
        <v>60.998389298598134</v>
      </c>
      <c r="O274" s="22">
        <f t="shared" si="12"/>
        <v>64.100386940094936</v>
      </c>
      <c r="P274" s="22">
        <f t="shared" si="12"/>
        <v>67.086950394561214</v>
      </c>
      <c r="Q274" s="22">
        <f t="shared" si="12"/>
        <v>70.330491956806924</v>
      </c>
      <c r="R274" s="22">
        <f t="shared" si="12"/>
        <v>72.866065669027748</v>
      </c>
      <c r="S274" s="22">
        <f t="shared" si="12"/>
        <v>75.800490010776642</v>
      </c>
      <c r="T274" s="22">
        <f t="shared" si="12"/>
        <v>79.212247510371</v>
      </c>
      <c r="U274" s="22">
        <f t="shared" si="12"/>
        <v>82.019507170720075</v>
      </c>
      <c r="V274" s="22">
        <f t="shared" si="12"/>
        <v>85.692888382510361</v>
      </c>
      <c r="W274" s="22">
        <f t="shared" si="12"/>
        <v>89.520872628372189</v>
      </c>
      <c r="X274" s="22">
        <f t="shared" si="12"/>
        <v>92.439121703432193</v>
      </c>
      <c r="Y274" s="22">
        <f t="shared" si="12"/>
        <v>94.383607824333197</v>
      </c>
      <c r="Z274" s="22">
        <f t="shared" si="12"/>
        <v>97.028199379479119</v>
      </c>
      <c r="AA274" s="22">
        <f t="shared" si="12"/>
        <v>98.472890244986345</v>
      </c>
      <c r="AB274" s="22">
        <f t="shared" si="12"/>
        <v>100</v>
      </c>
      <c r="AC274" s="22">
        <f t="shared" si="12"/>
        <v>104.49243318011199</v>
      </c>
      <c r="AD274" s="22">
        <f t="shared" si="12"/>
        <v>106.39399570821</v>
      </c>
      <c r="AE274" s="22">
        <f t="shared" si="12"/>
        <v>109.88788072212355</v>
      </c>
      <c r="AF274" s="22">
        <f t="shared" si="12"/>
        <v>111.68745705962712</v>
      </c>
      <c r="AG274" s="22">
        <f t="shared" si="12"/>
        <v>113.74563111067712</v>
      </c>
      <c r="AH274" s="22">
        <f t="shared" si="12"/>
        <v>117.37557443902755</v>
      </c>
    </row>
    <row r="275" spans="1:34" x14ac:dyDescent="0.25">
      <c r="A275" s="19">
        <v>88</v>
      </c>
      <c r="B275" s="1" t="s">
        <v>293</v>
      </c>
      <c r="C275" s="22">
        <f t="shared" si="9"/>
        <v>41.157992828598545</v>
      </c>
      <c r="D275" s="22">
        <f t="shared" si="12"/>
        <v>43.803980168713593</v>
      </c>
      <c r="E275" s="22">
        <f t="shared" si="12"/>
        <v>45.734405730263944</v>
      </c>
      <c r="F275" s="22">
        <f t="shared" si="12"/>
        <v>47.610574023283171</v>
      </c>
      <c r="G275" s="22">
        <f t="shared" si="12"/>
        <v>49.701788260768645</v>
      </c>
      <c r="H275" s="22">
        <f t="shared" si="12"/>
        <v>53.902798761219834</v>
      </c>
      <c r="I275" s="22">
        <f t="shared" si="12"/>
        <v>55.806958264887243</v>
      </c>
      <c r="J275" s="22">
        <f t="shared" si="12"/>
        <v>55.918107034739911</v>
      </c>
      <c r="K275" s="22">
        <f t="shared" si="12"/>
        <v>56.272930285688474</v>
      </c>
      <c r="L275" s="22">
        <f t="shared" si="12"/>
        <v>57.927667700940162</v>
      </c>
      <c r="M275" s="22">
        <f t="shared" si="12"/>
        <v>60.191337410022705</v>
      </c>
      <c r="N275" s="22">
        <f t="shared" si="12"/>
        <v>60.276801288900785</v>
      </c>
      <c r="O275" s="22">
        <f t="shared" si="12"/>
        <v>63.572360306059309</v>
      </c>
      <c r="P275" s="22">
        <f t="shared" si="12"/>
        <v>66.975120864898514</v>
      </c>
      <c r="Q275" s="22">
        <f t="shared" si="12"/>
        <v>72.158911161276095</v>
      </c>
      <c r="R275" s="22">
        <f t="shared" si="12"/>
        <v>72.847129287199124</v>
      </c>
      <c r="S275" s="22">
        <f t="shared" si="12"/>
        <v>75.949910032965278</v>
      </c>
      <c r="T275" s="22">
        <f t="shared" si="12"/>
        <v>79.284282057943841</v>
      </c>
      <c r="U275" s="22">
        <f t="shared" si="12"/>
        <v>82.341891445521853</v>
      </c>
      <c r="V275" s="22">
        <f t="shared" si="12"/>
        <v>85.494211686367905</v>
      </c>
      <c r="W275" s="22">
        <f t="shared" si="12"/>
        <v>89.398071502924637</v>
      </c>
      <c r="X275" s="22">
        <f t="shared" si="12"/>
        <v>92.40925688208894</v>
      </c>
      <c r="Y275" s="22">
        <f t="shared" si="12"/>
        <v>94.518042556096887</v>
      </c>
      <c r="Z275" s="22">
        <f t="shared" si="12"/>
        <v>96.218772376902564</v>
      </c>
      <c r="AA275" s="22">
        <f t="shared" si="12"/>
        <v>98.696001418565118</v>
      </c>
      <c r="AB275" s="22">
        <f t="shared" si="12"/>
        <v>99.999999999999986</v>
      </c>
      <c r="AC275" s="22">
        <f t="shared" si="12"/>
        <v>106.84271823309098</v>
      </c>
      <c r="AD275" s="22">
        <f t="shared" si="12"/>
        <v>108.06396795038906</v>
      </c>
      <c r="AE275" s="22">
        <f t="shared" si="12"/>
        <v>111.7737942762808</v>
      </c>
      <c r="AF275" s="22">
        <f t="shared" si="12"/>
        <v>113.7714050720686</v>
      </c>
      <c r="AG275" s="22">
        <f t="shared" si="12"/>
        <v>114.14195306684874</v>
      </c>
      <c r="AH275" s="22">
        <f t="shared" si="12"/>
        <v>115.82283396127166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6"/>
  <dimension ref="A1:AH183"/>
  <sheetViews>
    <sheetView workbookViewId="0">
      <pane xSplit="2" ySplit="3" topLeftCell="C153" activePane="bottomRight" state="frozen"/>
      <selection pane="topRight" activeCell="C1" sqref="C1"/>
      <selection pane="bottomLeft" activeCell="A4" sqref="A4"/>
      <selection pane="bottomRight" activeCell="G155" sqref="G155"/>
    </sheetView>
  </sheetViews>
  <sheetFormatPr defaultColWidth="11.42578125" defaultRowHeight="15" x14ac:dyDescent="0.25"/>
  <cols>
    <col min="1" max="1" width="5.28515625" customWidth="1"/>
    <col min="2" max="2" width="59" customWidth="1"/>
  </cols>
  <sheetData>
    <row r="1" spans="1:34" ht="18" x14ac:dyDescent="0.25">
      <c r="A1" s="20" t="s">
        <v>379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</row>
    <row r="2" spans="1:34" ht="16.5" x14ac:dyDescent="0.25">
      <c r="A2" s="95" t="s">
        <v>380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</row>
    <row r="3" spans="1:34" x14ac:dyDescent="0.25">
      <c r="A3" s="7" t="s">
        <v>166</v>
      </c>
      <c r="B3" s="7"/>
      <c r="C3" s="7">
        <v>1987</v>
      </c>
      <c r="D3" s="7">
        <v>1988</v>
      </c>
      <c r="E3" s="7">
        <v>1989</v>
      </c>
      <c r="F3" s="7">
        <v>1990</v>
      </c>
      <c r="G3" s="7">
        <v>1991</v>
      </c>
      <c r="H3" s="7">
        <v>1992</v>
      </c>
      <c r="I3" s="7">
        <v>1993</v>
      </c>
      <c r="J3" s="7">
        <v>1994</v>
      </c>
      <c r="K3" s="7">
        <v>1995</v>
      </c>
      <c r="L3" s="7">
        <v>1996</v>
      </c>
      <c r="M3" s="7">
        <v>1997</v>
      </c>
      <c r="N3" s="7">
        <v>1998</v>
      </c>
      <c r="O3" s="7">
        <v>1999</v>
      </c>
      <c r="P3" s="7">
        <v>2000</v>
      </c>
      <c r="Q3" s="7">
        <v>2001</v>
      </c>
      <c r="R3" s="7">
        <v>2002</v>
      </c>
      <c r="S3" s="7">
        <v>2003</v>
      </c>
      <c r="T3" s="7">
        <v>2004</v>
      </c>
      <c r="U3" s="7">
        <v>2005</v>
      </c>
      <c r="V3" s="7">
        <v>2006</v>
      </c>
      <c r="W3" s="7">
        <v>2007</v>
      </c>
      <c r="X3" s="7">
        <v>2008</v>
      </c>
      <c r="Y3" s="7">
        <v>2009</v>
      </c>
      <c r="Z3" s="7">
        <v>2010</v>
      </c>
      <c r="AA3" s="7">
        <v>2011</v>
      </c>
      <c r="AB3" s="7">
        <v>2012</v>
      </c>
      <c r="AC3" s="7">
        <v>2013</v>
      </c>
      <c r="AD3" s="7">
        <v>2014</v>
      </c>
      <c r="AE3" s="7">
        <v>2015</v>
      </c>
      <c r="AF3" s="7">
        <v>2016</v>
      </c>
      <c r="AG3" s="7">
        <v>2017</v>
      </c>
      <c r="AH3" s="7">
        <v>2018</v>
      </c>
    </row>
    <row r="4" spans="1:34" x14ac:dyDescent="0.25">
      <c r="A4">
        <v>1</v>
      </c>
      <c r="B4" t="s">
        <v>1</v>
      </c>
      <c r="C4" s="19">
        <v>99138.825073776752</v>
      </c>
      <c r="D4" s="19">
        <v>101974.53317875638</v>
      </c>
      <c r="E4" s="19">
        <v>104402.19997863323</v>
      </c>
      <c r="F4" s="19">
        <v>105731.01870248768</v>
      </c>
      <c r="G4" s="19">
        <v>104380.72412046992</v>
      </c>
      <c r="H4" s="19">
        <v>104748.49819151651</v>
      </c>
      <c r="I4" s="19">
        <v>106530.09959164729</v>
      </c>
      <c r="J4" s="19">
        <v>109074.98878399885</v>
      </c>
      <c r="K4" s="19">
        <v>111659.25038298313</v>
      </c>
      <c r="L4" s="19">
        <v>113685.1396697215</v>
      </c>
      <c r="M4" s="19">
        <v>116227.34437980264</v>
      </c>
      <c r="N4">
        <v>118162</v>
      </c>
      <c r="O4">
        <v>120764</v>
      </c>
      <c r="P4">
        <v>123384</v>
      </c>
      <c r="Q4">
        <v>123725</v>
      </c>
      <c r="R4">
        <v>122474</v>
      </c>
      <c r="S4">
        <v>121964</v>
      </c>
      <c r="T4">
        <v>123101</v>
      </c>
      <c r="U4">
        <v>125359</v>
      </c>
      <c r="V4">
        <v>127578</v>
      </c>
      <c r="W4">
        <v>128922</v>
      </c>
      <c r="X4">
        <v>128227</v>
      </c>
      <c r="Y4">
        <v>121457</v>
      </c>
      <c r="Z4">
        <v>120519</v>
      </c>
      <c r="AA4">
        <v>121965</v>
      </c>
      <c r="AB4">
        <v>124500</v>
      </c>
      <c r="AC4">
        <v>126606</v>
      </c>
      <c r="AD4">
        <v>129326</v>
      </c>
      <c r="AE4">
        <v>132306</v>
      </c>
      <c r="AF4">
        <v>134331</v>
      </c>
      <c r="AG4">
        <v>136483</v>
      </c>
      <c r="AH4">
        <v>138889</v>
      </c>
    </row>
    <row r="5" spans="1:34" x14ac:dyDescent="0.25">
      <c r="A5">
        <v>2</v>
      </c>
      <c r="B5" t="s">
        <v>190</v>
      </c>
      <c r="C5" s="19">
        <v>82055.735848228869</v>
      </c>
      <c r="D5" s="19">
        <v>84613.584109452349</v>
      </c>
      <c r="E5" s="19">
        <v>86736.789118324305</v>
      </c>
      <c r="F5" s="19">
        <v>87606.07562302734</v>
      </c>
      <c r="G5" s="19">
        <v>86205.76054222956</v>
      </c>
      <c r="H5" s="19">
        <v>86533.106924753723</v>
      </c>
      <c r="I5" s="19">
        <v>88317.144709510379</v>
      </c>
      <c r="J5" s="19">
        <v>90830.437490890283</v>
      </c>
      <c r="K5" s="19">
        <v>93391.013638634802</v>
      </c>
      <c r="L5" s="19">
        <v>95456.023735058014</v>
      </c>
      <c r="M5" s="19">
        <v>98020.23706483058</v>
      </c>
      <c r="N5">
        <v>99461</v>
      </c>
      <c r="O5">
        <v>101920</v>
      </c>
      <c r="P5">
        <v>104283</v>
      </c>
      <c r="Q5">
        <v>104294</v>
      </c>
      <c r="R5">
        <v>102658</v>
      </c>
      <c r="S5">
        <v>102043</v>
      </c>
      <c r="T5">
        <v>103144</v>
      </c>
      <c r="U5">
        <v>105361</v>
      </c>
      <c r="V5">
        <v>107547</v>
      </c>
      <c r="W5">
        <v>108663</v>
      </c>
      <c r="X5">
        <v>107656</v>
      </c>
      <c r="Y5">
        <v>100849</v>
      </c>
      <c r="Z5">
        <v>99955</v>
      </c>
      <c r="AA5">
        <v>101690</v>
      </c>
      <c r="AB5">
        <v>104465</v>
      </c>
      <c r="AC5">
        <v>106686</v>
      </c>
      <c r="AD5">
        <v>109296</v>
      </c>
      <c r="AE5">
        <v>112242</v>
      </c>
      <c r="AF5">
        <v>114153</v>
      </c>
      <c r="AG5">
        <v>116173</v>
      </c>
      <c r="AH5">
        <v>118454</v>
      </c>
    </row>
    <row r="6" spans="1:34" x14ac:dyDescent="0.25">
      <c r="A6">
        <v>3</v>
      </c>
      <c r="B6" t="s">
        <v>4</v>
      </c>
      <c r="C6" s="19">
        <v>1236.1727419132292</v>
      </c>
      <c r="D6" s="19">
        <v>1293.4270583807893</v>
      </c>
      <c r="E6" s="19">
        <v>1242.2451694173644</v>
      </c>
      <c r="F6" s="19">
        <v>1237.0402315566771</v>
      </c>
      <c r="G6" s="19">
        <v>1223.160397261511</v>
      </c>
      <c r="H6" s="19">
        <v>1184.9908529498043</v>
      </c>
      <c r="I6" s="19">
        <v>1194.533239027731</v>
      </c>
      <c r="J6" s="19">
        <v>1192.7982597408352</v>
      </c>
      <c r="K6" s="19">
        <v>1228.3653351221983</v>
      </c>
      <c r="L6" s="19">
        <v>1211.8830318966886</v>
      </c>
      <c r="M6" s="19">
        <v>1249.1850865649476</v>
      </c>
      <c r="N6">
        <v>1173</v>
      </c>
      <c r="O6">
        <v>1198</v>
      </c>
      <c r="P6">
        <v>1170</v>
      </c>
      <c r="Q6">
        <v>1095</v>
      </c>
      <c r="R6">
        <v>1085</v>
      </c>
      <c r="S6">
        <v>1098</v>
      </c>
      <c r="T6">
        <v>1043</v>
      </c>
      <c r="U6">
        <v>1016</v>
      </c>
      <c r="V6">
        <v>1099</v>
      </c>
      <c r="W6">
        <v>1102</v>
      </c>
      <c r="X6">
        <v>1087</v>
      </c>
      <c r="Y6">
        <v>1060</v>
      </c>
      <c r="Z6">
        <v>1099</v>
      </c>
      <c r="AA6">
        <v>1112</v>
      </c>
      <c r="AB6">
        <v>1141</v>
      </c>
      <c r="AC6">
        <v>1167</v>
      </c>
      <c r="AD6">
        <v>1187</v>
      </c>
      <c r="AE6">
        <v>1210</v>
      </c>
      <c r="AF6">
        <v>1218</v>
      </c>
      <c r="AG6">
        <v>1221</v>
      </c>
      <c r="AH6">
        <v>1221</v>
      </c>
    </row>
    <row r="7" spans="1:34" x14ac:dyDescent="0.25">
      <c r="A7">
        <v>4</v>
      </c>
      <c r="B7" t="s">
        <v>108</v>
      </c>
      <c r="C7" s="19">
        <v>826.16741565089058</v>
      </c>
      <c r="D7" s="19">
        <v>858.73418099812488</v>
      </c>
      <c r="E7" s="19">
        <v>795.31469058508969</v>
      </c>
      <c r="F7" s="19">
        <v>787.6015093186395</v>
      </c>
      <c r="G7" s="19">
        <v>779.0313079114726</v>
      </c>
      <c r="H7" s="19">
        <v>741.32242171993812</v>
      </c>
      <c r="I7" s="19">
        <v>734.46626059420464</v>
      </c>
      <c r="J7" s="19">
        <v>719.03989806130414</v>
      </c>
      <c r="K7" s="19">
        <v>743.03646200137155</v>
      </c>
      <c r="L7" s="19">
        <v>712.18373693557066</v>
      </c>
      <c r="M7" s="19">
        <v>749.89262312710503</v>
      </c>
      <c r="N7">
        <v>734</v>
      </c>
      <c r="O7">
        <v>774</v>
      </c>
      <c r="P7">
        <v>752</v>
      </c>
      <c r="Q7">
        <v>748</v>
      </c>
      <c r="R7">
        <v>747</v>
      </c>
      <c r="S7">
        <v>759</v>
      </c>
      <c r="T7">
        <v>707</v>
      </c>
      <c r="U7">
        <v>669</v>
      </c>
      <c r="V7">
        <v>644</v>
      </c>
      <c r="W7">
        <v>644</v>
      </c>
      <c r="X7">
        <v>627</v>
      </c>
      <c r="Y7">
        <v>634</v>
      </c>
      <c r="Z7">
        <v>647</v>
      </c>
      <c r="AA7">
        <v>654</v>
      </c>
      <c r="AB7">
        <v>668</v>
      </c>
      <c r="AC7">
        <v>676</v>
      </c>
      <c r="AD7">
        <v>688</v>
      </c>
      <c r="AE7">
        <v>700</v>
      </c>
      <c r="AF7">
        <v>703</v>
      </c>
      <c r="AG7">
        <v>702</v>
      </c>
      <c r="AH7">
        <v>698</v>
      </c>
    </row>
    <row r="8" spans="1:34" x14ac:dyDescent="0.25">
      <c r="A8">
        <v>5</v>
      </c>
      <c r="B8" t="s">
        <v>109</v>
      </c>
      <c r="C8" s="19">
        <v>408.24399936069591</v>
      </c>
      <c r="D8" s="19">
        <v>433.03973034138897</v>
      </c>
      <c r="E8" s="19">
        <v>446.32315765247449</v>
      </c>
      <c r="F8" s="19">
        <v>448.97984311469162</v>
      </c>
      <c r="G8" s="19">
        <v>443.66647219025742</v>
      </c>
      <c r="H8" s="19">
        <v>443.66647219025742</v>
      </c>
      <c r="I8" s="19">
        <v>460.49214678429911</v>
      </c>
      <c r="J8" s="19">
        <v>474.66113591612367</v>
      </c>
      <c r="K8" s="19">
        <v>486.17343958573116</v>
      </c>
      <c r="L8" s="19">
        <v>501.22799053829482</v>
      </c>
      <c r="M8" s="19">
        <v>500.34242871755578</v>
      </c>
      <c r="N8">
        <v>439</v>
      </c>
      <c r="O8">
        <v>424</v>
      </c>
      <c r="P8">
        <v>418</v>
      </c>
      <c r="Q8">
        <v>347</v>
      </c>
      <c r="R8">
        <v>338</v>
      </c>
      <c r="S8">
        <v>339</v>
      </c>
      <c r="T8">
        <v>337</v>
      </c>
      <c r="U8">
        <v>347</v>
      </c>
      <c r="V8">
        <v>454</v>
      </c>
      <c r="W8">
        <v>459</v>
      </c>
      <c r="X8">
        <v>460</v>
      </c>
      <c r="Y8">
        <v>426</v>
      </c>
      <c r="Z8">
        <v>453</v>
      </c>
      <c r="AA8">
        <v>459</v>
      </c>
      <c r="AB8">
        <v>473</v>
      </c>
      <c r="AC8">
        <v>490</v>
      </c>
      <c r="AD8">
        <v>499</v>
      </c>
      <c r="AE8">
        <v>510</v>
      </c>
      <c r="AF8">
        <v>516</v>
      </c>
      <c r="AG8">
        <v>520</v>
      </c>
      <c r="AH8">
        <v>523</v>
      </c>
    </row>
    <row r="9" spans="1:34" x14ac:dyDescent="0.25">
      <c r="A9">
        <v>6</v>
      </c>
      <c r="B9" t="s">
        <v>8</v>
      </c>
      <c r="C9" s="19">
        <v>657.81406429879553</v>
      </c>
      <c r="D9" s="19">
        <v>657.81406429879553</v>
      </c>
      <c r="E9" s="19">
        <v>635.19863308971878</v>
      </c>
      <c r="F9" s="19">
        <v>647.98126812093608</v>
      </c>
      <c r="G9" s="19">
        <v>631.26551461857503</v>
      </c>
      <c r="H9" s="19">
        <v>592.91760952492325</v>
      </c>
      <c r="I9" s="19">
        <v>565.38578022691695</v>
      </c>
      <c r="J9" s="19">
        <v>560.46938213798717</v>
      </c>
      <c r="K9" s="19">
        <v>548.6700267245559</v>
      </c>
      <c r="L9" s="19">
        <v>548.6700267245559</v>
      </c>
      <c r="M9" s="19">
        <v>561.45266175577319</v>
      </c>
      <c r="N9">
        <v>558</v>
      </c>
      <c r="O9">
        <v>520</v>
      </c>
      <c r="P9">
        <v>511</v>
      </c>
      <c r="Q9">
        <v>528</v>
      </c>
      <c r="R9">
        <v>501</v>
      </c>
      <c r="S9">
        <v>492</v>
      </c>
      <c r="T9">
        <v>510</v>
      </c>
      <c r="U9">
        <v>550</v>
      </c>
      <c r="V9">
        <v>606</v>
      </c>
      <c r="W9">
        <v>647</v>
      </c>
      <c r="X9">
        <v>708</v>
      </c>
      <c r="Y9">
        <v>630</v>
      </c>
      <c r="Z9">
        <v>642</v>
      </c>
      <c r="AA9">
        <v>714</v>
      </c>
      <c r="AB9">
        <v>780</v>
      </c>
      <c r="AC9">
        <v>797</v>
      </c>
      <c r="AD9">
        <v>830</v>
      </c>
      <c r="AE9">
        <v>741</v>
      </c>
      <c r="AF9">
        <v>601</v>
      </c>
      <c r="AG9">
        <v>615</v>
      </c>
      <c r="AH9">
        <v>664</v>
      </c>
    </row>
    <row r="10" spans="1:34" x14ac:dyDescent="0.25">
      <c r="A10">
        <v>7</v>
      </c>
      <c r="B10" t="s">
        <v>110</v>
      </c>
      <c r="C10" s="19">
        <v>206.48253480959778</v>
      </c>
      <c r="D10" s="19">
        <v>203.53278431231783</v>
      </c>
      <c r="E10" s="19">
        <v>197.6332833177579</v>
      </c>
      <c r="F10" s="19">
        <v>195.66678298623791</v>
      </c>
      <c r="G10" s="19">
        <v>190.75053215743796</v>
      </c>
      <c r="H10" s="19">
        <v>182.88453083135803</v>
      </c>
      <c r="I10" s="19">
        <v>170.10227867647819</v>
      </c>
      <c r="J10" s="19">
        <v>161.25302718463828</v>
      </c>
      <c r="K10" s="19">
        <v>153.38702585855836</v>
      </c>
      <c r="L10" s="19">
        <v>148.47077502975841</v>
      </c>
      <c r="M10" s="19">
        <v>145.52102453247844</v>
      </c>
      <c r="N10">
        <v>138</v>
      </c>
      <c r="O10">
        <v>127</v>
      </c>
      <c r="P10">
        <v>123</v>
      </c>
      <c r="Q10">
        <v>123</v>
      </c>
      <c r="R10">
        <v>120</v>
      </c>
      <c r="S10">
        <v>118</v>
      </c>
      <c r="T10">
        <v>119</v>
      </c>
      <c r="U10">
        <v>124</v>
      </c>
      <c r="V10">
        <v>132</v>
      </c>
      <c r="W10">
        <v>143</v>
      </c>
      <c r="X10">
        <v>159</v>
      </c>
      <c r="Y10">
        <v>158</v>
      </c>
      <c r="Z10">
        <v>157</v>
      </c>
      <c r="AA10">
        <v>168</v>
      </c>
      <c r="AB10">
        <v>184</v>
      </c>
      <c r="AC10">
        <v>193</v>
      </c>
      <c r="AD10">
        <v>197</v>
      </c>
      <c r="AE10">
        <v>193</v>
      </c>
      <c r="AF10">
        <v>172</v>
      </c>
      <c r="AG10">
        <v>143</v>
      </c>
      <c r="AH10">
        <v>141</v>
      </c>
    </row>
    <row r="11" spans="1:34" x14ac:dyDescent="0.25">
      <c r="A11">
        <v>8</v>
      </c>
      <c r="B11" t="s">
        <v>111</v>
      </c>
      <c r="C11" s="19">
        <v>291.06313190577112</v>
      </c>
      <c r="D11" s="19">
        <v>288.11316773105045</v>
      </c>
      <c r="E11" s="19">
        <v>288.11316773105045</v>
      </c>
      <c r="F11" s="19">
        <v>290.07981051419756</v>
      </c>
      <c r="G11" s="19">
        <v>276.31331103216786</v>
      </c>
      <c r="H11" s="19">
        <v>264.51345433328527</v>
      </c>
      <c r="I11" s="19">
        <v>248.78031206810843</v>
      </c>
      <c r="J11" s="19">
        <v>248.78031206810843</v>
      </c>
      <c r="K11" s="19">
        <v>246.81366928496132</v>
      </c>
      <c r="L11" s="19">
        <v>245.83034789338777</v>
      </c>
      <c r="M11" s="19">
        <v>244.84702650181421</v>
      </c>
      <c r="N11">
        <v>241</v>
      </c>
      <c r="O11">
        <v>231</v>
      </c>
      <c r="P11">
        <v>218</v>
      </c>
      <c r="Q11">
        <v>218</v>
      </c>
      <c r="R11">
        <v>208</v>
      </c>
      <c r="S11">
        <v>197</v>
      </c>
      <c r="T11">
        <v>202</v>
      </c>
      <c r="U11">
        <v>210</v>
      </c>
      <c r="V11">
        <v>217</v>
      </c>
      <c r="W11">
        <v>217</v>
      </c>
      <c r="X11">
        <v>223</v>
      </c>
      <c r="Y11">
        <v>204</v>
      </c>
      <c r="Z11">
        <v>202</v>
      </c>
      <c r="AA11">
        <v>210</v>
      </c>
      <c r="AB11">
        <v>214</v>
      </c>
      <c r="AC11">
        <v>207</v>
      </c>
      <c r="AD11">
        <v>203</v>
      </c>
      <c r="AE11">
        <v>194</v>
      </c>
      <c r="AF11">
        <v>177</v>
      </c>
      <c r="AG11">
        <v>183</v>
      </c>
      <c r="AH11">
        <v>188</v>
      </c>
    </row>
    <row r="12" spans="1:34" x14ac:dyDescent="0.25">
      <c r="A12">
        <v>9</v>
      </c>
      <c r="B12" t="s">
        <v>112</v>
      </c>
      <c r="C12" s="19">
        <v>161.29939758071527</v>
      </c>
      <c r="D12" s="19">
        <v>166.21706214110293</v>
      </c>
      <c r="E12" s="19">
        <v>149.4970026357849</v>
      </c>
      <c r="F12" s="19">
        <v>163.26646340487034</v>
      </c>
      <c r="G12" s="19">
        <v>165.23352922902541</v>
      </c>
      <c r="H12" s="19">
        <v>145.56287098747475</v>
      </c>
      <c r="I12" s="19">
        <v>146.5464038995523</v>
      </c>
      <c r="J12" s="19">
        <v>150.48053554786242</v>
      </c>
      <c r="K12" s="19">
        <v>148.51346972370735</v>
      </c>
      <c r="L12" s="19">
        <v>154.41466719617256</v>
      </c>
      <c r="M12" s="19">
        <v>171.13472670149059</v>
      </c>
      <c r="N12">
        <v>180</v>
      </c>
      <c r="O12">
        <v>163</v>
      </c>
      <c r="P12">
        <v>169</v>
      </c>
      <c r="Q12">
        <v>188</v>
      </c>
      <c r="R12">
        <v>174</v>
      </c>
      <c r="S12">
        <v>176</v>
      </c>
      <c r="T12">
        <v>189</v>
      </c>
      <c r="U12">
        <v>217</v>
      </c>
      <c r="V12">
        <v>256</v>
      </c>
      <c r="W12">
        <v>287</v>
      </c>
      <c r="X12">
        <v>326</v>
      </c>
      <c r="Y12">
        <v>268</v>
      </c>
      <c r="Z12">
        <v>283</v>
      </c>
      <c r="AA12">
        <v>336</v>
      </c>
      <c r="AB12">
        <v>382</v>
      </c>
      <c r="AC12">
        <v>396</v>
      </c>
      <c r="AD12">
        <v>430</v>
      </c>
      <c r="AE12">
        <v>353</v>
      </c>
      <c r="AF12">
        <v>251</v>
      </c>
      <c r="AG12">
        <v>290</v>
      </c>
      <c r="AH12">
        <v>334</v>
      </c>
    </row>
    <row r="13" spans="1:34" x14ac:dyDescent="0.25">
      <c r="A13">
        <v>10</v>
      </c>
      <c r="B13" t="s">
        <v>13</v>
      </c>
      <c r="C13" s="19">
        <v>723.43133951974755</v>
      </c>
      <c r="D13" s="19">
        <v>728.36606898441164</v>
      </c>
      <c r="E13" s="19">
        <v>725.40523130561314</v>
      </c>
      <c r="F13" s="19">
        <v>731.32690666321002</v>
      </c>
      <c r="G13" s="19">
        <v>729.35301487734444</v>
      </c>
      <c r="H13" s="19">
        <v>718.49661005508347</v>
      </c>
      <c r="I13" s="19">
        <v>705.66631344695702</v>
      </c>
      <c r="J13" s="19">
        <v>685.9273955883009</v>
      </c>
      <c r="K13" s="19">
        <v>654.34512701445101</v>
      </c>
      <c r="L13" s="19">
        <v>629.67147969113091</v>
      </c>
      <c r="M13" s="19">
        <v>615.85423719007156</v>
      </c>
      <c r="N13">
        <v>598</v>
      </c>
      <c r="O13">
        <v>594</v>
      </c>
      <c r="P13">
        <v>592</v>
      </c>
      <c r="Q13">
        <v>592</v>
      </c>
      <c r="R13">
        <v>580</v>
      </c>
      <c r="S13">
        <v>559</v>
      </c>
      <c r="T13">
        <v>553</v>
      </c>
      <c r="U13">
        <v>541</v>
      </c>
      <c r="V13">
        <v>543</v>
      </c>
      <c r="W13">
        <v>544</v>
      </c>
      <c r="X13">
        <v>554</v>
      </c>
      <c r="Y13">
        <v>555</v>
      </c>
      <c r="Z13">
        <v>546</v>
      </c>
      <c r="AA13">
        <v>545</v>
      </c>
      <c r="AB13">
        <v>544</v>
      </c>
      <c r="AC13">
        <v>540</v>
      </c>
      <c r="AD13">
        <v>544</v>
      </c>
      <c r="AE13">
        <v>547</v>
      </c>
      <c r="AF13">
        <v>549</v>
      </c>
      <c r="AG13">
        <v>547</v>
      </c>
      <c r="AH13">
        <v>546</v>
      </c>
    </row>
    <row r="14" spans="1:34" x14ac:dyDescent="0.25">
      <c r="A14">
        <v>11</v>
      </c>
      <c r="B14" t="s">
        <v>15</v>
      </c>
      <c r="C14" s="19">
        <v>5029.6414613429888</v>
      </c>
      <c r="D14" s="19">
        <v>5164.4843959634436</v>
      </c>
      <c r="E14" s="19">
        <v>5231.9058632736715</v>
      </c>
      <c r="F14" s="19">
        <v>5196.268801981123</v>
      </c>
      <c r="G14" s="19">
        <v>4747.4344624587493</v>
      </c>
      <c r="H14" s="19">
        <v>4599.1072343762489</v>
      </c>
      <c r="I14" s="19">
        <v>4721.4290393533756</v>
      </c>
      <c r="J14" s="19">
        <v>5018.0834955183782</v>
      </c>
      <c r="K14" s="19">
        <v>5235.7585185485423</v>
      </c>
      <c r="L14" s="19">
        <v>5503.5180601520178</v>
      </c>
      <c r="M14" s="19">
        <v>5754.9038168372954</v>
      </c>
      <c r="N14">
        <v>6017</v>
      </c>
      <c r="O14">
        <v>6375</v>
      </c>
      <c r="P14">
        <v>6659</v>
      </c>
      <c r="Q14">
        <v>6827</v>
      </c>
      <c r="R14">
        <v>6748</v>
      </c>
      <c r="S14">
        <v>6744</v>
      </c>
      <c r="T14">
        <v>7011</v>
      </c>
      <c r="U14">
        <v>7315</v>
      </c>
      <c r="V14">
        <v>7606</v>
      </c>
      <c r="W14">
        <v>7570</v>
      </c>
      <c r="X14">
        <v>7111</v>
      </c>
      <c r="Y14">
        <v>5856</v>
      </c>
      <c r="Z14">
        <v>5401</v>
      </c>
      <c r="AA14">
        <v>5378</v>
      </c>
      <c r="AB14">
        <v>5501</v>
      </c>
      <c r="AC14">
        <v>5754</v>
      </c>
      <c r="AD14">
        <v>6043</v>
      </c>
      <c r="AE14">
        <v>6378</v>
      </c>
      <c r="AF14">
        <v>6640</v>
      </c>
      <c r="AG14">
        <v>6892</v>
      </c>
      <c r="AH14">
        <v>7184</v>
      </c>
    </row>
    <row r="15" spans="1:34" x14ac:dyDescent="0.25">
      <c r="A15">
        <v>12</v>
      </c>
      <c r="B15" t="s">
        <v>381</v>
      </c>
      <c r="C15" s="19">
        <v>17262.345455361276</v>
      </c>
      <c r="D15" s="19">
        <v>17575.583365523769</v>
      </c>
      <c r="E15" s="19">
        <v>17589.287524093379</v>
      </c>
      <c r="F15" s="19">
        <v>17258.429981484242</v>
      </c>
      <c r="G15" s="19">
        <v>16592.79942238894</v>
      </c>
      <c r="H15" s="19">
        <v>16325.568330281561</v>
      </c>
      <c r="I15" s="19">
        <v>16265.857353656836</v>
      </c>
      <c r="J15" s="19">
        <v>16514.489944848316</v>
      </c>
      <c r="K15" s="19">
        <v>16780.742168486438</v>
      </c>
      <c r="L15" s="19">
        <v>16801.298406340851</v>
      </c>
      <c r="M15" s="19">
        <v>16959.875098360615</v>
      </c>
      <c r="N15">
        <v>17246</v>
      </c>
      <c r="O15">
        <v>17051</v>
      </c>
      <c r="P15">
        <v>16948</v>
      </c>
      <c r="Q15">
        <v>16126</v>
      </c>
      <c r="R15">
        <v>14973</v>
      </c>
      <c r="S15">
        <v>14214</v>
      </c>
      <c r="T15">
        <v>14021</v>
      </c>
      <c r="U15">
        <v>13946</v>
      </c>
      <c r="V15">
        <v>13884</v>
      </c>
      <c r="W15">
        <v>13596</v>
      </c>
      <c r="X15">
        <v>13129</v>
      </c>
      <c r="Y15">
        <v>11514</v>
      </c>
      <c r="Z15">
        <v>11223</v>
      </c>
      <c r="AA15">
        <v>11443</v>
      </c>
      <c r="AB15">
        <v>11652</v>
      </c>
      <c r="AC15">
        <v>11742</v>
      </c>
      <c r="AD15">
        <v>11917</v>
      </c>
      <c r="AE15">
        <v>12074</v>
      </c>
      <c r="AF15">
        <v>12039</v>
      </c>
      <c r="AG15">
        <v>12181</v>
      </c>
      <c r="AH15">
        <v>12391</v>
      </c>
    </row>
    <row r="16" spans="1:34" x14ac:dyDescent="0.25">
      <c r="A16">
        <v>13</v>
      </c>
      <c r="B16" t="s">
        <v>284</v>
      </c>
      <c r="C16" s="19">
        <v>10543.698809750125</v>
      </c>
      <c r="D16" s="19">
        <v>10775.471622632114</v>
      </c>
      <c r="E16" s="19">
        <v>10767.614917110692</v>
      </c>
      <c r="F16" s="19">
        <v>10476.916812818028</v>
      </c>
      <c r="G16" s="19">
        <v>9950.5175428826642</v>
      </c>
      <c r="H16" s="19">
        <v>9702.0492307676504</v>
      </c>
      <c r="I16" s="19">
        <v>9650.9806448783984</v>
      </c>
      <c r="J16" s="19">
        <v>9868.0221349077183</v>
      </c>
      <c r="K16" s="19">
        <v>10118.454623403088</v>
      </c>
      <c r="L16" s="19">
        <v>10243.179823555683</v>
      </c>
      <c r="M16" s="19">
        <v>10450.400431683223</v>
      </c>
      <c r="N16">
        <v>10781</v>
      </c>
      <c r="O16">
        <v>10689</v>
      </c>
      <c r="P16">
        <v>10713</v>
      </c>
      <c r="Q16">
        <v>10175</v>
      </c>
      <c r="R16">
        <v>9330</v>
      </c>
      <c r="S16">
        <v>8810</v>
      </c>
      <c r="T16">
        <v>8763</v>
      </c>
      <c r="U16">
        <v>8812</v>
      </c>
      <c r="V16">
        <v>8829</v>
      </c>
      <c r="W16">
        <v>8650</v>
      </c>
      <c r="X16">
        <v>8322</v>
      </c>
      <c r="Y16">
        <v>7093</v>
      </c>
      <c r="Z16">
        <v>6900</v>
      </c>
      <c r="AA16">
        <v>7120</v>
      </c>
      <c r="AB16">
        <v>7340</v>
      </c>
      <c r="AC16">
        <v>7403</v>
      </c>
      <c r="AD16">
        <v>7537</v>
      </c>
      <c r="AE16">
        <v>7625</v>
      </c>
      <c r="AF16">
        <v>7552</v>
      </c>
      <c r="AG16">
        <v>7601</v>
      </c>
      <c r="AH16">
        <v>7795</v>
      </c>
    </row>
    <row r="17" spans="1:34" x14ac:dyDescent="0.25">
      <c r="A17">
        <v>14</v>
      </c>
      <c r="B17" t="s">
        <v>113</v>
      </c>
      <c r="C17" s="19">
        <v>556.17971199283966</v>
      </c>
      <c r="D17" s="19">
        <v>570.81602020317757</v>
      </c>
      <c r="E17" s="19">
        <v>558.13121975421802</v>
      </c>
      <c r="F17" s="19">
        <v>534.7131266176774</v>
      </c>
      <c r="G17" s="19">
        <v>494.70721750942056</v>
      </c>
      <c r="H17" s="19">
        <v>500.56174079355571</v>
      </c>
      <c r="I17" s="19">
        <v>522.02832616871797</v>
      </c>
      <c r="J17" s="19">
        <v>556.17971199283966</v>
      </c>
      <c r="K17" s="19">
        <v>568.86451244179921</v>
      </c>
      <c r="L17" s="19">
        <v>576.67054348731267</v>
      </c>
      <c r="M17" s="19">
        <v>591.30685169765059</v>
      </c>
      <c r="N17">
        <v>596</v>
      </c>
      <c r="O17">
        <v>614</v>
      </c>
      <c r="P17">
        <v>602</v>
      </c>
      <c r="Q17">
        <v>560</v>
      </c>
      <c r="R17">
        <v>550</v>
      </c>
      <c r="S17">
        <v>529</v>
      </c>
      <c r="T17">
        <v>542</v>
      </c>
      <c r="U17">
        <v>549</v>
      </c>
      <c r="V17">
        <v>550</v>
      </c>
      <c r="W17">
        <v>507</v>
      </c>
      <c r="X17">
        <v>444</v>
      </c>
      <c r="Y17">
        <v>347</v>
      </c>
      <c r="Z17">
        <v>333</v>
      </c>
      <c r="AA17">
        <v>326</v>
      </c>
      <c r="AB17">
        <v>331</v>
      </c>
      <c r="AC17">
        <v>343</v>
      </c>
      <c r="AD17">
        <v>364</v>
      </c>
      <c r="AE17">
        <v>370</v>
      </c>
      <c r="AF17">
        <v>381</v>
      </c>
      <c r="AG17">
        <v>387</v>
      </c>
      <c r="AH17">
        <v>398</v>
      </c>
    </row>
    <row r="18" spans="1:34" x14ac:dyDescent="0.25">
      <c r="A18">
        <v>15</v>
      </c>
      <c r="B18" t="s">
        <v>114</v>
      </c>
      <c r="C18" s="19">
        <v>515.99626295550843</v>
      </c>
      <c r="D18" s="19">
        <v>529.73000379462849</v>
      </c>
      <c r="E18" s="19">
        <v>528.74902230611985</v>
      </c>
      <c r="F18" s="19">
        <v>516.97724444401706</v>
      </c>
      <c r="G18" s="19">
        <v>484.60485532323418</v>
      </c>
      <c r="H18" s="19">
        <v>474.79504043814848</v>
      </c>
      <c r="I18" s="19">
        <v>475.77602192665705</v>
      </c>
      <c r="J18" s="19">
        <v>489.50976276577705</v>
      </c>
      <c r="K18" s="19">
        <v>500.30055913937133</v>
      </c>
      <c r="L18" s="19">
        <v>506.18644807042278</v>
      </c>
      <c r="M18" s="19">
        <v>514.03429997849139</v>
      </c>
      <c r="N18">
        <v>532</v>
      </c>
      <c r="O18">
        <v>538</v>
      </c>
      <c r="P18">
        <v>549</v>
      </c>
      <c r="Q18">
        <v>534</v>
      </c>
      <c r="R18">
        <v>510</v>
      </c>
      <c r="S18">
        <v>490</v>
      </c>
      <c r="T18">
        <v>493</v>
      </c>
      <c r="U18">
        <v>494</v>
      </c>
      <c r="V18">
        <v>505</v>
      </c>
      <c r="W18">
        <v>496</v>
      </c>
      <c r="X18">
        <v>456</v>
      </c>
      <c r="Y18">
        <v>377</v>
      </c>
      <c r="Z18">
        <v>357</v>
      </c>
      <c r="AA18">
        <v>357</v>
      </c>
      <c r="AB18">
        <v>357</v>
      </c>
      <c r="AC18">
        <v>365</v>
      </c>
      <c r="AD18">
        <v>375</v>
      </c>
      <c r="AE18">
        <v>389</v>
      </c>
      <c r="AF18">
        <v>396</v>
      </c>
      <c r="AG18">
        <v>402</v>
      </c>
      <c r="AH18">
        <v>412</v>
      </c>
    </row>
    <row r="19" spans="1:34" x14ac:dyDescent="0.25">
      <c r="A19">
        <v>16</v>
      </c>
      <c r="B19" t="s">
        <v>115</v>
      </c>
      <c r="C19" s="19">
        <v>648.15034748267396</v>
      </c>
      <c r="D19" s="19">
        <v>673.68354298956717</v>
      </c>
      <c r="E19" s="19">
        <v>676.62968093267023</v>
      </c>
      <c r="F19" s="19">
        <v>659.93489925508629</v>
      </c>
      <c r="G19" s="19">
        <v>629.49147384302125</v>
      </c>
      <c r="H19" s="19">
        <v>603.95827833612805</v>
      </c>
      <c r="I19" s="19">
        <v>591.19168058268144</v>
      </c>
      <c r="J19" s="19">
        <v>600.0300944119906</v>
      </c>
      <c r="K19" s="19">
        <v>612.79669216543721</v>
      </c>
      <c r="L19" s="19">
        <v>612.79669216543721</v>
      </c>
      <c r="M19" s="19">
        <v>614.76078412750599</v>
      </c>
      <c r="N19">
        <v>636</v>
      </c>
      <c r="O19">
        <v>617</v>
      </c>
      <c r="P19">
        <v>611</v>
      </c>
      <c r="Q19">
        <v>558</v>
      </c>
      <c r="R19">
        <v>499</v>
      </c>
      <c r="S19">
        <v>468</v>
      </c>
      <c r="T19">
        <v>460</v>
      </c>
      <c r="U19">
        <v>460</v>
      </c>
      <c r="V19">
        <v>458</v>
      </c>
      <c r="W19">
        <v>446</v>
      </c>
      <c r="X19">
        <v>436</v>
      </c>
      <c r="Y19">
        <v>353</v>
      </c>
      <c r="Z19">
        <v>353</v>
      </c>
      <c r="AA19">
        <v>382</v>
      </c>
      <c r="AB19">
        <v>397</v>
      </c>
      <c r="AC19">
        <v>391</v>
      </c>
      <c r="AD19">
        <v>391</v>
      </c>
      <c r="AE19">
        <v>386</v>
      </c>
      <c r="AF19">
        <v>365</v>
      </c>
      <c r="AG19">
        <v>360</v>
      </c>
      <c r="AH19">
        <v>371</v>
      </c>
    </row>
    <row r="20" spans="1:34" x14ac:dyDescent="0.25">
      <c r="A20">
        <v>17</v>
      </c>
      <c r="B20" t="s">
        <v>116</v>
      </c>
      <c r="C20" s="19">
        <v>1504.3513964247657</v>
      </c>
      <c r="D20" s="19">
        <v>1536.7135842226908</v>
      </c>
      <c r="E20" s="19">
        <v>1554.3656866579227</v>
      </c>
      <c r="F20" s="19">
        <v>1542.5976183677681</v>
      </c>
      <c r="G20" s="19">
        <v>1472.9698809843533</v>
      </c>
      <c r="H20" s="19">
        <v>1434.7236590413506</v>
      </c>
      <c r="I20" s="19">
        <v>1448.4530720465311</v>
      </c>
      <c r="J20" s="19">
        <v>1507.2934134973043</v>
      </c>
      <c r="K20" s="19">
        <v>1580.8438403107705</v>
      </c>
      <c r="L20" s="19">
        <v>1612.2253557511829</v>
      </c>
      <c r="M20" s="19">
        <v>1654.3942671242369</v>
      </c>
      <c r="N20">
        <v>1724</v>
      </c>
      <c r="O20">
        <v>1718</v>
      </c>
      <c r="P20">
        <v>1735</v>
      </c>
      <c r="Q20">
        <v>1648</v>
      </c>
      <c r="R20">
        <v>1524</v>
      </c>
      <c r="S20">
        <v>1453</v>
      </c>
      <c r="T20">
        <v>1466</v>
      </c>
      <c r="U20">
        <v>1499</v>
      </c>
      <c r="V20">
        <v>1523</v>
      </c>
      <c r="W20">
        <v>1527</v>
      </c>
      <c r="X20">
        <v>1505</v>
      </c>
      <c r="Y20">
        <v>1273</v>
      </c>
      <c r="Z20">
        <v>1249</v>
      </c>
      <c r="AA20">
        <v>1312</v>
      </c>
      <c r="AB20">
        <v>1382</v>
      </c>
      <c r="AC20">
        <v>1399</v>
      </c>
      <c r="AD20">
        <v>1427</v>
      </c>
      <c r="AE20">
        <v>1430</v>
      </c>
      <c r="AF20">
        <v>1387</v>
      </c>
      <c r="AG20">
        <v>1387</v>
      </c>
      <c r="AH20">
        <v>1433</v>
      </c>
    </row>
    <row r="21" spans="1:34" x14ac:dyDescent="0.25">
      <c r="A21">
        <v>18</v>
      </c>
      <c r="B21" t="s">
        <v>117</v>
      </c>
      <c r="C21" s="19">
        <v>1369.7754523267865</v>
      </c>
      <c r="D21" s="19">
        <v>1414.9760770090193</v>
      </c>
      <c r="E21" s="19">
        <v>1431.6806556959311</v>
      </c>
      <c r="F21" s="19">
        <v>1405.1498542520121</v>
      </c>
      <c r="G21" s="19">
        <v>1344.2272731585681</v>
      </c>
      <c r="H21" s="19">
        <v>1302.9571375791384</v>
      </c>
      <c r="I21" s="19">
        <v>1312.7833603361455</v>
      </c>
      <c r="J21" s="19">
        <v>1357.0013627426774</v>
      </c>
      <c r="K21" s="19">
        <v>1423.8196774903256</v>
      </c>
      <c r="L21" s="19">
        <v>1448.3852343828432</v>
      </c>
      <c r="M21" s="19">
        <v>1470.0029244482587</v>
      </c>
      <c r="N21">
        <v>1478</v>
      </c>
      <c r="O21">
        <v>1437</v>
      </c>
      <c r="P21">
        <v>1427</v>
      </c>
      <c r="Q21">
        <v>1346</v>
      </c>
      <c r="R21">
        <v>1205</v>
      </c>
      <c r="S21">
        <v>1132</v>
      </c>
      <c r="T21">
        <v>1121</v>
      </c>
      <c r="U21">
        <v>1142</v>
      </c>
      <c r="V21">
        <v>1158</v>
      </c>
      <c r="W21">
        <v>1168</v>
      </c>
      <c r="X21">
        <v>1168</v>
      </c>
      <c r="Y21">
        <v>999</v>
      </c>
      <c r="Z21">
        <v>975</v>
      </c>
      <c r="AA21">
        <v>1037</v>
      </c>
      <c r="AB21">
        <v>1082</v>
      </c>
      <c r="AC21">
        <v>1086</v>
      </c>
      <c r="AD21">
        <v>1107</v>
      </c>
      <c r="AE21">
        <v>1100</v>
      </c>
      <c r="AF21">
        <v>1056</v>
      </c>
      <c r="AG21">
        <v>1058</v>
      </c>
      <c r="AH21">
        <v>1094</v>
      </c>
    </row>
    <row r="22" spans="1:34" x14ac:dyDescent="0.25">
      <c r="A22">
        <v>19</v>
      </c>
      <c r="B22" t="s">
        <v>118</v>
      </c>
      <c r="C22" s="19">
        <v>1912.311492373163</v>
      </c>
      <c r="D22" s="19">
        <v>1953.7334019552532</v>
      </c>
      <c r="E22" s="19">
        <v>1922.1738517974702</v>
      </c>
      <c r="F22" s="19">
        <v>1841.3025045181514</v>
      </c>
      <c r="G22" s="19">
        <v>1748.5963259296639</v>
      </c>
      <c r="H22" s="19">
        <v>1651.9452035714532</v>
      </c>
      <c r="I22" s="19">
        <v>1611.5095299317938</v>
      </c>
      <c r="J22" s="19">
        <v>1601.6471705074866</v>
      </c>
      <c r="K22" s="19">
        <v>1648.9864957441612</v>
      </c>
      <c r="L22" s="19">
        <v>1708.1606522900042</v>
      </c>
      <c r="M22" s="19">
        <v>1754.513741584248</v>
      </c>
      <c r="N22">
        <v>1807</v>
      </c>
      <c r="O22">
        <v>1732</v>
      </c>
      <c r="P22">
        <v>1779</v>
      </c>
      <c r="Q22">
        <v>1733</v>
      </c>
      <c r="R22">
        <v>1479</v>
      </c>
      <c r="S22">
        <v>1334</v>
      </c>
      <c r="T22">
        <v>1300</v>
      </c>
      <c r="U22">
        <v>1293</v>
      </c>
      <c r="V22">
        <v>1287</v>
      </c>
      <c r="W22">
        <v>1254</v>
      </c>
      <c r="X22">
        <v>1227</v>
      </c>
      <c r="Y22">
        <v>1117</v>
      </c>
      <c r="Z22">
        <v>1079</v>
      </c>
      <c r="AA22">
        <v>1090</v>
      </c>
      <c r="AB22">
        <v>1080</v>
      </c>
      <c r="AC22">
        <v>1048</v>
      </c>
      <c r="AD22">
        <v>1033</v>
      </c>
      <c r="AE22">
        <v>1042</v>
      </c>
      <c r="AF22">
        <v>1033</v>
      </c>
      <c r="AG22">
        <v>1029</v>
      </c>
      <c r="AH22">
        <v>1039</v>
      </c>
    </row>
    <row r="23" spans="1:34" x14ac:dyDescent="0.25">
      <c r="A23">
        <v>20</v>
      </c>
      <c r="B23" t="s">
        <v>119</v>
      </c>
      <c r="C23" s="19">
        <v>640.37045398077657</v>
      </c>
      <c r="D23" s="19">
        <v>639.38526866696009</v>
      </c>
      <c r="E23" s="19">
        <v>627.56304490116111</v>
      </c>
      <c r="F23" s="19">
        <v>598.99267080048025</v>
      </c>
      <c r="G23" s="19">
        <v>563.52599950308343</v>
      </c>
      <c r="H23" s="19">
        <v>555.64451699255073</v>
      </c>
      <c r="I23" s="19">
        <v>552.68896105110105</v>
      </c>
      <c r="J23" s="19">
        <v>565.49637013071663</v>
      </c>
      <c r="K23" s="19">
        <v>575.34822326888241</v>
      </c>
      <c r="L23" s="19">
        <v>572.3926673274326</v>
      </c>
      <c r="M23" s="19">
        <v>573.37785264124921</v>
      </c>
      <c r="N23">
        <v>587</v>
      </c>
      <c r="O23">
        <v>577</v>
      </c>
      <c r="P23">
        <v>583</v>
      </c>
      <c r="Q23">
        <v>548</v>
      </c>
      <c r="R23">
        <v>490</v>
      </c>
      <c r="S23">
        <v>455</v>
      </c>
      <c r="T23">
        <v>438</v>
      </c>
      <c r="U23">
        <v>428</v>
      </c>
      <c r="V23">
        <v>427</v>
      </c>
      <c r="W23">
        <v>421</v>
      </c>
      <c r="X23">
        <v>414</v>
      </c>
      <c r="Y23">
        <v>364</v>
      </c>
      <c r="Z23">
        <v>351</v>
      </c>
      <c r="AA23">
        <v>358</v>
      </c>
      <c r="AB23">
        <v>366</v>
      </c>
      <c r="AC23">
        <v>368</v>
      </c>
      <c r="AD23">
        <v>373</v>
      </c>
      <c r="AE23">
        <v>376</v>
      </c>
      <c r="AF23">
        <v>376</v>
      </c>
      <c r="AG23">
        <v>383</v>
      </c>
      <c r="AH23">
        <v>391</v>
      </c>
    </row>
    <row r="24" spans="1:34" x14ac:dyDescent="0.25">
      <c r="A24">
        <v>21</v>
      </c>
      <c r="B24" t="s">
        <v>120</v>
      </c>
      <c r="C24" s="19">
        <v>1147.6552290038719</v>
      </c>
      <c r="D24" s="19">
        <v>1148.6454405905879</v>
      </c>
      <c r="E24" s="19">
        <v>1146.6650174171559</v>
      </c>
      <c r="F24" s="19">
        <v>1101.1152844282187</v>
      </c>
      <c r="G24" s="19">
        <v>1037.7417428783933</v>
      </c>
      <c r="H24" s="19">
        <v>1066.4578788931578</v>
      </c>
      <c r="I24" s="19">
        <v>1091.2131685610586</v>
      </c>
      <c r="J24" s="19">
        <v>1168.4496723249083</v>
      </c>
      <c r="K24" s="19">
        <v>1216.9700400739937</v>
      </c>
      <c r="L24" s="19">
        <v>1206.0777126201174</v>
      </c>
      <c r="M24" s="19">
        <v>1223.9015211810058</v>
      </c>
      <c r="N24">
        <v>1258</v>
      </c>
      <c r="O24">
        <v>1300</v>
      </c>
      <c r="P24">
        <v>1301</v>
      </c>
      <c r="Q24">
        <v>1202</v>
      </c>
      <c r="R24">
        <v>1139</v>
      </c>
      <c r="S24">
        <v>1101</v>
      </c>
      <c r="T24">
        <v>1101</v>
      </c>
      <c r="U24">
        <v>1088</v>
      </c>
      <c r="V24">
        <v>1052</v>
      </c>
      <c r="W24">
        <v>978</v>
      </c>
      <c r="X24">
        <v>866</v>
      </c>
      <c r="Y24">
        <v>658</v>
      </c>
      <c r="Z24">
        <v>666</v>
      </c>
      <c r="AA24">
        <v>708</v>
      </c>
      <c r="AB24">
        <v>769</v>
      </c>
      <c r="AC24">
        <v>810</v>
      </c>
      <c r="AD24">
        <v>863</v>
      </c>
      <c r="AE24">
        <v>906</v>
      </c>
      <c r="AF24">
        <v>934</v>
      </c>
      <c r="AG24">
        <v>961</v>
      </c>
      <c r="AH24">
        <v>990</v>
      </c>
    </row>
    <row r="25" spans="1:34" x14ac:dyDescent="0.25">
      <c r="A25">
        <v>22</v>
      </c>
      <c r="B25" t="s">
        <v>121</v>
      </c>
      <c r="C25" s="19">
        <v>987.02430078336283</v>
      </c>
      <c r="D25" s="19">
        <v>1000.8842207542426</v>
      </c>
      <c r="E25" s="19">
        <v>1011.7741578742196</v>
      </c>
      <c r="F25" s="19">
        <v>993.95426076880278</v>
      </c>
      <c r="G25" s="19">
        <v>940.49456945255235</v>
      </c>
      <c r="H25" s="19">
        <v>884.0648952853993</v>
      </c>
      <c r="I25" s="19">
        <v>796.94539832558382</v>
      </c>
      <c r="J25" s="19">
        <v>745.465695576602</v>
      </c>
      <c r="K25" s="19">
        <v>709.82590136576846</v>
      </c>
      <c r="L25" s="19">
        <v>717.74585563484266</v>
      </c>
      <c r="M25" s="19">
        <v>750.41566699477335</v>
      </c>
      <c r="N25">
        <v>801</v>
      </c>
      <c r="O25">
        <v>776</v>
      </c>
      <c r="P25">
        <v>740</v>
      </c>
      <c r="Q25">
        <v>720</v>
      </c>
      <c r="R25">
        <v>675</v>
      </c>
      <c r="S25">
        <v>643</v>
      </c>
      <c r="T25">
        <v>650</v>
      </c>
      <c r="U25">
        <v>671</v>
      </c>
      <c r="V25">
        <v>689</v>
      </c>
      <c r="W25">
        <v>709</v>
      </c>
      <c r="X25">
        <v>724</v>
      </c>
      <c r="Y25">
        <v>671</v>
      </c>
      <c r="Z25">
        <v>645</v>
      </c>
      <c r="AA25">
        <v>654</v>
      </c>
      <c r="AB25">
        <v>673</v>
      </c>
      <c r="AC25">
        <v>681</v>
      </c>
      <c r="AD25">
        <v>677</v>
      </c>
      <c r="AE25">
        <v>684</v>
      </c>
      <c r="AF25">
        <v>673</v>
      </c>
      <c r="AG25">
        <v>669</v>
      </c>
      <c r="AH25">
        <v>691</v>
      </c>
    </row>
    <row r="26" spans="1:34" x14ac:dyDescent="0.25">
      <c r="A26">
        <v>23</v>
      </c>
      <c r="B26" t="s">
        <v>122</v>
      </c>
      <c r="C26" s="19">
        <v>616.16712482529192</v>
      </c>
      <c r="D26" s="19">
        <v>630.79134456006943</v>
      </c>
      <c r="E26" s="19">
        <v>629.81639657775099</v>
      </c>
      <c r="F26" s="19">
        <v>608.36754096674395</v>
      </c>
      <c r="G26" s="19">
        <v>569.36962167400395</v>
      </c>
      <c r="H26" s="19">
        <v>563.51993378009297</v>
      </c>
      <c r="I26" s="19">
        <v>577.16920553255193</v>
      </c>
      <c r="J26" s="19">
        <v>595.69321719660343</v>
      </c>
      <c r="K26" s="19">
        <v>595.69321719660343</v>
      </c>
      <c r="L26" s="19">
        <v>591.79342526732944</v>
      </c>
      <c r="M26" s="19">
        <v>603.4928010551514</v>
      </c>
      <c r="N26">
        <v>641</v>
      </c>
      <c r="O26">
        <v>662</v>
      </c>
      <c r="P26">
        <v>671</v>
      </c>
      <c r="Q26">
        <v>631</v>
      </c>
      <c r="R26">
        <v>592</v>
      </c>
      <c r="S26">
        <v>559</v>
      </c>
      <c r="T26">
        <v>559</v>
      </c>
      <c r="U26">
        <v>553</v>
      </c>
      <c r="V26">
        <v>546</v>
      </c>
      <c r="W26">
        <v>518</v>
      </c>
      <c r="X26">
        <v>469</v>
      </c>
      <c r="Y26">
        <v>371</v>
      </c>
      <c r="Z26">
        <v>345</v>
      </c>
      <c r="AA26">
        <v>345</v>
      </c>
      <c r="AB26">
        <v>343</v>
      </c>
      <c r="AC26">
        <v>350</v>
      </c>
      <c r="AD26">
        <v>359</v>
      </c>
      <c r="AE26">
        <v>370</v>
      </c>
      <c r="AF26">
        <v>380</v>
      </c>
      <c r="AG26">
        <v>384</v>
      </c>
      <c r="AH26">
        <v>384</v>
      </c>
    </row>
    <row r="27" spans="1:34" x14ac:dyDescent="0.25">
      <c r="A27">
        <v>24</v>
      </c>
      <c r="B27" t="s">
        <v>123</v>
      </c>
      <c r="C27" s="19">
        <v>652.90475938576162</v>
      </c>
      <c r="D27" s="19">
        <v>679.90820585961876</v>
      </c>
      <c r="E27" s="19">
        <v>685.69465867544534</v>
      </c>
      <c r="F27" s="19">
        <v>677.97938825434323</v>
      </c>
      <c r="G27" s="19">
        <v>669.29970903060348</v>
      </c>
      <c r="H27" s="19">
        <v>665.44207382005243</v>
      </c>
      <c r="I27" s="19">
        <v>672.19293543851677</v>
      </c>
      <c r="J27" s="19">
        <v>681.83702346489429</v>
      </c>
      <c r="K27" s="19">
        <v>686.6590674780831</v>
      </c>
      <c r="L27" s="19">
        <v>692.44552029390957</v>
      </c>
      <c r="M27" s="19">
        <v>701.12519951764943</v>
      </c>
      <c r="N27">
        <v>722</v>
      </c>
      <c r="O27">
        <v>718</v>
      </c>
      <c r="P27">
        <v>715</v>
      </c>
      <c r="Q27">
        <v>694</v>
      </c>
      <c r="R27">
        <v>666</v>
      </c>
      <c r="S27">
        <v>646</v>
      </c>
      <c r="T27">
        <v>633</v>
      </c>
      <c r="U27">
        <v>636</v>
      </c>
      <c r="V27">
        <v>633</v>
      </c>
      <c r="W27">
        <v>625</v>
      </c>
      <c r="X27">
        <v>613</v>
      </c>
      <c r="Y27">
        <v>561</v>
      </c>
      <c r="Z27">
        <v>547</v>
      </c>
      <c r="AA27">
        <v>551</v>
      </c>
      <c r="AB27">
        <v>559</v>
      </c>
      <c r="AC27">
        <v>561</v>
      </c>
      <c r="AD27">
        <v>567</v>
      </c>
      <c r="AE27">
        <v>573</v>
      </c>
      <c r="AF27">
        <v>571</v>
      </c>
      <c r="AG27">
        <v>579</v>
      </c>
      <c r="AH27">
        <v>591</v>
      </c>
    </row>
    <row r="28" spans="1:34" x14ac:dyDescent="0.25">
      <c r="A28">
        <v>25</v>
      </c>
      <c r="B28" t="s">
        <v>285</v>
      </c>
      <c r="C28" s="19">
        <v>6716.230084017805</v>
      </c>
      <c r="D28" s="19">
        <v>6798.978244206457</v>
      </c>
      <c r="E28" s="19">
        <v>6820.395415078814</v>
      </c>
      <c r="F28" s="19">
        <v>6778.5345811010257</v>
      </c>
      <c r="G28" s="19">
        <v>6637.3759548968537</v>
      </c>
      <c r="H28" s="19">
        <v>6618.8793073252718</v>
      </c>
      <c r="I28" s="19">
        <v>6610.1177374229446</v>
      </c>
      <c r="J28" s="19">
        <v>6643.2170014984049</v>
      </c>
      <c r="K28" s="19">
        <v>6658.7931257692107</v>
      </c>
      <c r="L28" s="19">
        <v>6555.6013024751264</v>
      </c>
      <c r="M28" s="19">
        <v>6508.8729296627107</v>
      </c>
      <c r="N28">
        <v>6465</v>
      </c>
      <c r="O28">
        <v>6362</v>
      </c>
      <c r="P28">
        <v>6235</v>
      </c>
      <c r="Q28">
        <v>5952</v>
      </c>
      <c r="R28">
        <v>5643</v>
      </c>
      <c r="S28">
        <v>5404</v>
      </c>
      <c r="T28">
        <v>5258</v>
      </c>
      <c r="U28">
        <v>5134</v>
      </c>
      <c r="V28">
        <v>5055</v>
      </c>
      <c r="W28">
        <v>4946</v>
      </c>
      <c r="X28">
        <v>4808</v>
      </c>
      <c r="Y28">
        <v>4421</v>
      </c>
      <c r="Z28">
        <v>4322</v>
      </c>
      <c r="AA28">
        <v>4323</v>
      </c>
      <c r="AB28">
        <v>4312</v>
      </c>
      <c r="AC28">
        <v>4339</v>
      </c>
      <c r="AD28">
        <v>4380</v>
      </c>
      <c r="AE28">
        <v>4449</v>
      </c>
      <c r="AF28">
        <v>4487</v>
      </c>
      <c r="AG28">
        <v>4579</v>
      </c>
      <c r="AH28">
        <v>4596</v>
      </c>
    </row>
    <row r="29" spans="1:34" x14ac:dyDescent="0.25">
      <c r="A29">
        <v>26</v>
      </c>
      <c r="B29" t="s">
        <v>124</v>
      </c>
      <c r="C29" s="19">
        <v>1634.3720916008767</v>
      </c>
      <c r="D29" s="19">
        <v>1645.9702377269623</v>
      </c>
      <c r="E29" s="19">
        <v>1646.9367499041361</v>
      </c>
      <c r="F29" s="19">
        <v>1666.2669934476119</v>
      </c>
      <c r="G29" s="19">
        <v>1657.5683838530476</v>
      </c>
      <c r="H29" s="19">
        <v>1643.070701195441</v>
      </c>
      <c r="I29" s="19">
        <v>1649.8362864356575</v>
      </c>
      <c r="J29" s="19">
        <v>1662.4009447389167</v>
      </c>
      <c r="K29" s="19">
        <v>1687.5302613454353</v>
      </c>
      <c r="L29" s="19">
        <v>1695.2623587628254</v>
      </c>
      <c r="M29" s="19">
        <v>1688.4967735226089</v>
      </c>
      <c r="N29">
        <v>1721</v>
      </c>
      <c r="O29">
        <v>1736</v>
      </c>
      <c r="P29">
        <v>1728</v>
      </c>
      <c r="Q29">
        <v>1710</v>
      </c>
      <c r="R29">
        <v>1690</v>
      </c>
      <c r="S29">
        <v>1658</v>
      </c>
      <c r="T29">
        <v>1637</v>
      </c>
      <c r="U29">
        <v>1617</v>
      </c>
      <c r="V29">
        <v>1615</v>
      </c>
      <c r="W29">
        <v>1621</v>
      </c>
      <c r="X29">
        <v>1615</v>
      </c>
      <c r="Y29">
        <v>1578</v>
      </c>
      <c r="Z29">
        <v>1561</v>
      </c>
      <c r="AA29">
        <v>1575</v>
      </c>
      <c r="AB29">
        <v>1585</v>
      </c>
      <c r="AC29">
        <v>1599</v>
      </c>
      <c r="AD29">
        <v>1626</v>
      </c>
      <c r="AE29">
        <v>1674</v>
      </c>
      <c r="AF29">
        <v>1719</v>
      </c>
      <c r="AG29">
        <v>1789</v>
      </c>
      <c r="AH29">
        <v>1814</v>
      </c>
    </row>
    <row r="30" spans="1:34" x14ac:dyDescent="0.25">
      <c r="A30">
        <v>27</v>
      </c>
      <c r="B30" t="s">
        <v>125</v>
      </c>
      <c r="C30" s="19">
        <v>718.32229019343276</v>
      </c>
      <c r="D30" s="19">
        <v>718.32229019343276</v>
      </c>
      <c r="E30" s="19">
        <v>719.29299599099136</v>
      </c>
      <c r="F30" s="19">
        <v>698.90817424225884</v>
      </c>
      <c r="G30" s="19">
        <v>668.81629451793935</v>
      </c>
      <c r="H30" s="19">
        <v>662.99205973258722</v>
      </c>
      <c r="I30" s="19">
        <v>663.96276553014593</v>
      </c>
      <c r="J30" s="19">
        <v>671.72841191061548</v>
      </c>
      <c r="K30" s="19">
        <v>662.99205973258722</v>
      </c>
      <c r="L30" s="19">
        <v>638.72441479361987</v>
      </c>
      <c r="M30" s="19">
        <v>630.95876841315032</v>
      </c>
      <c r="N30">
        <v>642</v>
      </c>
      <c r="O30">
        <v>609</v>
      </c>
      <c r="P30">
        <v>588</v>
      </c>
      <c r="Q30">
        <v>517</v>
      </c>
      <c r="R30">
        <v>472</v>
      </c>
      <c r="S30">
        <v>434</v>
      </c>
      <c r="T30">
        <v>403</v>
      </c>
      <c r="U30">
        <v>372</v>
      </c>
      <c r="V30">
        <v>344</v>
      </c>
      <c r="W30">
        <v>321</v>
      </c>
      <c r="X30">
        <v>293</v>
      </c>
      <c r="Y30">
        <v>240</v>
      </c>
      <c r="Z30">
        <v>230</v>
      </c>
      <c r="AA30">
        <v>231</v>
      </c>
      <c r="AB30">
        <v>225</v>
      </c>
      <c r="AC30">
        <v>224</v>
      </c>
      <c r="AD30">
        <v>224</v>
      </c>
      <c r="AE30">
        <v>226</v>
      </c>
      <c r="AF30">
        <v>220</v>
      </c>
      <c r="AG30">
        <v>222</v>
      </c>
      <c r="AH30">
        <v>220</v>
      </c>
    </row>
    <row r="31" spans="1:34" x14ac:dyDescent="0.25">
      <c r="A31">
        <v>28</v>
      </c>
      <c r="B31" t="s">
        <v>126</v>
      </c>
      <c r="C31" s="19">
        <v>1122.5362292378122</v>
      </c>
      <c r="D31" s="19">
        <v>1117.7143382187494</v>
      </c>
      <c r="E31" s="19">
        <v>1095.5336395310608</v>
      </c>
      <c r="F31" s="19">
        <v>1042.4928383213703</v>
      </c>
      <c r="G31" s="19">
        <v>1005.8464665764932</v>
      </c>
      <c r="H31" s="19">
        <v>1000.0601973536179</v>
      </c>
      <c r="I31" s="19">
        <v>968.23571662780364</v>
      </c>
      <c r="J31" s="19">
        <v>936.41123590198936</v>
      </c>
      <c r="K31" s="19">
        <v>894.94297313804952</v>
      </c>
      <c r="L31" s="19">
        <v>817.79271683304535</v>
      </c>
      <c r="M31" s="19">
        <v>763.78753741954233</v>
      </c>
      <c r="N31">
        <v>697</v>
      </c>
      <c r="O31">
        <v>613</v>
      </c>
      <c r="P31">
        <v>539</v>
      </c>
      <c r="Q31">
        <v>472</v>
      </c>
      <c r="R31">
        <v>394</v>
      </c>
      <c r="S31">
        <v>344</v>
      </c>
      <c r="T31">
        <v>319</v>
      </c>
      <c r="U31">
        <v>288</v>
      </c>
      <c r="V31">
        <v>267</v>
      </c>
      <c r="W31">
        <v>241</v>
      </c>
      <c r="X31">
        <v>225</v>
      </c>
      <c r="Y31">
        <v>189</v>
      </c>
      <c r="Z31">
        <v>179</v>
      </c>
      <c r="AA31">
        <v>174</v>
      </c>
      <c r="AB31">
        <v>171</v>
      </c>
      <c r="AC31">
        <v>167</v>
      </c>
      <c r="AD31">
        <v>162</v>
      </c>
      <c r="AE31">
        <v>160</v>
      </c>
      <c r="AF31">
        <v>153</v>
      </c>
      <c r="AG31">
        <v>145</v>
      </c>
      <c r="AH31">
        <v>137</v>
      </c>
    </row>
    <row r="32" spans="1:34" x14ac:dyDescent="0.25">
      <c r="A32">
        <v>29</v>
      </c>
      <c r="B32" t="s">
        <v>127</v>
      </c>
      <c r="C32" s="19">
        <v>617.23519694923618</v>
      </c>
      <c r="D32" s="19">
        <v>625.04830070808725</v>
      </c>
      <c r="E32" s="19">
        <v>629.93149055736922</v>
      </c>
      <c r="F32" s="19">
        <v>630.90812852722559</v>
      </c>
      <c r="G32" s="19">
        <v>619.18847288894892</v>
      </c>
      <c r="H32" s="19">
        <v>617.23519694923618</v>
      </c>
      <c r="I32" s="19">
        <v>614.30528303966707</v>
      </c>
      <c r="J32" s="19">
        <v>616.25855897937981</v>
      </c>
      <c r="K32" s="19">
        <v>621.14174882866178</v>
      </c>
      <c r="L32" s="19">
        <v>615.28192100952344</v>
      </c>
      <c r="M32" s="19">
        <v>615.28192100952344</v>
      </c>
      <c r="N32">
        <v>623</v>
      </c>
      <c r="O32">
        <v>609</v>
      </c>
      <c r="P32">
        <v>598</v>
      </c>
      <c r="Q32">
        <v>563</v>
      </c>
      <c r="R32">
        <v>530</v>
      </c>
      <c r="S32">
        <v>503</v>
      </c>
      <c r="T32">
        <v>485</v>
      </c>
      <c r="U32">
        <v>469</v>
      </c>
      <c r="V32">
        <v>458</v>
      </c>
      <c r="W32">
        <v>447</v>
      </c>
      <c r="X32">
        <v>430</v>
      </c>
      <c r="Y32">
        <v>393</v>
      </c>
      <c r="Z32">
        <v>382</v>
      </c>
      <c r="AA32">
        <v>378</v>
      </c>
      <c r="AB32">
        <v>370</v>
      </c>
      <c r="AC32">
        <v>367</v>
      </c>
      <c r="AD32">
        <v>362</v>
      </c>
      <c r="AE32">
        <v>364</v>
      </c>
      <c r="AF32">
        <v>361</v>
      </c>
      <c r="AG32">
        <v>360</v>
      </c>
      <c r="AH32">
        <v>354</v>
      </c>
    </row>
    <row r="33" spans="1:34" x14ac:dyDescent="0.25">
      <c r="A33">
        <v>30</v>
      </c>
      <c r="B33" t="s">
        <v>128</v>
      </c>
      <c r="C33" s="19">
        <v>767.40067493617937</v>
      </c>
      <c r="D33" s="19">
        <v>794.3946685268993</v>
      </c>
      <c r="E33" s="19">
        <v>807.8916653222592</v>
      </c>
      <c r="F33" s="19">
        <v>811.74795012093352</v>
      </c>
      <c r="G33" s="19">
        <v>789.57431252855645</v>
      </c>
      <c r="H33" s="19">
        <v>778.0054581325337</v>
      </c>
      <c r="I33" s="19">
        <v>780.89767173153939</v>
      </c>
      <c r="J33" s="19">
        <v>793.43059732723077</v>
      </c>
      <c r="K33" s="19">
        <v>804.99945172325351</v>
      </c>
      <c r="L33" s="19">
        <v>801.1431669245793</v>
      </c>
      <c r="M33" s="19">
        <v>802.10723812424783</v>
      </c>
      <c r="N33">
        <v>773</v>
      </c>
      <c r="O33">
        <v>767</v>
      </c>
      <c r="P33">
        <v>757</v>
      </c>
      <c r="Q33">
        <v>750</v>
      </c>
      <c r="R33">
        <v>695</v>
      </c>
      <c r="S33">
        <v>659</v>
      </c>
      <c r="T33">
        <v>646</v>
      </c>
      <c r="U33">
        <v>626</v>
      </c>
      <c r="V33">
        <v>622</v>
      </c>
      <c r="W33">
        <v>612</v>
      </c>
      <c r="X33">
        <v>577</v>
      </c>
      <c r="Y33">
        <v>506</v>
      </c>
      <c r="Z33">
        <v>472</v>
      </c>
      <c r="AA33">
        <v>459</v>
      </c>
      <c r="AB33">
        <v>447</v>
      </c>
      <c r="AC33">
        <v>443</v>
      </c>
      <c r="AD33">
        <v>440</v>
      </c>
      <c r="AE33">
        <v>441</v>
      </c>
      <c r="AF33">
        <v>438</v>
      </c>
      <c r="AG33">
        <v>431</v>
      </c>
      <c r="AH33">
        <v>418</v>
      </c>
    </row>
    <row r="34" spans="1:34" x14ac:dyDescent="0.25">
      <c r="A34">
        <v>31</v>
      </c>
      <c r="B34" t="s">
        <v>129</v>
      </c>
      <c r="C34" s="19">
        <v>163.93532462150105</v>
      </c>
      <c r="D34" s="19">
        <v>160.97263803195585</v>
      </c>
      <c r="E34" s="19">
        <v>157.02238924589557</v>
      </c>
      <c r="F34" s="19">
        <v>158.00995144241065</v>
      </c>
      <c r="G34" s="19">
        <v>153.07214045983531</v>
      </c>
      <c r="H34" s="19">
        <v>150.10945387029011</v>
      </c>
      <c r="I34" s="19">
        <v>142.20895629816957</v>
      </c>
      <c r="J34" s="19">
        <v>138.25870751210931</v>
      </c>
      <c r="K34" s="19">
        <v>136.28358311907917</v>
      </c>
      <c r="L34" s="19">
        <v>133.32089652953397</v>
      </c>
      <c r="M34" s="19">
        <v>128.38308554695865</v>
      </c>
      <c r="N34">
        <v>121</v>
      </c>
      <c r="O34">
        <v>123</v>
      </c>
      <c r="P34">
        <v>120</v>
      </c>
      <c r="Q34">
        <v>118</v>
      </c>
      <c r="R34">
        <v>117</v>
      </c>
      <c r="S34">
        <v>115</v>
      </c>
      <c r="T34">
        <v>110</v>
      </c>
      <c r="U34">
        <v>110</v>
      </c>
      <c r="V34">
        <v>110</v>
      </c>
      <c r="W34">
        <v>113</v>
      </c>
      <c r="X34">
        <v>115</v>
      </c>
      <c r="Y34">
        <v>113</v>
      </c>
      <c r="Z34">
        <v>109</v>
      </c>
      <c r="AA34">
        <v>110</v>
      </c>
      <c r="AB34">
        <v>110</v>
      </c>
      <c r="AC34">
        <v>110</v>
      </c>
      <c r="AD34">
        <v>110</v>
      </c>
      <c r="AE34">
        <v>109</v>
      </c>
      <c r="AF34">
        <v>109</v>
      </c>
      <c r="AG34">
        <v>112</v>
      </c>
      <c r="AH34">
        <v>112</v>
      </c>
    </row>
    <row r="35" spans="1:34" x14ac:dyDescent="0.25">
      <c r="A35">
        <v>32</v>
      </c>
      <c r="B35" t="s">
        <v>130</v>
      </c>
      <c r="C35" s="19">
        <v>940.76366082832351</v>
      </c>
      <c r="D35" s="19">
        <v>974.22178265694583</v>
      </c>
      <c r="E35" s="19">
        <v>979.14209469056675</v>
      </c>
      <c r="F35" s="19">
        <v>985.04646913091187</v>
      </c>
      <c r="G35" s="19">
        <v>980.12615709729096</v>
      </c>
      <c r="H35" s="19">
        <v>981.11021950401516</v>
      </c>
      <c r="I35" s="19">
        <v>974.22178265694583</v>
      </c>
      <c r="J35" s="19">
        <v>967.3333458098765</v>
      </c>
      <c r="K35" s="19">
        <v>965.36522099642809</v>
      </c>
      <c r="L35" s="19">
        <v>961.42897136953138</v>
      </c>
      <c r="M35" s="19">
        <v>968.31740821660071</v>
      </c>
      <c r="N35">
        <v>974</v>
      </c>
      <c r="O35">
        <v>971</v>
      </c>
      <c r="P35">
        <v>967</v>
      </c>
      <c r="Q35">
        <v>944</v>
      </c>
      <c r="R35">
        <v>910</v>
      </c>
      <c r="S35">
        <v>887</v>
      </c>
      <c r="T35">
        <v>869</v>
      </c>
      <c r="U35">
        <v>864</v>
      </c>
      <c r="V35">
        <v>854</v>
      </c>
      <c r="W35">
        <v>845</v>
      </c>
      <c r="X35">
        <v>837</v>
      </c>
      <c r="Y35">
        <v>786</v>
      </c>
      <c r="Z35">
        <v>775</v>
      </c>
      <c r="AA35">
        <v>774</v>
      </c>
      <c r="AB35">
        <v>773</v>
      </c>
      <c r="AC35">
        <v>786</v>
      </c>
      <c r="AD35">
        <v>791</v>
      </c>
      <c r="AE35">
        <v>797</v>
      </c>
      <c r="AF35">
        <v>798</v>
      </c>
      <c r="AG35">
        <v>815</v>
      </c>
      <c r="AH35">
        <v>820</v>
      </c>
    </row>
    <row r="36" spans="1:34" x14ac:dyDescent="0.25">
      <c r="A36">
        <v>33</v>
      </c>
      <c r="B36" t="s">
        <v>131</v>
      </c>
      <c r="C36" s="19">
        <v>742.58480373809823</v>
      </c>
      <c r="D36" s="19">
        <v>752.43340856221096</v>
      </c>
      <c r="E36" s="19">
        <v>776.07006014008152</v>
      </c>
      <c r="F36" s="19">
        <v>778.03978110490402</v>
      </c>
      <c r="G36" s="19">
        <v>755.38799000944482</v>
      </c>
      <c r="H36" s="19">
        <v>779.02464158731527</v>
      </c>
      <c r="I36" s="19">
        <v>809.5553165420647</v>
      </c>
      <c r="J36" s="19">
        <v>850.91945680333811</v>
      </c>
      <c r="K36" s="19">
        <v>879.48041079326492</v>
      </c>
      <c r="L36" s="19">
        <v>887.35929465255515</v>
      </c>
      <c r="M36" s="19">
        <v>906.07164381836924</v>
      </c>
      <c r="N36">
        <v>913</v>
      </c>
      <c r="O36">
        <v>934</v>
      </c>
      <c r="P36">
        <v>938</v>
      </c>
      <c r="Q36">
        <v>878</v>
      </c>
      <c r="R36">
        <v>836</v>
      </c>
      <c r="S36">
        <v>804</v>
      </c>
      <c r="T36">
        <v>789</v>
      </c>
      <c r="U36">
        <v>788</v>
      </c>
      <c r="V36">
        <v>786</v>
      </c>
      <c r="W36">
        <v>746</v>
      </c>
      <c r="X36">
        <v>716</v>
      </c>
      <c r="Y36">
        <v>614</v>
      </c>
      <c r="Z36">
        <v>615</v>
      </c>
      <c r="AA36">
        <v>622</v>
      </c>
      <c r="AB36">
        <v>631</v>
      </c>
      <c r="AC36">
        <v>644</v>
      </c>
      <c r="AD36">
        <v>665</v>
      </c>
      <c r="AE36">
        <v>680</v>
      </c>
      <c r="AF36">
        <v>689</v>
      </c>
      <c r="AG36">
        <v>705</v>
      </c>
      <c r="AH36">
        <v>720</v>
      </c>
    </row>
    <row r="37" spans="1:34" x14ac:dyDescent="0.25">
      <c r="A37">
        <v>34</v>
      </c>
      <c r="B37" t="s">
        <v>40</v>
      </c>
      <c r="C37" s="19">
        <v>5009.8820230495921</v>
      </c>
      <c r="D37" s="19">
        <v>5135.7777731012884</v>
      </c>
      <c r="E37" s="19">
        <v>5332.7902063882957</v>
      </c>
      <c r="F37" s="19">
        <v>5287.6215021712742</v>
      </c>
      <c r="G37" s="19">
        <v>5100.2194314836343</v>
      </c>
      <c r="H37" s="19">
        <v>5031.0248207681971</v>
      </c>
      <c r="I37" s="19">
        <v>5039.6741471076266</v>
      </c>
      <c r="J37" s="19">
        <v>5121.3622292022392</v>
      </c>
      <c r="K37" s="19">
        <v>5253.024196813556</v>
      </c>
      <c r="L37" s="19">
        <v>5352.9719678469646</v>
      </c>
      <c r="M37" s="19">
        <v>5497.1274068374578</v>
      </c>
      <c r="N37">
        <v>5331</v>
      </c>
      <c r="O37">
        <v>5450</v>
      </c>
      <c r="P37">
        <v>5551</v>
      </c>
      <c r="Q37">
        <v>5539</v>
      </c>
      <c r="R37">
        <v>5410</v>
      </c>
      <c r="S37">
        <v>5402</v>
      </c>
      <c r="T37">
        <v>5484</v>
      </c>
      <c r="U37">
        <v>5606</v>
      </c>
      <c r="V37">
        <v>5731</v>
      </c>
      <c r="W37">
        <v>5820</v>
      </c>
      <c r="X37">
        <v>5783</v>
      </c>
      <c r="Y37">
        <v>5394</v>
      </c>
      <c r="Z37">
        <v>5281</v>
      </c>
      <c r="AA37">
        <v>5343</v>
      </c>
      <c r="AB37">
        <v>5466</v>
      </c>
      <c r="AC37">
        <v>5550</v>
      </c>
      <c r="AD37">
        <v>5633</v>
      </c>
      <c r="AE37">
        <v>5688</v>
      </c>
      <c r="AF37">
        <v>5681</v>
      </c>
      <c r="AG37">
        <v>5744</v>
      </c>
      <c r="AH37">
        <v>5711</v>
      </c>
    </row>
    <row r="38" spans="1:34" x14ac:dyDescent="0.25">
      <c r="A38">
        <v>35</v>
      </c>
      <c r="B38" t="s">
        <v>42</v>
      </c>
      <c r="C38" s="19">
        <v>10963.273181735523</v>
      </c>
      <c r="D38" s="19">
        <v>11304.936538272266</v>
      </c>
      <c r="E38" s="19">
        <v>11595.951306779692</v>
      </c>
      <c r="F38" s="19">
        <v>11529.850607148212</v>
      </c>
      <c r="G38" s="19">
        <v>11243.986542508173</v>
      </c>
      <c r="H38" s="19">
        <v>11160.7168299854</v>
      </c>
      <c r="I38" s="19">
        <v>11344.425267922241</v>
      </c>
      <c r="J38" s="19">
        <v>11694.67313090463</v>
      </c>
      <c r="K38" s="19">
        <v>12002.85691230335</v>
      </c>
      <c r="L38" s="19">
        <v>12256.099852449932</v>
      </c>
      <c r="M38" s="19">
        <v>12466.420260368277</v>
      </c>
      <c r="N38">
        <v>12280</v>
      </c>
      <c r="O38">
        <v>12633</v>
      </c>
      <c r="P38">
        <v>12994</v>
      </c>
      <c r="Q38">
        <v>13416</v>
      </c>
      <c r="R38">
        <v>13251</v>
      </c>
      <c r="S38">
        <v>13145</v>
      </c>
      <c r="T38">
        <v>13220</v>
      </c>
      <c r="U38">
        <v>13438</v>
      </c>
      <c r="V38">
        <v>13556</v>
      </c>
      <c r="W38">
        <v>13675</v>
      </c>
      <c r="X38">
        <v>13421</v>
      </c>
      <c r="Y38">
        <v>12623</v>
      </c>
      <c r="Z38">
        <v>12451</v>
      </c>
      <c r="AA38">
        <v>12615</v>
      </c>
      <c r="AB38">
        <v>12857</v>
      </c>
      <c r="AC38">
        <v>13034</v>
      </c>
      <c r="AD38">
        <v>13253</v>
      </c>
      <c r="AE38">
        <v>13598</v>
      </c>
      <c r="AF38">
        <v>13794</v>
      </c>
      <c r="AG38">
        <v>13852</v>
      </c>
      <c r="AH38">
        <v>13800</v>
      </c>
    </row>
    <row r="39" spans="1:34" x14ac:dyDescent="0.25">
      <c r="A39">
        <v>36</v>
      </c>
      <c r="B39" t="s">
        <v>44</v>
      </c>
      <c r="C39" s="19">
        <v>2996.4324715027888</v>
      </c>
      <c r="D39" s="19">
        <v>3116.5167011906569</v>
      </c>
      <c r="E39" s="19">
        <v>3196.8880360211197</v>
      </c>
      <c r="F39" s="19">
        <v>3246.0563820350503</v>
      </c>
      <c r="G39" s="19">
        <v>3250.7841076133127</v>
      </c>
      <c r="H39" s="19">
        <v>3271.5861001576677</v>
      </c>
      <c r="I39" s="19">
        <v>3369.9227921855281</v>
      </c>
      <c r="J39" s="19">
        <v>3516.4822851116664</v>
      </c>
      <c r="K39" s="19">
        <v>3663.9873231534575</v>
      </c>
      <c r="L39" s="19">
        <v>3743.4131128682679</v>
      </c>
      <c r="M39" s="19">
        <v>3828.5121732769935</v>
      </c>
      <c r="N39">
        <v>4051</v>
      </c>
      <c r="O39">
        <v>4133</v>
      </c>
      <c r="P39">
        <v>4215</v>
      </c>
      <c r="Q39">
        <v>4196</v>
      </c>
      <c r="R39">
        <v>4060</v>
      </c>
      <c r="S39">
        <v>4016</v>
      </c>
      <c r="T39">
        <v>4079</v>
      </c>
      <c r="U39">
        <v>4181</v>
      </c>
      <c r="V39">
        <v>4263</v>
      </c>
      <c r="W39">
        <v>4325</v>
      </c>
      <c r="X39">
        <v>4298</v>
      </c>
      <c r="Y39">
        <v>3979</v>
      </c>
      <c r="Z39">
        <v>3930</v>
      </c>
      <c r="AA39">
        <v>4042</v>
      </c>
      <c r="AB39">
        <v>4188</v>
      </c>
      <c r="AC39">
        <v>4249</v>
      </c>
      <c r="AD39">
        <v>4420</v>
      </c>
      <c r="AE39">
        <v>4635</v>
      </c>
      <c r="AF39">
        <v>4728</v>
      </c>
      <c r="AG39">
        <v>4905</v>
      </c>
      <c r="AH39">
        <v>5143</v>
      </c>
    </row>
    <row r="40" spans="1:34" x14ac:dyDescent="0.25">
      <c r="A40">
        <v>37</v>
      </c>
      <c r="B40" t="s">
        <v>132</v>
      </c>
      <c r="C40" s="19">
        <v>398.96074239339333</v>
      </c>
      <c r="D40" s="19">
        <v>419.75964365560816</v>
      </c>
      <c r="E40" s="19">
        <v>435.83152190368321</v>
      </c>
      <c r="F40" s="19">
        <v>473.64770601680107</v>
      </c>
      <c r="G40" s="19">
        <v>469.86608760548927</v>
      </c>
      <c r="H40" s="19">
        <v>457.57582776872596</v>
      </c>
      <c r="I40" s="19">
        <v>461.35744618003775</v>
      </c>
      <c r="J40" s="19">
        <v>464.19365998852163</v>
      </c>
      <c r="K40" s="19">
        <v>467.97527839983337</v>
      </c>
      <c r="L40" s="19">
        <v>484.9925612507364</v>
      </c>
      <c r="M40" s="19">
        <v>503.90065330729533</v>
      </c>
      <c r="N40">
        <v>530</v>
      </c>
      <c r="O40">
        <v>552</v>
      </c>
      <c r="P40">
        <v>575</v>
      </c>
      <c r="Q40">
        <v>586</v>
      </c>
      <c r="R40">
        <v>536</v>
      </c>
      <c r="S40">
        <v>504</v>
      </c>
      <c r="T40">
        <v>490</v>
      </c>
      <c r="U40">
        <v>478</v>
      </c>
      <c r="V40">
        <v>460</v>
      </c>
      <c r="W40">
        <v>467</v>
      </c>
      <c r="X40">
        <v>466</v>
      </c>
      <c r="Y40">
        <v>436</v>
      </c>
      <c r="Z40">
        <v>424</v>
      </c>
      <c r="AA40">
        <v>431</v>
      </c>
      <c r="AB40">
        <v>438</v>
      </c>
      <c r="AC40">
        <v>426</v>
      </c>
      <c r="AD40">
        <v>427</v>
      </c>
      <c r="AE40">
        <v>439</v>
      </c>
      <c r="AF40">
        <v>450</v>
      </c>
      <c r="AG40">
        <v>468</v>
      </c>
      <c r="AH40">
        <v>478</v>
      </c>
    </row>
    <row r="41" spans="1:34" x14ac:dyDescent="0.25">
      <c r="A41">
        <v>38</v>
      </c>
      <c r="B41" t="s">
        <v>133</v>
      </c>
      <c r="C41" s="19">
        <v>272.3334743259187</v>
      </c>
      <c r="D41" s="19">
        <v>263.82305325323375</v>
      </c>
      <c r="E41" s="19">
        <v>258.14943920477714</v>
      </c>
      <c r="F41" s="19">
        <v>244.91100642504495</v>
      </c>
      <c r="G41" s="19">
        <v>236.40058535236</v>
      </c>
      <c r="H41" s="19">
        <v>228.83576662108447</v>
      </c>
      <c r="I41" s="19">
        <v>219.37974320699007</v>
      </c>
      <c r="J41" s="19">
        <v>214.65173149994288</v>
      </c>
      <c r="K41" s="19">
        <v>220.32534554839953</v>
      </c>
      <c r="L41" s="19">
        <v>207.08691276866736</v>
      </c>
      <c r="M41" s="19">
        <v>203.3045034030296</v>
      </c>
      <c r="N41">
        <v>212</v>
      </c>
      <c r="O41">
        <v>207</v>
      </c>
      <c r="P41">
        <v>198</v>
      </c>
      <c r="Q41">
        <v>191</v>
      </c>
      <c r="R41">
        <v>184</v>
      </c>
      <c r="S41">
        <v>180</v>
      </c>
      <c r="T41">
        <v>180</v>
      </c>
      <c r="U41">
        <v>188</v>
      </c>
      <c r="V41">
        <v>192</v>
      </c>
      <c r="W41">
        <v>190</v>
      </c>
      <c r="X41">
        <v>189</v>
      </c>
      <c r="Y41">
        <v>177</v>
      </c>
      <c r="Z41">
        <v>175</v>
      </c>
      <c r="AA41">
        <v>183</v>
      </c>
      <c r="AB41">
        <v>188</v>
      </c>
      <c r="AC41">
        <v>188</v>
      </c>
      <c r="AD41">
        <v>193</v>
      </c>
      <c r="AE41">
        <v>196</v>
      </c>
      <c r="AF41">
        <v>179</v>
      </c>
      <c r="AG41">
        <v>173</v>
      </c>
      <c r="AH41">
        <v>172</v>
      </c>
    </row>
    <row r="42" spans="1:34" x14ac:dyDescent="0.25">
      <c r="A42">
        <v>39</v>
      </c>
      <c r="B42" t="s">
        <v>134</v>
      </c>
      <c r="C42" s="19">
        <v>51.909527784431717</v>
      </c>
      <c r="D42" s="19">
        <v>51.909527784431717</v>
      </c>
      <c r="E42" s="19">
        <v>51.909527784431717</v>
      </c>
      <c r="F42" s="19">
        <v>56.628575764834601</v>
      </c>
      <c r="G42" s="19">
        <v>56.628575764834601</v>
      </c>
      <c r="H42" s="19">
        <v>55.684766168754024</v>
      </c>
      <c r="I42" s="19">
        <v>52.853337380512293</v>
      </c>
      <c r="J42" s="19">
        <v>51.909527784431717</v>
      </c>
      <c r="K42" s="19">
        <v>50.96571818835114</v>
      </c>
      <c r="L42" s="19">
        <v>50.021908592270563</v>
      </c>
      <c r="M42" s="19">
        <v>50.021908592270563</v>
      </c>
      <c r="N42">
        <v>49</v>
      </c>
      <c r="O42">
        <v>49</v>
      </c>
      <c r="P42">
        <v>49</v>
      </c>
      <c r="Q42">
        <v>50</v>
      </c>
      <c r="R42">
        <v>51</v>
      </c>
      <c r="S42">
        <v>52</v>
      </c>
      <c r="T42">
        <v>53</v>
      </c>
      <c r="U42">
        <v>58</v>
      </c>
      <c r="V42">
        <v>59</v>
      </c>
      <c r="W42">
        <v>62</v>
      </c>
      <c r="X42">
        <v>64</v>
      </c>
      <c r="Y42">
        <v>60</v>
      </c>
      <c r="Z42">
        <v>60</v>
      </c>
      <c r="AA42">
        <v>60</v>
      </c>
      <c r="AB42">
        <v>62</v>
      </c>
      <c r="AC42">
        <v>63</v>
      </c>
      <c r="AD42">
        <v>65</v>
      </c>
      <c r="AE42">
        <v>65</v>
      </c>
      <c r="AF42">
        <v>62</v>
      </c>
      <c r="AG42">
        <v>61</v>
      </c>
      <c r="AH42">
        <v>61</v>
      </c>
    </row>
    <row r="43" spans="1:34" x14ac:dyDescent="0.25">
      <c r="A43">
        <v>40</v>
      </c>
      <c r="B43" t="s">
        <v>135</v>
      </c>
      <c r="C43" s="19">
        <v>1009.901543443007</v>
      </c>
      <c r="D43" s="19">
        <v>1066.6375852094679</v>
      </c>
      <c r="E43" s="19">
        <v>1089.3320019160524</v>
      </c>
      <c r="F43" s="19">
        <v>1077.9847935627602</v>
      </c>
      <c r="G43" s="19">
        <v>1047.7255712873143</v>
      </c>
      <c r="H43" s="19">
        <v>1058.1271789444988</v>
      </c>
      <c r="I43" s="19">
        <v>1094.0600053965909</v>
      </c>
      <c r="J43" s="19">
        <v>1146.0680436825135</v>
      </c>
      <c r="K43" s="19">
        <v>1197.1304812723286</v>
      </c>
      <c r="L43" s="19">
        <v>1217.9336965866976</v>
      </c>
      <c r="M43" s="19">
        <v>1244.4105160777128</v>
      </c>
      <c r="N43">
        <v>1316</v>
      </c>
      <c r="O43">
        <v>1345</v>
      </c>
      <c r="P43">
        <v>1369</v>
      </c>
      <c r="Q43">
        <v>1352</v>
      </c>
      <c r="R43">
        <v>1308</v>
      </c>
      <c r="S43">
        <v>1295</v>
      </c>
      <c r="T43">
        <v>1324</v>
      </c>
      <c r="U43">
        <v>1361</v>
      </c>
      <c r="V43">
        <v>1391</v>
      </c>
      <c r="W43">
        <v>1396</v>
      </c>
      <c r="X43">
        <v>1350</v>
      </c>
      <c r="Y43">
        <v>1213</v>
      </c>
      <c r="Z43">
        <v>1197</v>
      </c>
      <c r="AA43">
        <v>1247</v>
      </c>
      <c r="AB43">
        <v>1301</v>
      </c>
      <c r="AC43">
        <v>1320</v>
      </c>
      <c r="AD43">
        <v>1367</v>
      </c>
      <c r="AE43">
        <v>1402</v>
      </c>
      <c r="AF43">
        <v>1387</v>
      </c>
      <c r="AG43">
        <v>1397</v>
      </c>
      <c r="AH43">
        <v>1439</v>
      </c>
    </row>
    <row r="44" spans="1:34" x14ac:dyDescent="0.25">
      <c r="A44">
        <v>41</v>
      </c>
      <c r="B44" t="s">
        <v>136</v>
      </c>
      <c r="C44" s="19">
        <v>264.9040516574658</v>
      </c>
      <c r="D44" s="19">
        <v>278.14925424033908</v>
      </c>
      <c r="E44" s="19">
        <v>289.50228502565903</v>
      </c>
      <c r="F44" s="19">
        <v>293.28662862076567</v>
      </c>
      <c r="G44" s="19">
        <v>295.17880041831904</v>
      </c>
      <c r="H44" s="19">
        <v>300.85531581097899</v>
      </c>
      <c r="I44" s="19">
        <v>307.47791710241563</v>
      </c>
      <c r="J44" s="19">
        <v>318.83094788773559</v>
      </c>
      <c r="K44" s="19">
        <v>326.39963507794891</v>
      </c>
      <c r="L44" s="19">
        <v>332.07615047060892</v>
      </c>
      <c r="M44" s="19">
        <v>341.53700945837551</v>
      </c>
      <c r="N44">
        <v>366</v>
      </c>
      <c r="O44">
        <v>377</v>
      </c>
      <c r="P44">
        <v>373</v>
      </c>
      <c r="Q44">
        <v>369</v>
      </c>
      <c r="R44">
        <v>371</v>
      </c>
      <c r="S44">
        <v>371</v>
      </c>
      <c r="T44">
        <v>377</v>
      </c>
      <c r="U44">
        <v>384</v>
      </c>
      <c r="V44">
        <v>391</v>
      </c>
      <c r="W44">
        <v>399</v>
      </c>
      <c r="X44">
        <v>409</v>
      </c>
      <c r="Y44">
        <v>405</v>
      </c>
      <c r="Z44">
        <v>406</v>
      </c>
      <c r="AA44">
        <v>417</v>
      </c>
      <c r="AB44">
        <v>428</v>
      </c>
      <c r="AC44">
        <v>432</v>
      </c>
      <c r="AD44">
        <v>451</v>
      </c>
      <c r="AE44">
        <v>462</v>
      </c>
      <c r="AF44">
        <v>462</v>
      </c>
      <c r="AG44">
        <v>465</v>
      </c>
      <c r="AH44">
        <v>468</v>
      </c>
    </row>
    <row r="45" spans="1:34" x14ac:dyDescent="0.25">
      <c r="A45">
        <v>42</v>
      </c>
      <c r="B45" t="s">
        <v>137</v>
      </c>
      <c r="C45" s="19">
        <v>54.793500966699412</v>
      </c>
      <c r="D45" s="19">
        <v>55.738216500608019</v>
      </c>
      <c r="E45" s="19">
        <v>57.627647568425239</v>
      </c>
      <c r="F45" s="19">
        <v>58.572363102333853</v>
      </c>
      <c r="G45" s="19">
        <v>59.517078636242459</v>
      </c>
      <c r="H45" s="19">
        <v>56.682932034516632</v>
      </c>
      <c r="I45" s="19">
        <v>54.793500966699412</v>
      </c>
      <c r="J45" s="19">
        <v>54.793500966699412</v>
      </c>
      <c r="K45" s="19">
        <v>53.848785432790798</v>
      </c>
      <c r="L45" s="19">
        <v>50.069923297156357</v>
      </c>
      <c r="M45" s="19">
        <v>46.291061161521917</v>
      </c>
      <c r="N45">
        <v>48</v>
      </c>
      <c r="O45">
        <v>45</v>
      </c>
      <c r="P45">
        <v>44</v>
      </c>
      <c r="Q45">
        <v>42</v>
      </c>
      <c r="R45">
        <v>40</v>
      </c>
      <c r="S45">
        <v>38</v>
      </c>
      <c r="T45">
        <v>36</v>
      </c>
      <c r="U45">
        <v>36</v>
      </c>
      <c r="V45">
        <v>37</v>
      </c>
      <c r="W45">
        <v>38</v>
      </c>
      <c r="X45">
        <v>39</v>
      </c>
      <c r="Y45">
        <v>39</v>
      </c>
      <c r="Z45">
        <v>40</v>
      </c>
      <c r="AA45">
        <v>40</v>
      </c>
      <c r="AB45">
        <v>42</v>
      </c>
      <c r="AC45">
        <v>41</v>
      </c>
      <c r="AD45">
        <v>44</v>
      </c>
      <c r="AE45">
        <v>46</v>
      </c>
      <c r="AF45">
        <v>46</v>
      </c>
      <c r="AG45">
        <v>47</v>
      </c>
      <c r="AH45">
        <v>47</v>
      </c>
    </row>
    <row r="46" spans="1:34" x14ac:dyDescent="0.25">
      <c r="A46">
        <v>43</v>
      </c>
      <c r="B46" t="s">
        <v>138</v>
      </c>
      <c r="C46" s="19">
        <v>640.20906471037028</v>
      </c>
      <c r="D46" s="19">
        <v>667.63308668466971</v>
      </c>
      <c r="E46" s="19">
        <v>699.78538830971047</v>
      </c>
      <c r="F46" s="19">
        <v>721.53547470312037</v>
      </c>
      <c r="G46" s="19">
        <v>743.28556109653027</v>
      </c>
      <c r="H46" s="19">
        <v>754.63343225830943</v>
      </c>
      <c r="I46" s="19">
        <v>799.07926097527752</v>
      </c>
      <c r="J46" s="19">
        <v>864.32952015550723</v>
      </c>
      <c r="K46" s="19">
        <v>928.63412340558875</v>
      </c>
      <c r="L46" s="19">
        <v>973.07995212255685</v>
      </c>
      <c r="M46" s="19">
        <v>1003.340941887301</v>
      </c>
      <c r="N46">
        <v>1073</v>
      </c>
      <c r="O46">
        <v>1090</v>
      </c>
      <c r="P46">
        <v>1121</v>
      </c>
      <c r="Q46">
        <v>1114</v>
      </c>
      <c r="R46">
        <v>1071</v>
      </c>
      <c r="S46">
        <v>1065</v>
      </c>
      <c r="T46">
        <v>1075</v>
      </c>
      <c r="U46">
        <v>1101</v>
      </c>
      <c r="V46">
        <v>1125</v>
      </c>
      <c r="W46">
        <v>1141</v>
      </c>
      <c r="X46">
        <v>1143</v>
      </c>
      <c r="Y46">
        <v>1049</v>
      </c>
      <c r="Z46">
        <v>1032</v>
      </c>
      <c r="AA46">
        <v>1055</v>
      </c>
      <c r="AB46">
        <v>1086</v>
      </c>
      <c r="AC46">
        <v>1106</v>
      </c>
      <c r="AD46">
        <v>1165</v>
      </c>
      <c r="AE46">
        <v>1234</v>
      </c>
      <c r="AF46">
        <v>1265</v>
      </c>
      <c r="AG46">
        <v>1322</v>
      </c>
      <c r="AH46">
        <v>1399</v>
      </c>
    </row>
    <row r="47" spans="1:34" x14ac:dyDescent="0.25">
      <c r="A47">
        <v>44</v>
      </c>
      <c r="B47" t="s">
        <v>139</v>
      </c>
      <c r="C47" s="19">
        <v>302.68763474939522</v>
      </c>
      <c r="D47" s="19">
        <v>313.09252219390567</v>
      </c>
      <c r="E47" s="19">
        <v>313.09252219390567</v>
      </c>
      <c r="F47" s="19">
        <v>319.71381420404867</v>
      </c>
      <c r="G47" s="19">
        <v>342.41538681025332</v>
      </c>
      <c r="H47" s="19">
        <v>358.49566740631496</v>
      </c>
      <c r="I47" s="19">
        <v>380.25134115392774</v>
      </c>
      <c r="J47" s="19">
        <v>401.06111604294864</v>
      </c>
      <c r="K47" s="19">
        <v>419.97909321478585</v>
      </c>
      <c r="L47" s="19">
        <v>429.43808180070442</v>
      </c>
      <c r="M47" s="19">
        <v>435.11347495225561</v>
      </c>
      <c r="N47">
        <v>456</v>
      </c>
      <c r="O47">
        <v>468</v>
      </c>
      <c r="P47">
        <v>487</v>
      </c>
      <c r="Q47">
        <v>491</v>
      </c>
      <c r="R47">
        <v>500</v>
      </c>
      <c r="S47">
        <v>511</v>
      </c>
      <c r="T47">
        <v>545</v>
      </c>
      <c r="U47">
        <v>575</v>
      </c>
      <c r="V47">
        <v>608</v>
      </c>
      <c r="W47">
        <v>631</v>
      </c>
      <c r="X47">
        <v>639</v>
      </c>
      <c r="Y47">
        <v>600</v>
      </c>
      <c r="Z47">
        <v>595</v>
      </c>
      <c r="AA47">
        <v>608</v>
      </c>
      <c r="AB47">
        <v>643</v>
      </c>
      <c r="AC47">
        <v>672</v>
      </c>
      <c r="AD47">
        <v>708</v>
      </c>
      <c r="AE47">
        <v>791</v>
      </c>
      <c r="AF47">
        <v>878</v>
      </c>
      <c r="AG47">
        <v>972</v>
      </c>
      <c r="AH47">
        <v>1080</v>
      </c>
    </row>
    <row r="48" spans="1:34" x14ac:dyDescent="0.25">
      <c r="A48">
        <v>45</v>
      </c>
      <c r="B48" t="s">
        <v>54</v>
      </c>
      <c r="C48" s="19">
        <v>2383.3460259330163</v>
      </c>
      <c r="D48" s="19">
        <v>2435.747823126675</v>
      </c>
      <c r="E48" s="19">
        <v>2477.8564101572938</v>
      </c>
      <c r="F48" s="19">
        <v>2552.7161204339491</v>
      </c>
      <c r="G48" s="19">
        <v>2515.2862652956214</v>
      </c>
      <c r="H48" s="19">
        <v>2490.9568594557086</v>
      </c>
      <c r="I48" s="19">
        <v>2519.9649971879126</v>
      </c>
      <c r="J48" s="19">
        <v>2577.0455262738624</v>
      </c>
      <c r="K48" s="19">
        <v>2674.3631496335142</v>
      </c>
      <c r="L48" s="19">
        <v>2767.0020411008754</v>
      </c>
      <c r="M48" s="19">
        <v>2900.8137732203968</v>
      </c>
      <c r="N48">
        <v>3035</v>
      </c>
      <c r="O48">
        <v>3187</v>
      </c>
      <c r="P48">
        <v>3410</v>
      </c>
      <c r="Q48">
        <v>3410</v>
      </c>
      <c r="R48">
        <v>3154</v>
      </c>
      <c r="S48">
        <v>2971</v>
      </c>
      <c r="T48">
        <v>2883</v>
      </c>
      <c r="U48">
        <v>2857</v>
      </c>
      <c r="V48">
        <v>2859</v>
      </c>
      <c r="W48">
        <v>2853</v>
      </c>
      <c r="X48">
        <v>2799</v>
      </c>
      <c r="Y48">
        <v>2627</v>
      </c>
      <c r="Z48">
        <v>2512</v>
      </c>
      <c r="AA48">
        <v>2519</v>
      </c>
      <c r="AB48">
        <v>2511</v>
      </c>
      <c r="AC48">
        <v>2533</v>
      </c>
      <c r="AD48">
        <v>2569</v>
      </c>
      <c r="AE48">
        <v>2576</v>
      </c>
      <c r="AF48">
        <v>2632</v>
      </c>
      <c r="AG48">
        <v>2613</v>
      </c>
      <c r="AH48">
        <v>2632</v>
      </c>
    </row>
    <row r="49" spans="1:34" x14ac:dyDescent="0.25">
      <c r="A49">
        <v>46</v>
      </c>
      <c r="B49" t="s">
        <v>140</v>
      </c>
      <c r="C49" s="19">
        <v>751.16205600884814</v>
      </c>
      <c r="D49" s="19">
        <v>781.20853824920209</v>
      </c>
      <c r="E49" s="19">
        <v>799.41852748578026</v>
      </c>
      <c r="F49" s="19">
        <v>814.89701833687161</v>
      </c>
      <c r="G49" s="19">
        <v>792.13453179114902</v>
      </c>
      <c r="H49" s="19">
        <v>787.58203448200447</v>
      </c>
      <c r="I49" s="19">
        <v>808.52352210406934</v>
      </c>
      <c r="J49" s="19">
        <v>820.36001510784513</v>
      </c>
      <c r="K49" s="19">
        <v>844.94350057722556</v>
      </c>
      <c r="L49" s="19">
        <v>857.69049304283021</v>
      </c>
      <c r="M49" s="19">
        <v>878.63198066489508</v>
      </c>
      <c r="N49">
        <v>936</v>
      </c>
      <c r="O49">
        <v>963</v>
      </c>
      <c r="P49">
        <v>1008</v>
      </c>
      <c r="Q49">
        <v>969</v>
      </c>
      <c r="R49">
        <v>909</v>
      </c>
      <c r="S49">
        <v>874</v>
      </c>
      <c r="T49">
        <v>849</v>
      </c>
      <c r="U49">
        <v>855</v>
      </c>
      <c r="V49">
        <v>869</v>
      </c>
      <c r="W49">
        <v>894</v>
      </c>
      <c r="X49">
        <v>867</v>
      </c>
      <c r="Y49">
        <v>787</v>
      </c>
      <c r="Z49">
        <v>751</v>
      </c>
      <c r="AA49">
        <v>760</v>
      </c>
      <c r="AB49">
        <v>760</v>
      </c>
      <c r="AC49">
        <v>759</v>
      </c>
      <c r="AD49">
        <v>778</v>
      </c>
      <c r="AE49">
        <v>779</v>
      </c>
      <c r="AF49">
        <v>798</v>
      </c>
      <c r="AG49">
        <v>803</v>
      </c>
      <c r="AH49">
        <v>815</v>
      </c>
    </row>
    <row r="50" spans="1:34" x14ac:dyDescent="0.25">
      <c r="A50">
        <v>47</v>
      </c>
      <c r="B50" t="s">
        <v>141</v>
      </c>
      <c r="C50" s="19">
        <v>208.96684842372298</v>
      </c>
      <c r="D50" s="19">
        <v>217.29222087088326</v>
      </c>
      <c r="E50" s="19">
        <v>238.10565198878396</v>
      </c>
      <c r="F50" s="19">
        <v>248.09609892537628</v>
      </c>
      <c r="G50" s="19">
        <v>248.92863617009232</v>
      </c>
      <c r="H50" s="19">
        <v>249.76117341480833</v>
      </c>
      <c r="I50" s="19">
        <v>243.10087545708012</v>
      </c>
      <c r="J50" s="19">
        <v>261.41669484083275</v>
      </c>
      <c r="K50" s="19">
        <v>289.72296116117769</v>
      </c>
      <c r="L50" s="19">
        <v>313.03400401322642</v>
      </c>
      <c r="M50" s="19">
        <v>332.18236064169508</v>
      </c>
      <c r="N50">
        <v>309</v>
      </c>
      <c r="O50">
        <v>319</v>
      </c>
      <c r="P50">
        <v>308</v>
      </c>
      <c r="Q50">
        <v>345</v>
      </c>
      <c r="R50">
        <v>330</v>
      </c>
      <c r="S50">
        <v>322</v>
      </c>
      <c r="T50">
        <v>323</v>
      </c>
      <c r="U50">
        <v>320</v>
      </c>
      <c r="V50">
        <v>312</v>
      </c>
      <c r="W50">
        <v>316</v>
      </c>
      <c r="X50">
        <v>328</v>
      </c>
      <c r="Y50">
        <v>314</v>
      </c>
      <c r="Z50">
        <v>309</v>
      </c>
      <c r="AA50">
        <v>318</v>
      </c>
      <c r="AB50">
        <v>317</v>
      </c>
      <c r="AC50">
        <v>330</v>
      </c>
      <c r="AD50">
        <v>326</v>
      </c>
      <c r="AE50">
        <v>349</v>
      </c>
      <c r="AF50">
        <v>384</v>
      </c>
      <c r="AG50">
        <v>370</v>
      </c>
      <c r="AH50">
        <v>372</v>
      </c>
    </row>
    <row r="51" spans="1:34" x14ac:dyDescent="0.25">
      <c r="A51">
        <v>48</v>
      </c>
      <c r="B51" t="s">
        <v>142</v>
      </c>
      <c r="C51" s="19">
        <v>1195.7957517103559</v>
      </c>
      <c r="D51" s="19">
        <v>1193.8402394426366</v>
      </c>
      <c r="E51" s="19">
        <v>1177.2183851670225</v>
      </c>
      <c r="F51" s="19">
        <v>1224.150679592286</v>
      </c>
      <c r="G51" s="19">
        <v>1201.6622885135139</v>
      </c>
      <c r="H51" s="19">
        <v>1174.2851167654435</v>
      </c>
      <c r="I51" s="19">
        <v>1185.0404342378997</v>
      </c>
      <c r="J51" s="19">
        <v>1202.6400446473735</v>
      </c>
      <c r="K51" s="19">
        <v>1226.1061918600053</v>
      </c>
      <c r="L51" s="19">
        <v>1257.3943881435141</v>
      </c>
      <c r="M51" s="19">
        <v>1329.7483420491285</v>
      </c>
      <c r="N51">
        <v>1391</v>
      </c>
      <c r="O51">
        <v>1462</v>
      </c>
      <c r="P51">
        <v>1566</v>
      </c>
      <c r="Q51">
        <v>1603</v>
      </c>
      <c r="R51">
        <v>1477</v>
      </c>
      <c r="S51">
        <v>1371</v>
      </c>
      <c r="T51">
        <v>1323</v>
      </c>
      <c r="U51">
        <v>1289</v>
      </c>
      <c r="V51">
        <v>1270</v>
      </c>
      <c r="W51">
        <v>1331</v>
      </c>
      <c r="X51">
        <v>1299</v>
      </c>
      <c r="Y51">
        <v>1235</v>
      </c>
      <c r="Z51">
        <v>1163</v>
      </c>
      <c r="AA51">
        <v>1141</v>
      </c>
      <c r="AB51">
        <v>1116</v>
      </c>
      <c r="AC51">
        <v>1107</v>
      </c>
      <c r="AD51">
        <v>1110</v>
      </c>
      <c r="AE51">
        <v>1064</v>
      </c>
      <c r="AF51">
        <v>1054</v>
      </c>
      <c r="AG51">
        <v>1026</v>
      </c>
      <c r="AH51">
        <v>1000</v>
      </c>
    </row>
    <row r="52" spans="1:34" x14ac:dyDescent="0.25">
      <c r="A52">
        <v>49</v>
      </c>
      <c r="B52" t="s">
        <v>143</v>
      </c>
      <c r="C52" s="19">
        <v>234.44566025107315</v>
      </c>
      <c r="D52" s="19">
        <v>249.63242366814671</v>
      </c>
      <c r="E52" s="19">
        <v>265.7683597987874</v>
      </c>
      <c r="F52" s="19">
        <v>268.61587793948871</v>
      </c>
      <c r="G52" s="19">
        <v>275.26008693445834</v>
      </c>
      <c r="H52" s="19">
        <v>280.95512321586097</v>
      </c>
      <c r="I52" s="19">
        <v>286.65015949726353</v>
      </c>
      <c r="J52" s="19">
        <v>293.29436849223322</v>
      </c>
      <c r="K52" s="19">
        <v>311.32865005000809</v>
      </c>
      <c r="L52" s="19">
        <v>335.05796788918553</v>
      </c>
      <c r="M52" s="19">
        <v>356.88894030122879</v>
      </c>
      <c r="N52">
        <v>399</v>
      </c>
      <c r="O52">
        <v>443</v>
      </c>
      <c r="P52">
        <v>528</v>
      </c>
      <c r="Q52">
        <v>493</v>
      </c>
      <c r="R52">
        <v>438</v>
      </c>
      <c r="S52">
        <v>405</v>
      </c>
      <c r="T52">
        <v>388</v>
      </c>
      <c r="U52">
        <v>393</v>
      </c>
      <c r="V52">
        <v>407</v>
      </c>
      <c r="W52">
        <v>312</v>
      </c>
      <c r="X52">
        <v>306</v>
      </c>
      <c r="Y52">
        <v>291</v>
      </c>
      <c r="Z52">
        <v>289</v>
      </c>
      <c r="AA52">
        <v>300</v>
      </c>
      <c r="AB52">
        <v>317</v>
      </c>
      <c r="AC52">
        <v>337</v>
      </c>
      <c r="AD52">
        <v>355</v>
      </c>
      <c r="AE52">
        <v>384</v>
      </c>
      <c r="AF52">
        <v>396</v>
      </c>
      <c r="AG52">
        <v>414</v>
      </c>
      <c r="AH52">
        <v>444</v>
      </c>
    </row>
    <row r="53" spans="1:34" x14ac:dyDescent="0.25">
      <c r="A53">
        <v>50</v>
      </c>
      <c r="B53" t="s">
        <v>287</v>
      </c>
      <c r="C53" s="19">
        <v>6412.8488240781344</v>
      </c>
      <c r="D53" s="19">
        <v>6503.3964762492624</v>
      </c>
      <c r="E53" s="19">
        <v>6562.818372986565</v>
      </c>
      <c r="F53" s="19">
        <v>6614.6946320429406</v>
      </c>
      <c r="G53" s="19">
        <v>6481.7027679165958</v>
      </c>
      <c r="H53" s="19">
        <v>6434.5425324108</v>
      </c>
      <c r="I53" s="19">
        <v>6526.0333892920444</v>
      </c>
      <c r="J53" s="19">
        <v>6631.6723168250273</v>
      </c>
      <c r="K53" s="19">
        <v>6610.9218132024771</v>
      </c>
      <c r="L53" s="19">
        <v>6756.1753385603288</v>
      </c>
      <c r="M53" s="19">
        <v>6922.1793675407307</v>
      </c>
      <c r="N53">
        <f>N54+N59</f>
        <v>7083</v>
      </c>
      <c r="O53">
        <f t="shared" ref="O53:AH53" si="0">O54+O59</f>
        <v>7214</v>
      </c>
      <c r="P53">
        <f t="shared" si="0"/>
        <v>7230</v>
      </c>
      <c r="Q53">
        <f t="shared" si="0"/>
        <v>7515</v>
      </c>
      <c r="R53">
        <f t="shared" si="0"/>
        <v>7510</v>
      </c>
      <c r="S53">
        <f t="shared" si="0"/>
        <v>7628</v>
      </c>
      <c r="T53">
        <f t="shared" si="0"/>
        <v>7694</v>
      </c>
      <c r="U53">
        <f t="shared" si="0"/>
        <v>7815</v>
      </c>
      <c r="V53">
        <f t="shared" si="0"/>
        <v>7980</v>
      </c>
      <c r="W53">
        <f t="shared" si="0"/>
        <v>7940</v>
      </c>
      <c r="X53">
        <f t="shared" si="0"/>
        <v>7810</v>
      </c>
      <c r="Y53">
        <f t="shared" si="0"/>
        <v>7405</v>
      </c>
      <c r="Z53">
        <f t="shared" si="0"/>
        <v>7294</v>
      </c>
      <c r="AA53">
        <f t="shared" si="0"/>
        <v>7373</v>
      </c>
      <c r="AB53">
        <f t="shared" si="0"/>
        <v>7486</v>
      </c>
      <c r="AC53">
        <f t="shared" si="0"/>
        <v>7587</v>
      </c>
      <c r="AD53">
        <f t="shared" si="0"/>
        <v>7680</v>
      </c>
      <c r="AE53">
        <f t="shared" si="0"/>
        <v>7853</v>
      </c>
      <c r="AF53">
        <f t="shared" si="0"/>
        <v>7964</v>
      </c>
      <c r="AG53">
        <f t="shared" si="0"/>
        <v>8154</v>
      </c>
      <c r="AH53">
        <f t="shared" si="0"/>
        <v>8278</v>
      </c>
    </row>
    <row r="54" spans="1:34" x14ac:dyDescent="0.25">
      <c r="A54">
        <v>51</v>
      </c>
      <c r="B54" t="s">
        <v>61</v>
      </c>
      <c r="C54" s="19">
        <f t="shared" ref="C54:L54" si="1">C55+C56+C57+C58</f>
        <v>4932.111601249564</v>
      </c>
      <c r="D54" s="19">
        <f t="shared" si="1"/>
        <v>4967.8572792461273</v>
      </c>
      <c r="E54" s="19">
        <f t="shared" si="1"/>
        <v>4981.6623809036519</v>
      </c>
      <c r="F54" s="19">
        <f t="shared" si="1"/>
        <v>5004.5730815333036</v>
      </c>
      <c r="G54" s="19">
        <f t="shared" si="1"/>
        <v>4907.6679086511413</v>
      </c>
      <c r="H54" s="19">
        <f t="shared" si="1"/>
        <v>4866.7504605905924</v>
      </c>
      <c r="I54" s="19">
        <f t="shared" si="1"/>
        <v>4928.1066793080845</v>
      </c>
      <c r="J54" s="19">
        <f t="shared" si="1"/>
        <v>4997.7613155592089</v>
      </c>
      <c r="K54" s="19">
        <f t="shared" si="1"/>
        <v>4958.2183942178208</v>
      </c>
      <c r="L54" s="19">
        <f t="shared" si="1"/>
        <v>5063.885229583304</v>
      </c>
      <c r="M54" s="19">
        <f>M55+M56+M57+M58</f>
        <v>5191.6420415824541</v>
      </c>
      <c r="N54">
        <v>5318</v>
      </c>
      <c r="O54">
        <v>5408</v>
      </c>
      <c r="P54">
        <v>5403</v>
      </c>
      <c r="Q54">
        <v>5591</v>
      </c>
      <c r="R54">
        <v>5592</v>
      </c>
      <c r="S54">
        <v>5697</v>
      </c>
      <c r="T54">
        <v>5733</v>
      </c>
      <c r="U54">
        <v>5819</v>
      </c>
      <c r="V54">
        <v>5952</v>
      </c>
      <c r="W54">
        <v>5929</v>
      </c>
      <c r="X54">
        <v>5814</v>
      </c>
      <c r="Y54">
        <v>5559</v>
      </c>
      <c r="Z54">
        <v>5506</v>
      </c>
      <c r="AA54">
        <v>5580</v>
      </c>
      <c r="AB54">
        <v>5662</v>
      </c>
      <c r="AC54">
        <v>5714</v>
      </c>
      <c r="AD54">
        <v>5774</v>
      </c>
      <c r="AE54">
        <v>5897</v>
      </c>
      <c r="AF54">
        <v>5964</v>
      </c>
      <c r="AG54">
        <v>6103</v>
      </c>
      <c r="AH54">
        <v>6170</v>
      </c>
    </row>
    <row r="55" spans="1:34" x14ac:dyDescent="0.25">
      <c r="A55">
        <v>52</v>
      </c>
      <c r="B55" t="s">
        <v>144</v>
      </c>
      <c r="C55" s="19">
        <v>2390.7011588176988</v>
      </c>
      <c r="D55" s="19">
        <v>2382.0980758791306</v>
      </c>
      <c r="E55" s="19">
        <v>2385.9216682962719</v>
      </c>
      <c r="F55" s="19">
        <v>2372.5390948362769</v>
      </c>
      <c r="G55" s="19">
        <v>2275.9933863034548</v>
      </c>
      <c r="H55" s="19">
        <v>2242.5369526534673</v>
      </c>
      <c r="I55" s="19">
        <v>2262.6108128434598</v>
      </c>
      <c r="J55" s="19">
        <v>2268.3462014691722</v>
      </c>
      <c r="K55" s="19">
        <v>2215.7718057334769</v>
      </c>
      <c r="L55" s="19">
        <v>2261.6549147391747</v>
      </c>
      <c r="M55" s="19">
        <v>2314.2293104748696</v>
      </c>
      <c r="N55">
        <v>2413</v>
      </c>
      <c r="O55">
        <v>2452</v>
      </c>
      <c r="P55">
        <v>2412</v>
      </c>
      <c r="Q55">
        <v>2533</v>
      </c>
      <c r="R55">
        <v>2590</v>
      </c>
      <c r="S55">
        <v>2692</v>
      </c>
      <c r="T55">
        <v>2735</v>
      </c>
      <c r="U55">
        <v>2793</v>
      </c>
      <c r="V55">
        <v>2842</v>
      </c>
      <c r="W55">
        <v>2789</v>
      </c>
      <c r="X55">
        <v>2660</v>
      </c>
      <c r="Y55">
        <v>2529</v>
      </c>
      <c r="Z55">
        <v>2478</v>
      </c>
      <c r="AA55">
        <v>2483</v>
      </c>
      <c r="AB55">
        <v>2522</v>
      </c>
      <c r="AC55">
        <v>2553</v>
      </c>
      <c r="AD55">
        <v>2510</v>
      </c>
      <c r="AE55">
        <v>2518</v>
      </c>
      <c r="AF55">
        <v>2547</v>
      </c>
      <c r="AG55">
        <v>2601</v>
      </c>
      <c r="AH55">
        <v>2599</v>
      </c>
    </row>
    <row r="56" spans="1:34" x14ac:dyDescent="0.25">
      <c r="A56">
        <v>53</v>
      </c>
      <c r="B56" t="s">
        <v>145</v>
      </c>
      <c r="C56" s="19">
        <v>630.96967336140619</v>
      </c>
      <c r="D56" s="19">
        <v>623.66919780185265</v>
      </c>
      <c r="E56" s="19">
        <v>603.85362128306474</v>
      </c>
      <c r="F56" s="19">
        <v>598.6389958833837</v>
      </c>
      <c r="G56" s="19">
        <v>584.03804476427672</v>
      </c>
      <c r="H56" s="19">
        <v>606.98239652287339</v>
      </c>
      <c r="I56" s="19">
        <v>647.65647464038545</v>
      </c>
      <c r="J56" s="19">
        <v>688.33055275789764</v>
      </c>
      <c r="K56" s="19">
        <v>702.93150387700462</v>
      </c>
      <c r="L56" s="19">
        <v>732.13340611521858</v>
      </c>
      <c r="M56" s="19">
        <v>773.8504093126669</v>
      </c>
      <c r="N56">
        <v>754</v>
      </c>
      <c r="O56">
        <v>785</v>
      </c>
      <c r="P56">
        <v>841</v>
      </c>
      <c r="Q56">
        <v>842</v>
      </c>
      <c r="R56">
        <v>793</v>
      </c>
      <c r="S56">
        <v>763</v>
      </c>
      <c r="T56">
        <v>774</v>
      </c>
      <c r="U56">
        <v>803</v>
      </c>
      <c r="V56">
        <v>831</v>
      </c>
      <c r="W56">
        <v>868</v>
      </c>
      <c r="X56">
        <v>886</v>
      </c>
      <c r="Y56">
        <v>828</v>
      </c>
      <c r="Z56">
        <v>816</v>
      </c>
      <c r="AA56">
        <v>830</v>
      </c>
      <c r="AB56">
        <v>830</v>
      </c>
      <c r="AC56">
        <v>841</v>
      </c>
      <c r="AD56">
        <v>859</v>
      </c>
      <c r="AE56">
        <v>883</v>
      </c>
      <c r="AF56">
        <v>893</v>
      </c>
      <c r="AG56">
        <v>901</v>
      </c>
      <c r="AH56">
        <v>922</v>
      </c>
    </row>
    <row r="57" spans="1:34" x14ac:dyDescent="0.25">
      <c r="A57">
        <v>54</v>
      </c>
      <c r="B57" t="s">
        <v>146</v>
      </c>
      <c r="C57" s="19">
        <v>1899.3239180684759</v>
      </c>
      <c r="D57" s="19">
        <v>1950.2673227535111</v>
      </c>
      <c r="E57" s="19">
        <v>1980.0644085126823</v>
      </c>
      <c r="F57" s="19">
        <v>2021.3958500495976</v>
      </c>
      <c r="G57" s="19">
        <v>2035.8137947717773</v>
      </c>
      <c r="H57" s="19">
        <v>2005.0555126977938</v>
      </c>
      <c r="I57" s="19">
        <v>2006.0167090126058</v>
      </c>
      <c r="J57" s="19">
        <v>2029.0854205680935</v>
      </c>
      <c r="K57" s="19">
        <v>2027.1630279384694</v>
      </c>
      <c r="L57" s="19">
        <v>2057.921310012453</v>
      </c>
      <c r="M57" s="19">
        <v>2091.5631810308723</v>
      </c>
      <c r="N57">
        <v>2137</v>
      </c>
      <c r="O57">
        <v>2156</v>
      </c>
      <c r="P57">
        <v>2136</v>
      </c>
      <c r="Q57">
        <v>2201</v>
      </c>
      <c r="R57">
        <v>2195</v>
      </c>
      <c r="S57">
        <v>2228</v>
      </c>
      <c r="T57">
        <v>2210</v>
      </c>
      <c r="U57">
        <v>2208</v>
      </c>
      <c r="V57">
        <v>2264</v>
      </c>
      <c r="W57">
        <v>2265</v>
      </c>
      <c r="X57">
        <v>2262</v>
      </c>
      <c r="Y57">
        <v>2196</v>
      </c>
      <c r="Z57">
        <v>2208</v>
      </c>
      <c r="AA57">
        <v>2262</v>
      </c>
      <c r="AB57">
        <v>2307</v>
      </c>
      <c r="AC57">
        <v>2316</v>
      </c>
      <c r="AD57">
        <v>2400</v>
      </c>
      <c r="AE57">
        <v>2490</v>
      </c>
      <c r="AF57">
        <v>2513</v>
      </c>
      <c r="AG57">
        <v>2588</v>
      </c>
      <c r="AH57">
        <v>2635</v>
      </c>
    </row>
    <row r="58" spans="1:34" x14ac:dyDescent="0.25">
      <c r="A58">
        <v>55</v>
      </c>
      <c r="B58" t="s">
        <v>147</v>
      </c>
      <c r="C58" s="19">
        <v>11.116851001982971</v>
      </c>
      <c r="D58" s="19">
        <v>11.822682811632683</v>
      </c>
      <c r="E58" s="19">
        <v>11.822682811632683</v>
      </c>
      <c r="F58" s="19">
        <v>11.999140764045109</v>
      </c>
      <c r="G58" s="19">
        <v>11.822682811632681</v>
      </c>
      <c r="H58" s="19">
        <v>12.175598716457539</v>
      </c>
      <c r="I58" s="19">
        <v>11.822682811632683</v>
      </c>
      <c r="J58" s="19">
        <v>11.999140764045109</v>
      </c>
      <c r="K58" s="19">
        <v>12.352056668869967</v>
      </c>
      <c r="L58" s="19">
        <v>12.175598716457539</v>
      </c>
      <c r="M58" s="19">
        <v>11.999140764045109</v>
      </c>
      <c r="N58">
        <v>14</v>
      </c>
      <c r="O58">
        <v>14</v>
      </c>
      <c r="P58">
        <v>14</v>
      </c>
      <c r="Q58">
        <v>15</v>
      </c>
      <c r="R58">
        <v>14</v>
      </c>
      <c r="S58">
        <v>14</v>
      </c>
      <c r="T58">
        <v>14</v>
      </c>
      <c r="U58">
        <v>15</v>
      </c>
      <c r="V58">
        <v>15</v>
      </c>
      <c r="W58">
        <v>7</v>
      </c>
      <c r="X58">
        <v>7</v>
      </c>
      <c r="Y58">
        <v>6</v>
      </c>
      <c r="Z58">
        <v>5</v>
      </c>
      <c r="AA58">
        <v>4</v>
      </c>
      <c r="AB58">
        <v>3</v>
      </c>
      <c r="AC58">
        <v>3</v>
      </c>
      <c r="AD58">
        <v>6</v>
      </c>
      <c r="AE58">
        <v>7</v>
      </c>
      <c r="AF58">
        <v>10</v>
      </c>
      <c r="AG58">
        <v>12</v>
      </c>
      <c r="AH58">
        <v>14</v>
      </c>
    </row>
    <row r="59" spans="1:34" x14ac:dyDescent="0.25">
      <c r="A59">
        <v>56</v>
      </c>
      <c r="B59" t="s">
        <v>67</v>
      </c>
      <c r="C59" s="19">
        <v>1491.097269884363</v>
      </c>
      <c r="D59" s="19">
        <v>1540.6803109022831</v>
      </c>
      <c r="E59" s="19">
        <v>1583.0512732266877</v>
      </c>
      <c r="F59" s="19">
        <v>1610.0965683273714</v>
      </c>
      <c r="G59" s="19">
        <v>1574.0361748597932</v>
      </c>
      <c r="H59" s="19">
        <v>1568.6271158396562</v>
      </c>
      <c r="I59" s="19">
        <v>1601.9829797971663</v>
      </c>
      <c r="J59" s="19">
        <v>1640.7479027748129</v>
      </c>
      <c r="K59" s="19">
        <v>1656.9750798352231</v>
      </c>
      <c r="L59" s="19">
        <v>1699.3460421596276</v>
      </c>
      <c r="M59" s="19">
        <v>1740.8154946473428</v>
      </c>
      <c r="N59">
        <v>1765</v>
      </c>
      <c r="O59">
        <v>1806</v>
      </c>
      <c r="P59">
        <v>1827</v>
      </c>
      <c r="Q59">
        <v>1924</v>
      </c>
      <c r="R59">
        <v>1918</v>
      </c>
      <c r="S59">
        <v>1931</v>
      </c>
      <c r="T59">
        <v>1961</v>
      </c>
      <c r="U59">
        <v>1996</v>
      </c>
      <c r="V59">
        <v>2028</v>
      </c>
      <c r="W59">
        <v>2011</v>
      </c>
      <c r="X59">
        <v>1996</v>
      </c>
      <c r="Y59">
        <v>1846</v>
      </c>
      <c r="Z59">
        <v>1788</v>
      </c>
      <c r="AA59">
        <v>1793</v>
      </c>
      <c r="AB59">
        <v>1824</v>
      </c>
      <c r="AC59">
        <v>1873</v>
      </c>
      <c r="AD59">
        <v>1906</v>
      </c>
      <c r="AE59">
        <v>1956</v>
      </c>
      <c r="AF59">
        <v>2000</v>
      </c>
      <c r="AG59">
        <v>2051</v>
      </c>
      <c r="AH59">
        <v>2108</v>
      </c>
    </row>
    <row r="60" spans="1:34" x14ac:dyDescent="0.25">
      <c r="A60">
        <v>57</v>
      </c>
      <c r="B60" t="s">
        <v>148</v>
      </c>
      <c r="C60" s="19">
        <v>1081.7188951069472</v>
      </c>
      <c r="D60" s="19">
        <v>1111.5407192828281</v>
      </c>
      <c r="E60" s="19">
        <v>1117.8665607746816</v>
      </c>
      <c r="F60" s="19">
        <v>1117.8665607746816</v>
      </c>
      <c r="G60" s="19">
        <v>1097.9853446574277</v>
      </c>
      <c r="H60" s="19">
        <v>1101.6001112242011</v>
      </c>
      <c r="I60" s="19">
        <v>1124.1924022665351</v>
      </c>
      <c r="J60" s="19">
        <v>1139.555160175322</v>
      </c>
      <c r="K60" s="19">
        <v>1135.9403936085487</v>
      </c>
      <c r="L60" s="19">
        <v>1154.917918084109</v>
      </c>
      <c r="M60" s="19">
        <v>1175.7028258430564</v>
      </c>
      <c r="N60">
        <v>1181</v>
      </c>
      <c r="O60">
        <v>1209</v>
      </c>
      <c r="P60">
        <v>1219</v>
      </c>
      <c r="Q60">
        <v>1287</v>
      </c>
      <c r="R60">
        <v>1316</v>
      </c>
      <c r="S60">
        <v>1335</v>
      </c>
      <c r="T60">
        <v>1359</v>
      </c>
      <c r="U60">
        <v>1392</v>
      </c>
      <c r="V60">
        <v>1416</v>
      </c>
      <c r="W60">
        <v>1407</v>
      </c>
      <c r="X60">
        <v>1399</v>
      </c>
      <c r="Y60">
        <v>1319</v>
      </c>
      <c r="Z60">
        <v>1302</v>
      </c>
      <c r="AA60">
        <v>1305</v>
      </c>
      <c r="AB60">
        <v>1328</v>
      </c>
      <c r="AC60">
        <v>1369</v>
      </c>
      <c r="AD60">
        <v>1394</v>
      </c>
      <c r="AE60">
        <v>1429</v>
      </c>
      <c r="AF60">
        <v>1462</v>
      </c>
      <c r="AG60">
        <v>1501</v>
      </c>
      <c r="AH60">
        <v>1553</v>
      </c>
    </row>
    <row r="61" spans="1:34" x14ac:dyDescent="0.25">
      <c r="A61">
        <v>58</v>
      </c>
      <c r="B61" t="s">
        <v>149</v>
      </c>
      <c r="C61" s="19">
        <v>410.09837872317041</v>
      </c>
      <c r="D61" s="19">
        <v>429.84053262231646</v>
      </c>
      <c r="E61" s="19">
        <v>465.73535789349114</v>
      </c>
      <c r="F61" s="19">
        <v>492.65647684687212</v>
      </c>
      <c r="G61" s="19">
        <v>476.50380547484349</v>
      </c>
      <c r="H61" s="19">
        <v>467.53009915704985</v>
      </c>
      <c r="I61" s="19">
        <v>478.29854673840225</v>
      </c>
      <c r="J61" s="19">
        <v>500.73281253288638</v>
      </c>
      <c r="K61" s="19">
        <v>521.37233706381187</v>
      </c>
      <c r="L61" s="19">
        <v>544.70397349007533</v>
      </c>
      <c r="M61" s="19">
        <v>565.34349802100076</v>
      </c>
      <c r="N61">
        <v>585</v>
      </c>
      <c r="O61">
        <v>597</v>
      </c>
      <c r="P61">
        <v>608</v>
      </c>
      <c r="Q61">
        <v>638</v>
      </c>
      <c r="R61">
        <v>602</v>
      </c>
      <c r="S61">
        <v>596</v>
      </c>
      <c r="T61">
        <v>602</v>
      </c>
      <c r="U61">
        <v>604</v>
      </c>
      <c r="V61">
        <v>612</v>
      </c>
      <c r="W61">
        <v>604</v>
      </c>
      <c r="X61">
        <v>596</v>
      </c>
      <c r="Y61">
        <v>526</v>
      </c>
      <c r="Z61">
        <v>486</v>
      </c>
      <c r="AA61">
        <v>488</v>
      </c>
      <c r="AB61">
        <v>496</v>
      </c>
      <c r="AC61">
        <v>504</v>
      </c>
      <c r="AD61">
        <v>512</v>
      </c>
      <c r="AE61">
        <v>527</v>
      </c>
      <c r="AF61">
        <v>538</v>
      </c>
      <c r="AG61">
        <v>551</v>
      </c>
      <c r="AH61">
        <v>555</v>
      </c>
    </row>
    <row r="62" spans="1:34" x14ac:dyDescent="0.25">
      <c r="A62">
        <v>59</v>
      </c>
      <c r="B62" t="s">
        <v>288</v>
      </c>
      <c r="C62" s="19">
        <v>9494.4204509895662</v>
      </c>
      <c r="D62" s="19">
        <v>10085.254912794167</v>
      </c>
      <c r="E62" s="19">
        <v>10679.822925700219</v>
      </c>
      <c r="F62" s="19">
        <v>11117.581792345334</v>
      </c>
      <c r="G62" s="19">
        <v>11024.243014809061</v>
      </c>
      <c r="H62" s="19">
        <v>11270.65738750482</v>
      </c>
      <c r="I62" s="19">
        <v>11845.624257128253</v>
      </c>
      <c r="J62" s="19">
        <v>12530.730884244489</v>
      </c>
      <c r="K62" s="19">
        <v>13157.967469288234</v>
      </c>
      <c r="L62" s="19">
        <v>13737.601277788483</v>
      </c>
      <c r="M62" s="19">
        <v>14557.11574455695</v>
      </c>
      <c r="N62">
        <f>N63+N67+N68</f>
        <v>14172</v>
      </c>
      <c r="O62">
        <f t="shared" ref="O62:AH62" si="2">O63+O67+O68</f>
        <v>14929</v>
      </c>
      <c r="P62">
        <f t="shared" si="2"/>
        <v>15652</v>
      </c>
      <c r="Q62">
        <f t="shared" si="2"/>
        <v>15351</v>
      </c>
      <c r="R62">
        <f t="shared" si="2"/>
        <v>15013</v>
      </c>
      <c r="S62">
        <f t="shared" si="2"/>
        <v>14928</v>
      </c>
      <c r="T62">
        <f t="shared" si="2"/>
        <v>15356</v>
      </c>
      <c r="U62">
        <f t="shared" si="2"/>
        <v>15952</v>
      </c>
      <c r="V62">
        <f t="shared" si="2"/>
        <v>16470</v>
      </c>
      <c r="W62">
        <f t="shared" si="2"/>
        <v>16907</v>
      </c>
      <c r="X62">
        <f t="shared" si="2"/>
        <v>16772</v>
      </c>
      <c r="Y62">
        <f t="shared" si="2"/>
        <v>15557</v>
      </c>
      <c r="Z62">
        <f t="shared" si="2"/>
        <v>15777</v>
      </c>
      <c r="AA62">
        <f t="shared" si="2"/>
        <v>16286</v>
      </c>
      <c r="AB62">
        <f t="shared" si="2"/>
        <v>16773</v>
      </c>
      <c r="AC62">
        <f t="shared" si="2"/>
        <v>17379</v>
      </c>
      <c r="AD62">
        <f t="shared" si="2"/>
        <v>17899</v>
      </c>
      <c r="AE62">
        <f t="shared" si="2"/>
        <v>18528</v>
      </c>
      <c r="AF62">
        <f t="shared" si="2"/>
        <v>18948</v>
      </c>
      <c r="AG62">
        <f t="shared" si="2"/>
        <v>19296</v>
      </c>
      <c r="AH62">
        <f t="shared" si="2"/>
        <v>19807</v>
      </c>
    </row>
    <row r="63" spans="1:34" x14ac:dyDescent="0.25">
      <c r="A63">
        <v>60</v>
      </c>
      <c r="B63" t="s">
        <v>72</v>
      </c>
      <c r="C63" s="19">
        <v>4417.7403254364581</v>
      </c>
      <c r="D63" s="19">
        <v>4713.2602364264549</v>
      </c>
      <c r="E63" s="19">
        <v>4988.0749307228862</v>
      </c>
      <c r="F63" s="19">
        <v>5181.9510506717379</v>
      </c>
      <c r="G63" s="19">
        <v>5157.4812491247949</v>
      </c>
      <c r="H63" s="19">
        <v>5161.2458339781706</v>
      </c>
      <c r="I63" s="19">
        <v>5278.8891106461633</v>
      </c>
      <c r="J63" s="19">
        <v>5400.2969721675317</v>
      </c>
      <c r="K63" s="19">
        <v>5576.2913140628489</v>
      </c>
      <c r="L63" s="19">
        <v>5747.5799248914454</v>
      </c>
      <c r="M63" s="19">
        <v>5980.0430395873991</v>
      </c>
      <c r="N63">
        <v>5776</v>
      </c>
      <c r="O63">
        <v>6099</v>
      </c>
      <c r="P63">
        <v>6462</v>
      </c>
      <c r="Q63">
        <v>6623</v>
      </c>
      <c r="R63">
        <v>6415</v>
      </c>
      <c r="S63">
        <v>6373</v>
      </c>
      <c r="T63">
        <v>6504</v>
      </c>
      <c r="U63">
        <v>6782</v>
      </c>
      <c r="V63">
        <v>7092</v>
      </c>
      <c r="W63">
        <v>7336</v>
      </c>
      <c r="X63">
        <v>7515</v>
      </c>
      <c r="Y63">
        <v>7145</v>
      </c>
      <c r="Z63">
        <v>7157</v>
      </c>
      <c r="AA63">
        <v>7332</v>
      </c>
      <c r="AB63">
        <v>7532</v>
      </c>
      <c r="AC63">
        <v>7794</v>
      </c>
      <c r="AD63">
        <v>7994</v>
      </c>
      <c r="AE63">
        <v>8273</v>
      </c>
      <c r="AF63">
        <v>8496</v>
      </c>
      <c r="AG63">
        <v>8655</v>
      </c>
      <c r="AH63">
        <v>8941</v>
      </c>
    </row>
    <row r="64" spans="1:34" x14ac:dyDescent="0.25">
      <c r="A64">
        <v>61</v>
      </c>
      <c r="B64" t="s">
        <v>150</v>
      </c>
      <c r="C64" s="19">
        <v>1036.3728583556983</v>
      </c>
      <c r="D64" s="19">
        <v>1103.2052588491176</v>
      </c>
      <c r="E64" s="19">
        <v>1155.9181381115327</v>
      </c>
      <c r="F64" s="19">
        <v>1185.0984819889411</v>
      </c>
      <c r="G64" s="19">
        <v>1167.2137550963359</v>
      </c>
      <c r="H64" s="19">
        <v>1168.1550565117363</v>
      </c>
      <c r="I64" s="19">
        <v>1178.5093720811392</v>
      </c>
      <c r="J64" s="19">
        <v>1174.7441664195383</v>
      </c>
      <c r="K64" s="19">
        <v>1159.6833437731339</v>
      </c>
      <c r="L64" s="19">
        <v>1169.0963579271365</v>
      </c>
      <c r="M64" s="19">
        <v>1176.6267692503386</v>
      </c>
      <c r="N64">
        <v>985</v>
      </c>
      <c r="O64">
        <v>1008</v>
      </c>
      <c r="P64">
        <v>1022</v>
      </c>
      <c r="Q64">
        <v>1053</v>
      </c>
      <c r="R64">
        <v>1074</v>
      </c>
      <c r="S64">
        <v>1098</v>
      </c>
      <c r="T64">
        <v>1111</v>
      </c>
      <c r="U64">
        <v>1122</v>
      </c>
      <c r="V64">
        <v>1126</v>
      </c>
      <c r="W64">
        <v>1130</v>
      </c>
      <c r="X64">
        <v>1119</v>
      </c>
      <c r="Y64">
        <v>1078</v>
      </c>
      <c r="Z64">
        <v>1071</v>
      </c>
      <c r="AA64">
        <v>1065</v>
      </c>
      <c r="AB64">
        <v>1071</v>
      </c>
      <c r="AC64">
        <v>1088</v>
      </c>
      <c r="AD64">
        <v>1074</v>
      </c>
      <c r="AE64">
        <v>1077</v>
      </c>
      <c r="AF64">
        <v>1084</v>
      </c>
      <c r="AG64">
        <v>1095</v>
      </c>
      <c r="AH64">
        <v>1104</v>
      </c>
    </row>
    <row r="65" spans="1:34" x14ac:dyDescent="0.25">
      <c r="A65">
        <v>62</v>
      </c>
      <c r="B65" t="s">
        <v>151</v>
      </c>
      <c r="C65" s="19">
        <v>349.1820415505386</v>
      </c>
      <c r="D65" s="19">
        <v>373.65302020367608</v>
      </c>
      <c r="E65" s="19">
        <v>404.71233926342745</v>
      </c>
      <c r="F65" s="19">
        <v>427.30093494324666</v>
      </c>
      <c r="G65" s="19">
        <v>456.47787102967982</v>
      </c>
      <c r="H65" s="19">
        <v>488.47838157609033</v>
      </c>
      <c r="I65" s="19">
        <v>521.42008360916009</v>
      </c>
      <c r="J65" s="19">
        <v>557.18536010220714</v>
      </c>
      <c r="K65" s="19">
        <v>629.65710457496039</v>
      </c>
      <c r="L65" s="19">
        <v>708.71718945432758</v>
      </c>
      <c r="M65" s="19">
        <v>798.13038068694527</v>
      </c>
      <c r="N65">
        <v>982</v>
      </c>
      <c r="O65">
        <v>1100</v>
      </c>
      <c r="P65">
        <v>1219</v>
      </c>
      <c r="Q65">
        <v>1235</v>
      </c>
      <c r="R65">
        <v>1095</v>
      </c>
      <c r="S65">
        <v>1061</v>
      </c>
      <c r="T65">
        <v>1089</v>
      </c>
      <c r="U65">
        <v>1142</v>
      </c>
      <c r="V65">
        <v>1213</v>
      </c>
      <c r="W65">
        <v>1301</v>
      </c>
      <c r="X65">
        <v>1374</v>
      </c>
      <c r="Y65">
        <v>1339</v>
      </c>
      <c r="Z65">
        <v>1380</v>
      </c>
      <c r="AA65">
        <v>1465</v>
      </c>
      <c r="AB65">
        <v>1540</v>
      </c>
      <c r="AC65">
        <v>1626</v>
      </c>
      <c r="AD65">
        <v>1705</v>
      </c>
      <c r="AE65">
        <v>1821</v>
      </c>
      <c r="AF65">
        <v>1891</v>
      </c>
      <c r="AG65">
        <v>1958</v>
      </c>
      <c r="AH65">
        <v>2032</v>
      </c>
    </row>
    <row r="66" spans="1:34" x14ac:dyDescent="0.25">
      <c r="A66">
        <v>63</v>
      </c>
      <c r="B66" t="s">
        <v>152</v>
      </c>
      <c r="C66" s="19">
        <v>3032.2164892370151</v>
      </c>
      <c r="D66" s="19">
        <v>3235.4935723143567</v>
      </c>
      <c r="E66" s="19">
        <v>3427.4774841096241</v>
      </c>
      <c r="F66" s="19">
        <v>3570.524320349235</v>
      </c>
      <c r="G66" s="19">
        <v>3533.8215136824924</v>
      </c>
      <c r="H66" s="19">
        <v>3503.7063902636273</v>
      </c>
      <c r="I66" s="19">
        <v>3578.9941988107907</v>
      </c>
      <c r="J66" s="19">
        <v>3668.3984714605476</v>
      </c>
      <c r="K66" s="19">
        <v>3787.9178675291701</v>
      </c>
      <c r="L66" s="19">
        <v>3869.7933593242105</v>
      </c>
      <c r="M66" s="19">
        <v>4004.3703171022653</v>
      </c>
      <c r="N66">
        <v>3809</v>
      </c>
      <c r="O66">
        <v>3991</v>
      </c>
      <c r="P66">
        <v>4221</v>
      </c>
      <c r="Q66">
        <v>4335</v>
      </c>
      <c r="R66">
        <v>4246</v>
      </c>
      <c r="S66">
        <v>4214</v>
      </c>
      <c r="T66">
        <v>4304</v>
      </c>
      <c r="U66">
        <v>4519</v>
      </c>
      <c r="V66">
        <v>4753</v>
      </c>
      <c r="W66">
        <v>4905</v>
      </c>
      <c r="X66">
        <v>5022</v>
      </c>
      <c r="Y66">
        <v>4729</v>
      </c>
      <c r="Z66">
        <v>4706</v>
      </c>
      <c r="AA66">
        <v>4802</v>
      </c>
      <c r="AB66">
        <v>4922</v>
      </c>
      <c r="AC66">
        <v>5080</v>
      </c>
      <c r="AD66">
        <v>5215</v>
      </c>
      <c r="AE66">
        <v>5375</v>
      </c>
      <c r="AF66">
        <v>5521</v>
      </c>
      <c r="AG66">
        <v>5602</v>
      </c>
      <c r="AH66">
        <v>5805</v>
      </c>
    </row>
    <row r="67" spans="1:34" x14ac:dyDescent="0.25">
      <c r="A67">
        <v>64</v>
      </c>
      <c r="B67" t="s">
        <v>153</v>
      </c>
      <c r="C67" s="19">
        <v>1223.5678304428984</v>
      </c>
      <c r="D67" s="19">
        <v>1256.1707350158283</v>
      </c>
      <c r="E67" s="19">
        <v>1267.6776425121566</v>
      </c>
      <c r="F67" s="19">
        <v>1278.2256410504574</v>
      </c>
      <c r="G67" s="19">
        <v>1313.7052724974694</v>
      </c>
      <c r="H67" s="19">
        <v>1354.9383576926452</v>
      </c>
      <c r="I67" s="19">
        <v>1402.8838055940128</v>
      </c>
      <c r="J67" s="19">
        <v>1455.6237982855171</v>
      </c>
      <c r="K67" s="19">
        <v>1487.2677939004197</v>
      </c>
      <c r="L67" s="19">
        <v>1516.0350626412401</v>
      </c>
      <c r="M67" s="19">
        <v>1580.2819628290727</v>
      </c>
      <c r="N67">
        <v>1581</v>
      </c>
      <c r="O67">
        <v>1614</v>
      </c>
      <c r="P67">
        <v>1626</v>
      </c>
      <c r="Q67">
        <v>1635</v>
      </c>
      <c r="R67">
        <v>1626</v>
      </c>
      <c r="S67">
        <v>1663</v>
      </c>
      <c r="T67">
        <v>1672</v>
      </c>
      <c r="U67">
        <v>1745</v>
      </c>
      <c r="V67">
        <v>1771</v>
      </c>
      <c r="W67">
        <v>1811</v>
      </c>
      <c r="X67">
        <v>1821</v>
      </c>
      <c r="Y67">
        <v>1798</v>
      </c>
      <c r="Z67">
        <v>1793</v>
      </c>
      <c r="AA67">
        <v>1826</v>
      </c>
      <c r="AB67">
        <v>1885</v>
      </c>
      <c r="AC67">
        <v>1978</v>
      </c>
      <c r="AD67">
        <v>2004</v>
      </c>
      <c r="AE67">
        <v>2072</v>
      </c>
      <c r="AF67">
        <v>2131</v>
      </c>
      <c r="AG67">
        <v>2182</v>
      </c>
      <c r="AH67">
        <v>2245</v>
      </c>
    </row>
    <row r="68" spans="1:34" x14ac:dyDescent="0.25">
      <c r="A68">
        <v>65</v>
      </c>
      <c r="B68" t="s">
        <v>78</v>
      </c>
      <c r="C68" s="19">
        <v>3866.2424807478455</v>
      </c>
      <c r="D68" s="19">
        <v>4128.4697789423089</v>
      </c>
      <c r="E68" s="19">
        <v>4434.8616747274191</v>
      </c>
      <c r="F68" s="19">
        <v>4666.7258120783135</v>
      </c>
      <c r="G68" s="19">
        <v>4564.5951801499432</v>
      </c>
      <c r="H68" s="19">
        <v>4765.1760608741297</v>
      </c>
      <c r="I68" s="19">
        <v>5170.018205455056</v>
      </c>
      <c r="J68" s="19">
        <v>5676.9909819643526</v>
      </c>
      <c r="K68" s="19">
        <v>6091.9541801598016</v>
      </c>
      <c r="L68" s="19">
        <v>6468.2733554634351</v>
      </c>
      <c r="M68" s="19">
        <v>6988.1274729366705</v>
      </c>
      <c r="N68">
        <v>6815</v>
      </c>
      <c r="O68">
        <v>7216</v>
      </c>
      <c r="P68">
        <v>7564</v>
      </c>
      <c r="Q68">
        <v>7093</v>
      </c>
      <c r="R68">
        <v>6972</v>
      </c>
      <c r="S68">
        <v>6892</v>
      </c>
      <c r="T68">
        <v>7180</v>
      </c>
      <c r="U68">
        <v>7425</v>
      </c>
      <c r="V68">
        <v>7607</v>
      </c>
      <c r="W68">
        <v>7760</v>
      </c>
      <c r="X68">
        <v>7436</v>
      </c>
      <c r="Y68">
        <v>6614</v>
      </c>
      <c r="Z68">
        <v>6827</v>
      </c>
      <c r="AA68">
        <v>7128</v>
      </c>
      <c r="AB68">
        <v>7356</v>
      </c>
      <c r="AC68">
        <v>7607</v>
      </c>
      <c r="AD68">
        <v>7901</v>
      </c>
      <c r="AE68">
        <v>8183</v>
      </c>
      <c r="AF68">
        <v>8321</v>
      </c>
      <c r="AG68">
        <v>8459</v>
      </c>
      <c r="AH68">
        <v>8621</v>
      </c>
    </row>
    <row r="69" spans="1:34" x14ac:dyDescent="0.25">
      <c r="A69">
        <v>66</v>
      </c>
      <c r="B69" t="s">
        <v>154</v>
      </c>
      <c r="C69" s="19">
        <v>3640.4658007172138</v>
      </c>
      <c r="D69" s="19">
        <v>3892.1024378000889</v>
      </c>
      <c r="E69" s="19">
        <v>4185.9846416924975</v>
      </c>
      <c r="F69" s="19">
        <v>4411.9065859347866</v>
      </c>
      <c r="G69" s="19">
        <v>4309.9661964596071</v>
      </c>
      <c r="H69" s="19">
        <v>4508.336684086983</v>
      </c>
      <c r="I69" s="19">
        <v>4905.0776593417349</v>
      </c>
      <c r="J69" s="19">
        <v>5407.4325516203216</v>
      </c>
      <c r="K69" s="19">
        <v>5816.112491408202</v>
      </c>
      <c r="L69" s="19">
        <v>6189.8939194838595</v>
      </c>
      <c r="M69" s="19">
        <v>6707.86130384423</v>
      </c>
      <c r="N69">
        <v>6524</v>
      </c>
      <c r="O69">
        <v>6922</v>
      </c>
      <c r="P69">
        <v>7267</v>
      </c>
      <c r="Q69">
        <v>6783</v>
      </c>
      <c r="R69">
        <v>6661</v>
      </c>
      <c r="S69">
        <v>6582</v>
      </c>
      <c r="T69">
        <v>6865</v>
      </c>
      <c r="U69">
        <v>7098</v>
      </c>
      <c r="V69">
        <v>7274</v>
      </c>
      <c r="W69">
        <v>7417</v>
      </c>
      <c r="X69">
        <v>7087</v>
      </c>
      <c r="Y69">
        <v>6277</v>
      </c>
      <c r="Z69">
        <v>6485</v>
      </c>
      <c r="AA69">
        <v>6777</v>
      </c>
      <c r="AB69">
        <v>7000</v>
      </c>
      <c r="AC69">
        <v>7246</v>
      </c>
      <c r="AD69">
        <v>7525</v>
      </c>
      <c r="AE69">
        <v>7795</v>
      </c>
      <c r="AF69">
        <v>7932</v>
      </c>
      <c r="AG69">
        <v>8057</v>
      </c>
      <c r="AH69">
        <v>8199</v>
      </c>
    </row>
    <row r="70" spans="1:34" x14ac:dyDescent="0.25">
      <c r="A70">
        <v>67</v>
      </c>
      <c r="B70" t="s">
        <v>155</v>
      </c>
      <c r="C70" s="19">
        <v>227.69054145032291</v>
      </c>
      <c r="D70" s="19">
        <v>237.25737092302558</v>
      </c>
      <c r="E70" s="19">
        <v>250.65093218480928</v>
      </c>
      <c r="F70" s="19">
        <v>257.34771281570113</v>
      </c>
      <c r="G70" s="19">
        <v>256.39102986843085</v>
      </c>
      <c r="H70" s="19">
        <v>258.30439576297141</v>
      </c>
      <c r="I70" s="19">
        <v>265.95785934113349</v>
      </c>
      <c r="J70" s="19">
        <v>269.78459113021455</v>
      </c>
      <c r="K70" s="19">
        <v>275.52468881383612</v>
      </c>
      <c r="L70" s="19">
        <v>277.43805470837668</v>
      </c>
      <c r="M70" s="19">
        <v>277.43805470837668</v>
      </c>
      <c r="N70">
        <v>291</v>
      </c>
      <c r="O70">
        <v>295</v>
      </c>
      <c r="P70">
        <v>297</v>
      </c>
      <c r="Q70">
        <v>311</v>
      </c>
      <c r="R70">
        <v>311</v>
      </c>
      <c r="S70">
        <v>311</v>
      </c>
      <c r="T70">
        <v>316</v>
      </c>
      <c r="U70">
        <v>327</v>
      </c>
      <c r="V70">
        <v>333</v>
      </c>
      <c r="W70">
        <v>343</v>
      </c>
      <c r="X70">
        <v>349</v>
      </c>
      <c r="Y70">
        <v>337</v>
      </c>
      <c r="Z70">
        <v>342</v>
      </c>
      <c r="AA70">
        <v>351</v>
      </c>
      <c r="AB70">
        <v>356</v>
      </c>
      <c r="AC70">
        <v>362</v>
      </c>
      <c r="AD70">
        <v>376</v>
      </c>
      <c r="AE70">
        <v>387</v>
      </c>
      <c r="AF70">
        <v>389</v>
      </c>
      <c r="AG70">
        <v>402</v>
      </c>
      <c r="AH70">
        <v>422</v>
      </c>
    </row>
    <row r="71" spans="1:34" x14ac:dyDescent="0.25">
      <c r="A71">
        <v>68</v>
      </c>
      <c r="B71" t="s">
        <v>289</v>
      </c>
      <c r="C71" s="19">
        <v>9049.6714644991498</v>
      </c>
      <c r="D71" s="19">
        <v>9445.0105673962535</v>
      </c>
      <c r="E71" s="19">
        <v>9943.6769358232814</v>
      </c>
      <c r="F71" s="19">
        <v>10403.707891921729</v>
      </c>
      <c r="G71" s="19">
        <v>10870.926831709214</v>
      </c>
      <c r="H71" s="19">
        <v>11332.754783729921</v>
      </c>
      <c r="I71" s="19">
        <v>11720.905902937986</v>
      </c>
      <c r="J71" s="19">
        <v>12026.395209722112</v>
      </c>
      <c r="K71" s="19">
        <v>12344.463487962053</v>
      </c>
      <c r="L71" s="19">
        <v>12619.403864067766</v>
      </c>
      <c r="M71" s="19">
        <v>12915.908191240595</v>
      </c>
      <c r="N71">
        <f>N72+N73</f>
        <v>13171</v>
      </c>
      <c r="O71">
        <f t="shared" ref="O71:AH71" si="3">O72+O73</f>
        <v>13476</v>
      </c>
      <c r="P71">
        <f t="shared" si="3"/>
        <v>13815</v>
      </c>
      <c r="Q71">
        <f t="shared" si="3"/>
        <v>14219</v>
      </c>
      <c r="R71">
        <f t="shared" si="3"/>
        <v>14712</v>
      </c>
      <c r="S71">
        <f t="shared" si="3"/>
        <v>15077</v>
      </c>
      <c r="T71">
        <f t="shared" si="3"/>
        <v>15404</v>
      </c>
      <c r="U71">
        <f t="shared" si="3"/>
        <v>15799</v>
      </c>
      <c r="V71">
        <f t="shared" si="3"/>
        <v>16298</v>
      </c>
      <c r="W71">
        <f t="shared" si="3"/>
        <v>16699</v>
      </c>
      <c r="X71">
        <f t="shared" si="3"/>
        <v>17196</v>
      </c>
      <c r="Y71">
        <f t="shared" si="3"/>
        <v>17455</v>
      </c>
      <c r="Z71">
        <f t="shared" si="3"/>
        <v>17773</v>
      </c>
      <c r="AA71">
        <f t="shared" si="3"/>
        <v>18025</v>
      </c>
      <c r="AB71">
        <f t="shared" si="3"/>
        <v>18711</v>
      </c>
      <c r="AC71">
        <f t="shared" si="3"/>
        <v>19172</v>
      </c>
      <c r="AD71">
        <f t="shared" si="3"/>
        <v>19524</v>
      </c>
      <c r="AE71">
        <f t="shared" si="3"/>
        <v>20056</v>
      </c>
      <c r="AF71">
        <f t="shared" si="3"/>
        <v>20569</v>
      </c>
      <c r="AG71">
        <f t="shared" si="3"/>
        <v>21078</v>
      </c>
      <c r="AH71">
        <f t="shared" si="3"/>
        <v>21572</v>
      </c>
    </row>
    <row r="72" spans="1:34" x14ac:dyDescent="0.25">
      <c r="A72">
        <v>69</v>
      </c>
      <c r="B72" t="s">
        <v>83</v>
      </c>
      <c r="C72" s="19">
        <v>1483.3552003799502</v>
      </c>
      <c r="D72" s="19">
        <v>1534.7191416468379</v>
      </c>
      <c r="E72" s="19">
        <v>1580.7695717481856</v>
      </c>
      <c r="F72" s="19">
        <v>1610.8794683529131</v>
      </c>
      <c r="G72" s="19">
        <v>1654.2731428714908</v>
      </c>
      <c r="H72" s="19">
        <v>1733.9758103545926</v>
      </c>
      <c r="I72" s="19">
        <v>1786.2253368157369</v>
      </c>
      <c r="J72" s="19">
        <v>1838.4748632768815</v>
      </c>
      <c r="K72" s="19">
        <v>1882.7541229897158</v>
      </c>
      <c r="L72" s="19">
        <v>1918.1775307599833</v>
      </c>
      <c r="M72" s="19">
        <v>1980.1684943579514</v>
      </c>
      <c r="N72">
        <v>2025</v>
      </c>
      <c r="O72">
        <v>2100</v>
      </c>
      <c r="P72">
        <v>2179</v>
      </c>
      <c r="Q72">
        <v>2264</v>
      </c>
      <c r="R72">
        <v>2374</v>
      </c>
      <c r="S72">
        <v>2420</v>
      </c>
      <c r="T72">
        <v>2490</v>
      </c>
      <c r="U72">
        <v>2542</v>
      </c>
      <c r="V72">
        <v>2611</v>
      </c>
      <c r="W72">
        <v>2682</v>
      </c>
      <c r="X72">
        <v>2773</v>
      </c>
      <c r="Y72">
        <v>2807</v>
      </c>
      <c r="Z72">
        <v>2870</v>
      </c>
      <c r="AA72">
        <v>2932</v>
      </c>
      <c r="AB72">
        <v>2978</v>
      </c>
      <c r="AC72">
        <v>3043</v>
      </c>
      <c r="AD72">
        <v>3083</v>
      </c>
      <c r="AE72">
        <v>3155</v>
      </c>
      <c r="AF72">
        <v>3207</v>
      </c>
      <c r="AG72">
        <v>3256</v>
      </c>
      <c r="AH72">
        <v>3324</v>
      </c>
    </row>
    <row r="73" spans="1:34" x14ac:dyDescent="0.25">
      <c r="A73">
        <v>70</v>
      </c>
      <c r="B73" t="s">
        <v>85</v>
      </c>
      <c r="C73" s="19">
        <v>7566.5852491619771</v>
      </c>
      <c r="D73" s="19">
        <v>7910.7666691643435</v>
      </c>
      <c r="E73" s="19">
        <v>8363.0679069685011</v>
      </c>
      <c r="F73" s="19">
        <v>8793.7451812122999</v>
      </c>
      <c r="G73" s="19">
        <v>9217.2144676026473</v>
      </c>
      <c r="H73" s="19">
        <v>9600.1388223173217</v>
      </c>
      <c r="I73" s="19">
        <v>9937.1122544662358</v>
      </c>
      <c r="J73" s="19">
        <v>10190.292827818761</v>
      </c>
      <c r="K73" s="19">
        <v>10462.394369286601</v>
      </c>
      <c r="L73" s="19">
        <v>10702.960963895584</v>
      </c>
      <c r="M73" s="19">
        <v>10937.220569132798</v>
      </c>
      <c r="N73">
        <v>11146</v>
      </c>
      <c r="O73">
        <v>11376</v>
      </c>
      <c r="P73">
        <v>11636</v>
      </c>
      <c r="Q73">
        <v>11955</v>
      </c>
      <c r="R73">
        <v>12338</v>
      </c>
      <c r="S73">
        <v>12657</v>
      </c>
      <c r="T73">
        <v>12914</v>
      </c>
      <c r="U73">
        <v>13257</v>
      </c>
      <c r="V73">
        <v>13687</v>
      </c>
      <c r="W73">
        <v>14017</v>
      </c>
      <c r="X73">
        <v>14423</v>
      </c>
      <c r="Y73">
        <v>14648</v>
      </c>
      <c r="Z73">
        <v>14903</v>
      </c>
      <c r="AA73">
        <v>15093</v>
      </c>
      <c r="AB73">
        <v>15733</v>
      </c>
      <c r="AC73">
        <v>16129</v>
      </c>
      <c r="AD73">
        <v>16441</v>
      </c>
      <c r="AE73">
        <v>16901</v>
      </c>
      <c r="AF73">
        <v>17362</v>
      </c>
      <c r="AG73">
        <v>17822</v>
      </c>
      <c r="AH73">
        <v>18248</v>
      </c>
    </row>
    <row r="74" spans="1:34" x14ac:dyDescent="0.25">
      <c r="A74">
        <v>71</v>
      </c>
      <c r="B74" t="s">
        <v>156</v>
      </c>
      <c r="C74" s="19">
        <v>2319.5575243078501</v>
      </c>
      <c r="D74" s="19">
        <v>2414.6360616538022</v>
      </c>
      <c r="E74" s="19">
        <v>2595.8234630111829</v>
      </c>
      <c r="F74" s="19">
        <v>2759.9684850329677</v>
      </c>
      <c r="G74" s="19">
        <v>2921.4226050543962</v>
      </c>
      <c r="H74" s="19">
        <v>3082.8767250758242</v>
      </c>
      <c r="I74" s="19">
        <v>3229.9793677620141</v>
      </c>
      <c r="J74" s="19">
        <v>3379.7729124485613</v>
      </c>
      <c r="K74" s="19">
        <v>3541.2270324699894</v>
      </c>
      <c r="L74" s="19">
        <v>3668.5963938202271</v>
      </c>
      <c r="M74" s="19">
        <v>3786.0991145024886</v>
      </c>
      <c r="N74">
        <v>3803</v>
      </c>
      <c r="O74">
        <v>3831</v>
      </c>
      <c r="P74">
        <v>3929</v>
      </c>
      <c r="Q74">
        <v>4054</v>
      </c>
      <c r="R74">
        <v>4189</v>
      </c>
      <c r="S74">
        <v>4340</v>
      </c>
      <c r="T74">
        <v>4472</v>
      </c>
      <c r="U74">
        <v>4647</v>
      </c>
      <c r="V74">
        <v>4835</v>
      </c>
      <c r="W74">
        <v>4959</v>
      </c>
      <c r="X74">
        <v>5116</v>
      </c>
      <c r="Y74">
        <v>5216</v>
      </c>
      <c r="Z74">
        <v>5368</v>
      </c>
      <c r="AA74">
        <v>5524</v>
      </c>
      <c r="AB74">
        <v>5691</v>
      </c>
      <c r="AC74">
        <v>5831</v>
      </c>
      <c r="AD74">
        <v>6004</v>
      </c>
      <c r="AE74">
        <v>6189</v>
      </c>
      <c r="AF74">
        <v>6388</v>
      </c>
      <c r="AG74">
        <v>6615</v>
      </c>
      <c r="AH74">
        <v>6825</v>
      </c>
    </row>
    <row r="75" spans="1:34" x14ac:dyDescent="0.25">
      <c r="A75">
        <v>72</v>
      </c>
      <c r="B75" t="s">
        <v>157</v>
      </c>
      <c r="C75" s="19">
        <v>4354.4136791473702</v>
      </c>
      <c r="D75" s="19">
        <v>4539.0854329134354</v>
      </c>
      <c r="E75" s="19">
        <v>4741.1273021327443</v>
      </c>
      <c r="F75" s="19">
        <v>4944.0833879548563</v>
      </c>
      <c r="G75" s="19">
        <v>5158.0100730105951</v>
      </c>
      <c r="H75" s="19">
        <v>5326.2259279262189</v>
      </c>
      <c r="I75" s="19">
        <v>5445.98830289332</v>
      </c>
      <c r="J75" s="19">
        <v>5477.9858839914014</v>
      </c>
      <c r="K75" s="19">
        <v>5528.2677971455278</v>
      </c>
      <c r="L75" s="19">
        <v>5605.0619917809208</v>
      </c>
      <c r="M75" s="19">
        <v>5672.7140203882918</v>
      </c>
      <c r="N75">
        <v>5729</v>
      </c>
      <c r="O75">
        <v>5825</v>
      </c>
      <c r="P75">
        <v>5901</v>
      </c>
      <c r="Q75">
        <v>6210</v>
      </c>
      <c r="R75">
        <v>6371</v>
      </c>
      <c r="S75">
        <v>6471</v>
      </c>
      <c r="T75">
        <v>6541</v>
      </c>
      <c r="U75">
        <v>6650</v>
      </c>
      <c r="V75">
        <v>6786</v>
      </c>
      <c r="W75">
        <v>6916</v>
      </c>
      <c r="X75">
        <v>7088</v>
      </c>
      <c r="Y75">
        <v>7180</v>
      </c>
      <c r="Z75">
        <v>7236</v>
      </c>
      <c r="AA75">
        <v>7290</v>
      </c>
      <c r="AB75">
        <v>7387</v>
      </c>
      <c r="AC75">
        <v>7427</v>
      </c>
      <c r="AD75">
        <v>7467</v>
      </c>
      <c r="AE75">
        <v>7608</v>
      </c>
      <c r="AF75">
        <v>7760</v>
      </c>
      <c r="AG75">
        <v>7843</v>
      </c>
      <c r="AH75">
        <v>7932</v>
      </c>
    </row>
    <row r="76" spans="1:34" x14ac:dyDescent="0.25">
      <c r="A76">
        <v>73</v>
      </c>
      <c r="B76" t="s">
        <v>158</v>
      </c>
      <c r="C76" s="19">
        <v>910.95218238302004</v>
      </c>
      <c r="D76" s="19">
        <v>974.34542291110438</v>
      </c>
      <c r="E76" s="19">
        <v>1043.8174673254434</v>
      </c>
      <c r="F76" s="19">
        <v>1107.2107078535278</v>
      </c>
      <c r="G76" s="19">
        <v>1155.8411389435651</v>
      </c>
      <c r="H76" s="19">
        <v>1207.9451722543192</v>
      </c>
      <c r="I76" s="19">
        <v>1276.548816113479</v>
      </c>
      <c r="J76" s="19">
        <v>1345.1524599726388</v>
      </c>
      <c r="K76" s="19">
        <v>1405.0720982800062</v>
      </c>
      <c r="L76" s="19">
        <v>1439.8081204871758</v>
      </c>
      <c r="M76" s="19">
        <v>1487.5701510220338</v>
      </c>
      <c r="N76">
        <v>1614</v>
      </c>
      <c r="O76">
        <v>1719</v>
      </c>
      <c r="P76">
        <v>1806</v>
      </c>
      <c r="Q76">
        <v>1691</v>
      </c>
      <c r="R76">
        <v>1777</v>
      </c>
      <c r="S76">
        <v>1847</v>
      </c>
      <c r="T76">
        <v>1901</v>
      </c>
      <c r="U76">
        <v>1960</v>
      </c>
      <c r="V76">
        <v>2066</v>
      </c>
      <c r="W76">
        <v>2143</v>
      </c>
      <c r="X76">
        <v>2219</v>
      </c>
      <c r="Y76">
        <v>2253</v>
      </c>
      <c r="Z76">
        <v>2299</v>
      </c>
      <c r="AA76">
        <v>2279</v>
      </c>
      <c r="AB76">
        <v>2654</v>
      </c>
      <c r="AC76">
        <v>2871</v>
      </c>
      <c r="AD76">
        <v>2970</v>
      </c>
      <c r="AE76">
        <v>3104</v>
      </c>
      <c r="AF76">
        <v>3214</v>
      </c>
      <c r="AG76">
        <v>3364</v>
      </c>
      <c r="AH76">
        <v>3491</v>
      </c>
    </row>
    <row r="77" spans="1:34" x14ac:dyDescent="0.25">
      <c r="A77">
        <v>74</v>
      </c>
      <c r="B77" t="s">
        <v>290</v>
      </c>
      <c r="C77" s="19">
        <v>6809.4783202333938</v>
      </c>
      <c r="D77" s="19">
        <v>7045.3255330445354</v>
      </c>
      <c r="E77" s="19">
        <v>7282.799278357822</v>
      </c>
      <c r="F77" s="19">
        <v>7439.7596648148919</v>
      </c>
      <c r="G77" s="19">
        <v>7386.8973584951536</v>
      </c>
      <c r="H77" s="19">
        <v>7567.4424662333377</v>
      </c>
      <c r="I77" s="19">
        <v>7848.8325891045606</v>
      </c>
      <c r="J77" s="19">
        <v>8150.5543682526068</v>
      </c>
      <c r="K77" s="19">
        <v>8481.5537324392772</v>
      </c>
      <c r="L77" s="19">
        <v>8719.0274777525647</v>
      </c>
      <c r="M77" s="19">
        <v>8910.958313005769</v>
      </c>
      <c r="N77">
        <f>N78+N81</f>
        <v>9273</v>
      </c>
      <c r="O77">
        <f t="shared" ref="O77:AH77" si="4">O78+O81</f>
        <v>9595</v>
      </c>
      <c r="P77">
        <f t="shared" si="4"/>
        <v>9890</v>
      </c>
      <c r="Q77">
        <f t="shared" si="4"/>
        <v>9835</v>
      </c>
      <c r="R77">
        <f t="shared" si="4"/>
        <v>9882</v>
      </c>
      <c r="S77">
        <f t="shared" si="4"/>
        <v>9974</v>
      </c>
      <c r="T77">
        <f t="shared" si="4"/>
        <v>10034</v>
      </c>
      <c r="U77">
        <f t="shared" si="4"/>
        <v>10531</v>
      </c>
      <c r="V77">
        <f t="shared" si="4"/>
        <v>10812</v>
      </c>
      <c r="W77">
        <f t="shared" si="4"/>
        <v>11037</v>
      </c>
      <c r="X77">
        <f t="shared" si="4"/>
        <v>11016</v>
      </c>
      <c r="Y77">
        <f t="shared" si="4"/>
        <v>10498</v>
      </c>
      <c r="Z77">
        <f t="shared" si="4"/>
        <v>10476</v>
      </c>
      <c r="AA77">
        <f t="shared" si="4"/>
        <v>10743</v>
      </c>
      <c r="AB77">
        <f t="shared" si="4"/>
        <v>11175</v>
      </c>
      <c r="AC77">
        <f t="shared" si="4"/>
        <v>11511</v>
      </c>
      <c r="AD77">
        <f t="shared" si="4"/>
        <v>11899</v>
      </c>
      <c r="AE77">
        <f t="shared" si="4"/>
        <v>12366</v>
      </c>
      <c r="AF77">
        <f t="shared" si="4"/>
        <v>12786</v>
      </c>
      <c r="AG77">
        <f t="shared" si="4"/>
        <v>13073</v>
      </c>
      <c r="AH77">
        <f t="shared" si="4"/>
        <v>13337</v>
      </c>
    </row>
    <row r="78" spans="1:34" x14ac:dyDescent="0.25">
      <c r="A78">
        <v>75</v>
      </c>
      <c r="B78" t="s">
        <v>91</v>
      </c>
      <c r="C78" s="19">
        <v>902.96088694523633</v>
      </c>
      <c r="D78" s="19">
        <v>931.04933173584743</v>
      </c>
      <c r="E78" s="19">
        <v>994.66139787929046</v>
      </c>
      <c r="F78" s="19">
        <v>1044.2292416274279</v>
      </c>
      <c r="G78" s="19">
        <v>1049.1860260022415</v>
      </c>
      <c r="H78" s="19">
        <v>1071.4915556889034</v>
      </c>
      <c r="I78" s="19">
        <v>1118.581007249634</v>
      </c>
      <c r="J78" s="19">
        <v>1175.5840275599919</v>
      </c>
      <c r="K78" s="19">
        <v>1229.2825249538075</v>
      </c>
      <c r="L78" s="19">
        <v>1272.2413228688599</v>
      </c>
      <c r="M78" s="19">
        <v>1318.5046437004548</v>
      </c>
      <c r="N78">
        <v>1327</v>
      </c>
      <c r="O78">
        <v>1388</v>
      </c>
      <c r="P78">
        <v>1478</v>
      </c>
      <c r="Q78">
        <v>1526</v>
      </c>
      <c r="R78">
        <v>1538</v>
      </c>
      <c r="S78">
        <v>1514</v>
      </c>
      <c r="T78">
        <v>1550</v>
      </c>
      <c r="U78">
        <v>1597</v>
      </c>
      <c r="V78">
        <v>1615</v>
      </c>
      <c r="W78">
        <v>1672</v>
      </c>
      <c r="X78">
        <v>1657</v>
      </c>
      <c r="Y78">
        <v>1600</v>
      </c>
      <c r="Z78">
        <v>1596</v>
      </c>
      <c r="AA78">
        <v>1590</v>
      </c>
      <c r="AB78">
        <v>1631</v>
      </c>
      <c r="AC78">
        <v>1689</v>
      </c>
      <c r="AD78">
        <v>1784</v>
      </c>
      <c r="AE78">
        <v>1800</v>
      </c>
      <c r="AF78">
        <v>1866</v>
      </c>
      <c r="AG78">
        <v>1910</v>
      </c>
      <c r="AH78">
        <v>1988</v>
      </c>
    </row>
    <row r="79" spans="1:34" x14ac:dyDescent="0.25">
      <c r="A79">
        <v>76</v>
      </c>
      <c r="B79" t="s">
        <v>159</v>
      </c>
      <c r="C79" s="19">
        <v>284.17844296995798</v>
      </c>
      <c r="D79" s="19">
        <v>294.9177445938227</v>
      </c>
      <c r="E79" s="19">
        <v>318.8746482162901</v>
      </c>
      <c r="F79" s="19">
        <v>340.35325146401948</v>
      </c>
      <c r="G79" s="19">
        <v>337.0488509643688</v>
      </c>
      <c r="H79" s="19">
        <v>332.91835033980544</v>
      </c>
      <c r="I79" s="19">
        <v>342.83155183875749</v>
      </c>
      <c r="J79" s="19">
        <v>346.96205246332084</v>
      </c>
      <c r="K79" s="19">
        <v>354.39695358753482</v>
      </c>
      <c r="L79" s="19">
        <v>360.17965446192352</v>
      </c>
      <c r="M79" s="19">
        <v>369.2667558359629</v>
      </c>
      <c r="N79">
        <v>375</v>
      </c>
      <c r="O79">
        <v>387</v>
      </c>
      <c r="P79">
        <v>413</v>
      </c>
      <c r="Q79">
        <v>429</v>
      </c>
      <c r="R79">
        <v>427</v>
      </c>
      <c r="S79">
        <v>418</v>
      </c>
      <c r="T79">
        <v>423</v>
      </c>
      <c r="U79">
        <v>433</v>
      </c>
      <c r="V79">
        <v>443</v>
      </c>
      <c r="W79">
        <v>462</v>
      </c>
      <c r="X79">
        <v>458</v>
      </c>
      <c r="Y79">
        <v>441</v>
      </c>
      <c r="Z79">
        <v>440</v>
      </c>
      <c r="AA79">
        <v>441</v>
      </c>
      <c r="AB79">
        <v>453</v>
      </c>
      <c r="AC79">
        <v>474</v>
      </c>
      <c r="AD79">
        <v>504</v>
      </c>
      <c r="AE79">
        <v>509</v>
      </c>
      <c r="AF79">
        <v>524</v>
      </c>
      <c r="AG79">
        <v>540</v>
      </c>
      <c r="AH79">
        <v>563</v>
      </c>
    </row>
    <row r="80" spans="1:34" x14ac:dyDescent="0.25">
      <c r="A80">
        <v>77</v>
      </c>
      <c r="B80" t="s">
        <v>160</v>
      </c>
      <c r="C80" s="19">
        <v>618.70246964515013</v>
      </c>
      <c r="D80" s="19">
        <v>636.04926785950011</v>
      </c>
      <c r="E80" s="19">
        <v>675.69909234944294</v>
      </c>
      <c r="F80" s="19">
        <v>703.78438469648586</v>
      </c>
      <c r="G80" s="19">
        <v>712.04476479855725</v>
      </c>
      <c r="H80" s="19">
        <v>738.47798112518581</v>
      </c>
      <c r="I80" s="19">
        <v>775.64969158450731</v>
      </c>
      <c r="J80" s="19">
        <v>828.51612423776442</v>
      </c>
      <c r="K80" s="19">
        <v>874.7742528093645</v>
      </c>
      <c r="L80" s="19">
        <v>911.94596326868589</v>
      </c>
      <c r="M80" s="19">
        <v>949.11767372800728</v>
      </c>
      <c r="N80">
        <v>952</v>
      </c>
      <c r="O80">
        <v>1001</v>
      </c>
      <c r="P80">
        <v>1064</v>
      </c>
      <c r="Q80">
        <v>1097</v>
      </c>
      <c r="R80">
        <v>1111</v>
      </c>
      <c r="S80">
        <v>1096</v>
      </c>
      <c r="T80">
        <v>1127</v>
      </c>
      <c r="U80">
        <v>1165</v>
      </c>
      <c r="V80">
        <v>1172</v>
      </c>
      <c r="W80">
        <v>1210</v>
      </c>
      <c r="X80">
        <v>1199</v>
      </c>
      <c r="Y80">
        <v>1160</v>
      </c>
      <c r="Z80">
        <v>1156</v>
      </c>
      <c r="AA80">
        <v>1149</v>
      </c>
      <c r="AB80">
        <v>1177</v>
      </c>
      <c r="AC80">
        <v>1215</v>
      </c>
      <c r="AD80">
        <v>1280</v>
      </c>
      <c r="AE80">
        <v>1292</v>
      </c>
      <c r="AF80">
        <v>1342</v>
      </c>
      <c r="AG80">
        <v>1370</v>
      </c>
      <c r="AH80">
        <v>1424</v>
      </c>
    </row>
    <row r="81" spans="1:34" x14ac:dyDescent="0.25">
      <c r="A81">
        <v>78</v>
      </c>
      <c r="B81" t="s">
        <v>95</v>
      </c>
      <c r="C81" s="19">
        <v>5902.9774378004267</v>
      </c>
      <c r="D81" s="19">
        <v>6111.3941435999468</v>
      </c>
      <c r="E81" s="19">
        <v>6285.7505317201685</v>
      </c>
      <c r="F81" s="19">
        <v>6393.6082043712822</v>
      </c>
      <c r="G81" s="19">
        <v>6336.0300482943721</v>
      </c>
      <c r="H81" s="19">
        <v>6494.1672375196895</v>
      </c>
      <c r="I81" s="19">
        <v>6727.7237016063109</v>
      </c>
      <c r="J81" s="19">
        <v>6973.4445648641122</v>
      </c>
      <c r="K81" s="19">
        <v>7249.9819060222308</v>
      </c>
      <c r="L81" s="19">
        <v>7445.4232527058275</v>
      </c>
      <c r="M81" s="19">
        <v>7591.3960427599659</v>
      </c>
      <c r="N81">
        <v>7946</v>
      </c>
      <c r="O81">
        <v>8207</v>
      </c>
      <c r="P81">
        <v>8412</v>
      </c>
      <c r="Q81">
        <v>8309</v>
      </c>
      <c r="R81">
        <v>8344</v>
      </c>
      <c r="S81">
        <v>8460</v>
      </c>
      <c r="T81">
        <v>8484</v>
      </c>
      <c r="U81">
        <v>8934</v>
      </c>
      <c r="V81">
        <v>9197</v>
      </c>
      <c r="W81">
        <v>9365</v>
      </c>
      <c r="X81">
        <v>9359</v>
      </c>
      <c r="Y81">
        <v>8898</v>
      </c>
      <c r="Z81">
        <v>8880</v>
      </c>
      <c r="AA81">
        <v>9153</v>
      </c>
      <c r="AB81">
        <v>9544</v>
      </c>
      <c r="AC81">
        <v>9822</v>
      </c>
      <c r="AD81">
        <v>10115</v>
      </c>
      <c r="AE81">
        <v>10566</v>
      </c>
      <c r="AF81">
        <v>10920</v>
      </c>
      <c r="AG81">
        <v>11163</v>
      </c>
      <c r="AH81">
        <v>11349</v>
      </c>
    </row>
    <row r="82" spans="1:34" x14ac:dyDescent="0.25">
      <c r="A82">
        <v>79</v>
      </c>
      <c r="B82" t="s">
        <v>161</v>
      </c>
      <c r="C82" s="19">
        <v>1265.1904834974036</v>
      </c>
      <c r="D82" s="19">
        <v>1329.6131955283888</v>
      </c>
      <c r="E82" s="19">
        <v>1388.6673482234587</v>
      </c>
      <c r="F82" s="19">
        <v>1425.3525036855474</v>
      </c>
      <c r="G82" s="19">
        <v>1382.404028998224</v>
      </c>
      <c r="H82" s="19">
        <v>1365.4035911011586</v>
      </c>
      <c r="I82" s="19">
        <v>1378.8249894409471</v>
      </c>
      <c r="J82" s="19">
        <v>1415.5101449030358</v>
      </c>
      <c r="K82" s="19">
        <v>1449.5110206971669</v>
      </c>
      <c r="L82" s="19">
        <v>1485.3014162699365</v>
      </c>
      <c r="M82" s="19">
        <v>1521.091811842706</v>
      </c>
      <c r="N82">
        <v>1566</v>
      </c>
      <c r="O82">
        <v>1612</v>
      </c>
      <c r="P82">
        <v>1654</v>
      </c>
      <c r="Q82">
        <v>1674</v>
      </c>
      <c r="R82">
        <v>1629</v>
      </c>
      <c r="S82">
        <v>1620</v>
      </c>
      <c r="T82">
        <v>1448</v>
      </c>
      <c r="U82">
        <v>1672</v>
      </c>
      <c r="V82">
        <v>1687</v>
      </c>
      <c r="W82">
        <v>1717</v>
      </c>
      <c r="X82">
        <v>1730</v>
      </c>
      <c r="Y82">
        <v>1570</v>
      </c>
      <c r="Z82">
        <v>1559</v>
      </c>
      <c r="AA82">
        <v>1611</v>
      </c>
      <c r="AB82">
        <v>1639</v>
      </c>
      <c r="AC82">
        <v>1686</v>
      </c>
      <c r="AD82">
        <v>1709</v>
      </c>
      <c r="AE82">
        <v>1753</v>
      </c>
      <c r="AF82">
        <v>1778</v>
      </c>
      <c r="AG82">
        <v>1804</v>
      </c>
      <c r="AH82">
        <v>1841</v>
      </c>
    </row>
    <row r="83" spans="1:34" x14ac:dyDescent="0.25">
      <c r="A83">
        <v>80</v>
      </c>
      <c r="B83" t="s">
        <v>162</v>
      </c>
      <c r="C83" s="19">
        <v>4656.2729656985375</v>
      </c>
      <c r="D83" s="19">
        <v>4803.1460259976393</v>
      </c>
      <c r="E83" s="19">
        <v>4921.4383826709691</v>
      </c>
      <c r="F83" s="19">
        <v>4995.2718670375443</v>
      </c>
      <c r="G83" s="19">
        <v>4976.2180646203642</v>
      </c>
      <c r="H83" s="19">
        <v>5145.3205610728428</v>
      </c>
      <c r="I83" s="19">
        <v>5363.6453804363719</v>
      </c>
      <c r="J83" s="19">
        <v>5570.8554817232116</v>
      </c>
      <c r="K83" s="19">
        <v>5811.4097372401184</v>
      </c>
      <c r="L83" s="19">
        <v>5970.9853324840069</v>
      </c>
      <c r="M83" s="19">
        <v>6082.1325132508946</v>
      </c>
      <c r="N83">
        <v>6379</v>
      </c>
      <c r="O83">
        <v>6594</v>
      </c>
      <c r="P83">
        <v>6757</v>
      </c>
      <c r="Q83">
        <v>6635</v>
      </c>
      <c r="R83">
        <v>6715</v>
      </c>
      <c r="S83">
        <v>6840</v>
      </c>
      <c r="T83">
        <v>7037</v>
      </c>
      <c r="U83">
        <v>7262</v>
      </c>
      <c r="V83">
        <v>7511</v>
      </c>
      <c r="W83">
        <v>7649</v>
      </c>
      <c r="X83">
        <v>7628</v>
      </c>
      <c r="Y83">
        <v>7328</v>
      </c>
      <c r="Z83">
        <v>7320</v>
      </c>
      <c r="AA83">
        <v>7543</v>
      </c>
      <c r="AB83">
        <v>7905</v>
      </c>
      <c r="AC83">
        <v>8135</v>
      </c>
      <c r="AD83">
        <v>8407</v>
      </c>
      <c r="AE83">
        <v>8813</v>
      </c>
      <c r="AF83">
        <v>9142</v>
      </c>
      <c r="AG83">
        <v>9358</v>
      </c>
      <c r="AH83">
        <v>9507</v>
      </c>
    </row>
    <row r="84" spans="1:34" x14ac:dyDescent="0.25">
      <c r="A84">
        <v>81</v>
      </c>
      <c r="B84" t="s">
        <v>99</v>
      </c>
      <c r="C84" s="19">
        <v>4575.3072888785582</v>
      </c>
      <c r="D84" s="19">
        <v>4666.9647956765293</v>
      </c>
      <c r="E84" s="19">
        <v>4764.508564378958</v>
      </c>
      <c r="F84" s="19">
        <v>4833.461918116881</v>
      </c>
      <c r="G84" s="19">
        <v>4824.2120779813058</v>
      </c>
      <c r="H84" s="19">
        <v>4910.8242174326006</v>
      </c>
      <c r="I84" s="19">
        <v>4977.2548874971853</v>
      </c>
      <c r="J84" s="19">
        <v>4946.9826834171208</v>
      </c>
      <c r="K84" s="19">
        <v>5075.6395507573934</v>
      </c>
      <c r="L84" s="19">
        <v>5126.0932242241661</v>
      </c>
      <c r="M84" s="19">
        <v>5216.9098364643587</v>
      </c>
      <c r="N84">
        <v>5471</v>
      </c>
      <c r="O84">
        <v>5571</v>
      </c>
      <c r="P84">
        <v>5649</v>
      </c>
      <c r="Q84">
        <v>5646</v>
      </c>
      <c r="R84">
        <v>5778</v>
      </c>
      <c r="S84">
        <v>5797</v>
      </c>
      <c r="T84">
        <v>5851</v>
      </c>
      <c r="U84">
        <v>5812</v>
      </c>
      <c r="V84">
        <v>5841</v>
      </c>
      <c r="W84">
        <v>5945</v>
      </c>
      <c r="X84">
        <v>5972</v>
      </c>
      <c r="Y84">
        <v>5695</v>
      </c>
      <c r="Z84">
        <v>5551</v>
      </c>
      <c r="AA84">
        <v>5553</v>
      </c>
      <c r="AB84">
        <v>5681</v>
      </c>
      <c r="AC84">
        <v>5670</v>
      </c>
      <c r="AD84">
        <v>5897</v>
      </c>
      <c r="AE84">
        <v>5993</v>
      </c>
      <c r="AF84">
        <v>6003</v>
      </c>
      <c r="AG84">
        <v>6004</v>
      </c>
      <c r="AH84">
        <v>6169</v>
      </c>
    </row>
    <row r="85" spans="1:34" x14ac:dyDescent="0.25">
      <c r="A85">
        <v>82</v>
      </c>
      <c r="B85" t="s">
        <v>277</v>
      </c>
      <c r="C85" s="19">
        <v>16973.962474943055</v>
      </c>
      <c r="D85" s="19">
        <v>17268.012627793651</v>
      </c>
      <c r="E85" s="19">
        <v>17580.23441930355</v>
      </c>
      <c r="F85" s="19">
        <v>18017.17973070233</v>
      </c>
      <c r="G85" s="19">
        <v>18042.785221540442</v>
      </c>
      <c r="H85" s="19">
        <v>18084.910383887018</v>
      </c>
      <c r="I85" s="19">
        <v>18108.863907574283</v>
      </c>
      <c r="J85" s="19">
        <v>18174.942593608124</v>
      </c>
      <c r="K85" s="19">
        <v>18234.413411038582</v>
      </c>
      <c r="L85" s="19">
        <v>18228.63152601062</v>
      </c>
      <c r="M85" s="19">
        <v>18245.977181094506</v>
      </c>
      <c r="N85">
        <v>18701</v>
      </c>
      <c r="O85">
        <v>18844</v>
      </c>
      <c r="P85">
        <v>19101</v>
      </c>
      <c r="Q85">
        <v>19431</v>
      </c>
      <c r="R85">
        <v>19816</v>
      </c>
      <c r="S85">
        <v>19921</v>
      </c>
      <c r="T85">
        <v>19957</v>
      </c>
      <c r="U85">
        <v>19998</v>
      </c>
      <c r="V85">
        <v>20031</v>
      </c>
      <c r="W85">
        <v>20259</v>
      </c>
      <c r="X85">
        <v>20571</v>
      </c>
      <c r="Y85">
        <v>20608</v>
      </c>
      <c r="Z85">
        <v>20564</v>
      </c>
      <c r="AA85">
        <v>20275</v>
      </c>
      <c r="AB85">
        <v>20035</v>
      </c>
      <c r="AC85">
        <v>19920</v>
      </c>
      <c r="AD85">
        <v>20031</v>
      </c>
      <c r="AE85">
        <v>20063</v>
      </c>
      <c r="AF85">
        <v>20178</v>
      </c>
      <c r="AG85">
        <v>20310</v>
      </c>
      <c r="AH85">
        <v>20435</v>
      </c>
    </row>
    <row r="86" spans="1:34" x14ac:dyDescent="0.25">
      <c r="A86">
        <v>83</v>
      </c>
      <c r="B86" t="s">
        <v>163</v>
      </c>
      <c r="C86" s="19">
        <v>5218.0181874131013</v>
      </c>
      <c r="D86" s="19">
        <v>5213.9888297394227</v>
      </c>
      <c r="E86" s="19">
        <v>5224.4651596909862</v>
      </c>
      <c r="F86" s="19">
        <v>5263.9528648930309</v>
      </c>
      <c r="G86" s="19">
        <v>5116.4783740364137</v>
      </c>
      <c r="H86" s="19">
        <v>4977.8684700618878</v>
      </c>
      <c r="I86" s="19">
        <v>4778.0123294474561</v>
      </c>
      <c r="J86" s="19">
        <v>4607.9734356182416</v>
      </c>
      <c r="K86" s="19">
        <v>4476.6163754563358</v>
      </c>
      <c r="L86" s="19">
        <v>4340.4240860860173</v>
      </c>
      <c r="M86" s="19">
        <v>4243.7195019177434</v>
      </c>
      <c r="N86">
        <v>4205</v>
      </c>
      <c r="O86">
        <v>4162</v>
      </c>
      <c r="P86">
        <v>4171</v>
      </c>
      <c r="Q86">
        <v>4134</v>
      </c>
      <c r="R86">
        <v>4196</v>
      </c>
      <c r="S86">
        <v>4253</v>
      </c>
      <c r="T86">
        <v>4210</v>
      </c>
      <c r="U86">
        <v>4165</v>
      </c>
      <c r="V86">
        <v>4155</v>
      </c>
      <c r="W86">
        <v>4207</v>
      </c>
      <c r="X86">
        <v>4284</v>
      </c>
      <c r="Y86">
        <v>4339</v>
      </c>
      <c r="Z86">
        <v>4400</v>
      </c>
      <c r="AA86">
        <v>4340</v>
      </c>
      <c r="AB86">
        <v>4279</v>
      </c>
      <c r="AC86">
        <v>4201</v>
      </c>
      <c r="AD86">
        <v>4135</v>
      </c>
      <c r="AE86">
        <v>4137</v>
      </c>
      <c r="AF86">
        <v>4167</v>
      </c>
      <c r="AG86">
        <v>4149</v>
      </c>
      <c r="AH86">
        <v>4178</v>
      </c>
    </row>
    <row r="87" spans="1:34" x14ac:dyDescent="0.25">
      <c r="A87">
        <v>84</v>
      </c>
      <c r="B87" t="s">
        <v>292</v>
      </c>
      <c r="C87" s="19">
        <v>4404.9054065247519</v>
      </c>
      <c r="D87" s="19">
        <v>4382.4518563003403</v>
      </c>
      <c r="E87" s="19">
        <v>4387.2633313484284</v>
      </c>
      <c r="F87" s="19">
        <v>4426.557044241149</v>
      </c>
      <c r="G87" s="19">
        <v>4295.0433929267383</v>
      </c>
      <c r="H87" s="19">
        <v>4178.7660792646066</v>
      </c>
      <c r="I87" s="19">
        <v>3990.3166398811518</v>
      </c>
      <c r="J87" s="19">
        <v>3807.4805880538001</v>
      </c>
      <c r="K87" s="19">
        <v>3664.7401616271832</v>
      </c>
      <c r="L87" s="19">
        <v>3526.8112102486548</v>
      </c>
      <c r="M87" s="19">
        <v>3428.9778842708611</v>
      </c>
      <c r="N87">
        <v>3417</v>
      </c>
      <c r="O87">
        <v>3370</v>
      </c>
      <c r="P87">
        <v>3391</v>
      </c>
      <c r="Q87">
        <v>3356</v>
      </c>
      <c r="R87">
        <v>3409</v>
      </c>
      <c r="S87">
        <v>3486</v>
      </c>
      <c r="T87">
        <v>3474</v>
      </c>
      <c r="U87">
        <v>3439</v>
      </c>
      <c r="V87">
        <v>3437</v>
      </c>
      <c r="W87">
        <v>3444</v>
      </c>
      <c r="X87">
        <v>3525</v>
      </c>
      <c r="Y87">
        <v>3660</v>
      </c>
      <c r="Z87">
        <v>3780</v>
      </c>
      <c r="AA87">
        <v>3749</v>
      </c>
      <c r="AB87">
        <v>3705</v>
      </c>
      <c r="AC87">
        <v>3654</v>
      </c>
      <c r="AD87">
        <v>3590</v>
      </c>
      <c r="AE87">
        <v>3576</v>
      </c>
      <c r="AF87">
        <v>3574</v>
      </c>
      <c r="AG87">
        <v>3588</v>
      </c>
      <c r="AH87">
        <v>3620</v>
      </c>
    </row>
    <row r="88" spans="1:34" x14ac:dyDescent="0.25">
      <c r="A88">
        <v>85</v>
      </c>
      <c r="B88" t="s">
        <v>293</v>
      </c>
      <c r="C88" s="19">
        <v>809.96151275877867</v>
      </c>
      <c r="D88" s="19">
        <v>828.93209808815948</v>
      </c>
      <c r="E88" s="19">
        <v>834.70575449275361</v>
      </c>
      <c r="F88" s="19">
        <v>834.70575449275361</v>
      </c>
      <c r="G88" s="19">
        <v>819.0344013945695</v>
      </c>
      <c r="H88" s="19">
        <v>796.76458383399211</v>
      </c>
      <c r="I88" s="19">
        <v>786.04207908260298</v>
      </c>
      <c r="J88" s="19">
        <v>800.0638160651888</v>
      </c>
      <c r="K88" s="19">
        <v>812.43593693217622</v>
      </c>
      <c r="L88" s="19">
        <v>814.91036110557366</v>
      </c>
      <c r="M88" s="19">
        <v>816.55997722117206</v>
      </c>
      <c r="N88">
        <v>788</v>
      </c>
      <c r="O88">
        <v>792</v>
      </c>
      <c r="P88">
        <v>780</v>
      </c>
      <c r="Q88">
        <v>778</v>
      </c>
      <c r="R88">
        <v>787</v>
      </c>
      <c r="S88">
        <v>767</v>
      </c>
      <c r="T88">
        <v>736</v>
      </c>
      <c r="U88">
        <v>726</v>
      </c>
      <c r="V88">
        <v>718</v>
      </c>
      <c r="W88">
        <v>763</v>
      </c>
      <c r="X88">
        <v>759</v>
      </c>
      <c r="Y88">
        <v>679</v>
      </c>
      <c r="Z88">
        <v>620</v>
      </c>
      <c r="AA88">
        <v>591</v>
      </c>
      <c r="AB88">
        <v>574</v>
      </c>
      <c r="AC88">
        <v>547</v>
      </c>
      <c r="AD88">
        <v>545</v>
      </c>
      <c r="AE88">
        <v>562</v>
      </c>
      <c r="AF88">
        <v>592</v>
      </c>
      <c r="AG88">
        <v>562</v>
      </c>
      <c r="AH88">
        <v>558</v>
      </c>
    </row>
    <row r="89" spans="1:34" x14ac:dyDescent="0.25">
      <c r="A89">
        <v>86</v>
      </c>
      <c r="B89" t="s">
        <v>164</v>
      </c>
      <c r="C89" s="19">
        <v>11704.55185412834</v>
      </c>
      <c r="D89" s="19">
        <v>12004.753859054828</v>
      </c>
      <c r="E89" s="19">
        <v>12308.282201986043</v>
      </c>
      <c r="F89" s="19">
        <v>12707.442762553121</v>
      </c>
      <c r="G89" s="19">
        <v>12885.401845805942</v>
      </c>
      <c r="H89" s="19">
        <v>13070.845189569396</v>
      </c>
      <c r="I89" s="19">
        <v>13301.194096396646</v>
      </c>
      <c r="J89" s="19">
        <v>13543.185186240436</v>
      </c>
      <c r="K89" s="19">
        <v>13738.607544018068</v>
      </c>
      <c r="L89" s="19">
        <v>13873.324233209456</v>
      </c>
      <c r="M89" s="19">
        <v>13990.577647876034</v>
      </c>
      <c r="N89">
        <v>14496</v>
      </c>
      <c r="O89">
        <v>14682</v>
      </c>
      <c r="P89">
        <v>14930</v>
      </c>
      <c r="Q89">
        <v>15297</v>
      </c>
      <c r="R89">
        <v>15620</v>
      </c>
      <c r="S89">
        <v>15668</v>
      </c>
      <c r="T89">
        <v>15747</v>
      </c>
      <c r="U89">
        <v>15833</v>
      </c>
      <c r="V89">
        <v>15876</v>
      </c>
      <c r="W89">
        <v>16052</v>
      </c>
      <c r="X89">
        <v>16287</v>
      </c>
      <c r="Y89">
        <v>16269</v>
      </c>
      <c r="Z89">
        <v>16164</v>
      </c>
      <c r="AA89">
        <v>15935</v>
      </c>
      <c r="AB89">
        <v>15756</v>
      </c>
      <c r="AC89">
        <v>15719</v>
      </c>
      <c r="AD89">
        <v>15896</v>
      </c>
      <c r="AE89">
        <v>15926</v>
      </c>
      <c r="AF89">
        <v>16011</v>
      </c>
      <c r="AG89">
        <v>16161</v>
      </c>
      <c r="AH89">
        <v>16257</v>
      </c>
    </row>
    <row r="90" spans="1:34" x14ac:dyDescent="0.25">
      <c r="A90">
        <v>87</v>
      </c>
      <c r="B90" t="s">
        <v>292</v>
      </c>
      <c r="C90" s="19">
        <v>10914.888142592785</v>
      </c>
      <c r="D90" s="19">
        <v>11203.03196895479</v>
      </c>
      <c r="E90" s="19">
        <v>11488.705991090837</v>
      </c>
      <c r="F90" s="19">
        <v>11857.530088834204</v>
      </c>
      <c r="G90" s="19">
        <v>12023.830240048848</v>
      </c>
      <c r="H90" s="19">
        <v>12236.233403481412</v>
      </c>
      <c r="I90" s="19">
        <v>12452.752907290576</v>
      </c>
      <c r="J90" s="19">
        <v>12661.862998421861</v>
      </c>
      <c r="K90" s="19">
        <v>12837.219098465024</v>
      </c>
      <c r="L90" s="19">
        <v>12969.765258591548</v>
      </c>
      <c r="M90" s="19">
        <v>13081.729716835071</v>
      </c>
      <c r="N90">
        <v>13548</v>
      </c>
      <c r="O90">
        <v>13726</v>
      </c>
      <c r="P90">
        <v>13961</v>
      </c>
      <c r="Q90">
        <v>14279</v>
      </c>
      <c r="R90">
        <v>14550</v>
      </c>
      <c r="S90">
        <v>14590</v>
      </c>
      <c r="T90">
        <v>14650</v>
      </c>
      <c r="U90">
        <v>14731</v>
      </c>
      <c r="V90">
        <v>14770</v>
      </c>
      <c r="W90">
        <v>14937</v>
      </c>
      <c r="X90">
        <v>15159</v>
      </c>
      <c r="Y90">
        <v>15145</v>
      </c>
      <c r="Z90">
        <v>15038</v>
      </c>
      <c r="AA90">
        <v>14828</v>
      </c>
      <c r="AB90">
        <v>14668</v>
      </c>
      <c r="AC90">
        <v>14657</v>
      </c>
      <c r="AD90">
        <v>14812</v>
      </c>
      <c r="AE90">
        <v>14841</v>
      </c>
      <c r="AF90">
        <v>14925</v>
      </c>
      <c r="AG90">
        <v>15051</v>
      </c>
      <c r="AH90">
        <v>15116</v>
      </c>
    </row>
    <row r="91" spans="1:34" x14ac:dyDescent="0.25">
      <c r="A91">
        <v>88</v>
      </c>
      <c r="B91" t="s">
        <v>293</v>
      </c>
      <c r="C91" s="19">
        <v>794.80135453922719</v>
      </c>
      <c r="D91" s="19">
        <v>805.50247436778477</v>
      </c>
      <c r="E91" s="19">
        <v>823.0133977236062</v>
      </c>
      <c r="F91" s="19">
        <v>854.14392813395534</v>
      </c>
      <c r="G91" s="19">
        <v>865.8178770378363</v>
      </c>
      <c r="H91" s="19">
        <v>831.76885940151692</v>
      </c>
      <c r="I91" s="19">
        <v>845.38846645604463</v>
      </c>
      <c r="J91" s="19">
        <v>881.38314224301087</v>
      </c>
      <c r="K91" s="19">
        <v>902.78538190012591</v>
      </c>
      <c r="L91" s="19">
        <v>903.75821097544929</v>
      </c>
      <c r="M91" s="19">
        <v>908.62235635206639</v>
      </c>
      <c r="N91">
        <v>948</v>
      </c>
      <c r="O91">
        <v>956</v>
      </c>
      <c r="P91">
        <v>969</v>
      </c>
      <c r="Q91">
        <v>1018</v>
      </c>
      <c r="R91">
        <v>1070</v>
      </c>
      <c r="S91">
        <v>1078</v>
      </c>
      <c r="T91">
        <v>1097</v>
      </c>
      <c r="U91">
        <v>1102</v>
      </c>
      <c r="V91">
        <v>1106</v>
      </c>
      <c r="W91">
        <v>1115</v>
      </c>
      <c r="X91">
        <v>1128</v>
      </c>
      <c r="Y91">
        <v>1124</v>
      </c>
      <c r="Z91">
        <v>1126</v>
      </c>
      <c r="AA91">
        <v>1107</v>
      </c>
      <c r="AB91">
        <v>1088</v>
      </c>
      <c r="AC91">
        <v>1062</v>
      </c>
      <c r="AD91">
        <v>1084</v>
      </c>
      <c r="AE91">
        <v>1085</v>
      </c>
      <c r="AF91">
        <v>1086</v>
      </c>
      <c r="AG91">
        <v>1110</v>
      </c>
      <c r="AH91">
        <v>1141</v>
      </c>
    </row>
    <row r="93" spans="1:34" ht="18" x14ac:dyDescent="0.25">
      <c r="A93" s="20" t="s">
        <v>379</v>
      </c>
    </row>
    <row r="94" spans="1:34" x14ac:dyDescent="0.25">
      <c r="A94" t="s">
        <v>382</v>
      </c>
    </row>
    <row r="95" spans="1:34" x14ac:dyDescent="0.25">
      <c r="A95" s="7" t="s">
        <v>165</v>
      </c>
      <c r="B95" s="7" t="s">
        <v>166</v>
      </c>
      <c r="C95" s="7">
        <v>1987</v>
      </c>
      <c r="D95" s="7">
        <v>1988</v>
      </c>
      <c r="E95" s="7">
        <v>1989</v>
      </c>
      <c r="F95" s="7">
        <v>1990</v>
      </c>
      <c r="G95" s="7">
        <v>1991</v>
      </c>
      <c r="H95" s="7">
        <v>1992</v>
      </c>
      <c r="I95" s="7">
        <v>1993</v>
      </c>
      <c r="J95" s="7">
        <v>1994</v>
      </c>
      <c r="K95" s="7">
        <v>1995</v>
      </c>
      <c r="L95" s="7">
        <v>1996</v>
      </c>
      <c r="M95" s="7">
        <v>1997</v>
      </c>
      <c r="N95" s="7" t="s">
        <v>168</v>
      </c>
      <c r="O95" s="7" t="s">
        <v>169</v>
      </c>
      <c r="P95" s="7" t="s">
        <v>170</v>
      </c>
      <c r="Q95" s="7" t="s">
        <v>171</v>
      </c>
      <c r="R95" s="7" t="s">
        <v>172</v>
      </c>
      <c r="S95" s="7" t="s">
        <v>173</v>
      </c>
      <c r="T95" s="7" t="s">
        <v>174</v>
      </c>
      <c r="U95" s="7" t="s">
        <v>175</v>
      </c>
      <c r="V95" s="7" t="s">
        <v>176</v>
      </c>
      <c r="W95" s="7" t="s">
        <v>177</v>
      </c>
      <c r="X95" s="7" t="s">
        <v>178</v>
      </c>
      <c r="Y95" s="7" t="s">
        <v>179</v>
      </c>
      <c r="Z95" s="7" t="s">
        <v>180</v>
      </c>
      <c r="AA95" s="7" t="s">
        <v>181</v>
      </c>
      <c r="AB95" s="7" t="s">
        <v>182</v>
      </c>
      <c r="AC95" s="7" t="s">
        <v>183</v>
      </c>
      <c r="AD95" s="7" t="s">
        <v>184</v>
      </c>
      <c r="AE95" s="7" t="s">
        <v>185</v>
      </c>
      <c r="AF95" s="7" t="s">
        <v>186</v>
      </c>
      <c r="AG95" s="7" t="s">
        <v>187</v>
      </c>
      <c r="AH95" s="7" t="s">
        <v>188</v>
      </c>
    </row>
    <row r="96" spans="1:34" x14ac:dyDescent="0.25">
      <c r="A96">
        <v>1</v>
      </c>
      <c r="B96" s="2" t="s">
        <v>1</v>
      </c>
      <c r="C96" s="22">
        <f>C4*100/AB4</f>
        <v>79.629578372511446</v>
      </c>
      <c r="D96" s="22">
        <f t="shared" ref="D96:AH96" si="5">D4*100/$AB4</f>
        <v>81.907255565266169</v>
      </c>
      <c r="E96" s="22">
        <f t="shared" si="5"/>
        <v>83.85718873785801</v>
      </c>
      <c r="F96" s="22">
        <f t="shared" si="5"/>
        <v>84.92451301404634</v>
      </c>
      <c r="G96" s="22">
        <f t="shared" si="5"/>
        <v>83.839939052586288</v>
      </c>
      <c r="H96" s="22">
        <f t="shared" si="5"/>
        <v>84.135339912864666</v>
      </c>
      <c r="I96" s="22">
        <f t="shared" si="5"/>
        <v>85.566345053531961</v>
      </c>
      <c r="J96" s="22">
        <f t="shared" si="5"/>
        <v>87.610432758232008</v>
      </c>
      <c r="K96" s="22">
        <f t="shared" si="5"/>
        <v>89.686144885930219</v>
      </c>
      <c r="L96" s="22">
        <f t="shared" si="5"/>
        <v>91.313365196563453</v>
      </c>
      <c r="M96" s="22">
        <f t="shared" si="5"/>
        <v>93.355296690604533</v>
      </c>
      <c r="N96" s="22">
        <f t="shared" si="5"/>
        <v>94.909236947791172</v>
      </c>
      <c r="O96" s="22">
        <f t="shared" si="5"/>
        <v>96.999196787148591</v>
      </c>
      <c r="P96" s="22">
        <f t="shared" si="5"/>
        <v>99.103614457831327</v>
      </c>
      <c r="Q96" s="22">
        <f t="shared" si="5"/>
        <v>99.377510040160644</v>
      </c>
      <c r="R96" s="22">
        <f t="shared" si="5"/>
        <v>98.372690763052205</v>
      </c>
      <c r="S96" s="22">
        <f t="shared" si="5"/>
        <v>97.963052208835336</v>
      </c>
      <c r="T96" s="22">
        <f t="shared" si="5"/>
        <v>98.876305220883538</v>
      </c>
      <c r="U96" s="22">
        <f t="shared" si="5"/>
        <v>100.68995983935743</v>
      </c>
      <c r="V96" s="22">
        <f t="shared" si="5"/>
        <v>102.4722891566265</v>
      </c>
      <c r="W96" s="22">
        <f t="shared" si="5"/>
        <v>103.55180722891566</v>
      </c>
      <c r="X96" s="22">
        <f t="shared" si="5"/>
        <v>102.99357429718876</v>
      </c>
      <c r="Y96" s="22">
        <f t="shared" si="5"/>
        <v>97.555823293172693</v>
      </c>
      <c r="Z96" s="22">
        <f t="shared" si="5"/>
        <v>96.802409638554224</v>
      </c>
      <c r="AA96" s="22">
        <f t="shared" si="5"/>
        <v>97.963855421686745</v>
      </c>
      <c r="AB96" s="22">
        <f t="shared" si="5"/>
        <v>100</v>
      </c>
      <c r="AC96" s="22">
        <f t="shared" si="5"/>
        <v>101.69156626506025</v>
      </c>
      <c r="AD96" s="22">
        <f t="shared" si="5"/>
        <v>103.87630522088354</v>
      </c>
      <c r="AE96" s="22">
        <f t="shared" si="5"/>
        <v>106.26987951807229</v>
      </c>
      <c r="AF96" s="22">
        <f t="shared" si="5"/>
        <v>107.89638554216867</v>
      </c>
      <c r="AG96" s="22">
        <f t="shared" si="5"/>
        <v>109.62489959839357</v>
      </c>
      <c r="AH96" s="22">
        <f t="shared" si="5"/>
        <v>111.5574297188755</v>
      </c>
    </row>
    <row r="97" spans="1:34" x14ac:dyDescent="0.25">
      <c r="A97">
        <v>2</v>
      </c>
      <c r="B97" s="2" t="s">
        <v>298</v>
      </c>
      <c r="C97" s="22">
        <f t="shared" ref="C97:AH97" si="6">C5*100/$AB5</f>
        <v>78.548543386042084</v>
      </c>
      <c r="D97" s="22">
        <f t="shared" si="6"/>
        <v>80.997065150483266</v>
      </c>
      <c r="E97" s="22">
        <f t="shared" si="6"/>
        <v>83.029521005431789</v>
      </c>
      <c r="F97" s="22">
        <f t="shared" si="6"/>
        <v>83.861652824417121</v>
      </c>
      <c r="G97" s="22">
        <f t="shared" si="6"/>
        <v>82.5211894340014</v>
      </c>
      <c r="H97" s="22">
        <f t="shared" si="6"/>
        <v>82.834544512280402</v>
      </c>
      <c r="I97" s="22">
        <f t="shared" si="6"/>
        <v>84.542329688900949</v>
      </c>
      <c r="J97" s="22">
        <f t="shared" si="6"/>
        <v>86.948200345465267</v>
      </c>
      <c r="K97" s="22">
        <f t="shared" si="6"/>
        <v>89.399333402225423</v>
      </c>
      <c r="L97" s="22">
        <f t="shared" si="6"/>
        <v>91.376081687702111</v>
      </c>
      <c r="M97" s="22">
        <f t="shared" si="6"/>
        <v>93.83069646755429</v>
      </c>
      <c r="N97" s="22">
        <f t="shared" si="6"/>
        <v>95.2098789068109</v>
      </c>
      <c r="O97" s="22">
        <f t="shared" si="6"/>
        <v>97.563777341693395</v>
      </c>
      <c r="P97" s="22">
        <f t="shared" si="6"/>
        <v>99.825778969032697</v>
      </c>
      <c r="Q97" s="22">
        <f t="shared" si="6"/>
        <v>99.836308811563683</v>
      </c>
      <c r="R97" s="22">
        <f t="shared" si="6"/>
        <v>98.270234049681719</v>
      </c>
      <c r="S97" s="22">
        <f t="shared" si="6"/>
        <v>97.681520126358109</v>
      </c>
      <c r="T97" s="22">
        <f t="shared" si="6"/>
        <v>98.735461637869136</v>
      </c>
      <c r="U97" s="22">
        <f t="shared" si="6"/>
        <v>100.85770353706984</v>
      </c>
      <c r="V97" s="22">
        <f t="shared" si="6"/>
        <v>102.95027042550136</v>
      </c>
      <c r="W97" s="22">
        <f t="shared" si="6"/>
        <v>104.01857081319102</v>
      </c>
      <c r="X97" s="22">
        <f t="shared" si="6"/>
        <v>103.05461159239937</v>
      </c>
      <c r="Y97" s="22">
        <f t="shared" si="6"/>
        <v>96.538553582539606</v>
      </c>
      <c r="Z97" s="22">
        <f t="shared" si="6"/>
        <v>95.682764562293585</v>
      </c>
      <c r="AA97" s="22">
        <f t="shared" si="6"/>
        <v>97.343607906954489</v>
      </c>
      <c r="AB97" s="22">
        <f t="shared" si="6"/>
        <v>100</v>
      </c>
      <c r="AC97" s="22">
        <f t="shared" si="6"/>
        <v>102.12607093284832</v>
      </c>
      <c r="AD97" s="22">
        <f t="shared" si="6"/>
        <v>104.62451538792897</v>
      </c>
      <c r="AE97" s="22">
        <f t="shared" si="6"/>
        <v>107.44459866941081</v>
      </c>
      <c r="AF97" s="22">
        <f t="shared" si="6"/>
        <v>109.27391949456756</v>
      </c>
      <c r="AG97" s="22">
        <f t="shared" si="6"/>
        <v>111.20758148662232</v>
      </c>
      <c r="AH97" s="22">
        <f t="shared" si="6"/>
        <v>113.39108792418513</v>
      </c>
    </row>
    <row r="98" spans="1:34" x14ac:dyDescent="0.25">
      <c r="A98">
        <v>3</v>
      </c>
      <c r="B98" s="2" t="s">
        <v>299</v>
      </c>
      <c r="C98" s="22">
        <f t="shared" ref="C98:AH98" si="7">C6*100/$AB6</f>
        <v>108.34116931754856</v>
      </c>
      <c r="D98" s="22">
        <f t="shared" si="7"/>
        <v>113.35907610699292</v>
      </c>
      <c r="E98" s="22">
        <f t="shared" si="7"/>
        <v>108.87337155279268</v>
      </c>
      <c r="F98" s="22">
        <f t="shared" si="7"/>
        <v>108.41719820829772</v>
      </c>
      <c r="G98" s="22">
        <f t="shared" si="7"/>
        <v>107.20073595631122</v>
      </c>
      <c r="H98" s="22">
        <f t="shared" si="7"/>
        <v>103.85546476334832</v>
      </c>
      <c r="I98" s="22">
        <f t="shared" si="7"/>
        <v>104.69178256158905</v>
      </c>
      <c r="J98" s="22">
        <f t="shared" si="7"/>
        <v>104.53972478009072</v>
      </c>
      <c r="K98" s="22">
        <f t="shared" si="7"/>
        <v>107.65690930080616</v>
      </c>
      <c r="L98" s="22">
        <f t="shared" si="7"/>
        <v>106.21236037657218</v>
      </c>
      <c r="M98" s="22">
        <f t="shared" si="7"/>
        <v>109.48160267878593</v>
      </c>
      <c r="N98" s="22">
        <f t="shared" si="7"/>
        <v>102.80455740578439</v>
      </c>
      <c r="O98" s="22">
        <f t="shared" si="7"/>
        <v>104.99561787905346</v>
      </c>
      <c r="P98" s="22">
        <f t="shared" si="7"/>
        <v>102.54163014899211</v>
      </c>
      <c r="Q98" s="22">
        <f t="shared" si="7"/>
        <v>95.968448729184928</v>
      </c>
      <c r="R98" s="22">
        <f t="shared" si="7"/>
        <v>95.092024539877301</v>
      </c>
      <c r="S98" s="22">
        <f t="shared" si="7"/>
        <v>96.231375985977209</v>
      </c>
      <c r="T98" s="22">
        <f t="shared" si="7"/>
        <v>91.411042944785279</v>
      </c>
      <c r="U98" s="22">
        <f t="shared" si="7"/>
        <v>89.044697633654692</v>
      </c>
      <c r="V98" s="22">
        <f t="shared" si="7"/>
        <v>96.319018404907979</v>
      </c>
      <c r="W98" s="22">
        <f t="shared" si="7"/>
        <v>96.58194566170026</v>
      </c>
      <c r="X98" s="22">
        <f t="shared" si="7"/>
        <v>95.267309377738826</v>
      </c>
      <c r="Y98" s="22">
        <f t="shared" si="7"/>
        <v>92.900964066608239</v>
      </c>
      <c r="Z98" s="22">
        <f t="shared" si="7"/>
        <v>96.319018404907979</v>
      </c>
      <c r="AA98" s="22">
        <f t="shared" si="7"/>
        <v>97.458369851007888</v>
      </c>
      <c r="AB98" s="22">
        <f t="shared" si="7"/>
        <v>100</v>
      </c>
      <c r="AC98" s="22">
        <f t="shared" si="7"/>
        <v>102.27870289219983</v>
      </c>
      <c r="AD98" s="22">
        <f t="shared" si="7"/>
        <v>104.03155127081507</v>
      </c>
      <c r="AE98" s="22">
        <f t="shared" si="7"/>
        <v>106.04732690622261</v>
      </c>
      <c r="AF98" s="22">
        <f t="shared" si="7"/>
        <v>106.74846625766871</v>
      </c>
      <c r="AG98" s="22">
        <f t="shared" si="7"/>
        <v>107.01139351446101</v>
      </c>
      <c r="AH98" s="22">
        <f t="shared" si="7"/>
        <v>107.01139351446101</v>
      </c>
    </row>
    <row r="99" spans="1:34" x14ac:dyDescent="0.25">
      <c r="A99">
        <v>4</v>
      </c>
      <c r="B99" t="s">
        <v>300</v>
      </c>
      <c r="C99" s="22">
        <f t="shared" ref="C99:AH99" si="8">C7*100/$AB7</f>
        <v>123.67775683396566</v>
      </c>
      <c r="D99" s="22">
        <f t="shared" si="8"/>
        <v>128.55302110750372</v>
      </c>
      <c r="E99" s="22">
        <f t="shared" si="8"/>
        <v>119.05908541692959</v>
      </c>
      <c r="F99" s="22">
        <f t="shared" si="8"/>
        <v>117.90441756267057</v>
      </c>
      <c r="G99" s="22">
        <f t="shared" si="8"/>
        <v>116.62145328016057</v>
      </c>
      <c r="H99" s="22">
        <f t="shared" si="8"/>
        <v>110.97641043711648</v>
      </c>
      <c r="I99" s="22">
        <f t="shared" si="8"/>
        <v>109.95003901110849</v>
      </c>
      <c r="J99" s="22">
        <f t="shared" si="8"/>
        <v>107.64070330259044</v>
      </c>
      <c r="K99" s="22">
        <f t="shared" si="8"/>
        <v>111.23300329361849</v>
      </c>
      <c r="L99" s="22">
        <f t="shared" si="8"/>
        <v>106.61433187658243</v>
      </c>
      <c r="M99" s="22">
        <f t="shared" si="8"/>
        <v>112.25937471962651</v>
      </c>
      <c r="N99" s="22">
        <f t="shared" si="8"/>
        <v>109.88023952095809</v>
      </c>
      <c r="O99" s="22">
        <f t="shared" si="8"/>
        <v>115.86826347305389</v>
      </c>
      <c r="P99" s="22">
        <f t="shared" si="8"/>
        <v>112.57485029940119</v>
      </c>
      <c r="Q99" s="22">
        <f t="shared" si="8"/>
        <v>111.97604790419162</v>
      </c>
      <c r="R99" s="22">
        <f t="shared" si="8"/>
        <v>111.82634730538922</v>
      </c>
      <c r="S99" s="22">
        <f t="shared" si="8"/>
        <v>113.62275449101796</v>
      </c>
      <c r="T99" s="22">
        <f t="shared" si="8"/>
        <v>105.83832335329342</v>
      </c>
      <c r="U99" s="22">
        <f t="shared" si="8"/>
        <v>100.1497005988024</v>
      </c>
      <c r="V99" s="22">
        <f t="shared" si="8"/>
        <v>96.407185628742511</v>
      </c>
      <c r="W99" s="22">
        <f t="shared" si="8"/>
        <v>96.407185628742511</v>
      </c>
      <c r="X99" s="22">
        <f t="shared" si="8"/>
        <v>93.862275449101801</v>
      </c>
      <c r="Y99" s="22">
        <f t="shared" si="8"/>
        <v>94.910179640718567</v>
      </c>
      <c r="Z99" s="22">
        <f t="shared" si="8"/>
        <v>96.856287425149702</v>
      </c>
      <c r="AA99" s="22">
        <f t="shared" si="8"/>
        <v>97.904191616766468</v>
      </c>
      <c r="AB99" s="22">
        <f t="shared" si="8"/>
        <v>100</v>
      </c>
      <c r="AC99" s="22">
        <f t="shared" si="8"/>
        <v>101.19760479041916</v>
      </c>
      <c r="AD99" s="22">
        <f t="shared" si="8"/>
        <v>102.9940119760479</v>
      </c>
      <c r="AE99" s="22">
        <f t="shared" si="8"/>
        <v>104.79041916167665</v>
      </c>
      <c r="AF99" s="22">
        <f t="shared" si="8"/>
        <v>105.23952095808383</v>
      </c>
      <c r="AG99" s="22">
        <f t="shared" si="8"/>
        <v>105.08982035928143</v>
      </c>
      <c r="AH99" s="22">
        <f t="shared" si="8"/>
        <v>104.49101796407186</v>
      </c>
    </row>
    <row r="100" spans="1:34" x14ac:dyDescent="0.25">
      <c r="A100">
        <v>5</v>
      </c>
      <c r="B100" t="s">
        <v>301</v>
      </c>
      <c r="C100" s="22">
        <f t="shared" ref="C100:AH100" si="9">C8*100/$AB8</f>
        <v>86.309513606912446</v>
      </c>
      <c r="D100" s="22">
        <f t="shared" si="9"/>
        <v>91.551740029891974</v>
      </c>
      <c r="E100" s="22">
        <f t="shared" si="9"/>
        <v>94.360075613630968</v>
      </c>
      <c r="F100" s="22">
        <f t="shared" si="9"/>
        <v>94.921742730378782</v>
      </c>
      <c r="G100" s="22">
        <f t="shared" si="9"/>
        <v>93.79840849688317</v>
      </c>
      <c r="H100" s="22">
        <f t="shared" si="9"/>
        <v>93.79840849688317</v>
      </c>
      <c r="I100" s="22">
        <f t="shared" si="9"/>
        <v>97.355633569619258</v>
      </c>
      <c r="J100" s="22">
        <f t="shared" si="9"/>
        <v>100.35119152560755</v>
      </c>
      <c r="K100" s="22">
        <f t="shared" si="9"/>
        <v>102.78508236484802</v>
      </c>
      <c r="L100" s="22">
        <f t="shared" si="9"/>
        <v>105.96786269308559</v>
      </c>
      <c r="M100" s="22">
        <f t="shared" si="9"/>
        <v>105.78064032083631</v>
      </c>
      <c r="N100" s="22">
        <f t="shared" si="9"/>
        <v>92.811839323467225</v>
      </c>
      <c r="O100" s="22">
        <f t="shared" si="9"/>
        <v>89.640591966173361</v>
      </c>
      <c r="P100" s="22">
        <f t="shared" si="9"/>
        <v>88.372093023255815</v>
      </c>
      <c r="Q100" s="22">
        <f t="shared" si="9"/>
        <v>73.361522198731507</v>
      </c>
      <c r="R100" s="22">
        <f t="shared" si="9"/>
        <v>71.458773784355174</v>
      </c>
      <c r="S100" s="22">
        <f t="shared" si="9"/>
        <v>71.670190274841431</v>
      </c>
      <c r="T100" s="22">
        <f t="shared" si="9"/>
        <v>71.247357293868916</v>
      </c>
      <c r="U100" s="22">
        <f t="shared" si="9"/>
        <v>73.361522198731507</v>
      </c>
      <c r="V100" s="22">
        <f t="shared" si="9"/>
        <v>95.983086680761105</v>
      </c>
      <c r="W100" s="22">
        <f t="shared" si="9"/>
        <v>97.040169133192393</v>
      </c>
      <c r="X100" s="22">
        <f t="shared" si="9"/>
        <v>97.25158562367865</v>
      </c>
      <c r="Y100" s="22">
        <f t="shared" si="9"/>
        <v>90.063424947145876</v>
      </c>
      <c r="Z100" s="22">
        <f t="shared" si="9"/>
        <v>95.771670190274847</v>
      </c>
      <c r="AA100" s="22">
        <f t="shared" si="9"/>
        <v>97.040169133192393</v>
      </c>
      <c r="AB100" s="22">
        <f t="shared" si="9"/>
        <v>100</v>
      </c>
      <c r="AC100" s="22">
        <f t="shared" si="9"/>
        <v>103.59408033826638</v>
      </c>
      <c r="AD100" s="22">
        <f t="shared" si="9"/>
        <v>105.4968287526427</v>
      </c>
      <c r="AE100" s="22">
        <f t="shared" si="9"/>
        <v>107.82241014799155</v>
      </c>
      <c r="AF100" s="22">
        <f t="shared" si="9"/>
        <v>109.09090909090909</v>
      </c>
      <c r="AG100" s="22">
        <f t="shared" si="9"/>
        <v>109.93657505285412</v>
      </c>
      <c r="AH100" s="22">
        <f t="shared" si="9"/>
        <v>110.5708245243129</v>
      </c>
    </row>
    <row r="101" spans="1:34" x14ac:dyDescent="0.25">
      <c r="A101">
        <v>6</v>
      </c>
      <c r="B101" s="2" t="s">
        <v>302</v>
      </c>
      <c r="C101" s="22">
        <f t="shared" ref="C101:AH101" si="10">C9*100/$AB9</f>
        <v>84.335136448563532</v>
      </c>
      <c r="D101" s="22">
        <f t="shared" si="10"/>
        <v>84.335136448563532</v>
      </c>
      <c r="E101" s="22">
        <f t="shared" si="10"/>
        <v>81.435722190989594</v>
      </c>
      <c r="F101" s="22">
        <f t="shared" si="10"/>
        <v>83.074521553966164</v>
      </c>
      <c r="G101" s="22">
        <f t="shared" si="10"/>
        <v>80.931476233150647</v>
      </c>
      <c r="H101" s="22">
        <f t="shared" si="10"/>
        <v>76.015078144220922</v>
      </c>
      <c r="I101" s="22">
        <f t="shared" si="10"/>
        <v>72.485356439348337</v>
      </c>
      <c r="J101" s="22">
        <f t="shared" si="10"/>
        <v>71.855048992049646</v>
      </c>
      <c r="K101" s="22">
        <f t="shared" si="10"/>
        <v>70.342311118532805</v>
      </c>
      <c r="L101" s="22">
        <f t="shared" si="10"/>
        <v>70.342311118532805</v>
      </c>
      <c r="M101" s="22">
        <f t="shared" si="10"/>
        <v>71.98111048150939</v>
      </c>
      <c r="N101" s="22">
        <f t="shared" si="10"/>
        <v>71.538461538461533</v>
      </c>
      <c r="O101" s="22">
        <f t="shared" si="10"/>
        <v>66.666666666666671</v>
      </c>
      <c r="P101" s="22">
        <f t="shared" si="10"/>
        <v>65.512820512820511</v>
      </c>
      <c r="Q101" s="22">
        <f t="shared" si="10"/>
        <v>67.692307692307693</v>
      </c>
      <c r="R101" s="22">
        <f t="shared" si="10"/>
        <v>64.230769230769226</v>
      </c>
      <c r="S101" s="22">
        <f t="shared" si="10"/>
        <v>63.07692307692308</v>
      </c>
      <c r="T101" s="22">
        <f t="shared" si="10"/>
        <v>65.384615384615387</v>
      </c>
      <c r="U101" s="22">
        <f t="shared" si="10"/>
        <v>70.512820512820511</v>
      </c>
      <c r="V101" s="22">
        <f t="shared" si="10"/>
        <v>77.692307692307693</v>
      </c>
      <c r="W101" s="22">
        <f t="shared" si="10"/>
        <v>82.948717948717942</v>
      </c>
      <c r="X101" s="22">
        <f t="shared" si="10"/>
        <v>90.769230769230774</v>
      </c>
      <c r="Y101" s="22">
        <f t="shared" si="10"/>
        <v>80.769230769230774</v>
      </c>
      <c r="Z101" s="22">
        <f t="shared" si="10"/>
        <v>82.307692307692307</v>
      </c>
      <c r="AA101" s="22">
        <f t="shared" si="10"/>
        <v>91.538461538461533</v>
      </c>
      <c r="AB101" s="22">
        <f t="shared" si="10"/>
        <v>100</v>
      </c>
      <c r="AC101" s="22">
        <f t="shared" si="10"/>
        <v>102.17948717948718</v>
      </c>
      <c r="AD101" s="22">
        <f t="shared" si="10"/>
        <v>106.41025641025641</v>
      </c>
      <c r="AE101" s="22">
        <f t="shared" si="10"/>
        <v>95</v>
      </c>
      <c r="AF101" s="22">
        <f t="shared" si="10"/>
        <v>77.051282051282058</v>
      </c>
      <c r="AG101" s="22">
        <f t="shared" si="10"/>
        <v>78.84615384615384</v>
      </c>
      <c r="AH101" s="22">
        <f t="shared" si="10"/>
        <v>85.128205128205124</v>
      </c>
    </row>
    <row r="102" spans="1:34" x14ac:dyDescent="0.25">
      <c r="A102">
        <v>7</v>
      </c>
      <c r="B102" t="s">
        <v>303</v>
      </c>
      <c r="C102" s="22">
        <f t="shared" ref="C102:AH102" si="11">C10*100/$AB10</f>
        <v>112.21876891825967</v>
      </c>
      <c r="D102" s="22">
        <f t="shared" si="11"/>
        <v>110.61564364799881</v>
      </c>
      <c r="E102" s="22">
        <f t="shared" si="11"/>
        <v>107.40939310747711</v>
      </c>
      <c r="F102" s="22">
        <f t="shared" si="11"/>
        <v>106.34064292730322</v>
      </c>
      <c r="G102" s="22">
        <f t="shared" si="11"/>
        <v>103.66876747686845</v>
      </c>
      <c r="H102" s="22">
        <f t="shared" si="11"/>
        <v>99.393766756172838</v>
      </c>
      <c r="I102" s="22">
        <f t="shared" si="11"/>
        <v>92.446890585042496</v>
      </c>
      <c r="J102" s="22">
        <f t="shared" si="11"/>
        <v>87.637514774259941</v>
      </c>
      <c r="K102" s="22">
        <f t="shared" si="11"/>
        <v>83.362514053564325</v>
      </c>
      <c r="L102" s="22">
        <f t="shared" si="11"/>
        <v>80.690638603129571</v>
      </c>
      <c r="M102" s="22">
        <f t="shared" si="11"/>
        <v>79.087513332868724</v>
      </c>
      <c r="N102" s="22">
        <f t="shared" si="11"/>
        <v>75</v>
      </c>
      <c r="O102" s="22">
        <f t="shared" si="11"/>
        <v>69.021739130434781</v>
      </c>
      <c r="P102" s="22">
        <f t="shared" si="11"/>
        <v>66.847826086956516</v>
      </c>
      <c r="Q102" s="22">
        <f t="shared" si="11"/>
        <v>66.847826086956516</v>
      </c>
      <c r="R102" s="22">
        <f t="shared" si="11"/>
        <v>65.217391304347828</v>
      </c>
      <c r="S102" s="22">
        <f t="shared" si="11"/>
        <v>64.130434782608702</v>
      </c>
      <c r="T102" s="22">
        <f t="shared" si="11"/>
        <v>64.673913043478265</v>
      </c>
      <c r="U102" s="22">
        <f t="shared" si="11"/>
        <v>67.391304347826093</v>
      </c>
      <c r="V102" s="22">
        <f t="shared" si="11"/>
        <v>71.739130434782609</v>
      </c>
      <c r="W102" s="22">
        <f t="shared" si="11"/>
        <v>77.717391304347828</v>
      </c>
      <c r="X102" s="22">
        <f t="shared" si="11"/>
        <v>86.413043478260875</v>
      </c>
      <c r="Y102" s="22">
        <f t="shared" si="11"/>
        <v>85.869565217391298</v>
      </c>
      <c r="Z102" s="22">
        <f t="shared" si="11"/>
        <v>85.326086956521735</v>
      </c>
      <c r="AA102" s="22">
        <f t="shared" si="11"/>
        <v>91.304347826086953</v>
      </c>
      <c r="AB102" s="22">
        <f t="shared" si="11"/>
        <v>100</v>
      </c>
      <c r="AC102" s="22">
        <f t="shared" si="11"/>
        <v>104.89130434782609</v>
      </c>
      <c r="AD102" s="22">
        <f t="shared" si="11"/>
        <v>107.06521739130434</v>
      </c>
      <c r="AE102" s="22">
        <f t="shared" si="11"/>
        <v>104.89130434782609</v>
      </c>
      <c r="AF102" s="22">
        <f t="shared" si="11"/>
        <v>93.478260869565219</v>
      </c>
      <c r="AG102" s="22">
        <f t="shared" si="11"/>
        <v>77.717391304347828</v>
      </c>
      <c r="AH102" s="22">
        <f t="shared" si="11"/>
        <v>76.630434782608702</v>
      </c>
    </row>
    <row r="103" spans="1:34" x14ac:dyDescent="0.25">
      <c r="A103">
        <v>8</v>
      </c>
      <c r="B103" t="s">
        <v>304</v>
      </c>
      <c r="C103" s="22">
        <f t="shared" ref="C103:AH103" si="12">C11*100/$AB11</f>
        <v>136.01080930176221</v>
      </c>
      <c r="D103" s="22">
        <f t="shared" si="12"/>
        <v>134.63232136964973</v>
      </c>
      <c r="E103" s="22">
        <f t="shared" si="12"/>
        <v>134.63232136964973</v>
      </c>
      <c r="F103" s="22">
        <f t="shared" si="12"/>
        <v>135.55131332439137</v>
      </c>
      <c r="G103" s="22">
        <f t="shared" si="12"/>
        <v>129.11836964119993</v>
      </c>
      <c r="H103" s="22">
        <f t="shared" si="12"/>
        <v>123.60441791275012</v>
      </c>
      <c r="I103" s="22">
        <f t="shared" si="12"/>
        <v>116.25248227481703</v>
      </c>
      <c r="J103" s="22">
        <f t="shared" si="12"/>
        <v>116.25248227481703</v>
      </c>
      <c r="K103" s="22">
        <f t="shared" si="12"/>
        <v>115.33349032007538</v>
      </c>
      <c r="L103" s="22">
        <f t="shared" si="12"/>
        <v>114.87399434270456</v>
      </c>
      <c r="M103" s="22">
        <f t="shared" si="12"/>
        <v>114.41449836533374</v>
      </c>
      <c r="N103" s="22">
        <f t="shared" si="12"/>
        <v>112.61682242990655</v>
      </c>
      <c r="O103" s="22">
        <f t="shared" si="12"/>
        <v>107.94392523364486</v>
      </c>
      <c r="P103" s="22">
        <f t="shared" si="12"/>
        <v>101.86915887850468</v>
      </c>
      <c r="Q103" s="22">
        <f t="shared" si="12"/>
        <v>101.86915887850468</v>
      </c>
      <c r="R103" s="22">
        <f t="shared" si="12"/>
        <v>97.196261682242991</v>
      </c>
      <c r="S103" s="22">
        <f t="shared" si="12"/>
        <v>92.056074766355138</v>
      </c>
      <c r="T103" s="22">
        <f t="shared" si="12"/>
        <v>94.392523364485982</v>
      </c>
      <c r="U103" s="22">
        <f t="shared" si="12"/>
        <v>98.130841121495322</v>
      </c>
      <c r="V103" s="22">
        <f t="shared" si="12"/>
        <v>101.40186915887851</v>
      </c>
      <c r="W103" s="22">
        <f t="shared" si="12"/>
        <v>101.40186915887851</v>
      </c>
      <c r="X103" s="22">
        <f t="shared" si="12"/>
        <v>104.20560747663552</v>
      </c>
      <c r="Y103" s="22">
        <f t="shared" si="12"/>
        <v>95.327102803738313</v>
      </c>
      <c r="Z103" s="22">
        <f t="shared" si="12"/>
        <v>94.392523364485982</v>
      </c>
      <c r="AA103" s="22">
        <f t="shared" si="12"/>
        <v>98.130841121495322</v>
      </c>
      <c r="AB103" s="22">
        <f t="shared" si="12"/>
        <v>100</v>
      </c>
      <c r="AC103" s="22">
        <f t="shared" si="12"/>
        <v>96.728971962616825</v>
      </c>
      <c r="AD103" s="22">
        <f t="shared" si="12"/>
        <v>94.859813084112147</v>
      </c>
      <c r="AE103" s="22">
        <f t="shared" si="12"/>
        <v>90.654205607476641</v>
      </c>
      <c r="AF103" s="22">
        <f t="shared" si="12"/>
        <v>82.710280373831779</v>
      </c>
      <c r="AG103" s="22">
        <f t="shared" si="12"/>
        <v>85.514018691588788</v>
      </c>
      <c r="AH103" s="22">
        <f t="shared" si="12"/>
        <v>87.850467289719631</v>
      </c>
    </row>
    <row r="104" spans="1:34" x14ac:dyDescent="0.25">
      <c r="A104">
        <v>9</v>
      </c>
      <c r="B104" t="s">
        <v>305</v>
      </c>
      <c r="C104" s="22">
        <f t="shared" ref="C104:AH104" si="13">C12*100/$AB12</f>
        <v>42.224973188668919</v>
      </c>
      <c r="D104" s="22">
        <f t="shared" si="13"/>
        <v>43.5123199322259</v>
      </c>
      <c r="E104" s="22">
        <f t="shared" si="13"/>
        <v>39.135341004132172</v>
      </c>
      <c r="F104" s="22">
        <f t="shared" si="13"/>
        <v>42.739911886091711</v>
      </c>
      <c r="G104" s="22">
        <f t="shared" si="13"/>
        <v>43.254850583514504</v>
      </c>
      <c r="H104" s="22">
        <f t="shared" si="13"/>
        <v>38.105463609286581</v>
      </c>
      <c r="I104" s="22">
        <f t="shared" si="13"/>
        <v>38.362932957997984</v>
      </c>
      <c r="J104" s="22">
        <f t="shared" si="13"/>
        <v>39.392810352843568</v>
      </c>
      <c r="K104" s="22">
        <f t="shared" si="13"/>
        <v>38.877871655420769</v>
      </c>
      <c r="L104" s="22">
        <f t="shared" si="13"/>
        <v>40.422687747689153</v>
      </c>
      <c r="M104" s="22">
        <f t="shared" si="13"/>
        <v>44.799666675782873</v>
      </c>
      <c r="N104" s="22">
        <f t="shared" si="13"/>
        <v>47.120418848167539</v>
      </c>
      <c r="O104" s="22">
        <f t="shared" si="13"/>
        <v>42.670157068062828</v>
      </c>
      <c r="P104" s="22">
        <f t="shared" si="13"/>
        <v>44.240837696335078</v>
      </c>
      <c r="Q104" s="22">
        <f t="shared" si="13"/>
        <v>49.214659685863872</v>
      </c>
      <c r="R104" s="22">
        <f t="shared" si="13"/>
        <v>45.549738219895289</v>
      </c>
      <c r="S104" s="22">
        <f t="shared" si="13"/>
        <v>46.073298429319372</v>
      </c>
      <c r="T104" s="22">
        <f t="shared" si="13"/>
        <v>49.476439790575917</v>
      </c>
      <c r="U104" s="22">
        <f t="shared" si="13"/>
        <v>56.806282722513089</v>
      </c>
      <c r="V104" s="22">
        <f t="shared" si="13"/>
        <v>67.015706806282722</v>
      </c>
      <c r="W104" s="22">
        <f t="shared" si="13"/>
        <v>75.130890052356023</v>
      </c>
      <c r="X104" s="22">
        <f t="shared" si="13"/>
        <v>85.340314136125656</v>
      </c>
      <c r="Y104" s="22">
        <f t="shared" si="13"/>
        <v>70.157068062827221</v>
      </c>
      <c r="Z104" s="22">
        <f t="shared" si="13"/>
        <v>74.083769633507856</v>
      </c>
      <c r="AA104" s="22">
        <f t="shared" si="13"/>
        <v>87.958115183246079</v>
      </c>
      <c r="AB104" s="22">
        <f t="shared" si="13"/>
        <v>100</v>
      </c>
      <c r="AC104" s="22">
        <f t="shared" si="13"/>
        <v>103.66492146596859</v>
      </c>
      <c r="AD104" s="22">
        <f t="shared" si="13"/>
        <v>112.56544502617801</v>
      </c>
      <c r="AE104" s="22">
        <f t="shared" si="13"/>
        <v>92.40837696335079</v>
      </c>
      <c r="AF104" s="22">
        <f t="shared" si="13"/>
        <v>65.706806282722511</v>
      </c>
      <c r="AG104" s="22">
        <f t="shared" si="13"/>
        <v>75.916230366492144</v>
      </c>
      <c r="AH104" s="22">
        <f t="shared" si="13"/>
        <v>87.434554973821989</v>
      </c>
    </row>
    <row r="105" spans="1:34" x14ac:dyDescent="0.25">
      <c r="A105">
        <v>10</v>
      </c>
      <c r="B105" s="2" t="s">
        <v>306</v>
      </c>
      <c r="C105" s="22">
        <f t="shared" ref="C105:AH105" si="14">C13*100/$AB13</f>
        <v>132.98370211760064</v>
      </c>
      <c r="D105" s="22">
        <f t="shared" si="14"/>
        <v>133.89082150448743</v>
      </c>
      <c r="E105" s="22">
        <f t="shared" si="14"/>
        <v>133.34654987235535</v>
      </c>
      <c r="F105" s="22">
        <f t="shared" si="14"/>
        <v>134.43509313661949</v>
      </c>
      <c r="G105" s="22">
        <f t="shared" si="14"/>
        <v>134.07224538186478</v>
      </c>
      <c r="H105" s="22">
        <f t="shared" si="14"/>
        <v>132.07658273071388</v>
      </c>
      <c r="I105" s="22">
        <f t="shared" si="14"/>
        <v>129.71807232480828</v>
      </c>
      <c r="J105" s="22">
        <f t="shared" si="14"/>
        <v>126.08959477726118</v>
      </c>
      <c r="K105" s="22">
        <f t="shared" si="14"/>
        <v>120.28403070118584</v>
      </c>
      <c r="L105" s="22">
        <f t="shared" si="14"/>
        <v>115.748433766752</v>
      </c>
      <c r="M105" s="22">
        <f t="shared" si="14"/>
        <v>113.20849948346904</v>
      </c>
      <c r="N105" s="22">
        <f t="shared" si="14"/>
        <v>109.92647058823529</v>
      </c>
      <c r="O105" s="22">
        <f t="shared" si="14"/>
        <v>109.19117647058823</v>
      </c>
      <c r="P105" s="22">
        <f t="shared" si="14"/>
        <v>108.82352941176471</v>
      </c>
      <c r="Q105" s="22">
        <f t="shared" si="14"/>
        <v>108.82352941176471</v>
      </c>
      <c r="R105" s="22">
        <f t="shared" si="14"/>
        <v>106.61764705882354</v>
      </c>
      <c r="S105" s="22">
        <f t="shared" si="14"/>
        <v>102.75735294117646</v>
      </c>
      <c r="T105" s="22">
        <f t="shared" si="14"/>
        <v>101.65441176470588</v>
      </c>
      <c r="U105" s="22">
        <f t="shared" si="14"/>
        <v>99.44852941176471</v>
      </c>
      <c r="V105" s="22">
        <f t="shared" si="14"/>
        <v>99.816176470588232</v>
      </c>
      <c r="W105" s="22">
        <f t="shared" si="14"/>
        <v>100</v>
      </c>
      <c r="X105" s="22">
        <f t="shared" si="14"/>
        <v>101.83823529411765</v>
      </c>
      <c r="Y105" s="22">
        <f t="shared" si="14"/>
        <v>102.02205882352941</v>
      </c>
      <c r="Z105" s="22">
        <f t="shared" si="14"/>
        <v>100.36764705882354</v>
      </c>
      <c r="AA105" s="22">
        <f t="shared" si="14"/>
        <v>100.18382352941177</v>
      </c>
      <c r="AB105" s="22">
        <f t="shared" si="14"/>
        <v>100</v>
      </c>
      <c r="AC105" s="22">
        <f t="shared" si="14"/>
        <v>99.264705882352942</v>
      </c>
      <c r="AD105" s="22">
        <f t="shared" si="14"/>
        <v>100</v>
      </c>
      <c r="AE105" s="22">
        <f t="shared" si="14"/>
        <v>100.55147058823529</v>
      </c>
      <c r="AF105" s="22">
        <f t="shared" si="14"/>
        <v>100.91911764705883</v>
      </c>
      <c r="AG105" s="22">
        <f t="shared" si="14"/>
        <v>100.55147058823529</v>
      </c>
      <c r="AH105" s="22">
        <f t="shared" si="14"/>
        <v>100.36764705882354</v>
      </c>
    </row>
    <row r="106" spans="1:34" x14ac:dyDescent="0.25">
      <c r="A106">
        <v>11</v>
      </c>
      <c r="B106" s="2" t="s">
        <v>307</v>
      </c>
      <c r="C106" s="22">
        <f t="shared" ref="C106:AH106" si="15">C14*100/$AB14</f>
        <v>91.431402678476431</v>
      </c>
      <c r="D106" s="22">
        <f t="shared" si="15"/>
        <v>93.882646718113861</v>
      </c>
      <c r="E106" s="22">
        <f t="shared" si="15"/>
        <v>95.10826873793259</v>
      </c>
      <c r="F106" s="22">
        <f t="shared" si="15"/>
        <v>94.460439956028409</v>
      </c>
      <c r="G106" s="22">
        <f t="shared" si="15"/>
        <v>86.301299081235214</v>
      </c>
      <c r="H106" s="22">
        <f t="shared" si="15"/>
        <v>83.604930637634041</v>
      </c>
      <c r="I106" s="22">
        <f t="shared" si="15"/>
        <v>85.828559159305129</v>
      </c>
      <c r="J106" s="22">
        <f t="shared" si="15"/>
        <v>91.221296046507518</v>
      </c>
      <c r="K106" s="22">
        <f t="shared" si="15"/>
        <v>95.178304281922237</v>
      </c>
      <c r="L106" s="22">
        <f t="shared" si="15"/>
        <v>100.04577458920228</v>
      </c>
      <c r="M106" s="22">
        <f t="shared" si="15"/>
        <v>104.61559383452638</v>
      </c>
      <c r="N106" s="22">
        <f t="shared" si="15"/>
        <v>109.38011270678058</v>
      </c>
      <c r="O106" s="22">
        <f t="shared" si="15"/>
        <v>115.88802035993456</v>
      </c>
      <c r="P106" s="22">
        <f t="shared" si="15"/>
        <v>121.0507180512634</v>
      </c>
      <c r="Q106" s="22">
        <f t="shared" si="15"/>
        <v>124.10470823486639</v>
      </c>
      <c r="R106" s="22">
        <f t="shared" si="15"/>
        <v>122.66860570805308</v>
      </c>
      <c r="S106" s="22">
        <f t="shared" si="15"/>
        <v>122.59589165606253</v>
      </c>
      <c r="T106" s="22">
        <f t="shared" si="15"/>
        <v>127.44955462643156</v>
      </c>
      <c r="U106" s="22">
        <f t="shared" si="15"/>
        <v>132.97582257771313</v>
      </c>
      <c r="V106" s="22">
        <f t="shared" si="15"/>
        <v>138.26576986002544</v>
      </c>
      <c r="W106" s="22">
        <f t="shared" si="15"/>
        <v>137.61134339211051</v>
      </c>
      <c r="X106" s="22">
        <f t="shared" si="15"/>
        <v>129.26740592619524</v>
      </c>
      <c r="Y106" s="22">
        <f t="shared" si="15"/>
        <v>106.45337211416106</v>
      </c>
      <c r="Z106" s="22">
        <f t="shared" si="15"/>
        <v>98.182148700236326</v>
      </c>
      <c r="AA106" s="22">
        <f t="shared" si="15"/>
        <v>97.764042901290679</v>
      </c>
      <c r="AB106" s="22">
        <f t="shared" si="15"/>
        <v>100</v>
      </c>
      <c r="AC106" s="22">
        <f t="shared" si="15"/>
        <v>104.59916378840211</v>
      </c>
      <c r="AD106" s="22">
        <f t="shared" si="15"/>
        <v>109.85275404471915</v>
      </c>
      <c r="AE106" s="22">
        <f t="shared" si="15"/>
        <v>115.94255589892747</v>
      </c>
      <c r="AF106" s="22">
        <f t="shared" si="15"/>
        <v>120.7053263043083</v>
      </c>
      <c r="AG106" s="22">
        <f t="shared" si="15"/>
        <v>125.28631157971277</v>
      </c>
      <c r="AH106" s="22">
        <f t="shared" si="15"/>
        <v>130.59443737502272</v>
      </c>
    </row>
    <row r="107" spans="1:34" x14ac:dyDescent="0.25">
      <c r="A107">
        <v>12</v>
      </c>
      <c r="B107" s="2" t="s">
        <v>308</v>
      </c>
      <c r="C107" s="22">
        <f t="shared" ref="C107:AH107" si="16">C15*100/$AB15</f>
        <v>148.1492057617686</v>
      </c>
      <c r="D107" s="22">
        <f t="shared" si="16"/>
        <v>150.83748168146042</v>
      </c>
      <c r="E107" s="22">
        <f t="shared" si="16"/>
        <v>150.95509375294696</v>
      </c>
      <c r="F107" s="22">
        <f t="shared" si="16"/>
        <v>148.11560231277241</v>
      </c>
      <c r="G107" s="22">
        <f t="shared" si="16"/>
        <v>142.40301598342722</v>
      </c>
      <c r="H107" s="22">
        <f t="shared" si="16"/>
        <v>140.1095805894401</v>
      </c>
      <c r="I107" s="22">
        <f t="shared" si="16"/>
        <v>139.59712799224886</v>
      </c>
      <c r="J107" s="22">
        <f t="shared" si="16"/>
        <v>141.73094700350424</v>
      </c>
      <c r="K107" s="22">
        <f t="shared" si="16"/>
        <v>144.01598153524236</v>
      </c>
      <c r="L107" s="22">
        <f t="shared" si="16"/>
        <v>144.19239964247214</v>
      </c>
      <c r="M107" s="22">
        <f t="shared" si="16"/>
        <v>145.55333932681611</v>
      </c>
      <c r="N107" s="22">
        <f t="shared" si="16"/>
        <v>148.00892550635083</v>
      </c>
      <c r="O107" s="22">
        <f t="shared" si="16"/>
        <v>146.33539306556816</v>
      </c>
      <c r="P107" s="22">
        <f t="shared" si="16"/>
        <v>145.45142464812906</v>
      </c>
      <c r="Q107" s="22">
        <f t="shared" si="16"/>
        <v>138.39684174390663</v>
      </c>
      <c r="R107" s="22">
        <f t="shared" si="16"/>
        <v>128.50154479917612</v>
      </c>
      <c r="S107" s="22">
        <f t="shared" si="16"/>
        <v>121.98764160659114</v>
      </c>
      <c r="T107" s="22">
        <f t="shared" si="16"/>
        <v>120.33127360109853</v>
      </c>
      <c r="U107" s="22">
        <f t="shared" si="16"/>
        <v>119.68760727772056</v>
      </c>
      <c r="V107" s="22">
        <f t="shared" si="16"/>
        <v>119.15550978372812</v>
      </c>
      <c r="W107" s="22">
        <f t="shared" si="16"/>
        <v>116.68383110195674</v>
      </c>
      <c r="X107" s="22">
        <f t="shared" si="16"/>
        <v>112.67593546172331</v>
      </c>
      <c r="Y107" s="22">
        <f t="shared" si="16"/>
        <v>98.815653964984548</v>
      </c>
      <c r="Z107" s="22">
        <f t="shared" si="16"/>
        <v>96.318228630278057</v>
      </c>
      <c r="AA107" s="22">
        <f t="shared" si="16"/>
        <v>98.206316512186746</v>
      </c>
      <c r="AB107" s="22">
        <f t="shared" si="16"/>
        <v>100</v>
      </c>
      <c r="AC107" s="22">
        <f t="shared" si="16"/>
        <v>100.77239958805356</v>
      </c>
      <c r="AD107" s="22">
        <f t="shared" si="16"/>
        <v>102.27428767593547</v>
      </c>
      <c r="AE107" s="22">
        <f t="shared" si="16"/>
        <v>103.62169584620666</v>
      </c>
      <c r="AF107" s="22">
        <f t="shared" si="16"/>
        <v>103.32131822863028</v>
      </c>
      <c r="AG107" s="22">
        <f t="shared" si="16"/>
        <v>104.53999313422588</v>
      </c>
      <c r="AH107" s="22">
        <f t="shared" si="16"/>
        <v>106.34225883968418</v>
      </c>
    </row>
    <row r="108" spans="1:34" x14ac:dyDescent="0.25">
      <c r="A108">
        <v>13</v>
      </c>
      <c r="B108" t="s">
        <v>309</v>
      </c>
      <c r="C108" s="22">
        <f t="shared" ref="C108:AH108" si="17">C16*100/$AB16</f>
        <v>143.6471227486393</v>
      </c>
      <c r="D108" s="22">
        <f t="shared" si="17"/>
        <v>146.80479049907512</v>
      </c>
      <c r="E108" s="22">
        <f t="shared" si="17"/>
        <v>146.69775091431458</v>
      </c>
      <c r="F108" s="22">
        <f t="shared" si="17"/>
        <v>142.73728627817476</v>
      </c>
      <c r="G108" s="22">
        <f t="shared" si="17"/>
        <v>135.56563409921887</v>
      </c>
      <c r="H108" s="22">
        <f t="shared" si="17"/>
        <v>132.1805072311669</v>
      </c>
      <c r="I108" s="22">
        <f t="shared" si="17"/>
        <v>131.48474993022342</v>
      </c>
      <c r="J108" s="22">
        <f t="shared" si="17"/>
        <v>134.44171845923321</v>
      </c>
      <c r="K108" s="22">
        <f t="shared" si="17"/>
        <v>137.85360522347531</v>
      </c>
      <c r="L108" s="22">
        <f t="shared" si="17"/>
        <v>139.55285863154882</v>
      </c>
      <c r="M108" s="22">
        <f t="shared" si="17"/>
        <v>142.37602767960794</v>
      </c>
      <c r="N108" s="22">
        <f t="shared" si="17"/>
        <v>146.88010899182561</v>
      </c>
      <c r="O108" s="22">
        <f t="shared" si="17"/>
        <v>145.6267029972752</v>
      </c>
      <c r="P108" s="22">
        <f t="shared" si="17"/>
        <v>145.95367847411444</v>
      </c>
      <c r="Q108" s="22">
        <f t="shared" si="17"/>
        <v>138.62397820163488</v>
      </c>
      <c r="R108" s="22">
        <f t="shared" si="17"/>
        <v>127.11171662125341</v>
      </c>
      <c r="S108" s="22">
        <f t="shared" si="17"/>
        <v>120.02724795640327</v>
      </c>
      <c r="T108" s="22">
        <f t="shared" si="17"/>
        <v>119.38692098092643</v>
      </c>
      <c r="U108" s="22">
        <f t="shared" si="17"/>
        <v>120.05449591280654</v>
      </c>
      <c r="V108" s="22">
        <f t="shared" si="17"/>
        <v>120.28610354223433</v>
      </c>
      <c r="W108" s="22">
        <f t="shared" si="17"/>
        <v>117.84741144414168</v>
      </c>
      <c r="X108" s="22">
        <f t="shared" si="17"/>
        <v>113.37874659400545</v>
      </c>
      <c r="Y108" s="22">
        <f t="shared" si="17"/>
        <v>96.634877384196187</v>
      </c>
      <c r="Z108" s="22">
        <f t="shared" si="17"/>
        <v>94.005449591280652</v>
      </c>
      <c r="AA108" s="22">
        <f t="shared" si="17"/>
        <v>97.002724795640333</v>
      </c>
      <c r="AB108" s="22">
        <f t="shared" si="17"/>
        <v>100</v>
      </c>
      <c r="AC108" s="22">
        <f t="shared" si="17"/>
        <v>100.858310626703</v>
      </c>
      <c r="AD108" s="22">
        <f t="shared" si="17"/>
        <v>102.68392370572207</v>
      </c>
      <c r="AE108" s="22">
        <f t="shared" si="17"/>
        <v>103.88283378746594</v>
      </c>
      <c r="AF108" s="22">
        <f t="shared" si="17"/>
        <v>102.88828337874659</v>
      </c>
      <c r="AG108" s="22">
        <f t="shared" si="17"/>
        <v>103.5558583106267</v>
      </c>
      <c r="AH108" s="22">
        <f t="shared" si="17"/>
        <v>106.19891008174388</v>
      </c>
    </row>
    <row r="109" spans="1:34" x14ac:dyDescent="0.25">
      <c r="A109">
        <v>14</v>
      </c>
      <c r="B109" t="s">
        <v>310</v>
      </c>
      <c r="C109" s="22">
        <f t="shared" ref="C109:AH109" si="18">C17*100/$AB17</f>
        <v>168.03012446913584</v>
      </c>
      <c r="D109" s="22">
        <f t="shared" si="18"/>
        <v>172.45196984990258</v>
      </c>
      <c r="E109" s="22">
        <f t="shared" si="18"/>
        <v>168.61970385323806</v>
      </c>
      <c r="F109" s="22">
        <f t="shared" si="18"/>
        <v>161.54475124401131</v>
      </c>
      <c r="G109" s="22">
        <f t="shared" si="18"/>
        <v>149.45837386991559</v>
      </c>
      <c r="H109" s="22">
        <f t="shared" si="18"/>
        <v>151.22711202222229</v>
      </c>
      <c r="I109" s="22">
        <f t="shared" si="18"/>
        <v>157.71248524734682</v>
      </c>
      <c r="J109" s="22">
        <f t="shared" si="18"/>
        <v>168.03012446913584</v>
      </c>
      <c r="K109" s="22">
        <f t="shared" si="18"/>
        <v>171.86239046580036</v>
      </c>
      <c r="L109" s="22">
        <f t="shared" si="18"/>
        <v>174.22070800220928</v>
      </c>
      <c r="M109" s="22">
        <f t="shared" si="18"/>
        <v>178.64255338297599</v>
      </c>
      <c r="N109" s="22">
        <f t="shared" si="18"/>
        <v>180.06042296072508</v>
      </c>
      <c r="O109" s="22">
        <f t="shared" si="18"/>
        <v>185.49848942598189</v>
      </c>
      <c r="P109" s="22">
        <f t="shared" si="18"/>
        <v>181.87311178247734</v>
      </c>
      <c r="Q109" s="22">
        <f t="shared" si="18"/>
        <v>169.18429003021149</v>
      </c>
      <c r="R109" s="22">
        <f t="shared" si="18"/>
        <v>166.16314199395771</v>
      </c>
      <c r="S109" s="22">
        <f t="shared" si="18"/>
        <v>159.81873111782477</v>
      </c>
      <c r="T109" s="22">
        <f t="shared" si="18"/>
        <v>163.74622356495468</v>
      </c>
      <c r="U109" s="22">
        <f t="shared" si="18"/>
        <v>165.86102719033232</v>
      </c>
      <c r="V109" s="22">
        <f t="shared" si="18"/>
        <v>166.16314199395771</v>
      </c>
      <c r="W109" s="22">
        <f t="shared" si="18"/>
        <v>153.17220543806647</v>
      </c>
      <c r="X109" s="22">
        <f t="shared" si="18"/>
        <v>134.13897280966768</v>
      </c>
      <c r="Y109" s="22">
        <f t="shared" si="18"/>
        <v>104.83383685800604</v>
      </c>
      <c r="Z109" s="22">
        <f t="shared" si="18"/>
        <v>100.60422960725076</v>
      </c>
      <c r="AA109" s="22">
        <f t="shared" si="18"/>
        <v>98.489425981873111</v>
      </c>
      <c r="AB109" s="22">
        <f t="shared" si="18"/>
        <v>100</v>
      </c>
      <c r="AC109" s="22">
        <f t="shared" si="18"/>
        <v>103.62537764350454</v>
      </c>
      <c r="AD109" s="22">
        <f t="shared" si="18"/>
        <v>109.96978851963746</v>
      </c>
      <c r="AE109" s="22">
        <f t="shared" si="18"/>
        <v>111.78247734138972</v>
      </c>
      <c r="AF109" s="22">
        <f t="shared" si="18"/>
        <v>115.10574018126889</v>
      </c>
      <c r="AG109" s="22">
        <f t="shared" si="18"/>
        <v>116.91842900302115</v>
      </c>
      <c r="AH109" s="22">
        <f t="shared" si="18"/>
        <v>120.24169184290031</v>
      </c>
    </row>
    <row r="110" spans="1:34" x14ac:dyDescent="0.25">
      <c r="A110">
        <v>15</v>
      </c>
      <c r="B110" t="s">
        <v>311</v>
      </c>
      <c r="C110" s="22">
        <f t="shared" ref="C110:AH110" si="19">C18*100/$AB18</f>
        <v>144.53676833487631</v>
      </c>
      <c r="D110" s="22">
        <f t="shared" si="19"/>
        <v>148.38375456432172</v>
      </c>
      <c r="E110" s="22">
        <f t="shared" si="19"/>
        <v>148.10896983364702</v>
      </c>
      <c r="F110" s="22">
        <f t="shared" si="19"/>
        <v>144.81155306555098</v>
      </c>
      <c r="G110" s="22">
        <f t="shared" si="19"/>
        <v>135.74365695328689</v>
      </c>
      <c r="H110" s="22">
        <f t="shared" si="19"/>
        <v>132.99580964654021</v>
      </c>
      <c r="I110" s="22">
        <f t="shared" si="19"/>
        <v>133.27059437721485</v>
      </c>
      <c r="J110" s="22">
        <f t="shared" si="19"/>
        <v>137.11758060666023</v>
      </c>
      <c r="K110" s="22">
        <f t="shared" si="19"/>
        <v>140.1402126440816</v>
      </c>
      <c r="L110" s="22">
        <f t="shared" si="19"/>
        <v>141.78892102812964</v>
      </c>
      <c r="M110" s="22">
        <f t="shared" si="19"/>
        <v>143.98719887352701</v>
      </c>
      <c r="N110" s="22">
        <f t="shared" si="19"/>
        <v>149.01960784313727</v>
      </c>
      <c r="O110" s="22">
        <f t="shared" si="19"/>
        <v>150.70028011204482</v>
      </c>
      <c r="P110" s="22">
        <f t="shared" si="19"/>
        <v>153.78151260504202</v>
      </c>
      <c r="Q110" s="22">
        <f t="shared" si="19"/>
        <v>149.57983193277312</v>
      </c>
      <c r="R110" s="22">
        <f t="shared" si="19"/>
        <v>142.85714285714286</v>
      </c>
      <c r="S110" s="22">
        <f t="shared" si="19"/>
        <v>137.25490196078431</v>
      </c>
      <c r="T110" s="22">
        <f t="shared" si="19"/>
        <v>138.0952380952381</v>
      </c>
      <c r="U110" s="22">
        <f t="shared" si="19"/>
        <v>138.37535014005601</v>
      </c>
      <c r="V110" s="22">
        <f t="shared" si="19"/>
        <v>141.45658263305322</v>
      </c>
      <c r="W110" s="22">
        <f t="shared" si="19"/>
        <v>138.93557422969187</v>
      </c>
      <c r="X110" s="22">
        <f t="shared" si="19"/>
        <v>127.73109243697479</v>
      </c>
      <c r="Y110" s="22">
        <f t="shared" si="19"/>
        <v>105.60224089635854</v>
      </c>
      <c r="Z110" s="22">
        <f t="shared" si="19"/>
        <v>100</v>
      </c>
      <c r="AA110" s="22">
        <f t="shared" si="19"/>
        <v>100</v>
      </c>
      <c r="AB110" s="22">
        <f t="shared" si="19"/>
        <v>100</v>
      </c>
      <c r="AC110" s="22">
        <f t="shared" si="19"/>
        <v>102.24089635854342</v>
      </c>
      <c r="AD110" s="22">
        <f t="shared" si="19"/>
        <v>105.04201680672269</v>
      </c>
      <c r="AE110" s="22">
        <f t="shared" si="19"/>
        <v>108.96358543417367</v>
      </c>
      <c r="AF110" s="22">
        <f t="shared" si="19"/>
        <v>110.92436974789916</v>
      </c>
      <c r="AG110" s="22">
        <f t="shared" si="19"/>
        <v>112.60504201680672</v>
      </c>
      <c r="AH110" s="22">
        <f t="shared" si="19"/>
        <v>115.406162464986</v>
      </c>
    </row>
    <row r="111" spans="1:34" x14ac:dyDescent="0.25">
      <c r="A111">
        <v>16</v>
      </c>
      <c r="B111" t="s">
        <v>312</v>
      </c>
      <c r="C111" s="22">
        <f t="shared" ref="C111:AH111" si="20">C19*100/$AB19</f>
        <v>163.26205226263829</v>
      </c>
      <c r="D111" s="22">
        <f t="shared" si="20"/>
        <v>169.69358765480283</v>
      </c>
      <c r="E111" s="22">
        <f t="shared" si="20"/>
        <v>170.43568789236025</v>
      </c>
      <c r="F111" s="22">
        <f t="shared" si="20"/>
        <v>166.2304532128681</v>
      </c>
      <c r="G111" s="22">
        <f t="shared" si="20"/>
        <v>158.56208409144111</v>
      </c>
      <c r="H111" s="22">
        <f t="shared" si="20"/>
        <v>152.1305486992766</v>
      </c>
      <c r="I111" s="22">
        <f t="shared" si="20"/>
        <v>148.91478100319432</v>
      </c>
      <c r="J111" s="22">
        <f t="shared" si="20"/>
        <v>151.14108171586665</v>
      </c>
      <c r="K111" s="22">
        <f t="shared" si="20"/>
        <v>154.35684941194893</v>
      </c>
      <c r="L111" s="22">
        <f t="shared" si="20"/>
        <v>154.35684941194893</v>
      </c>
      <c r="M111" s="22">
        <f t="shared" si="20"/>
        <v>154.85158290365391</v>
      </c>
      <c r="N111" s="22">
        <f t="shared" si="20"/>
        <v>160.20151133501258</v>
      </c>
      <c r="O111" s="22">
        <f t="shared" si="20"/>
        <v>155.41561712846348</v>
      </c>
      <c r="P111" s="22">
        <f t="shared" si="20"/>
        <v>153.90428211586902</v>
      </c>
      <c r="Q111" s="22">
        <f t="shared" si="20"/>
        <v>140.55415617128463</v>
      </c>
      <c r="R111" s="22">
        <f t="shared" si="20"/>
        <v>125.6926952141058</v>
      </c>
      <c r="S111" s="22">
        <f t="shared" si="20"/>
        <v>117.88413098236776</v>
      </c>
      <c r="T111" s="22">
        <f t="shared" si="20"/>
        <v>115.86901763224181</v>
      </c>
      <c r="U111" s="22">
        <f t="shared" si="20"/>
        <v>115.86901763224181</v>
      </c>
      <c r="V111" s="22">
        <f t="shared" si="20"/>
        <v>115.36523929471032</v>
      </c>
      <c r="W111" s="22">
        <f t="shared" si="20"/>
        <v>112.34256926952141</v>
      </c>
      <c r="X111" s="22">
        <f t="shared" si="20"/>
        <v>109.82367758186398</v>
      </c>
      <c r="Y111" s="22">
        <f t="shared" si="20"/>
        <v>88.91687657430731</v>
      </c>
      <c r="Z111" s="22">
        <f t="shared" si="20"/>
        <v>88.91687657430731</v>
      </c>
      <c r="AA111" s="22">
        <f t="shared" si="20"/>
        <v>96.221662468513856</v>
      </c>
      <c r="AB111" s="22">
        <f t="shared" si="20"/>
        <v>100</v>
      </c>
      <c r="AC111" s="22">
        <f t="shared" si="20"/>
        <v>98.488664987405542</v>
      </c>
      <c r="AD111" s="22">
        <f t="shared" si="20"/>
        <v>98.488664987405542</v>
      </c>
      <c r="AE111" s="22">
        <f t="shared" si="20"/>
        <v>97.229219143576827</v>
      </c>
      <c r="AF111" s="22">
        <f t="shared" si="20"/>
        <v>91.939546599496225</v>
      </c>
      <c r="AG111" s="22">
        <f t="shared" si="20"/>
        <v>90.68010075566751</v>
      </c>
      <c r="AH111" s="22">
        <f t="shared" si="20"/>
        <v>93.450881612090683</v>
      </c>
    </row>
    <row r="112" spans="1:34" x14ac:dyDescent="0.25">
      <c r="A112">
        <v>17</v>
      </c>
      <c r="B112" t="s">
        <v>313</v>
      </c>
      <c r="C112" s="22">
        <f t="shared" ref="C112:AH112" si="21">C20*100/$AB20</f>
        <v>108.85321247646641</v>
      </c>
      <c r="D112" s="22">
        <f t="shared" si="21"/>
        <v>111.19490479180108</v>
      </c>
      <c r="E112" s="22">
        <f t="shared" si="21"/>
        <v>112.47219150925635</v>
      </c>
      <c r="F112" s="22">
        <f t="shared" si="21"/>
        <v>111.62066703095282</v>
      </c>
      <c r="G112" s="22">
        <f t="shared" si="21"/>
        <v>106.58248053432369</v>
      </c>
      <c r="H112" s="22">
        <f t="shared" si="21"/>
        <v>103.81502597983724</v>
      </c>
      <c r="I112" s="22">
        <f t="shared" si="21"/>
        <v>104.80847120452468</v>
      </c>
      <c r="J112" s="22">
        <f t="shared" si="21"/>
        <v>109.06609359604229</v>
      </c>
      <c r="K112" s="22">
        <f t="shared" si="21"/>
        <v>114.38812158543927</v>
      </c>
      <c r="L112" s="22">
        <f t="shared" si="21"/>
        <v>116.65885352758198</v>
      </c>
      <c r="M112" s="22">
        <f t="shared" si="21"/>
        <v>119.71014957483624</v>
      </c>
      <c r="N112" s="22">
        <f t="shared" si="21"/>
        <v>124.74674384949348</v>
      </c>
      <c r="O112" s="22">
        <f t="shared" si="21"/>
        <v>124.31259044862519</v>
      </c>
      <c r="P112" s="22">
        <f t="shared" si="21"/>
        <v>125.54269175108539</v>
      </c>
      <c r="Q112" s="22">
        <f t="shared" si="21"/>
        <v>119.24746743849494</v>
      </c>
      <c r="R112" s="22">
        <f t="shared" si="21"/>
        <v>110.27496382054993</v>
      </c>
      <c r="S112" s="22">
        <f t="shared" si="21"/>
        <v>105.13748191027496</v>
      </c>
      <c r="T112" s="22">
        <f t="shared" si="21"/>
        <v>106.0781476121563</v>
      </c>
      <c r="U112" s="22">
        <f t="shared" si="21"/>
        <v>108.46599131693198</v>
      </c>
      <c r="V112" s="22">
        <f t="shared" si="21"/>
        <v>110.20260492040521</v>
      </c>
      <c r="W112" s="22">
        <f t="shared" si="21"/>
        <v>110.49204052098408</v>
      </c>
      <c r="X112" s="22">
        <f t="shared" si="21"/>
        <v>108.90014471780029</v>
      </c>
      <c r="Y112" s="22">
        <f t="shared" si="21"/>
        <v>92.112879884225762</v>
      </c>
      <c r="Z112" s="22">
        <f t="shared" si="21"/>
        <v>90.376266280752532</v>
      </c>
      <c r="AA112" s="22">
        <f t="shared" si="21"/>
        <v>94.93487698986975</v>
      </c>
      <c r="AB112" s="22">
        <f t="shared" si="21"/>
        <v>100</v>
      </c>
      <c r="AC112" s="22">
        <f t="shared" si="21"/>
        <v>101.2301013024602</v>
      </c>
      <c r="AD112" s="22">
        <f t="shared" si="21"/>
        <v>103.2561505065123</v>
      </c>
      <c r="AE112" s="22">
        <f t="shared" si="21"/>
        <v>103.47322720694646</v>
      </c>
      <c r="AF112" s="22">
        <f t="shared" si="21"/>
        <v>100.36179450072359</v>
      </c>
      <c r="AG112" s="22">
        <f t="shared" si="21"/>
        <v>100.36179450072359</v>
      </c>
      <c r="AH112" s="22">
        <f t="shared" si="21"/>
        <v>103.69030390738061</v>
      </c>
    </row>
    <row r="113" spans="1:34" x14ac:dyDescent="0.25">
      <c r="A113">
        <v>18</v>
      </c>
      <c r="B113" t="s">
        <v>314</v>
      </c>
      <c r="C113" s="22">
        <f t="shared" ref="C113:AH113" si="22">C21*100/$AB21</f>
        <v>126.59662221134811</v>
      </c>
      <c r="D113" s="22">
        <f t="shared" si="22"/>
        <v>130.77412911358772</v>
      </c>
      <c r="E113" s="22">
        <f t="shared" si="22"/>
        <v>132.31799036006757</v>
      </c>
      <c r="F113" s="22">
        <f t="shared" si="22"/>
        <v>129.86597543918782</v>
      </c>
      <c r="G113" s="22">
        <f t="shared" si="22"/>
        <v>124.23542265790833</v>
      </c>
      <c r="H113" s="22">
        <f t="shared" si="22"/>
        <v>120.42117722542868</v>
      </c>
      <c r="I113" s="22">
        <f t="shared" si="22"/>
        <v>121.32933089982861</v>
      </c>
      <c r="J113" s="22">
        <f t="shared" si="22"/>
        <v>125.41602243462823</v>
      </c>
      <c r="K113" s="22">
        <f t="shared" si="22"/>
        <v>131.59146742054767</v>
      </c>
      <c r="L113" s="22">
        <f t="shared" si="22"/>
        <v>133.86185160654742</v>
      </c>
      <c r="M113" s="22">
        <f t="shared" si="22"/>
        <v>135.85978969022725</v>
      </c>
      <c r="N113" s="22">
        <f t="shared" si="22"/>
        <v>136.59889094269872</v>
      </c>
      <c r="O113" s="22">
        <f t="shared" si="22"/>
        <v>132.80961182994454</v>
      </c>
      <c r="P113" s="22">
        <f t="shared" si="22"/>
        <v>131.88539741219964</v>
      </c>
      <c r="Q113" s="22">
        <f t="shared" si="22"/>
        <v>124.39926062846581</v>
      </c>
      <c r="R113" s="22">
        <f t="shared" si="22"/>
        <v>111.36783733826248</v>
      </c>
      <c r="S113" s="22">
        <f t="shared" si="22"/>
        <v>104.62107208872459</v>
      </c>
      <c r="T113" s="22">
        <f t="shared" si="22"/>
        <v>103.60443622920518</v>
      </c>
      <c r="U113" s="22">
        <f t="shared" si="22"/>
        <v>105.54528650646949</v>
      </c>
      <c r="V113" s="22">
        <f t="shared" si="22"/>
        <v>107.02402957486137</v>
      </c>
      <c r="W113" s="22">
        <f t="shared" si="22"/>
        <v>107.94824399260628</v>
      </c>
      <c r="X113" s="22">
        <f t="shared" si="22"/>
        <v>107.94824399260628</v>
      </c>
      <c r="Y113" s="22">
        <f t="shared" si="22"/>
        <v>92.329020332717192</v>
      </c>
      <c r="Z113" s="22">
        <f t="shared" si="22"/>
        <v>90.110905730129389</v>
      </c>
      <c r="AA113" s="22">
        <f t="shared" si="22"/>
        <v>95.841035120147879</v>
      </c>
      <c r="AB113" s="22">
        <f t="shared" si="22"/>
        <v>100</v>
      </c>
      <c r="AC113" s="22">
        <f t="shared" si="22"/>
        <v>100.36968576709796</v>
      </c>
      <c r="AD113" s="22">
        <f t="shared" si="22"/>
        <v>102.31053604436229</v>
      </c>
      <c r="AE113" s="22">
        <f t="shared" si="22"/>
        <v>101.66358595194085</v>
      </c>
      <c r="AF113" s="22">
        <f t="shared" si="22"/>
        <v>97.597042513863215</v>
      </c>
      <c r="AG113" s="22">
        <f t="shared" si="22"/>
        <v>97.781885397412196</v>
      </c>
      <c r="AH113" s="22">
        <f t="shared" si="22"/>
        <v>101.1090573012939</v>
      </c>
    </row>
    <row r="114" spans="1:34" x14ac:dyDescent="0.25">
      <c r="A114">
        <v>19</v>
      </c>
      <c r="B114" t="s">
        <v>315</v>
      </c>
      <c r="C114" s="22">
        <f t="shared" ref="C114:AH114" si="23">C22*100/$AB22</f>
        <v>177.06587892344103</v>
      </c>
      <c r="D114" s="22">
        <f t="shared" si="23"/>
        <v>180.90124092178272</v>
      </c>
      <c r="E114" s="22">
        <f t="shared" si="23"/>
        <v>177.97906035161759</v>
      </c>
      <c r="F114" s="22">
        <f t="shared" si="23"/>
        <v>170.49097264056957</v>
      </c>
      <c r="G114" s="22">
        <f t="shared" si="23"/>
        <v>161.90706721570962</v>
      </c>
      <c r="H114" s="22">
        <f t="shared" si="23"/>
        <v>152.95788921957899</v>
      </c>
      <c r="I114" s="22">
        <f t="shared" si="23"/>
        <v>149.21384536405498</v>
      </c>
      <c r="J114" s="22">
        <f t="shared" si="23"/>
        <v>148.30066393587839</v>
      </c>
      <c r="K114" s="22">
        <f t="shared" si="23"/>
        <v>152.68393479112603</v>
      </c>
      <c r="L114" s="22">
        <f t="shared" si="23"/>
        <v>158.16302336018558</v>
      </c>
      <c r="M114" s="22">
        <f t="shared" si="23"/>
        <v>162.45497607261555</v>
      </c>
      <c r="N114" s="22">
        <f t="shared" si="23"/>
        <v>167.31481481481481</v>
      </c>
      <c r="O114" s="22">
        <f t="shared" si="23"/>
        <v>160.37037037037038</v>
      </c>
      <c r="P114" s="22">
        <f t="shared" si="23"/>
        <v>164.72222222222223</v>
      </c>
      <c r="Q114" s="22">
        <f t="shared" si="23"/>
        <v>160.46296296296296</v>
      </c>
      <c r="R114" s="22">
        <f t="shared" si="23"/>
        <v>136.94444444444446</v>
      </c>
      <c r="S114" s="22">
        <f t="shared" si="23"/>
        <v>123.51851851851852</v>
      </c>
      <c r="T114" s="22">
        <f t="shared" si="23"/>
        <v>120.37037037037037</v>
      </c>
      <c r="U114" s="22">
        <f t="shared" si="23"/>
        <v>119.72222222222223</v>
      </c>
      <c r="V114" s="22">
        <f t="shared" si="23"/>
        <v>119.16666666666667</v>
      </c>
      <c r="W114" s="22">
        <f t="shared" si="23"/>
        <v>116.11111111111111</v>
      </c>
      <c r="X114" s="22">
        <f t="shared" si="23"/>
        <v>113.61111111111111</v>
      </c>
      <c r="Y114" s="22">
        <f t="shared" si="23"/>
        <v>103.42592592592592</v>
      </c>
      <c r="Z114" s="22">
        <f t="shared" si="23"/>
        <v>99.907407407407405</v>
      </c>
      <c r="AA114" s="22">
        <f t="shared" si="23"/>
        <v>100.92592592592592</v>
      </c>
      <c r="AB114" s="22">
        <f t="shared" si="23"/>
        <v>100</v>
      </c>
      <c r="AC114" s="22">
        <f t="shared" si="23"/>
        <v>97.037037037037038</v>
      </c>
      <c r="AD114" s="22">
        <f t="shared" si="23"/>
        <v>95.648148148148152</v>
      </c>
      <c r="AE114" s="22">
        <f t="shared" si="23"/>
        <v>96.481481481481481</v>
      </c>
      <c r="AF114" s="22">
        <f t="shared" si="23"/>
        <v>95.648148148148152</v>
      </c>
      <c r="AG114" s="22">
        <f t="shared" si="23"/>
        <v>95.277777777777771</v>
      </c>
      <c r="AH114" s="22">
        <f t="shared" si="23"/>
        <v>96.203703703703709</v>
      </c>
    </row>
    <row r="115" spans="1:34" x14ac:dyDescent="0.25">
      <c r="A115">
        <v>20</v>
      </c>
      <c r="B115" t="s">
        <v>316</v>
      </c>
      <c r="C115" s="22">
        <f t="shared" ref="C115:AH115" si="24">C23*100/$AB23</f>
        <v>174.96460491278049</v>
      </c>
      <c r="D115" s="22">
        <f t="shared" si="24"/>
        <v>174.69542859753008</v>
      </c>
      <c r="E115" s="22">
        <f t="shared" si="24"/>
        <v>171.46531281452491</v>
      </c>
      <c r="F115" s="22">
        <f t="shared" si="24"/>
        <v>163.65919967226236</v>
      </c>
      <c r="G115" s="22">
        <f t="shared" si="24"/>
        <v>153.96885232324684</v>
      </c>
      <c r="H115" s="22">
        <f t="shared" si="24"/>
        <v>151.81544180124337</v>
      </c>
      <c r="I115" s="22">
        <f t="shared" si="24"/>
        <v>151.00791285549209</v>
      </c>
      <c r="J115" s="22">
        <f t="shared" si="24"/>
        <v>154.5072049537477</v>
      </c>
      <c r="K115" s="22">
        <f t="shared" si="24"/>
        <v>157.19896810625204</v>
      </c>
      <c r="L115" s="22">
        <f t="shared" si="24"/>
        <v>156.39143916050071</v>
      </c>
      <c r="M115" s="22">
        <f t="shared" si="24"/>
        <v>156.66061547575114</v>
      </c>
      <c r="N115" s="22">
        <f t="shared" si="24"/>
        <v>160.38251366120218</v>
      </c>
      <c r="O115" s="22">
        <f t="shared" si="24"/>
        <v>157.65027322404373</v>
      </c>
      <c r="P115" s="22">
        <f t="shared" si="24"/>
        <v>159.28961748633878</v>
      </c>
      <c r="Q115" s="22">
        <f t="shared" si="24"/>
        <v>149.72677595628414</v>
      </c>
      <c r="R115" s="22">
        <f t="shared" si="24"/>
        <v>133.87978142076503</v>
      </c>
      <c r="S115" s="22">
        <f t="shared" si="24"/>
        <v>124.31693989071039</v>
      </c>
      <c r="T115" s="22">
        <f t="shared" si="24"/>
        <v>119.67213114754098</v>
      </c>
      <c r="U115" s="22">
        <f t="shared" si="24"/>
        <v>116.93989071038251</v>
      </c>
      <c r="V115" s="22">
        <f t="shared" si="24"/>
        <v>116.66666666666667</v>
      </c>
      <c r="W115" s="22">
        <f t="shared" si="24"/>
        <v>115.02732240437159</v>
      </c>
      <c r="X115" s="22">
        <f t="shared" si="24"/>
        <v>113.11475409836065</v>
      </c>
      <c r="Y115" s="22">
        <f t="shared" si="24"/>
        <v>99.453551912568301</v>
      </c>
      <c r="Z115" s="22">
        <f t="shared" si="24"/>
        <v>95.901639344262293</v>
      </c>
      <c r="AA115" s="22">
        <f t="shared" si="24"/>
        <v>97.814207650273218</v>
      </c>
      <c r="AB115" s="22">
        <f t="shared" si="24"/>
        <v>100</v>
      </c>
      <c r="AC115" s="22">
        <f t="shared" si="24"/>
        <v>100.5464480874317</v>
      </c>
      <c r="AD115" s="22">
        <f t="shared" si="24"/>
        <v>101.91256830601093</v>
      </c>
      <c r="AE115" s="22">
        <f t="shared" si="24"/>
        <v>102.73224043715847</v>
      </c>
      <c r="AF115" s="22">
        <f t="shared" si="24"/>
        <v>102.73224043715847</v>
      </c>
      <c r="AG115" s="22">
        <f t="shared" si="24"/>
        <v>104.64480874316939</v>
      </c>
      <c r="AH115" s="22">
        <f t="shared" si="24"/>
        <v>106.83060109289617</v>
      </c>
    </row>
    <row r="116" spans="1:34" x14ac:dyDescent="0.25">
      <c r="A116">
        <v>21</v>
      </c>
      <c r="B116" t="s">
        <v>317</v>
      </c>
      <c r="C116" s="22">
        <f t="shared" ref="C116:AH116" si="25">C24*100/$AB24</f>
        <v>149.23995175603017</v>
      </c>
      <c r="D116" s="22">
        <f t="shared" si="25"/>
        <v>149.36871789214408</v>
      </c>
      <c r="E116" s="22">
        <f t="shared" si="25"/>
        <v>149.11118561991626</v>
      </c>
      <c r="F116" s="22">
        <f t="shared" si="25"/>
        <v>143.18794335867605</v>
      </c>
      <c r="G116" s="22">
        <f t="shared" si="25"/>
        <v>134.94691064738535</v>
      </c>
      <c r="H116" s="22">
        <f t="shared" si="25"/>
        <v>138.68112859468894</v>
      </c>
      <c r="I116" s="22">
        <f t="shared" si="25"/>
        <v>141.90028199753689</v>
      </c>
      <c r="J116" s="22">
        <f t="shared" si="25"/>
        <v>151.94404061442242</v>
      </c>
      <c r="K116" s="22">
        <f t="shared" si="25"/>
        <v>158.25358128400438</v>
      </c>
      <c r="L116" s="22">
        <f t="shared" si="25"/>
        <v>156.83715378675129</v>
      </c>
      <c r="M116" s="22">
        <f t="shared" si="25"/>
        <v>159.15494423680178</v>
      </c>
      <c r="N116" s="22">
        <f t="shared" si="25"/>
        <v>163.58907672301692</v>
      </c>
      <c r="O116" s="22">
        <f t="shared" si="25"/>
        <v>169.05071521456438</v>
      </c>
      <c r="P116" s="22">
        <f t="shared" si="25"/>
        <v>169.18075422626788</v>
      </c>
      <c r="Q116" s="22">
        <f t="shared" si="25"/>
        <v>156.30689206762028</v>
      </c>
      <c r="R116" s="22">
        <f t="shared" si="25"/>
        <v>148.11443433029908</v>
      </c>
      <c r="S116" s="22">
        <f t="shared" si="25"/>
        <v>143.17295188556568</v>
      </c>
      <c r="T116" s="22">
        <f t="shared" si="25"/>
        <v>143.17295188556568</v>
      </c>
      <c r="U116" s="22">
        <f t="shared" si="25"/>
        <v>141.48244473342004</v>
      </c>
      <c r="V116" s="22">
        <f t="shared" si="25"/>
        <v>136.80104031209362</v>
      </c>
      <c r="W116" s="22">
        <f t="shared" si="25"/>
        <v>127.1781534460338</v>
      </c>
      <c r="X116" s="22">
        <f t="shared" si="25"/>
        <v>112.61378413524058</v>
      </c>
      <c r="Y116" s="22">
        <f t="shared" si="25"/>
        <v>85.565669700910277</v>
      </c>
      <c r="Z116" s="22">
        <f t="shared" si="25"/>
        <v>86.605981794538366</v>
      </c>
      <c r="AA116" s="22">
        <f t="shared" si="25"/>
        <v>92.067620286085827</v>
      </c>
      <c r="AB116" s="22">
        <f t="shared" si="25"/>
        <v>100</v>
      </c>
      <c r="AC116" s="22">
        <f t="shared" si="25"/>
        <v>105.33159947984396</v>
      </c>
      <c r="AD116" s="22">
        <f t="shared" si="25"/>
        <v>112.22366710013004</v>
      </c>
      <c r="AE116" s="22">
        <f t="shared" si="25"/>
        <v>117.81534460338102</v>
      </c>
      <c r="AF116" s="22">
        <f t="shared" si="25"/>
        <v>121.45643693107932</v>
      </c>
      <c r="AG116" s="22">
        <f t="shared" si="25"/>
        <v>124.96749024707412</v>
      </c>
      <c r="AH116" s="22">
        <f t="shared" si="25"/>
        <v>128.73862158647594</v>
      </c>
    </row>
    <row r="117" spans="1:34" x14ac:dyDescent="0.25">
      <c r="A117">
        <v>22</v>
      </c>
      <c r="B117" t="s">
        <v>318</v>
      </c>
      <c r="C117" s="22">
        <f t="shared" ref="C117:AH117" si="26">C25*100/$AB25</f>
        <v>146.6603715874239</v>
      </c>
      <c r="D117" s="22">
        <f t="shared" si="26"/>
        <v>148.71979506006576</v>
      </c>
      <c r="E117" s="22">
        <f t="shared" si="26"/>
        <v>150.3379135028558</v>
      </c>
      <c r="F117" s="22">
        <f t="shared" si="26"/>
        <v>147.69008332374483</v>
      </c>
      <c r="G117" s="22">
        <f t="shared" si="26"/>
        <v>139.74659278641195</v>
      </c>
      <c r="H117" s="22">
        <f t="shared" si="26"/>
        <v>131.36179721922724</v>
      </c>
      <c r="I117" s="22">
        <f t="shared" si="26"/>
        <v>118.41684967690695</v>
      </c>
      <c r="J117" s="22">
        <f t="shared" si="26"/>
        <v>110.76756249280862</v>
      </c>
      <c r="K117" s="22">
        <f t="shared" si="26"/>
        <v>105.4719021345867</v>
      </c>
      <c r="L117" s="22">
        <f t="shared" si="26"/>
        <v>106.6487155475249</v>
      </c>
      <c r="M117" s="22">
        <f t="shared" si="26"/>
        <v>111.50307087589501</v>
      </c>
      <c r="N117" s="22">
        <f t="shared" si="26"/>
        <v>119.01931649331353</v>
      </c>
      <c r="O117" s="22">
        <f t="shared" si="26"/>
        <v>115.30460624071323</v>
      </c>
      <c r="P117" s="22">
        <f t="shared" si="26"/>
        <v>109.95542347696879</v>
      </c>
      <c r="Q117" s="22">
        <f t="shared" si="26"/>
        <v>106.98365527488856</v>
      </c>
      <c r="R117" s="22">
        <f t="shared" si="26"/>
        <v>100.29717682020802</v>
      </c>
      <c r="S117" s="22">
        <f t="shared" si="26"/>
        <v>95.542347696879645</v>
      </c>
      <c r="T117" s="22">
        <f t="shared" si="26"/>
        <v>96.582466567607725</v>
      </c>
      <c r="U117" s="22">
        <f t="shared" si="26"/>
        <v>99.702823179791977</v>
      </c>
      <c r="V117" s="22">
        <f t="shared" si="26"/>
        <v>102.3774145616642</v>
      </c>
      <c r="W117" s="22">
        <f t="shared" si="26"/>
        <v>105.34918276374442</v>
      </c>
      <c r="X117" s="22">
        <f t="shared" si="26"/>
        <v>107.57800891530461</v>
      </c>
      <c r="Y117" s="22">
        <f t="shared" si="26"/>
        <v>99.702823179791977</v>
      </c>
      <c r="Z117" s="22">
        <f t="shared" si="26"/>
        <v>95.839524517087668</v>
      </c>
      <c r="AA117" s="22">
        <f t="shared" si="26"/>
        <v>97.17682020802377</v>
      </c>
      <c r="AB117" s="22">
        <f t="shared" si="26"/>
        <v>100</v>
      </c>
      <c r="AC117" s="22">
        <f t="shared" si="26"/>
        <v>101.18870728083209</v>
      </c>
      <c r="AD117" s="22">
        <f t="shared" si="26"/>
        <v>100.59435364041605</v>
      </c>
      <c r="AE117" s="22">
        <f t="shared" si="26"/>
        <v>101.63447251114412</v>
      </c>
      <c r="AF117" s="22">
        <f t="shared" si="26"/>
        <v>100</v>
      </c>
      <c r="AG117" s="22">
        <f t="shared" si="26"/>
        <v>99.405646359583955</v>
      </c>
      <c r="AH117" s="22">
        <f t="shared" si="26"/>
        <v>102.67459138187222</v>
      </c>
    </row>
    <row r="118" spans="1:34" x14ac:dyDescent="0.25">
      <c r="A118">
        <v>23</v>
      </c>
      <c r="B118" t="s">
        <v>319</v>
      </c>
      <c r="C118" s="22">
        <f t="shared" ref="C118:AH118" si="27">C26*100/$AB26</f>
        <v>179.64056117355449</v>
      </c>
      <c r="D118" s="22">
        <f t="shared" si="27"/>
        <v>183.9041820874838</v>
      </c>
      <c r="E118" s="22">
        <f t="shared" si="27"/>
        <v>183.61994069322188</v>
      </c>
      <c r="F118" s="22">
        <f t="shared" si="27"/>
        <v>177.36663001945888</v>
      </c>
      <c r="G118" s="22">
        <f t="shared" si="27"/>
        <v>165.99697424898073</v>
      </c>
      <c r="H118" s="22">
        <f t="shared" si="27"/>
        <v>164.29152588340904</v>
      </c>
      <c r="I118" s="22">
        <f t="shared" si="27"/>
        <v>168.27090540307637</v>
      </c>
      <c r="J118" s="22">
        <f t="shared" si="27"/>
        <v>173.67149189405347</v>
      </c>
      <c r="K118" s="22">
        <f t="shared" si="27"/>
        <v>173.67149189405347</v>
      </c>
      <c r="L118" s="22">
        <f t="shared" si="27"/>
        <v>172.53452631700566</v>
      </c>
      <c r="M118" s="22">
        <f t="shared" si="27"/>
        <v>175.94542304814911</v>
      </c>
      <c r="N118" s="22">
        <f t="shared" si="27"/>
        <v>186.8804664723032</v>
      </c>
      <c r="O118" s="22">
        <f t="shared" si="27"/>
        <v>193.00291545189503</v>
      </c>
      <c r="P118" s="22">
        <f t="shared" si="27"/>
        <v>195.62682215743439</v>
      </c>
      <c r="Q118" s="22">
        <f t="shared" si="27"/>
        <v>183.96501457725947</v>
      </c>
      <c r="R118" s="22">
        <f t="shared" si="27"/>
        <v>172.59475218658892</v>
      </c>
      <c r="S118" s="22">
        <f t="shared" si="27"/>
        <v>162.9737609329446</v>
      </c>
      <c r="T118" s="22">
        <f t="shared" si="27"/>
        <v>162.9737609329446</v>
      </c>
      <c r="U118" s="22">
        <f t="shared" si="27"/>
        <v>161.22448979591837</v>
      </c>
      <c r="V118" s="22">
        <f t="shared" si="27"/>
        <v>159.18367346938774</v>
      </c>
      <c r="W118" s="22">
        <f t="shared" si="27"/>
        <v>151.0204081632653</v>
      </c>
      <c r="X118" s="22">
        <f t="shared" si="27"/>
        <v>136.73469387755102</v>
      </c>
      <c r="Y118" s="22">
        <f t="shared" si="27"/>
        <v>108.16326530612245</v>
      </c>
      <c r="Z118" s="22">
        <f t="shared" si="27"/>
        <v>100.58309037900875</v>
      </c>
      <c r="AA118" s="22">
        <f t="shared" si="27"/>
        <v>100.58309037900875</v>
      </c>
      <c r="AB118" s="22">
        <f t="shared" si="27"/>
        <v>100</v>
      </c>
      <c r="AC118" s="22">
        <f t="shared" si="27"/>
        <v>102.04081632653062</v>
      </c>
      <c r="AD118" s="22">
        <f t="shared" si="27"/>
        <v>104.66472303206997</v>
      </c>
      <c r="AE118" s="22">
        <f t="shared" si="27"/>
        <v>107.87172011661808</v>
      </c>
      <c r="AF118" s="22">
        <f t="shared" si="27"/>
        <v>110.78717201166181</v>
      </c>
      <c r="AG118" s="22">
        <f t="shared" si="27"/>
        <v>111.9533527696793</v>
      </c>
      <c r="AH118" s="22">
        <f t="shared" si="27"/>
        <v>111.9533527696793</v>
      </c>
    </row>
    <row r="119" spans="1:34" x14ac:dyDescent="0.25">
      <c r="A119">
        <v>24</v>
      </c>
      <c r="B119" t="s">
        <v>320</v>
      </c>
      <c r="C119" s="22">
        <f t="shared" ref="C119:AH119" si="28">C27*100/$AB27</f>
        <v>116.79870472017203</v>
      </c>
      <c r="D119" s="22">
        <f t="shared" si="28"/>
        <v>121.62937493016436</v>
      </c>
      <c r="E119" s="22">
        <f t="shared" si="28"/>
        <v>122.66451854659131</v>
      </c>
      <c r="F119" s="22">
        <f t="shared" si="28"/>
        <v>121.28432705802204</v>
      </c>
      <c r="G119" s="22">
        <f t="shared" si="28"/>
        <v>119.73161163338165</v>
      </c>
      <c r="H119" s="22">
        <f t="shared" si="28"/>
        <v>119.04151588909704</v>
      </c>
      <c r="I119" s="22">
        <f t="shared" si="28"/>
        <v>120.24918344159512</v>
      </c>
      <c r="J119" s="22">
        <f t="shared" si="28"/>
        <v>121.97442280230668</v>
      </c>
      <c r="K119" s="22">
        <f t="shared" si="28"/>
        <v>122.83704248266247</v>
      </c>
      <c r="L119" s="22">
        <f t="shared" si="28"/>
        <v>123.87218609908936</v>
      </c>
      <c r="M119" s="22">
        <f t="shared" si="28"/>
        <v>125.42490152372977</v>
      </c>
      <c r="N119" s="22">
        <f t="shared" si="28"/>
        <v>129.15921288014312</v>
      </c>
      <c r="O119" s="22">
        <f t="shared" si="28"/>
        <v>128.44364937388193</v>
      </c>
      <c r="P119" s="22">
        <f t="shared" si="28"/>
        <v>127.90697674418605</v>
      </c>
      <c r="Q119" s="22">
        <f t="shared" si="28"/>
        <v>124.15026833631485</v>
      </c>
      <c r="R119" s="22">
        <f t="shared" si="28"/>
        <v>119.14132379248659</v>
      </c>
      <c r="S119" s="22">
        <f t="shared" si="28"/>
        <v>115.56350626118068</v>
      </c>
      <c r="T119" s="22">
        <f t="shared" si="28"/>
        <v>113.23792486583184</v>
      </c>
      <c r="U119" s="22">
        <f t="shared" si="28"/>
        <v>113.77459749552773</v>
      </c>
      <c r="V119" s="22">
        <f t="shared" si="28"/>
        <v>113.23792486583184</v>
      </c>
      <c r="W119" s="22">
        <f t="shared" si="28"/>
        <v>111.80679785330948</v>
      </c>
      <c r="X119" s="22">
        <f t="shared" si="28"/>
        <v>109.66010733452593</v>
      </c>
      <c r="Y119" s="22">
        <f t="shared" si="28"/>
        <v>100.3577817531306</v>
      </c>
      <c r="Z119" s="22">
        <f t="shared" si="28"/>
        <v>97.853309481216456</v>
      </c>
      <c r="AA119" s="22">
        <f t="shared" si="28"/>
        <v>98.568872987477633</v>
      </c>
      <c r="AB119" s="22">
        <f t="shared" si="28"/>
        <v>100</v>
      </c>
      <c r="AC119" s="22">
        <f t="shared" si="28"/>
        <v>100.3577817531306</v>
      </c>
      <c r="AD119" s="22">
        <f t="shared" si="28"/>
        <v>101.43112701252237</v>
      </c>
      <c r="AE119" s="22">
        <f t="shared" si="28"/>
        <v>102.50447227191414</v>
      </c>
      <c r="AF119" s="22">
        <f t="shared" si="28"/>
        <v>102.14669051878354</v>
      </c>
      <c r="AG119" s="22">
        <f t="shared" si="28"/>
        <v>103.5778175313059</v>
      </c>
      <c r="AH119" s="22">
        <f t="shared" si="28"/>
        <v>105.72450805008944</v>
      </c>
    </row>
    <row r="120" spans="1:34" x14ac:dyDescent="0.25">
      <c r="A120">
        <v>25</v>
      </c>
      <c r="B120" t="s">
        <v>321</v>
      </c>
      <c r="C120" s="22">
        <f t="shared" ref="C120:AH120" si="29">C28*100/$AB28</f>
        <v>155.75672736590457</v>
      </c>
      <c r="D120" s="22">
        <f t="shared" si="29"/>
        <v>157.67574777844288</v>
      </c>
      <c r="E120" s="22">
        <f t="shared" si="29"/>
        <v>158.17243541462926</v>
      </c>
      <c r="F120" s="22">
        <f t="shared" si="29"/>
        <v>157.20163685299224</v>
      </c>
      <c r="G120" s="22">
        <f t="shared" si="29"/>
        <v>153.92801379630924</v>
      </c>
      <c r="H120" s="22">
        <f t="shared" si="29"/>
        <v>153.49905629233004</v>
      </c>
      <c r="I120" s="22">
        <f t="shared" si="29"/>
        <v>153.29586589570835</v>
      </c>
      <c r="J120" s="22">
        <f t="shared" si="29"/>
        <v>154.06347406072368</v>
      </c>
      <c r="K120" s="22">
        <f t="shared" si="29"/>
        <v>154.42470143249562</v>
      </c>
      <c r="L120" s="22">
        <f t="shared" si="29"/>
        <v>152.03157009450663</v>
      </c>
      <c r="M120" s="22">
        <f t="shared" si="29"/>
        <v>150.94788797919088</v>
      </c>
      <c r="N120" s="22">
        <f t="shared" si="29"/>
        <v>149.930426716141</v>
      </c>
      <c r="O120" s="22">
        <f t="shared" si="29"/>
        <v>147.54174397031539</v>
      </c>
      <c r="P120" s="22">
        <f t="shared" si="29"/>
        <v>144.59647495361781</v>
      </c>
      <c r="Q120" s="22">
        <f t="shared" si="29"/>
        <v>138.03339517625233</v>
      </c>
      <c r="R120" s="22">
        <f t="shared" si="29"/>
        <v>130.86734693877551</v>
      </c>
      <c r="S120" s="22">
        <f t="shared" si="29"/>
        <v>125.32467532467533</v>
      </c>
      <c r="T120" s="22">
        <f t="shared" si="29"/>
        <v>121.93877551020408</v>
      </c>
      <c r="U120" s="22">
        <f t="shared" si="29"/>
        <v>119.06307977736549</v>
      </c>
      <c r="V120" s="22">
        <f t="shared" si="29"/>
        <v>117.23098330241187</v>
      </c>
      <c r="W120" s="22">
        <f t="shared" si="29"/>
        <v>114.70315398886828</v>
      </c>
      <c r="X120" s="22">
        <f t="shared" si="29"/>
        <v>111.50278293135436</v>
      </c>
      <c r="Y120" s="22">
        <f t="shared" si="29"/>
        <v>102.52782931354361</v>
      </c>
      <c r="Z120" s="22">
        <f t="shared" si="29"/>
        <v>100.23191094619666</v>
      </c>
      <c r="AA120" s="22">
        <f t="shared" si="29"/>
        <v>100.25510204081633</v>
      </c>
      <c r="AB120" s="22">
        <f t="shared" si="29"/>
        <v>100</v>
      </c>
      <c r="AC120" s="22">
        <f t="shared" si="29"/>
        <v>100.62615955473099</v>
      </c>
      <c r="AD120" s="22">
        <f t="shared" si="29"/>
        <v>101.57699443413729</v>
      </c>
      <c r="AE120" s="22">
        <f t="shared" si="29"/>
        <v>103.17717996289424</v>
      </c>
      <c r="AF120" s="22">
        <f t="shared" si="29"/>
        <v>104.05844155844156</v>
      </c>
      <c r="AG120" s="22">
        <f t="shared" si="29"/>
        <v>106.19202226345084</v>
      </c>
      <c r="AH120" s="22">
        <f t="shared" si="29"/>
        <v>106.58627087198516</v>
      </c>
    </row>
    <row r="121" spans="1:34" x14ac:dyDescent="0.25">
      <c r="A121">
        <v>26</v>
      </c>
      <c r="B121" t="s">
        <v>322</v>
      </c>
      <c r="C121" s="22">
        <f t="shared" ref="C121:AH121" si="30">C29*100/$AB29</f>
        <v>103.11495846062313</v>
      </c>
      <c r="D121" s="22">
        <f t="shared" si="30"/>
        <v>103.84670269570741</v>
      </c>
      <c r="E121" s="22">
        <f t="shared" si="30"/>
        <v>103.90768138196444</v>
      </c>
      <c r="F121" s="22">
        <f t="shared" si="30"/>
        <v>105.12725510710484</v>
      </c>
      <c r="G121" s="22">
        <f t="shared" si="30"/>
        <v>104.57844693079164</v>
      </c>
      <c r="H121" s="22">
        <f t="shared" si="30"/>
        <v>103.66376663693634</v>
      </c>
      <c r="I121" s="22">
        <f t="shared" si="30"/>
        <v>104.09061744073549</v>
      </c>
      <c r="J121" s="22">
        <f t="shared" si="30"/>
        <v>104.88334036207675</v>
      </c>
      <c r="K121" s="22">
        <f t="shared" si="30"/>
        <v>106.46878620475933</v>
      </c>
      <c r="L121" s="22">
        <f t="shared" si="30"/>
        <v>106.95661569481548</v>
      </c>
      <c r="M121" s="22">
        <f t="shared" si="30"/>
        <v>106.52976489101633</v>
      </c>
      <c r="N121" s="22">
        <f t="shared" si="30"/>
        <v>108.58044164037855</v>
      </c>
      <c r="O121" s="22">
        <f t="shared" si="30"/>
        <v>109.52681388012618</v>
      </c>
      <c r="P121" s="22">
        <f t="shared" si="30"/>
        <v>109.02208201892745</v>
      </c>
      <c r="Q121" s="22">
        <f t="shared" si="30"/>
        <v>107.88643533123029</v>
      </c>
      <c r="R121" s="22">
        <f t="shared" si="30"/>
        <v>106.62460567823344</v>
      </c>
      <c r="S121" s="22">
        <f t="shared" si="30"/>
        <v>104.60567823343848</v>
      </c>
      <c r="T121" s="22">
        <f t="shared" si="30"/>
        <v>103.28075709779179</v>
      </c>
      <c r="U121" s="22">
        <f t="shared" si="30"/>
        <v>102.01892744479495</v>
      </c>
      <c r="V121" s="22">
        <f t="shared" si="30"/>
        <v>101.89274447949526</v>
      </c>
      <c r="W121" s="22">
        <f t="shared" si="30"/>
        <v>102.27129337539432</v>
      </c>
      <c r="X121" s="22">
        <f t="shared" si="30"/>
        <v>101.89274447949526</v>
      </c>
      <c r="Y121" s="22">
        <f t="shared" si="30"/>
        <v>99.558359621451103</v>
      </c>
      <c r="Z121" s="22">
        <f t="shared" si="30"/>
        <v>98.485804416403781</v>
      </c>
      <c r="AA121" s="22">
        <f t="shared" si="30"/>
        <v>99.369085173501574</v>
      </c>
      <c r="AB121" s="22">
        <f t="shared" si="30"/>
        <v>100</v>
      </c>
      <c r="AC121" s="22">
        <f t="shared" si="30"/>
        <v>100.88328075709779</v>
      </c>
      <c r="AD121" s="22">
        <f t="shared" si="30"/>
        <v>102.58675078864353</v>
      </c>
      <c r="AE121" s="22">
        <f t="shared" si="30"/>
        <v>105.61514195583597</v>
      </c>
      <c r="AF121" s="22">
        <f t="shared" si="30"/>
        <v>108.45425867507886</v>
      </c>
      <c r="AG121" s="22">
        <f t="shared" si="30"/>
        <v>112.87066246056783</v>
      </c>
      <c r="AH121" s="22">
        <f t="shared" si="30"/>
        <v>114.44794952681389</v>
      </c>
    </row>
    <row r="122" spans="1:34" x14ac:dyDescent="0.25">
      <c r="A122">
        <v>27</v>
      </c>
      <c r="B122" t="s">
        <v>323</v>
      </c>
      <c r="C122" s="22">
        <f t="shared" ref="C122:AH122" si="31">C30*100/$AB30</f>
        <v>319.25435119708118</v>
      </c>
      <c r="D122" s="22">
        <f t="shared" si="31"/>
        <v>319.25435119708118</v>
      </c>
      <c r="E122" s="22">
        <f t="shared" si="31"/>
        <v>319.68577599599615</v>
      </c>
      <c r="F122" s="22">
        <f t="shared" si="31"/>
        <v>310.62585521878168</v>
      </c>
      <c r="G122" s="22">
        <f t="shared" si="31"/>
        <v>297.25168645241752</v>
      </c>
      <c r="H122" s="22">
        <f t="shared" si="31"/>
        <v>294.66313765892767</v>
      </c>
      <c r="I122" s="22">
        <f t="shared" si="31"/>
        <v>295.09456245784264</v>
      </c>
      <c r="J122" s="22">
        <f t="shared" si="31"/>
        <v>298.54596084916244</v>
      </c>
      <c r="K122" s="22">
        <f t="shared" si="31"/>
        <v>294.66313765892767</v>
      </c>
      <c r="L122" s="22">
        <f t="shared" si="31"/>
        <v>283.8775176860533</v>
      </c>
      <c r="M122" s="22">
        <f t="shared" si="31"/>
        <v>280.4261192947335</v>
      </c>
      <c r="N122" s="22">
        <f t="shared" si="31"/>
        <v>285.33333333333331</v>
      </c>
      <c r="O122" s="22">
        <f t="shared" si="31"/>
        <v>270.66666666666669</v>
      </c>
      <c r="P122" s="22">
        <f t="shared" si="31"/>
        <v>261.33333333333331</v>
      </c>
      <c r="Q122" s="22">
        <f t="shared" si="31"/>
        <v>229.77777777777777</v>
      </c>
      <c r="R122" s="22">
        <f t="shared" si="31"/>
        <v>209.77777777777777</v>
      </c>
      <c r="S122" s="22">
        <f t="shared" si="31"/>
        <v>192.88888888888889</v>
      </c>
      <c r="T122" s="22">
        <f t="shared" si="31"/>
        <v>179.11111111111111</v>
      </c>
      <c r="U122" s="22">
        <f t="shared" si="31"/>
        <v>165.33333333333334</v>
      </c>
      <c r="V122" s="22">
        <f t="shared" si="31"/>
        <v>152.88888888888889</v>
      </c>
      <c r="W122" s="22">
        <f t="shared" si="31"/>
        <v>142.66666666666666</v>
      </c>
      <c r="X122" s="22">
        <f t="shared" si="31"/>
        <v>130.22222222222223</v>
      </c>
      <c r="Y122" s="22">
        <f t="shared" si="31"/>
        <v>106.66666666666667</v>
      </c>
      <c r="Z122" s="22">
        <f t="shared" si="31"/>
        <v>102.22222222222223</v>
      </c>
      <c r="AA122" s="22">
        <f t="shared" si="31"/>
        <v>102.66666666666667</v>
      </c>
      <c r="AB122" s="22">
        <f t="shared" si="31"/>
        <v>100</v>
      </c>
      <c r="AC122" s="22">
        <f t="shared" si="31"/>
        <v>99.555555555555557</v>
      </c>
      <c r="AD122" s="22">
        <f t="shared" si="31"/>
        <v>99.555555555555557</v>
      </c>
      <c r="AE122" s="22">
        <f t="shared" si="31"/>
        <v>100.44444444444444</v>
      </c>
      <c r="AF122" s="22">
        <f t="shared" si="31"/>
        <v>97.777777777777771</v>
      </c>
      <c r="AG122" s="22">
        <f t="shared" si="31"/>
        <v>98.666666666666671</v>
      </c>
      <c r="AH122" s="22">
        <f t="shared" si="31"/>
        <v>97.777777777777771</v>
      </c>
    </row>
    <row r="123" spans="1:34" x14ac:dyDescent="0.25">
      <c r="A123">
        <v>28</v>
      </c>
      <c r="B123" t="s">
        <v>324</v>
      </c>
      <c r="C123" s="22">
        <f t="shared" ref="C123:AH123" si="32">C31*100/$AB31</f>
        <v>656.4539352267908</v>
      </c>
      <c r="D123" s="22">
        <f t="shared" si="32"/>
        <v>653.63411591739725</v>
      </c>
      <c r="E123" s="22">
        <f t="shared" si="32"/>
        <v>640.66294709418753</v>
      </c>
      <c r="F123" s="22">
        <f t="shared" si="32"/>
        <v>609.64493469085983</v>
      </c>
      <c r="G123" s="22">
        <f t="shared" si="32"/>
        <v>588.21430793946968</v>
      </c>
      <c r="H123" s="22">
        <f t="shared" si="32"/>
        <v>584.83052476819762</v>
      </c>
      <c r="I123" s="22">
        <f t="shared" si="32"/>
        <v>566.21971732620091</v>
      </c>
      <c r="J123" s="22">
        <f t="shared" si="32"/>
        <v>547.60890988420431</v>
      </c>
      <c r="K123" s="22">
        <f t="shared" si="32"/>
        <v>523.35846382342083</v>
      </c>
      <c r="L123" s="22">
        <f t="shared" si="32"/>
        <v>478.241354873126</v>
      </c>
      <c r="M123" s="22">
        <f t="shared" si="32"/>
        <v>446.65937860791951</v>
      </c>
      <c r="N123" s="22">
        <f t="shared" si="32"/>
        <v>407.60233918128654</v>
      </c>
      <c r="O123" s="22">
        <f t="shared" si="32"/>
        <v>358.4795321637427</v>
      </c>
      <c r="P123" s="22">
        <f t="shared" si="32"/>
        <v>315.20467836257308</v>
      </c>
      <c r="Q123" s="22">
        <f t="shared" si="32"/>
        <v>276.0233918128655</v>
      </c>
      <c r="R123" s="22">
        <f t="shared" si="32"/>
        <v>230.40935672514621</v>
      </c>
      <c r="S123" s="22">
        <f t="shared" si="32"/>
        <v>201.16959064327486</v>
      </c>
      <c r="T123" s="22">
        <f t="shared" si="32"/>
        <v>186.54970760233917</v>
      </c>
      <c r="U123" s="22">
        <f t="shared" si="32"/>
        <v>168.42105263157896</v>
      </c>
      <c r="V123" s="22">
        <f t="shared" si="32"/>
        <v>156.14035087719299</v>
      </c>
      <c r="W123" s="22">
        <f t="shared" si="32"/>
        <v>140.93567251461988</v>
      </c>
      <c r="X123" s="22">
        <f t="shared" si="32"/>
        <v>131.57894736842104</v>
      </c>
      <c r="Y123" s="22">
        <f t="shared" si="32"/>
        <v>110.52631578947368</v>
      </c>
      <c r="Z123" s="22">
        <f t="shared" si="32"/>
        <v>104.67836257309942</v>
      </c>
      <c r="AA123" s="22">
        <f t="shared" si="32"/>
        <v>101.75438596491227</v>
      </c>
      <c r="AB123" s="22">
        <f t="shared" si="32"/>
        <v>100</v>
      </c>
      <c r="AC123" s="22">
        <f t="shared" si="32"/>
        <v>97.660818713450297</v>
      </c>
      <c r="AD123" s="22">
        <f t="shared" si="32"/>
        <v>94.736842105263165</v>
      </c>
      <c r="AE123" s="22">
        <f t="shared" si="32"/>
        <v>93.567251461988306</v>
      </c>
      <c r="AF123" s="22">
        <f t="shared" si="32"/>
        <v>89.473684210526315</v>
      </c>
      <c r="AG123" s="22">
        <f t="shared" si="32"/>
        <v>84.795321637426895</v>
      </c>
      <c r="AH123" s="22">
        <f t="shared" si="32"/>
        <v>80.116959064327489</v>
      </c>
    </row>
    <row r="124" spans="1:34" x14ac:dyDescent="0.25">
      <c r="A124">
        <v>29</v>
      </c>
      <c r="B124" t="s">
        <v>325</v>
      </c>
      <c r="C124" s="22">
        <f t="shared" ref="C124:AH124" si="33">C32*100/$AB32</f>
        <v>166.82032349979357</v>
      </c>
      <c r="D124" s="22">
        <f t="shared" si="33"/>
        <v>168.93197316434791</v>
      </c>
      <c r="E124" s="22">
        <f t="shared" si="33"/>
        <v>170.25175420469438</v>
      </c>
      <c r="F124" s="22">
        <f t="shared" si="33"/>
        <v>170.51571041276367</v>
      </c>
      <c r="G124" s="22">
        <f t="shared" si="33"/>
        <v>167.34823591593212</v>
      </c>
      <c r="H124" s="22">
        <f t="shared" si="33"/>
        <v>166.82032349979357</v>
      </c>
      <c r="I124" s="22">
        <f t="shared" si="33"/>
        <v>166.02845487558568</v>
      </c>
      <c r="J124" s="22">
        <f t="shared" si="33"/>
        <v>166.55636729172429</v>
      </c>
      <c r="K124" s="22">
        <f t="shared" si="33"/>
        <v>167.87614833207076</v>
      </c>
      <c r="L124" s="22">
        <f t="shared" si="33"/>
        <v>166.29241108365497</v>
      </c>
      <c r="M124" s="22">
        <f t="shared" si="33"/>
        <v>166.29241108365497</v>
      </c>
      <c r="N124" s="22">
        <f t="shared" si="33"/>
        <v>168.37837837837839</v>
      </c>
      <c r="O124" s="22">
        <f t="shared" si="33"/>
        <v>164.59459459459458</v>
      </c>
      <c r="P124" s="22">
        <f t="shared" si="33"/>
        <v>161.62162162162161</v>
      </c>
      <c r="Q124" s="22">
        <f t="shared" si="33"/>
        <v>152.16216216216216</v>
      </c>
      <c r="R124" s="22">
        <f t="shared" si="33"/>
        <v>143.24324324324326</v>
      </c>
      <c r="S124" s="22">
        <f t="shared" si="33"/>
        <v>135.94594594594594</v>
      </c>
      <c r="T124" s="22">
        <f t="shared" si="33"/>
        <v>131.08108108108109</v>
      </c>
      <c r="U124" s="22">
        <f t="shared" si="33"/>
        <v>126.75675675675676</v>
      </c>
      <c r="V124" s="22">
        <f t="shared" si="33"/>
        <v>123.78378378378379</v>
      </c>
      <c r="W124" s="22">
        <f t="shared" si="33"/>
        <v>120.81081081081081</v>
      </c>
      <c r="X124" s="22">
        <f t="shared" si="33"/>
        <v>116.21621621621621</v>
      </c>
      <c r="Y124" s="22">
        <f t="shared" si="33"/>
        <v>106.21621621621621</v>
      </c>
      <c r="Z124" s="22">
        <f t="shared" si="33"/>
        <v>103.24324324324324</v>
      </c>
      <c r="AA124" s="22">
        <f t="shared" si="33"/>
        <v>102.16216216216216</v>
      </c>
      <c r="AB124" s="22">
        <f t="shared" si="33"/>
        <v>100</v>
      </c>
      <c r="AC124" s="22">
        <f t="shared" si="33"/>
        <v>99.189189189189193</v>
      </c>
      <c r="AD124" s="22">
        <f t="shared" si="33"/>
        <v>97.837837837837839</v>
      </c>
      <c r="AE124" s="22">
        <f t="shared" si="33"/>
        <v>98.378378378378372</v>
      </c>
      <c r="AF124" s="22">
        <f t="shared" si="33"/>
        <v>97.567567567567565</v>
      </c>
      <c r="AG124" s="22">
        <f t="shared" si="33"/>
        <v>97.297297297297291</v>
      </c>
      <c r="AH124" s="22">
        <f t="shared" si="33"/>
        <v>95.675675675675677</v>
      </c>
    </row>
    <row r="125" spans="1:34" x14ac:dyDescent="0.25">
      <c r="A125">
        <v>30</v>
      </c>
      <c r="B125" t="s">
        <v>326</v>
      </c>
      <c r="C125" s="22">
        <f t="shared" ref="C125:AH125" si="34">C33*100/$AB33</f>
        <v>171.67800334142717</v>
      </c>
      <c r="D125" s="22">
        <f t="shared" si="34"/>
        <v>177.71692808208039</v>
      </c>
      <c r="E125" s="22">
        <f t="shared" si="34"/>
        <v>180.73639045240699</v>
      </c>
      <c r="F125" s="22">
        <f t="shared" si="34"/>
        <v>181.59909398678602</v>
      </c>
      <c r="G125" s="22">
        <f t="shared" si="34"/>
        <v>176.63854866410659</v>
      </c>
      <c r="H125" s="22">
        <f t="shared" si="34"/>
        <v>174.0504380609695</v>
      </c>
      <c r="I125" s="22">
        <f t="shared" si="34"/>
        <v>174.69746571175378</v>
      </c>
      <c r="J125" s="22">
        <f t="shared" si="34"/>
        <v>177.50125219848564</v>
      </c>
      <c r="K125" s="22">
        <f t="shared" si="34"/>
        <v>180.08936280162271</v>
      </c>
      <c r="L125" s="22">
        <f t="shared" si="34"/>
        <v>179.22665926724369</v>
      </c>
      <c r="M125" s="22">
        <f t="shared" si="34"/>
        <v>179.44233515083843</v>
      </c>
      <c r="N125" s="22">
        <f t="shared" si="34"/>
        <v>172.93064876957496</v>
      </c>
      <c r="O125" s="22">
        <f t="shared" si="34"/>
        <v>171.58836689038031</v>
      </c>
      <c r="P125" s="22">
        <f t="shared" si="34"/>
        <v>169.35123042505592</v>
      </c>
      <c r="Q125" s="22">
        <f t="shared" si="34"/>
        <v>167.78523489932886</v>
      </c>
      <c r="R125" s="22">
        <f t="shared" si="34"/>
        <v>155.48098434004476</v>
      </c>
      <c r="S125" s="22">
        <f t="shared" si="34"/>
        <v>147.42729306487695</v>
      </c>
      <c r="T125" s="22">
        <f t="shared" si="34"/>
        <v>144.51901565995524</v>
      </c>
      <c r="U125" s="22">
        <f t="shared" si="34"/>
        <v>140.04474272930648</v>
      </c>
      <c r="V125" s="22">
        <f t="shared" si="34"/>
        <v>139.14988814317672</v>
      </c>
      <c r="W125" s="22">
        <f t="shared" si="34"/>
        <v>136.91275167785236</v>
      </c>
      <c r="X125" s="22">
        <f t="shared" si="34"/>
        <v>129.08277404921699</v>
      </c>
      <c r="Y125" s="22">
        <f t="shared" si="34"/>
        <v>113.19910514541387</v>
      </c>
      <c r="Z125" s="22">
        <f t="shared" si="34"/>
        <v>105.59284116331096</v>
      </c>
      <c r="AA125" s="22">
        <f t="shared" si="34"/>
        <v>102.68456375838926</v>
      </c>
      <c r="AB125" s="22">
        <f t="shared" si="34"/>
        <v>100</v>
      </c>
      <c r="AC125" s="22">
        <f t="shared" si="34"/>
        <v>99.105145413870247</v>
      </c>
      <c r="AD125" s="22">
        <f t="shared" si="34"/>
        <v>98.434004474272925</v>
      </c>
      <c r="AE125" s="22">
        <f t="shared" si="34"/>
        <v>98.65771812080537</v>
      </c>
      <c r="AF125" s="22">
        <f t="shared" si="34"/>
        <v>97.986577181208048</v>
      </c>
      <c r="AG125" s="22">
        <f t="shared" si="34"/>
        <v>96.420581655480987</v>
      </c>
      <c r="AH125" s="22">
        <f t="shared" si="34"/>
        <v>93.512304250559282</v>
      </c>
    </row>
    <row r="126" spans="1:34" x14ac:dyDescent="0.25">
      <c r="A126">
        <v>31</v>
      </c>
      <c r="B126" t="s">
        <v>327</v>
      </c>
      <c r="C126" s="22">
        <f t="shared" ref="C126:AH126" si="35">C34*100/$AB34</f>
        <v>149.03211329227369</v>
      </c>
      <c r="D126" s="22">
        <f t="shared" si="35"/>
        <v>146.33876184723258</v>
      </c>
      <c r="E126" s="22">
        <f t="shared" si="35"/>
        <v>142.74762658717779</v>
      </c>
      <c r="F126" s="22">
        <f t="shared" si="35"/>
        <v>143.64541040219152</v>
      </c>
      <c r="G126" s="22">
        <f t="shared" si="35"/>
        <v>139.15649132712301</v>
      </c>
      <c r="H126" s="22">
        <f t="shared" si="35"/>
        <v>136.46313988208192</v>
      </c>
      <c r="I126" s="22">
        <f t="shared" si="35"/>
        <v>129.28086936197232</v>
      </c>
      <c r="J126" s="22">
        <f t="shared" si="35"/>
        <v>125.68973410191755</v>
      </c>
      <c r="K126" s="22">
        <f t="shared" si="35"/>
        <v>123.89416647189016</v>
      </c>
      <c r="L126" s="22">
        <f t="shared" si="35"/>
        <v>121.20081502684906</v>
      </c>
      <c r="M126" s="22">
        <f t="shared" si="35"/>
        <v>116.71189595178059</v>
      </c>
      <c r="N126" s="22">
        <f t="shared" si="35"/>
        <v>110</v>
      </c>
      <c r="O126" s="22">
        <f t="shared" si="35"/>
        <v>111.81818181818181</v>
      </c>
      <c r="P126" s="22">
        <f t="shared" si="35"/>
        <v>109.09090909090909</v>
      </c>
      <c r="Q126" s="22">
        <f t="shared" si="35"/>
        <v>107.27272727272727</v>
      </c>
      <c r="R126" s="22">
        <f t="shared" si="35"/>
        <v>106.36363636363636</v>
      </c>
      <c r="S126" s="22">
        <f t="shared" si="35"/>
        <v>104.54545454545455</v>
      </c>
      <c r="T126" s="22">
        <f t="shared" si="35"/>
        <v>100</v>
      </c>
      <c r="U126" s="22">
        <f t="shared" si="35"/>
        <v>100</v>
      </c>
      <c r="V126" s="22">
        <f t="shared" si="35"/>
        <v>100</v>
      </c>
      <c r="W126" s="22">
        <f t="shared" si="35"/>
        <v>102.72727272727273</v>
      </c>
      <c r="X126" s="22">
        <f t="shared" si="35"/>
        <v>104.54545454545455</v>
      </c>
      <c r="Y126" s="22">
        <f t="shared" si="35"/>
        <v>102.72727272727273</v>
      </c>
      <c r="Z126" s="22">
        <f t="shared" si="35"/>
        <v>99.090909090909093</v>
      </c>
      <c r="AA126" s="22">
        <f t="shared" si="35"/>
        <v>100</v>
      </c>
      <c r="AB126" s="22">
        <f t="shared" si="35"/>
        <v>100</v>
      </c>
      <c r="AC126" s="22">
        <f t="shared" si="35"/>
        <v>100</v>
      </c>
      <c r="AD126" s="22">
        <f t="shared" si="35"/>
        <v>100</v>
      </c>
      <c r="AE126" s="22">
        <f t="shared" si="35"/>
        <v>99.090909090909093</v>
      </c>
      <c r="AF126" s="22">
        <f t="shared" si="35"/>
        <v>99.090909090909093</v>
      </c>
      <c r="AG126" s="22">
        <f t="shared" si="35"/>
        <v>101.81818181818181</v>
      </c>
      <c r="AH126" s="22">
        <f t="shared" si="35"/>
        <v>101.81818181818181</v>
      </c>
    </row>
    <row r="127" spans="1:34" x14ac:dyDescent="0.25">
      <c r="A127">
        <v>32</v>
      </c>
      <c r="B127" t="s">
        <v>328</v>
      </c>
      <c r="C127" s="22">
        <f t="shared" ref="C127:AH127" si="36">C35*100/$AB35</f>
        <v>121.70293154312076</v>
      </c>
      <c r="D127" s="22">
        <f t="shared" si="36"/>
        <v>126.03127848084681</v>
      </c>
      <c r="E127" s="22">
        <f t="shared" si="36"/>
        <v>126.66780008933593</v>
      </c>
      <c r="F127" s="22">
        <f t="shared" si="36"/>
        <v>127.43162601952288</v>
      </c>
      <c r="G127" s="22">
        <f t="shared" si="36"/>
        <v>126.79510441103376</v>
      </c>
      <c r="H127" s="22">
        <f t="shared" si="36"/>
        <v>126.92240873273158</v>
      </c>
      <c r="I127" s="22">
        <f t="shared" si="36"/>
        <v>126.03127848084681</v>
      </c>
      <c r="J127" s="22">
        <f t="shared" si="36"/>
        <v>125.14014822896203</v>
      </c>
      <c r="K127" s="22">
        <f t="shared" si="36"/>
        <v>124.88553958556638</v>
      </c>
      <c r="L127" s="22">
        <f t="shared" si="36"/>
        <v>124.37632229877508</v>
      </c>
      <c r="M127" s="22">
        <f t="shared" si="36"/>
        <v>125.26745255065987</v>
      </c>
      <c r="N127" s="22">
        <f t="shared" si="36"/>
        <v>126.0025873221216</v>
      </c>
      <c r="O127" s="22">
        <f t="shared" si="36"/>
        <v>125.61448900388098</v>
      </c>
      <c r="P127" s="22">
        <f t="shared" si="36"/>
        <v>125.09702457956016</v>
      </c>
      <c r="Q127" s="22">
        <f t="shared" si="36"/>
        <v>122.1216041397154</v>
      </c>
      <c r="R127" s="22">
        <f t="shared" si="36"/>
        <v>117.72315653298836</v>
      </c>
      <c r="S127" s="22">
        <f t="shared" si="36"/>
        <v>114.7477360931436</v>
      </c>
      <c r="T127" s="22">
        <f t="shared" si="36"/>
        <v>112.41914618369987</v>
      </c>
      <c r="U127" s="22">
        <f t="shared" si="36"/>
        <v>111.77231565329883</v>
      </c>
      <c r="V127" s="22">
        <f t="shared" si="36"/>
        <v>110.47865459249677</v>
      </c>
      <c r="W127" s="22">
        <f t="shared" si="36"/>
        <v>109.3143596377749</v>
      </c>
      <c r="X127" s="22">
        <f t="shared" si="36"/>
        <v>108.27943078913324</v>
      </c>
      <c r="Y127" s="22">
        <f t="shared" si="36"/>
        <v>101.68175937904269</v>
      </c>
      <c r="Z127" s="22">
        <f t="shared" si="36"/>
        <v>100.25873221216041</v>
      </c>
      <c r="AA127" s="22">
        <f t="shared" si="36"/>
        <v>100.12936610608021</v>
      </c>
      <c r="AB127" s="22">
        <f t="shared" si="36"/>
        <v>100</v>
      </c>
      <c r="AC127" s="22">
        <f t="shared" si="36"/>
        <v>101.68175937904269</v>
      </c>
      <c r="AD127" s="22">
        <f t="shared" si="36"/>
        <v>102.32858990944372</v>
      </c>
      <c r="AE127" s="22">
        <f t="shared" si="36"/>
        <v>103.10478654592497</v>
      </c>
      <c r="AF127" s="22">
        <f t="shared" si="36"/>
        <v>103.23415265200518</v>
      </c>
      <c r="AG127" s="22">
        <f t="shared" si="36"/>
        <v>105.43337645536869</v>
      </c>
      <c r="AH127" s="22">
        <f t="shared" si="36"/>
        <v>106.08020698576973</v>
      </c>
    </row>
    <row r="128" spans="1:34" x14ac:dyDescent="0.25">
      <c r="A128">
        <v>33</v>
      </c>
      <c r="B128" t="s">
        <v>329</v>
      </c>
      <c r="C128" s="22">
        <f t="shared" ref="C128:AH128" si="37">C36*100/$AB36</f>
        <v>117.68380407893792</v>
      </c>
      <c r="D128" s="22">
        <f t="shared" si="37"/>
        <v>119.24459723648351</v>
      </c>
      <c r="E128" s="22">
        <f t="shared" si="37"/>
        <v>122.99050081459295</v>
      </c>
      <c r="F128" s="22">
        <f t="shared" si="37"/>
        <v>123.30265944610206</v>
      </c>
      <c r="G128" s="22">
        <f t="shared" si="37"/>
        <v>119.71283518374719</v>
      </c>
      <c r="H128" s="22">
        <f t="shared" si="37"/>
        <v>123.45873876185662</v>
      </c>
      <c r="I128" s="22">
        <f t="shared" si="37"/>
        <v>128.29719755024797</v>
      </c>
      <c r="J128" s="22">
        <f t="shared" si="37"/>
        <v>134.85252881193946</v>
      </c>
      <c r="K128" s="22">
        <f t="shared" si="37"/>
        <v>139.37882896882169</v>
      </c>
      <c r="L128" s="22">
        <f t="shared" si="37"/>
        <v>140.62746349485818</v>
      </c>
      <c r="M128" s="22">
        <f t="shared" si="37"/>
        <v>143.59297049419479</v>
      </c>
      <c r="N128" s="22">
        <f t="shared" si="37"/>
        <v>144.69096671949288</v>
      </c>
      <c r="O128" s="22">
        <f t="shared" si="37"/>
        <v>148.01901743264659</v>
      </c>
      <c r="P128" s="22">
        <f t="shared" si="37"/>
        <v>148.65293185419969</v>
      </c>
      <c r="Q128" s="22">
        <f t="shared" si="37"/>
        <v>139.14421553090332</v>
      </c>
      <c r="R128" s="22">
        <f t="shared" si="37"/>
        <v>132.48811410459587</v>
      </c>
      <c r="S128" s="22">
        <f t="shared" si="37"/>
        <v>127.41679873217116</v>
      </c>
      <c r="T128" s="22">
        <f t="shared" si="37"/>
        <v>125.03961965134707</v>
      </c>
      <c r="U128" s="22">
        <f t="shared" si="37"/>
        <v>124.8811410459588</v>
      </c>
      <c r="V128" s="22">
        <f t="shared" si="37"/>
        <v>124.56418383518225</v>
      </c>
      <c r="W128" s="22">
        <f t="shared" si="37"/>
        <v>118.22503961965134</v>
      </c>
      <c r="X128" s="22">
        <f t="shared" si="37"/>
        <v>113.47068145800317</v>
      </c>
      <c r="Y128" s="22">
        <f t="shared" si="37"/>
        <v>97.305863708399372</v>
      </c>
      <c r="Z128" s="22">
        <f t="shared" si="37"/>
        <v>97.46434231378764</v>
      </c>
      <c r="AA128" s="22">
        <f t="shared" si="37"/>
        <v>98.573692551505545</v>
      </c>
      <c r="AB128" s="22">
        <f t="shared" si="37"/>
        <v>100</v>
      </c>
      <c r="AC128" s="22">
        <f t="shared" si="37"/>
        <v>102.06022187004754</v>
      </c>
      <c r="AD128" s="22">
        <f t="shared" si="37"/>
        <v>105.38827258320127</v>
      </c>
      <c r="AE128" s="22">
        <f t="shared" si="37"/>
        <v>107.76545166402536</v>
      </c>
      <c r="AF128" s="22">
        <f t="shared" si="37"/>
        <v>109.1917591125198</v>
      </c>
      <c r="AG128" s="22">
        <f t="shared" si="37"/>
        <v>111.72741679873216</v>
      </c>
      <c r="AH128" s="22">
        <f t="shared" si="37"/>
        <v>114.10459587955626</v>
      </c>
    </row>
    <row r="129" spans="1:34" x14ac:dyDescent="0.25">
      <c r="A129">
        <v>34</v>
      </c>
      <c r="B129" s="2" t="s">
        <v>330</v>
      </c>
      <c r="C129" s="22">
        <f t="shared" ref="C129:AH129" si="38">C37*100/$AB37</f>
        <v>91.655360831496381</v>
      </c>
      <c r="D129" s="22">
        <f t="shared" si="38"/>
        <v>93.958612753408133</v>
      </c>
      <c r="E129" s="22">
        <f t="shared" si="38"/>
        <v>97.562938280063946</v>
      </c>
      <c r="F129" s="22">
        <f t="shared" si="38"/>
        <v>96.736580720294072</v>
      </c>
      <c r="G129" s="22">
        <f t="shared" si="38"/>
        <v>93.308075951036116</v>
      </c>
      <c r="H129" s="22">
        <f t="shared" si="38"/>
        <v>92.042166497771618</v>
      </c>
      <c r="I129" s="22">
        <f t="shared" si="38"/>
        <v>92.200405179429694</v>
      </c>
      <c r="J129" s="22">
        <f t="shared" si="38"/>
        <v>93.694881617311367</v>
      </c>
      <c r="K129" s="22">
        <f t="shared" si="38"/>
        <v>96.103625993661836</v>
      </c>
      <c r="L129" s="22">
        <f t="shared" si="38"/>
        <v>97.932161870599415</v>
      </c>
      <c r="M129" s="22">
        <f t="shared" si="38"/>
        <v>100.56947323156712</v>
      </c>
      <c r="N129" s="22">
        <f t="shared" si="38"/>
        <v>97.530186608122946</v>
      </c>
      <c r="O129" s="22">
        <f t="shared" si="38"/>
        <v>99.707281375777541</v>
      </c>
      <c r="P129" s="22">
        <f t="shared" si="38"/>
        <v>101.55506769118185</v>
      </c>
      <c r="Q129" s="22">
        <f t="shared" si="38"/>
        <v>101.335528723015</v>
      </c>
      <c r="R129" s="22">
        <f t="shared" si="38"/>
        <v>98.975484815221364</v>
      </c>
      <c r="S129" s="22">
        <f t="shared" si="38"/>
        <v>98.829125503110134</v>
      </c>
      <c r="T129" s="22">
        <f t="shared" si="38"/>
        <v>100.32930845225027</v>
      </c>
      <c r="U129" s="22">
        <f t="shared" si="38"/>
        <v>102.56128796194658</v>
      </c>
      <c r="V129" s="22">
        <f t="shared" si="38"/>
        <v>104.8481522136846</v>
      </c>
      <c r="W129" s="22">
        <f t="shared" si="38"/>
        <v>106.47639956092206</v>
      </c>
      <c r="X129" s="22">
        <f t="shared" si="38"/>
        <v>105.79948774240761</v>
      </c>
      <c r="Y129" s="22">
        <f t="shared" si="38"/>
        <v>98.682766190998905</v>
      </c>
      <c r="Z129" s="22">
        <f t="shared" si="38"/>
        <v>96.61544090742774</v>
      </c>
      <c r="AA129" s="22">
        <f t="shared" si="38"/>
        <v>97.749725576289791</v>
      </c>
      <c r="AB129" s="22">
        <f t="shared" si="38"/>
        <v>100</v>
      </c>
      <c r="AC129" s="22">
        <f t="shared" si="38"/>
        <v>101.53677277716795</v>
      </c>
      <c r="AD129" s="22">
        <f t="shared" si="38"/>
        <v>103.05525064032199</v>
      </c>
      <c r="AE129" s="22">
        <f t="shared" si="38"/>
        <v>104.06147091108672</v>
      </c>
      <c r="AF129" s="22">
        <f t="shared" si="38"/>
        <v>103.93340651298939</v>
      </c>
      <c r="AG129" s="22">
        <f t="shared" si="38"/>
        <v>105.08598609586535</v>
      </c>
      <c r="AH129" s="22">
        <f t="shared" si="38"/>
        <v>104.48225393340651</v>
      </c>
    </row>
    <row r="130" spans="1:34" x14ac:dyDescent="0.25">
      <c r="A130">
        <v>35</v>
      </c>
      <c r="B130" s="2" t="s">
        <v>331</v>
      </c>
      <c r="C130" s="22">
        <f t="shared" ref="C130:AH130" si="39">C38*100/$AB38</f>
        <v>85.270849978498276</v>
      </c>
      <c r="D130" s="22">
        <f t="shared" si="39"/>
        <v>87.928261167241715</v>
      </c>
      <c r="E130" s="22">
        <f t="shared" si="39"/>
        <v>90.191734516447781</v>
      </c>
      <c r="F130" s="22">
        <f t="shared" si="39"/>
        <v>89.677612251288878</v>
      </c>
      <c r="G130" s="22">
        <f t="shared" si="39"/>
        <v>87.454200377289993</v>
      </c>
      <c r="H130" s="22">
        <f t="shared" si="39"/>
        <v>86.80653986144047</v>
      </c>
      <c r="I130" s="22">
        <f t="shared" si="39"/>
        <v>88.235399143830136</v>
      </c>
      <c r="J130" s="22">
        <f t="shared" si="39"/>
        <v>90.959579457918878</v>
      </c>
      <c r="K130" s="22">
        <f t="shared" si="39"/>
        <v>93.356591057815592</v>
      </c>
      <c r="L130" s="22">
        <f t="shared" si="39"/>
        <v>95.326280255502297</v>
      </c>
      <c r="M130" s="22">
        <f t="shared" si="39"/>
        <v>96.962123826462445</v>
      </c>
      <c r="N130" s="22">
        <f t="shared" si="39"/>
        <v>95.512172357470632</v>
      </c>
      <c r="O130" s="22">
        <f t="shared" si="39"/>
        <v>98.257758419537993</v>
      </c>
      <c r="P130" s="22">
        <f t="shared" si="39"/>
        <v>101.06556739519328</v>
      </c>
      <c r="Q130" s="22">
        <f t="shared" si="39"/>
        <v>104.34782608695652</v>
      </c>
      <c r="R130" s="22">
        <f t="shared" si="39"/>
        <v>103.06447849420549</v>
      </c>
      <c r="S130" s="22">
        <f t="shared" si="39"/>
        <v>102.24002488916544</v>
      </c>
      <c r="T130" s="22">
        <f t="shared" si="39"/>
        <v>102.82336470405227</v>
      </c>
      <c r="U130" s="22">
        <f t="shared" si="39"/>
        <v>104.51893909932332</v>
      </c>
      <c r="V130" s="22">
        <f t="shared" si="39"/>
        <v>105.43672707474528</v>
      </c>
      <c r="W130" s="22">
        <f t="shared" si="39"/>
        <v>106.36229291436571</v>
      </c>
      <c r="X130" s="22">
        <f t="shared" si="39"/>
        <v>104.38671540794898</v>
      </c>
      <c r="Y130" s="22">
        <f t="shared" si="39"/>
        <v>98.179979777553086</v>
      </c>
      <c r="Z130" s="22">
        <f t="shared" si="39"/>
        <v>96.842187135412615</v>
      </c>
      <c r="AA130" s="22">
        <f t="shared" si="39"/>
        <v>98.117756863965155</v>
      </c>
      <c r="AB130" s="22">
        <f t="shared" si="39"/>
        <v>100</v>
      </c>
      <c r="AC130" s="22">
        <f t="shared" si="39"/>
        <v>101.37668196313292</v>
      </c>
      <c r="AD130" s="22">
        <f t="shared" si="39"/>
        <v>103.08003422260248</v>
      </c>
      <c r="AE130" s="22">
        <f t="shared" si="39"/>
        <v>105.76339737108191</v>
      </c>
      <c r="AF130" s="22">
        <f t="shared" si="39"/>
        <v>107.28785875398616</v>
      </c>
      <c r="AG130" s="22">
        <f t="shared" si="39"/>
        <v>107.73897487749863</v>
      </c>
      <c r="AH130" s="22">
        <f t="shared" si="39"/>
        <v>107.3345259391771</v>
      </c>
    </row>
    <row r="131" spans="1:34" x14ac:dyDescent="0.25">
      <c r="A131">
        <v>36</v>
      </c>
      <c r="B131" s="2" t="s">
        <v>332</v>
      </c>
      <c r="C131" s="22">
        <f t="shared" ref="C131:AH131" si="40">C39*100/$AB39</f>
        <v>71.548053283256664</v>
      </c>
      <c r="D131" s="22">
        <f t="shared" si="40"/>
        <v>74.41539401123822</v>
      </c>
      <c r="E131" s="22">
        <f t="shared" si="40"/>
        <v>76.334480325241643</v>
      </c>
      <c r="F131" s="22">
        <f t="shared" si="40"/>
        <v>77.508509599690782</v>
      </c>
      <c r="G131" s="22">
        <f t="shared" si="40"/>
        <v>77.621397029926285</v>
      </c>
      <c r="H131" s="22">
        <f t="shared" si="40"/>
        <v>78.11810172296245</v>
      </c>
      <c r="I131" s="22">
        <f t="shared" si="40"/>
        <v>80.466160271860744</v>
      </c>
      <c r="J131" s="22">
        <f t="shared" si="40"/>
        <v>83.965670609161094</v>
      </c>
      <c r="K131" s="22">
        <f t="shared" si="40"/>
        <v>87.487758432508528</v>
      </c>
      <c r="L131" s="22">
        <f t="shared" si="40"/>
        <v>89.384267260464853</v>
      </c>
      <c r="M131" s="22">
        <f t="shared" si="40"/>
        <v>91.416241004703764</v>
      </c>
      <c r="N131" s="22">
        <f t="shared" si="40"/>
        <v>96.728748806112705</v>
      </c>
      <c r="O131" s="22">
        <f t="shared" si="40"/>
        <v>98.686723973256917</v>
      </c>
      <c r="P131" s="22">
        <f t="shared" si="40"/>
        <v>100.64469914040114</v>
      </c>
      <c r="Q131" s="22">
        <f t="shared" si="40"/>
        <v>100.19102196752627</v>
      </c>
      <c r="R131" s="22">
        <f t="shared" si="40"/>
        <v>96.943648519579753</v>
      </c>
      <c r="S131" s="22">
        <f t="shared" si="40"/>
        <v>95.893027698185293</v>
      </c>
      <c r="T131" s="22">
        <f t="shared" si="40"/>
        <v>97.397325692454629</v>
      </c>
      <c r="U131" s="22">
        <f t="shared" si="40"/>
        <v>99.832855778414512</v>
      </c>
      <c r="V131" s="22">
        <f t="shared" si="40"/>
        <v>101.79083094555874</v>
      </c>
      <c r="W131" s="22">
        <f t="shared" si="40"/>
        <v>103.2712511938873</v>
      </c>
      <c r="X131" s="22">
        <f t="shared" si="40"/>
        <v>102.62655205348615</v>
      </c>
      <c r="Y131" s="22">
        <f t="shared" si="40"/>
        <v>95.009551098376306</v>
      </c>
      <c r="Z131" s="22">
        <f t="shared" si="40"/>
        <v>93.839541547277932</v>
      </c>
      <c r="AA131" s="22">
        <f t="shared" si="40"/>
        <v>96.513849092645657</v>
      </c>
      <c r="AB131" s="22">
        <f t="shared" si="40"/>
        <v>100</v>
      </c>
      <c r="AC131" s="22">
        <f t="shared" si="40"/>
        <v>101.45654250238778</v>
      </c>
      <c r="AD131" s="22">
        <f t="shared" si="40"/>
        <v>105.5396370582617</v>
      </c>
      <c r="AE131" s="22">
        <f t="shared" si="40"/>
        <v>110.67335243553009</v>
      </c>
      <c r="AF131" s="22">
        <f t="shared" si="40"/>
        <v>112.89398280802293</v>
      </c>
      <c r="AG131" s="22">
        <f t="shared" si="40"/>
        <v>117.12034383954155</v>
      </c>
      <c r="AH131" s="22">
        <f t="shared" si="40"/>
        <v>122.80324737344795</v>
      </c>
    </row>
    <row r="132" spans="1:34" x14ac:dyDescent="0.25">
      <c r="A132">
        <v>37</v>
      </c>
      <c r="B132" t="s">
        <v>333</v>
      </c>
      <c r="C132" s="22">
        <f t="shared" ref="C132:AH132" si="41">C40*100/$AB40</f>
        <v>91.086927487076096</v>
      </c>
      <c r="D132" s="22">
        <f t="shared" si="41"/>
        <v>95.835535081189079</v>
      </c>
      <c r="E132" s="22">
        <f t="shared" si="41"/>
        <v>99.504913676640015</v>
      </c>
      <c r="F132" s="22">
        <f t="shared" si="41"/>
        <v>108.13874566593633</v>
      </c>
      <c r="G132" s="22">
        <f t="shared" si="41"/>
        <v>107.27536246700669</v>
      </c>
      <c r="H132" s="22">
        <f t="shared" si="41"/>
        <v>104.46936707048538</v>
      </c>
      <c r="I132" s="22">
        <f t="shared" si="41"/>
        <v>105.332750269415</v>
      </c>
      <c r="J132" s="22">
        <f t="shared" si="41"/>
        <v>105.98028766861223</v>
      </c>
      <c r="K132" s="22">
        <f t="shared" si="41"/>
        <v>106.84367086754187</v>
      </c>
      <c r="L132" s="22">
        <f t="shared" si="41"/>
        <v>110.7288952627252</v>
      </c>
      <c r="M132" s="22">
        <f t="shared" si="41"/>
        <v>115.04581125737337</v>
      </c>
      <c r="N132" s="22">
        <f t="shared" si="41"/>
        <v>121.00456621004567</v>
      </c>
      <c r="O132" s="22">
        <f t="shared" si="41"/>
        <v>126.02739726027397</v>
      </c>
      <c r="P132" s="22">
        <f t="shared" si="41"/>
        <v>131.2785388127854</v>
      </c>
      <c r="Q132" s="22">
        <f t="shared" si="41"/>
        <v>133.78995433789953</v>
      </c>
      <c r="R132" s="22">
        <f t="shared" si="41"/>
        <v>122.37442922374429</v>
      </c>
      <c r="S132" s="22">
        <f t="shared" si="41"/>
        <v>115.06849315068493</v>
      </c>
      <c r="T132" s="22">
        <f t="shared" si="41"/>
        <v>111.87214611872146</v>
      </c>
      <c r="U132" s="22">
        <f t="shared" si="41"/>
        <v>109.13242009132421</v>
      </c>
      <c r="V132" s="22">
        <f t="shared" si="41"/>
        <v>105.02283105022831</v>
      </c>
      <c r="W132" s="22">
        <f t="shared" si="41"/>
        <v>106.62100456621005</v>
      </c>
      <c r="X132" s="22">
        <f t="shared" si="41"/>
        <v>106.39269406392694</v>
      </c>
      <c r="Y132" s="22">
        <f t="shared" si="41"/>
        <v>99.543378995433784</v>
      </c>
      <c r="Z132" s="22">
        <f t="shared" si="41"/>
        <v>96.803652968036531</v>
      </c>
      <c r="AA132" s="22">
        <f t="shared" si="41"/>
        <v>98.401826484018258</v>
      </c>
      <c r="AB132" s="22">
        <f t="shared" si="41"/>
        <v>100</v>
      </c>
      <c r="AC132" s="22">
        <f t="shared" si="41"/>
        <v>97.260273972602747</v>
      </c>
      <c r="AD132" s="22">
        <f t="shared" si="41"/>
        <v>97.48858447488584</v>
      </c>
      <c r="AE132" s="22">
        <f t="shared" si="41"/>
        <v>100.22831050228311</v>
      </c>
      <c r="AF132" s="22">
        <f t="shared" si="41"/>
        <v>102.73972602739725</v>
      </c>
      <c r="AG132" s="22">
        <f t="shared" si="41"/>
        <v>106.84931506849315</v>
      </c>
      <c r="AH132" s="22">
        <f t="shared" si="41"/>
        <v>109.13242009132421</v>
      </c>
    </row>
    <row r="133" spans="1:34" x14ac:dyDescent="0.25">
      <c r="A133">
        <v>38</v>
      </c>
      <c r="B133" t="s">
        <v>334</v>
      </c>
      <c r="C133" s="22">
        <f t="shared" ref="C133:AH133" si="42">C41*100/$AB41</f>
        <v>144.85823102442484</v>
      </c>
      <c r="D133" s="22">
        <f t="shared" si="42"/>
        <v>140.33141130491157</v>
      </c>
      <c r="E133" s="22">
        <f t="shared" si="42"/>
        <v>137.31353149190275</v>
      </c>
      <c r="F133" s="22">
        <f t="shared" si="42"/>
        <v>130.27181192821539</v>
      </c>
      <c r="G133" s="22">
        <f t="shared" si="42"/>
        <v>125.74499220870213</v>
      </c>
      <c r="H133" s="22">
        <f t="shared" si="42"/>
        <v>121.72115245802365</v>
      </c>
      <c r="I133" s="22">
        <f t="shared" si="42"/>
        <v>116.69135276967556</v>
      </c>
      <c r="J133" s="22">
        <f t="shared" si="42"/>
        <v>114.17645292550152</v>
      </c>
      <c r="K133" s="22">
        <f t="shared" si="42"/>
        <v>117.19433273851038</v>
      </c>
      <c r="L133" s="22">
        <f t="shared" si="42"/>
        <v>110.15261317482306</v>
      </c>
      <c r="M133" s="22">
        <f t="shared" si="42"/>
        <v>108.14069329948383</v>
      </c>
      <c r="N133" s="22">
        <f t="shared" si="42"/>
        <v>112.76595744680851</v>
      </c>
      <c r="O133" s="22">
        <f t="shared" si="42"/>
        <v>110.1063829787234</v>
      </c>
      <c r="P133" s="22">
        <f t="shared" si="42"/>
        <v>105.31914893617021</v>
      </c>
      <c r="Q133" s="22">
        <f t="shared" si="42"/>
        <v>101.59574468085107</v>
      </c>
      <c r="R133" s="22">
        <f t="shared" si="42"/>
        <v>97.872340425531917</v>
      </c>
      <c r="S133" s="22">
        <f t="shared" si="42"/>
        <v>95.744680851063833</v>
      </c>
      <c r="T133" s="22">
        <f t="shared" si="42"/>
        <v>95.744680851063833</v>
      </c>
      <c r="U133" s="22">
        <f t="shared" si="42"/>
        <v>100</v>
      </c>
      <c r="V133" s="22">
        <f t="shared" si="42"/>
        <v>102.12765957446808</v>
      </c>
      <c r="W133" s="22">
        <f t="shared" si="42"/>
        <v>101.06382978723404</v>
      </c>
      <c r="X133" s="22">
        <f t="shared" si="42"/>
        <v>100.53191489361703</v>
      </c>
      <c r="Y133" s="22">
        <f t="shared" si="42"/>
        <v>94.148936170212764</v>
      </c>
      <c r="Z133" s="22">
        <f t="shared" si="42"/>
        <v>93.085106382978722</v>
      </c>
      <c r="AA133" s="22">
        <f t="shared" si="42"/>
        <v>97.340425531914889</v>
      </c>
      <c r="AB133" s="22">
        <f t="shared" si="42"/>
        <v>100</v>
      </c>
      <c r="AC133" s="22">
        <f t="shared" si="42"/>
        <v>100</v>
      </c>
      <c r="AD133" s="22">
        <f t="shared" si="42"/>
        <v>102.65957446808511</v>
      </c>
      <c r="AE133" s="22">
        <f t="shared" si="42"/>
        <v>104.25531914893617</v>
      </c>
      <c r="AF133" s="22">
        <f t="shared" si="42"/>
        <v>95.212765957446805</v>
      </c>
      <c r="AG133" s="22">
        <f t="shared" si="42"/>
        <v>92.021276595744681</v>
      </c>
      <c r="AH133" s="22">
        <f t="shared" si="42"/>
        <v>91.489361702127653</v>
      </c>
    </row>
    <row r="134" spans="1:34" x14ac:dyDescent="0.25">
      <c r="A134">
        <v>39</v>
      </c>
      <c r="B134" t="s">
        <v>335</v>
      </c>
      <c r="C134" s="22">
        <f t="shared" ref="C134:AH134" si="43">C42*100/$AB42</f>
        <v>83.725044813599553</v>
      </c>
      <c r="D134" s="22">
        <f t="shared" si="43"/>
        <v>83.725044813599553</v>
      </c>
      <c r="E134" s="22">
        <f t="shared" si="43"/>
        <v>83.725044813599553</v>
      </c>
      <c r="F134" s="22">
        <f t="shared" si="43"/>
        <v>91.336412523926782</v>
      </c>
      <c r="G134" s="22">
        <f t="shared" si="43"/>
        <v>91.336412523926782</v>
      </c>
      <c r="H134" s="22">
        <f t="shared" si="43"/>
        <v>89.814138981861319</v>
      </c>
      <c r="I134" s="22">
        <f t="shared" si="43"/>
        <v>85.247318355664987</v>
      </c>
      <c r="J134" s="22">
        <f t="shared" si="43"/>
        <v>83.725044813599553</v>
      </c>
      <c r="K134" s="22">
        <f t="shared" si="43"/>
        <v>82.20277127153409</v>
      </c>
      <c r="L134" s="22">
        <f t="shared" si="43"/>
        <v>80.680497729468655</v>
      </c>
      <c r="M134" s="22">
        <f t="shared" si="43"/>
        <v>80.680497729468655</v>
      </c>
      <c r="N134" s="22">
        <f t="shared" si="43"/>
        <v>79.032258064516128</v>
      </c>
      <c r="O134" s="22">
        <f t="shared" si="43"/>
        <v>79.032258064516128</v>
      </c>
      <c r="P134" s="22">
        <f t="shared" si="43"/>
        <v>79.032258064516128</v>
      </c>
      <c r="Q134" s="22">
        <f t="shared" si="43"/>
        <v>80.645161290322577</v>
      </c>
      <c r="R134" s="22">
        <f t="shared" si="43"/>
        <v>82.258064516129039</v>
      </c>
      <c r="S134" s="22">
        <f t="shared" si="43"/>
        <v>83.870967741935488</v>
      </c>
      <c r="T134" s="22">
        <f t="shared" si="43"/>
        <v>85.483870967741936</v>
      </c>
      <c r="U134" s="22">
        <f t="shared" si="43"/>
        <v>93.548387096774192</v>
      </c>
      <c r="V134" s="22">
        <f t="shared" si="43"/>
        <v>95.161290322580641</v>
      </c>
      <c r="W134" s="22">
        <f t="shared" si="43"/>
        <v>100</v>
      </c>
      <c r="X134" s="22">
        <f t="shared" si="43"/>
        <v>103.2258064516129</v>
      </c>
      <c r="Y134" s="22">
        <f t="shared" si="43"/>
        <v>96.774193548387103</v>
      </c>
      <c r="Z134" s="22">
        <f t="shared" si="43"/>
        <v>96.774193548387103</v>
      </c>
      <c r="AA134" s="22">
        <f t="shared" si="43"/>
        <v>96.774193548387103</v>
      </c>
      <c r="AB134" s="22">
        <f t="shared" si="43"/>
        <v>100</v>
      </c>
      <c r="AC134" s="22">
        <f t="shared" si="43"/>
        <v>101.61290322580645</v>
      </c>
      <c r="AD134" s="22">
        <f t="shared" si="43"/>
        <v>104.83870967741936</v>
      </c>
      <c r="AE134" s="22">
        <f t="shared" si="43"/>
        <v>104.83870967741936</v>
      </c>
      <c r="AF134" s="22">
        <f t="shared" si="43"/>
        <v>100</v>
      </c>
      <c r="AG134" s="22">
        <f t="shared" si="43"/>
        <v>98.387096774193552</v>
      </c>
      <c r="AH134" s="22">
        <f t="shared" si="43"/>
        <v>98.387096774193552</v>
      </c>
    </row>
    <row r="135" spans="1:34" x14ac:dyDescent="0.25">
      <c r="A135">
        <v>40</v>
      </c>
      <c r="B135" t="s">
        <v>336</v>
      </c>
      <c r="C135" s="22">
        <f t="shared" ref="C135:AH135" si="44">C43*100/$AB43</f>
        <v>77.625022555188849</v>
      </c>
      <c r="D135" s="22">
        <f t="shared" si="44"/>
        <v>81.985978878514061</v>
      </c>
      <c r="E135" s="22">
        <f t="shared" si="44"/>
        <v>83.730361407844157</v>
      </c>
      <c r="F135" s="22">
        <f t="shared" si="44"/>
        <v>82.858170143179109</v>
      </c>
      <c r="G135" s="22">
        <f t="shared" si="44"/>
        <v>80.532326770739004</v>
      </c>
      <c r="H135" s="22">
        <f t="shared" si="44"/>
        <v>81.331835430015289</v>
      </c>
      <c r="I135" s="22">
        <f t="shared" si="44"/>
        <v>84.093774434787917</v>
      </c>
      <c r="J135" s="22">
        <f t="shared" si="44"/>
        <v>88.091317731169369</v>
      </c>
      <c r="K135" s="22">
        <f t="shared" si="44"/>
        <v>92.016178422162071</v>
      </c>
      <c r="L135" s="22">
        <f t="shared" si="44"/>
        <v>93.615195740714654</v>
      </c>
      <c r="M135" s="22">
        <f t="shared" si="44"/>
        <v>95.650308691599761</v>
      </c>
      <c r="N135" s="22">
        <f t="shared" si="44"/>
        <v>101.15295926210607</v>
      </c>
      <c r="O135" s="22">
        <f t="shared" si="44"/>
        <v>103.38201383551115</v>
      </c>
      <c r="P135" s="22">
        <f t="shared" si="44"/>
        <v>105.22674865488086</v>
      </c>
      <c r="Q135" s="22">
        <f t="shared" si="44"/>
        <v>103.92006149116065</v>
      </c>
      <c r="R135" s="22">
        <f t="shared" si="44"/>
        <v>100.53804765564951</v>
      </c>
      <c r="S135" s="22">
        <f t="shared" si="44"/>
        <v>99.538816295157574</v>
      </c>
      <c r="T135" s="22">
        <f t="shared" si="44"/>
        <v>101.76787086856264</v>
      </c>
      <c r="U135" s="22">
        <f t="shared" si="44"/>
        <v>104.61183704842429</v>
      </c>
      <c r="V135" s="22">
        <f t="shared" si="44"/>
        <v>106.91775557263644</v>
      </c>
      <c r="W135" s="22">
        <f t="shared" si="44"/>
        <v>107.3020753266718</v>
      </c>
      <c r="X135" s="22">
        <f t="shared" si="44"/>
        <v>103.76633358954651</v>
      </c>
      <c r="Y135" s="22">
        <f t="shared" si="44"/>
        <v>93.235972328977709</v>
      </c>
      <c r="Z135" s="22">
        <f t="shared" si="44"/>
        <v>92.006149116064563</v>
      </c>
      <c r="AA135" s="22">
        <f t="shared" si="44"/>
        <v>95.849346656418135</v>
      </c>
      <c r="AB135" s="22">
        <f t="shared" si="44"/>
        <v>100</v>
      </c>
      <c r="AC135" s="22">
        <f t="shared" si="44"/>
        <v>101.46041506533436</v>
      </c>
      <c r="AD135" s="22">
        <f t="shared" si="44"/>
        <v>105.07302075326672</v>
      </c>
      <c r="AE135" s="22">
        <f t="shared" si="44"/>
        <v>107.76325903151422</v>
      </c>
      <c r="AF135" s="22">
        <f t="shared" si="44"/>
        <v>106.61029976940814</v>
      </c>
      <c r="AG135" s="22">
        <f t="shared" si="44"/>
        <v>107.37893927747886</v>
      </c>
      <c r="AH135" s="22">
        <f t="shared" si="44"/>
        <v>110.60722521137586</v>
      </c>
    </row>
    <row r="136" spans="1:34" x14ac:dyDescent="0.25">
      <c r="A136">
        <v>41</v>
      </c>
      <c r="B136" t="s">
        <v>337</v>
      </c>
      <c r="C136" s="22">
        <f t="shared" ref="C136:AH136" si="45">C44*100/$AB44</f>
        <v>61.893470013426587</v>
      </c>
      <c r="D136" s="22">
        <f t="shared" si="45"/>
        <v>64.988143514097914</v>
      </c>
      <c r="E136" s="22">
        <f t="shared" si="45"/>
        <v>67.640720800387626</v>
      </c>
      <c r="F136" s="22">
        <f t="shared" si="45"/>
        <v>68.524913229150854</v>
      </c>
      <c r="G136" s="22">
        <f t="shared" si="45"/>
        <v>68.96700944353249</v>
      </c>
      <c r="H136" s="22">
        <f t="shared" si="45"/>
        <v>70.293298086677339</v>
      </c>
      <c r="I136" s="22">
        <f t="shared" si="45"/>
        <v>71.840634837012999</v>
      </c>
      <c r="J136" s="22">
        <f t="shared" si="45"/>
        <v>74.493212123302712</v>
      </c>
      <c r="K136" s="22">
        <f t="shared" si="45"/>
        <v>76.261596980829182</v>
      </c>
      <c r="L136" s="22">
        <f t="shared" si="45"/>
        <v>77.587885623974046</v>
      </c>
      <c r="M136" s="22">
        <f t="shared" si="45"/>
        <v>79.798366695882137</v>
      </c>
      <c r="N136" s="22">
        <f t="shared" si="45"/>
        <v>85.514018691588788</v>
      </c>
      <c r="O136" s="22">
        <f t="shared" si="45"/>
        <v>88.084112149532714</v>
      </c>
      <c r="P136" s="22">
        <f t="shared" si="45"/>
        <v>87.149532710280369</v>
      </c>
      <c r="Q136" s="22">
        <f t="shared" si="45"/>
        <v>86.214953271028037</v>
      </c>
      <c r="R136" s="22">
        <f t="shared" si="45"/>
        <v>86.682242990654203</v>
      </c>
      <c r="S136" s="22">
        <f t="shared" si="45"/>
        <v>86.682242990654203</v>
      </c>
      <c r="T136" s="22">
        <f t="shared" si="45"/>
        <v>88.084112149532714</v>
      </c>
      <c r="U136" s="22">
        <f t="shared" si="45"/>
        <v>89.719626168224295</v>
      </c>
      <c r="V136" s="22">
        <f t="shared" si="45"/>
        <v>91.355140186915889</v>
      </c>
      <c r="W136" s="22">
        <f t="shared" si="45"/>
        <v>93.224299065420567</v>
      </c>
      <c r="X136" s="22">
        <f t="shared" si="45"/>
        <v>95.560747663551396</v>
      </c>
      <c r="Y136" s="22">
        <f t="shared" si="45"/>
        <v>94.626168224299064</v>
      </c>
      <c r="Z136" s="22">
        <f t="shared" si="45"/>
        <v>94.859813084112147</v>
      </c>
      <c r="AA136" s="22">
        <f t="shared" si="45"/>
        <v>97.429906542056074</v>
      </c>
      <c r="AB136" s="22">
        <f t="shared" si="45"/>
        <v>100</v>
      </c>
      <c r="AC136" s="22">
        <f t="shared" si="45"/>
        <v>100.93457943925233</v>
      </c>
      <c r="AD136" s="22">
        <f t="shared" si="45"/>
        <v>105.37383177570094</v>
      </c>
      <c r="AE136" s="22">
        <f t="shared" si="45"/>
        <v>107.94392523364486</v>
      </c>
      <c r="AF136" s="22">
        <f t="shared" si="45"/>
        <v>107.94392523364486</v>
      </c>
      <c r="AG136" s="22">
        <f t="shared" si="45"/>
        <v>108.64485981308411</v>
      </c>
      <c r="AH136" s="22">
        <f t="shared" si="45"/>
        <v>109.34579439252336</v>
      </c>
    </row>
    <row r="137" spans="1:34" x14ac:dyDescent="0.25">
      <c r="A137">
        <v>42</v>
      </c>
      <c r="B137" t="s">
        <v>338</v>
      </c>
      <c r="C137" s="22">
        <f t="shared" ref="C137:AH137" si="46">C45*100/$AB45</f>
        <v>130.46071658737955</v>
      </c>
      <c r="D137" s="22">
        <f t="shared" si="46"/>
        <v>132.71003928716195</v>
      </c>
      <c r="E137" s="22">
        <f t="shared" si="46"/>
        <v>137.20868468672674</v>
      </c>
      <c r="F137" s="22">
        <f t="shared" si="46"/>
        <v>139.45800738650919</v>
      </c>
      <c r="G137" s="22">
        <f t="shared" si="46"/>
        <v>141.70733008629156</v>
      </c>
      <c r="H137" s="22">
        <f t="shared" si="46"/>
        <v>134.95936198694437</v>
      </c>
      <c r="I137" s="22">
        <f t="shared" si="46"/>
        <v>130.46071658737955</v>
      </c>
      <c r="J137" s="22">
        <f t="shared" si="46"/>
        <v>130.46071658737955</v>
      </c>
      <c r="K137" s="22">
        <f t="shared" si="46"/>
        <v>128.21139388759715</v>
      </c>
      <c r="L137" s="22">
        <f t="shared" si="46"/>
        <v>119.21410308846751</v>
      </c>
      <c r="M137" s="22">
        <f t="shared" si="46"/>
        <v>110.21681228933791</v>
      </c>
      <c r="N137" s="22">
        <f t="shared" si="46"/>
        <v>114.28571428571429</v>
      </c>
      <c r="O137" s="22">
        <f t="shared" si="46"/>
        <v>107.14285714285714</v>
      </c>
      <c r="P137" s="22">
        <f t="shared" si="46"/>
        <v>104.76190476190476</v>
      </c>
      <c r="Q137" s="22">
        <f t="shared" si="46"/>
        <v>100</v>
      </c>
      <c r="R137" s="22">
        <f t="shared" si="46"/>
        <v>95.238095238095241</v>
      </c>
      <c r="S137" s="22">
        <f t="shared" si="46"/>
        <v>90.476190476190482</v>
      </c>
      <c r="T137" s="22">
        <f t="shared" si="46"/>
        <v>85.714285714285708</v>
      </c>
      <c r="U137" s="22">
        <f t="shared" si="46"/>
        <v>85.714285714285708</v>
      </c>
      <c r="V137" s="22">
        <f t="shared" si="46"/>
        <v>88.095238095238102</v>
      </c>
      <c r="W137" s="22">
        <f t="shared" si="46"/>
        <v>90.476190476190482</v>
      </c>
      <c r="X137" s="22">
        <f t="shared" si="46"/>
        <v>92.857142857142861</v>
      </c>
      <c r="Y137" s="22">
        <f t="shared" si="46"/>
        <v>92.857142857142861</v>
      </c>
      <c r="Z137" s="22">
        <f t="shared" si="46"/>
        <v>95.238095238095241</v>
      </c>
      <c r="AA137" s="22">
        <f t="shared" si="46"/>
        <v>95.238095238095241</v>
      </c>
      <c r="AB137" s="22">
        <f t="shared" si="46"/>
        <v>100</v>
      </c>
      <c r="AC137" s="22">
        <f t="shared" si="46"/>
        <v>97.61904761904762</v>
      </c>
      <c r="AD137" s="22">
        <f t="shared" si="46"/>
        <v>104.76190476190476</v>
      </c>
      <c r="AE137" s="22">
        <f t="shared" si="46"/>
        <v>109.52380952380952</v>
      </c>
      <c r="AF137" s="22">
        <f t="shared" si="46"/>
        <v>109.52380952380952</v>
      </c>
      <c r="AG137" s="22">
        <f t="shared" si="46"/>
        <v>111.9047619047619</v>
      </c>
      <c r="AH137" s="22">
        <f t="shared" si="46"/>
        <v>111.9047619047619</v>
      </c>
    </row>
    <row r="138" spans="1:34" x14ac:dyDescent="0.25">
      <c r="A138">
        <v>43</v>
      </c>
      <c r="B138" t="s">
        <v>339</v>
      </c>
      <c r="C138" s="22">
        <f t="shared" ref="C138:AH138" si="47">C46*100/$AB46</f>
        <v>58.951110930973321</v>
      </c>
      <c r="D138" s="22">
        <f t="shared" si="47"/>
        <v>61.476343156967744</v>
      </c>
      <c r="E138" s="22">
        <f t="shared" si="47"/>
        <v>64.436960249512936</v>
      </c>
      <c r="F138" s="22">
        <f t="shared" si="47"/>
        <v>66.439730635646441</v>
      </c>
      <c r="G138" s="22">
        <f t="shared" si="47"/>
        <v>68.442501021779947</v>
      </c>
      <c r="H138" s="22">
        <f t="shared" si="47"/>
        <v>69.487424701501794</v>
      </c>
      <c r="I138" s="22">
        <f t="shared" si="47"/>
        <v>73.580042447078966</v>
      </c>
      <c r="J138" s="22">
        <f t="shared" si="47"/>
        <v>79.588353605479483</v>
      </c>
      <c r="K138" s="22">
        <f t="shared" si="47"/>
        <v>85.509587790569867</v>
      </c>
      <c r="L138" s="22">
        <f t="shared" si="47"/>
        <v>89.602205536147039</v>
      </c>
      <c r="M138" s="22">
        <f t="shared" si="47"/>
        <v>92.388668682071923</v>
      </c>
      <c r="N138" s="22">
        <f t="shared" si="47"/>
        <v>98.802946593001835</v>
      </c>
      <c r="O138" s="22">
        <f t="shared" si="47"/>
        <v>100.3683241252302</v>
      </c>
      <c r="P138" s="22">
        <f t="shared" si="47"/>
        <v>103.22283609576428</v>
      </c>
      <c r="Q138" s="22">
        <f t="shared" si="47"/>
        <v>102.57826887661142</v>
      </c>
      <c r="R138" s="22">
        <f t="shared" si="47"/>
        <v>98.618784530386733</v>
      </c>
      <c r="S138" s="22">
        <f t="shared" si="47"/>
        <v>98.06629834254143</v>
      </c>
      <c r="T138" s="22">
        <f t="shared" si="47"/>
        <v>98.987108655616936</v>
      </c>
      <c r="U138" s="22">
        <f t="shared" si="47"/>
        <v>101.38121546961327</v>
      </c>
      <c r="V138" s="22">
        <f t="shared" si="47"/>
        <v>103.59116022099448</v>
      </c>
      <c r="W138" s="22">
        <f t="shared" si="47"/>
        <v>105.06445672191529</v>
      </c>
      <c r="X138" s="22">
        <f t="shared" si="47"/>
        <v>105.24861878453039</v>
      </c>
      <c r="Y138" s="22">
        <f t="shared" si="47"/>
        <v>96.59300184162062</v>
      </c>
      <c r="Z138" s="22">
        <f t="shared" si="47"/>
        <v>95.027624309392266</v>
      </c>
      <c r="AA138" s="22">
        <f t="shared" si="47"/>
        <v>97.145488029465923</v>
      </c>
      <c r="AB138" s="22">
        <f t="shared" si="47"/>
        <v>100</v>
      </c>
      <c r="AC138" s="22">
        <f t="shared" si="47"/>
        <v>101.84162062615101</v>
      </c>
      <c r="AD138" s="22">
        <f t="shared" si="47"/>
        <v>107.27440147329651</v>
      </c>
      <c r="AE138" s="22">
        <f t="shared" si="47"/>
        <v>113.62799263351749</v>
      </c>
      <c r="AF138" s="22">
        <f t="shared" si="47"/>
        <v>116.48250460405157</v>
      </c>
      <c r="AG138" s="22">
        <f t="shared" si="47"/>
        <v>121.73112338858195</v>
      </c>
      <c r="AH138" s="22">
        <f t="shared" si="47"/>
        <v>128.82136279926334</v>
      </c>
    </row>
    <row r="139" spans="1:34" x14ac:dyDescent="0.25">
      <c r="A139">
        <v>44</v>
      </c>
      <c r="B139" t="s">
        <v>340</v>
      </c>
      <c r="C139" s="22">
        <f t="shared" ref="C139:AH139" si="48">C47*100/$AB47</f>
        <v>47.074282231632225</v>
      </c>
      <c r="D139" s="22">
        <f t="shared" si="48"/>
        <v>48.692460683344585</v>
      </c>
      <c r="E139" s="22">
        <f t="shared" si="48"/>
        <v>48.692460683344585</v>
      </c>
      <c r="F139" s="22">
        <f t="shared" si="48"/>
        <v>49.722210607161536</v>
      </c>
      <c r="G139" s="22">
        <f t="shared" si="48"/>
        <v>53.252781774533958</v>
      </c>
      <c r="H139" s="22">
        <f t="shared" si="48"/>
        <v>55.753603018089422</v>
      </c>
      <c r="I139" s="22">
        <f t="shared" si="48"/>
        <v>59.137067053487982</v>
      </c>
      <c r="J139" s="22">
        <f t="shared" si="48"/>
        <v>62.373423956912696</v>
      </c>
      <c r="K139" s="22">
        <f t="shared" si="48"/>
        <v>65.315566596389715</v>
      </c>
      <c r="L139" s="22">
        <f t="shared" si="48"/>
        <v>66.786637916128214</v>
      </c>
      <c r="M139" s="22">
        <f t="shared" si="48"/>
        <v>67.669280707971325</v>
      </c>
      <c r="N139" s="22">
        <f t="shared" si="48"/>
        <v>70.917573872472786</v>
      </c>
      <c r="O139" s="22">
        <f t="shared" si="48"/>
        <v>72.783825816485219</v>
      </c>
      <c r="P139" s="22">
        <f t="shared" si="48"/>
        <v>75.73872472783826</v>
      </c>
      <c r="Q139" s="22">
        <f t="shared" si="48"/>
        <v>76.360808709175743</v>
      </c>
      <c r="R139" s="22">
        <f t="shared" si="48"/>
        <v>77.760497667185064</v>
      </c>
      <c r="S139" s="22">
        <f t="shared" si="48"/>
        <v>79.47122861586314</v>
      </c>
      <c r="T139" s="22">
        <f t="shared" si="48"/>
        <v>84.758942457231726</v>
      </c>
      <c r="U139" s="22">
        <f t="shared" si="48"/>
        <v>89.424572317262829</v>
      </c>
      <c r="V139" s="22">
        <f t="shared" si="48"/>
        <v>94.556765163297044</v>
      </c>
      <c r="W139" s="22">
        <f t="shared" si="48"/>
        <v>98.133748055987553</v>
      </c>
      <c r="X139" s="22">
        <f t="shared" si="48"/>
        <v>99.377916018662518</v>
      </c>
      <c r="Y139" s="22">
        <f t="shared" si="48"/>
        <v>93.312597200622079</v>
      </c>
      <c r="Z139" s="22">
        <f t="shared" si="48"/>
        <v>92.534992223950226</v>
      </c>
      <c r="AA139" s="22">
        <f t="shared" si="48"/>
        <v>94.556765163297044</v>
      </c>
      <c r="AB139" s="22">
        <f t="shared" si="48"/>
        <v>100</v>
      </c>
      <c r="AC139" s="22">
        <f t="shared" si="48"/>
        <v>104.51010886469673</v>
      </c>
      <c r="AD139" s="22">
        <f t="shared" si="48"/>
        <v>110.10886469673406</v>
      </c>
      <c r="AE139" s="22">
        <f t="shared" si="48"/>
        <v>123.01710730948678</v>
      </c>
      <c r="AF139" s="22">
        <f t="shared" si="48"/>
        <v>136.54743390357697</v>
      </c>
      <c r="AG139" s="22">
        <f t="shared" si="48"/>
        <v>151.16640746500778</v>
      </c>
      <c r="AH139" s="22">
        <f t="shared" si="48"/>
        <v>167.96267496111975</v>
      </c>
    </row>
    <row r="140" spans="1:34" x14ac:dyDescent="0.25">
      <c r="A140">
        <v>45</v>
      </c>
      <c r="B140" s="2" t="s">
        <v>341</v>
      </c>
      <c r="C140" s="22">
        <f t="shared" ref="C140:AH140" si="49">C48*100/$AB48</f>
        <v>94.91620971457651</v>
      </c>
      <c r="D140" s="22">
        <f t="shared" si="49"/>
        <v>97.003099288198925</v>
      </c>
      <c r="E140" s="22">
        <f t="shared" si="49"/>
        <v>98.680064124145503</v>
      </c>
      <c r="F140" s="22">
        <f t="shared" si="49"/>
        <v>101.66133494360609</v>
      </c>
      <c r="G140" s="22">
        <f t="shared" si="49"/>
        <v>100.1706995338758</v>
      </c>
      <c r="H140" s="22">
        <f t="shared" si="49"/>
        <v>99.201786517551113</v>
      </c>
      <c r="I140" s="22">
        <f t="shared" si="49"/>
        <v>100.35702896009209</v>
      </c>
      <c r="J140" s="22">
        <f t="shared" si="49"/>
        <v>102.6302479599308</v>
      </c>
      <c r="K140" s="22">
        <f t="shared" si="49"/>
        <v>106.50590002522955</v>
      </c>
      <c r="L140" s="22">
        <f t="shared" si="49"/>
        <v>110.19522266431204</v>
      </c>
      <c r="M140" s="22">
        <f t="shared" si="49"/>
        <v>115.52424425409784</v>
      </c>
      <c r="N140" s="22">
        <f t="shared" si="49"/>
        <v>120.86818000796495</v>
      </c>
      <c r="O140" s="22">
        <f t="shared" si="49"/>
        <v>126.92154520111509</v>
      </c>
      <c r="P140" s="22">
        <f t="shared" si="49"/>
        <v>135.80246913580248</v>
      </c>
      <c r="Q140" s="22">
        <f t="shared" si="49"/>
        <v>135.80246913580248</v>
      </c>
      <c r="R140" s="22">
        <f t="shared" si="49"/>
        <v>125.60732775786539</v>
      </c>
      <c r="S140" s="22">
        <f t="shared" si="49"/>
        <v>118.31939466348068</v>
      </c>
      <c r="T140" s="22">
        <f t="shared" si="49"/>
        <v>114.81481481481481</v>
      </c>
      <c r="U140" s="22">
        <f t="shared" si="49"/>
        <v>113.77937076861808</v>
      </c>
      <c r="V140" s="22">
        <f t="shared" si="49"/>
        <v>113.85902031063321</v>
      </c>
      <c r="W140" s="22">
        <f t="shared" si="49"/>
        <v>113.62007168458781</v>
      </c>
      <c r="X140" s="22">
        <f t="shared" si="49"/>
        <v>111.46953405017921</v>
      </c>
      <c r="Y140" s="22">
        <f t="shared" si="49"/>
        <v>104.61967343687773</v>
      </c>
      <c r="Z140" s="22">
        <f t="shared" si="49"/>
        <v>100.03982477100757</v>
      </c>
      <c r="AA140" s="22">
        <f t="shared" si="49"/>
        <v>100.31859816806053</v>
      </c>
      <c r="AB140" s="22">
        <f t="shared" si="49"/>
        <v>100</v>
      </c>
      <c r="AC140" s="22">
        <f t="shared" si="49"/>
        <v>100.87614496216646</v>
      </c>
      <c r="AD140" s="22">
        <f t="shared" si="49"/>
        <v>102.30983671843887</v>
      </c>
      <c r="AE140" s="22">
        <f t="shared" si="49"/>
        <v>102.58861011549183</v>
      </c>
      <c r="AF140" s="22">
        <f t="shared" si="49"/>
        <v>104.81879729191557</v>
      </c>
      <c r="AG140" s="22">
        <f t="shared" si="49"/>
        <v>104.0621266427718</v>
      </c>
      <c r="AH140" s="22">
        <f t="shared" si="49"/>
        <v>104.81879729191557</v>
      </c>
    </row>
    <row r="141" spans="1:34" x14ac:dyDescent="0.25">
      <c r="A141">
        <v>46</v>
      </c>
      <c r="B141" t="s">
        <v>342</v>
      </c>
      <c r="C141" s="22">
        <f t="shared" ref="C141:AH141" si="50">C49*100/$AB49</f>
        <v>98.837112632743185</v>
      </c>
      <c r="D141" s="22">
        <f t="shared" si="50"/>
        <v>102.7905971380529</v>
      </c>
      <c r="E141" s="22">
        <f t="shared" si="50"/>
        <v>105.18664835339213</v>
      </c>
      <c r="F141" s="22">
        <f t="shared" si="50"/>
        <v>107.22329188643047</v>
      </c>
      <c r="G141" s="22">
        <f t="shared" si="50"/>
        <v>104.22822786725645</v>
      </c>
      <c r="H141" s="22">
        <f t="shared" si="50"/>
        <v>103.62921506342165</v>
      </c>
      <c r="I141" s="22">
        <f t="shared" si="50"/>
        <v>106.38467396106176</v>
      </c>
      <c r="J141" s="22">
        <f t="shared" si="50"/>
        <v>107.94210725103225</v>
      </c>
      <c r="K141" s="22">
        <f t="shared" si="50"/>
        <v>111.17677639174019</v>
      </c>
      <c r="L141" s="22">
        <f t="shared" si="50"/>
        <v>112.85401224247765</v>
      </c>
      <c r="M141" s="22">
        <f t="shared" si="50"/>
        <v>115.60947114011778</v>
      </c>
      <c r="N141" s="22">
        <f t="shared" si="50"/>
        <v>123.15789473684211</v>
      </c>
      <c r="O141" s="22">
        <f t="shared" si="50"/>
        <v>126.71052631578948</v>
      </c>
      <c r="P141" s="22">
        <f t="shared" si="50"/>
        <v>132.63157894736841</v>
      </c>
      <c r="Q141" s="22">
        <f t="shared" si="50"/>
        <v>127.5</v>
      </c>
      <c r="R141" s="22">
        <f t="shared" si="50"/>
        <v>119.60526315789474</v>
      </c>
      <c r="S141" s="22">
        <f t="shared" si="50"/>
        <v>115</v>
      </c>
      <c r="T141" s="22">
        <f t="shared" si="50"/>
        <v>111.71052631578948</v>
      </c>
      <c r="U141" s="22">
        <f t="shared" si="50"/>
        <v>112.5</v>
      </c>
      <c r="V141" s="22">
        <f t="shared" si="50"/>
        <v>114.34210526315789</v>
      </c>
      <c r="W141" s="22">
        <f t="shared" si="50"/>
        <v>117.63157894736842</v>
      </c>
      <c r="X141" s="22">
        <f t="shared" si="50"/>
        <v>114.07894736842105</v>
      </c>
      <c r="Y141" s="22">
        <f t="shared" si="50"/>
        <v>103.55263157894737</v>
      </c>
      <c r="Z141" s="22">
        <f t="shared" si="50"/>
        <v>98.815789473684205</v>
      </c>
      <c r="AA141" s="22">
        <f t="shared" si="50"/>
        <v>100</v>
      </c>
      <c r="AB141" s="22">
        <f t="shared" si="50"/>
        <v>100</v>
      </c>
      <c r="AC141" s="22">
        <f t="shared" si="50"/>
        <v>99.868421052631575</v>
      </c>
      <c r="AD141" s="22">
        <f t="shared" si="50"/>
        <v>102.36842105263158</v>
      </c>
      <c r="AE141" s="22">
        <f t="shared" si="50"/>
        <v>102.5</v>
      </c>
      <c r="AF141" s="22">
        <f t="shared" si="50"/>
        <v>105</v>
      </c>
      <c r="AG141" s="22">
        <f t="shared" si="50"/>
        <v>105.65789473684211</v>
      </c>
      <c r="AH141" s="22">
        <f t="shared" si="50"/>
        <v>107.23684210526316</v>
      </c>
    </row>
    <row r="142" spans="1:34" x14ac:dyDescent="0.25">
      <c r="A142">
        <v>47</v>
      </c>
      <c r="B142" t="s">
        <v>343</v>
      </c>
      <c r="C142" s="22">
        <f t="shared" ref="C142:AH142" si="51">C50*100/$AB50</f>
        <v>65.920141458587693</v>
      </c>
      <c r="D142" s="22">
        <f t="shared" si="51"/>
        <v>68.54644191510512</v>
      </c>
      <c r="E142" s="22">
        <f t="shared" si="51"/>
        <v>75.112193056398723</v>
      </c>
      <c r="F142" s="22">
        <f t="shared" si="51"/>
        <v>78.263753604219644</v>
      </c>
      <c r="G142" s="22">
        <f t="shared" si="51"/>
        <v>78.526383649871391</v>
      </c>
      <c r="H142" s="22">
        <f t="shared" si="51"/>
        <v>78.789013695523138</v>
      </c>
      <c r="I142" s="22">
        <f t="shared" si="51"/>
        <v>76.687973330309177</v>
      </c>
      <c r="J142" s="22">
        <f t="shared" si="51"/>
        <v>82.465834334647553</v>
      </c>
      <c r="K142" s="22">
        <f t="shared" si="51"/>
        <v>91.395255886806851</v>
      </c>
      <c r="L142" s="22">
        <f t="shared" si="51"/>
        <v>98.748897165055666</v>
      </c>
      <c r="M142" s="22">
        <f t="shared" si="51"/>
        <v>104.78938821504576</v>
      </c>
      <c r="N142" s="22">
        <f t="shared" si="51"/>
        <v>97.476340694006311</v>
      </c>
      <c r="O142" s="22">
        <f t="shared" si="51"/>
        <v>100.63091482649843</v>
      </c>
      <c r="P142" s="22">
        <f t="shared" si="51"/>
        <v>97.160883280757105</v>
      </c>
      <c r="Q142" s="22">
        <f t="shared" si="51"/>
        <v>108.83280757097792</v>
      </c>
      <c r="R142" s="22">
        <f t="shared" si="51"/>
        <v>104.10094637223975</v>
      </c>
      <c r="S142" s="22">
        <f t="shared" si="51"/>
        <v>101.57728706624606</v>
      </c>
      <c r="T142" s="22">
        <f t="shared" si="51"/>
        <v>101.89274447949526</v>
      </c>
      <c r="U142" s="22">
        <f t="shared" si="51"/>
        <v>100.94637223974763</v>
      </c>
      <c r="V142" s="22">
        <f t="shared" si="51"/>
        <v>98.422712933753942</v>
      </c>
      <c r="W142" s="22">
        <f t="shared" si="51"/>
        <v>99.684542586750794</v>
      </c>
      <c r="X142" s="22">
        <f t="shared" si="51"/>
        <v>103.47003154574132</v>
      </c>
      <c r="Y142" s="22">
        <f t="shared" si="51"/>
        <v>99.053627760252368</v>
      </c>
      <c r="Z142" s="22">
        <f t="shared" si="51"/>
        <v>97.476340694006311</v>
      </c>
      <c r="AA142" s="22">
        <f t="shared" si="51"/>
        <v>100.31545741324921</v>
      </c>
      <c r="AB142" s="22">
        <f t="shared" si="51"/>
        <v>100</v>
      </c>
      <c r="AC142" s="22">
        <f t="shared" si="51"/>
        <v>104.10094637223975</v>
      </c>
      <c r="AD142" s="22">
        <f t="shared" si="51"/>
        <v>102.8391167192429</v>
      </c>
      <c r="AE142" s="22">
        <f t="shared" si="51"/>
        <v>110.09463722397476</v>
      </c>
      <c r="AF142" s="22">
        <f t="shared" si="51"/>
        <v>121.13564668769716</v>
      </c>
      <c r="AG142" s="22">
        <f t="shared" si="51"/>
        <v>116.71924290220821</v>
      </c>
      <c r="AH142" s="22">
        <f t="shared" si="51"/>
        <v>117.35015772870662</v>
      </c>
    </row>
    <row r="143" spans="1:34" x14ac:dyDescent="0.25">
      <c r="A143">
        <v>48</v>
      </c>
      <c r="B143" t="s">
        <v>344</v>
      </c>
      <c r="C143" s="22">
        <f t="shared" ref="C143:AH143" si="52">C51*100/$AB51</f>
        <v>107.15015696329354</v>
      </c>
      <c r="D143" s="22">
        <f t="shared" si="52"/>
        <v>106.97493184969862</v>
      </c>
      <c r="E143" s="22">
        <f t="shared" si="52"/>
        <v>105.4855183841418</v>
      </c>
      <c r="F143" s="22">
        <f t="shared" si="52"/>
        <v>109.69092111041989</v>
      </c>
      <c r="G143" s="22">
        <f t="shared" si="52"/>
        <v>107.67583230407831</v>
      </c>
      <c r="H143" s="22">
        <f t="shared" si="52"/>
        <v>105.22268071374943</v>
      </c>
      <c r="I143" s="22">
        <f t="shared" si="52"/>
        <v>106.18641883852149</v>
      </c>
      <c r="J143" s="22">
        <f t="shared" si="52"/>
        <v>107.76344486087577</v>
      </c>
      <c r="K143" s="22">
        <f t="shared" si="52"/>
        <v>109.86614622401481</v>
      </c>
      <c r="L143" s="22">
        <f t="shared" si="52"/>
        <v>112.66974804153352</v>
      </c>
      <c r="M143" s="22">
        <f t="shared" si="52"/>
        <v>119.15307724454557</v>
      </c>
      <c r="N143" s="22">
        <f t="shared" si="52"/>
        <v>124.64157706093189</v>
      </c>
      <c r="O143" s="22">
        <f t="shared" si="52"/>
        <v>131.00358422939067</v>
      </c>
      <c r="P143" s="22">
        <f t="shared" si="52"/>
        <v>140.32258064516128</v>
      </c>
      <c r="Q143" s="22">
        <f t="shared" si="52"/>
        <v>143.63799283154123</v>
      </c>
      <c r="R143" s="22">
        <f t="shared" si="52"/>
        <v>132.34767025089604</v>
      </c>
      <c r="S143" s="22">
        <f t="shared" si="52"/>
        <v>122.84946236559139</v>
      </c>
      <c r="T143" s="22">
        <f t="shared" si="52"/>
        <v>118.54838709677419</v>
      </c>
      <c r="U143" s="22">
        <f t="shared" si="52"/>
        <v>115.50179211469533</v>
      </c>
      <c r="V143" s="22">
        <f t="shared" si="52"/>
        <v>113.79928315412187</v>
      </c>
      <c r="W143" s="22">
        <f t="shared" si="52"/>
        <v>119.26523297491039</v>
      </c>
      <c r="X143" s="22">
        <f t="shared" si="52"/>
        <v>116.39784946236558</v>
      </c>
      <c r="Y143" s="22">
        <f t="shared" si="52"/>
        <v>110.66308243727599</v>
      </c>
      <c r="Z143" s="22">
        <f t="shared" si="52"/>
        <v>104.21146953405018</v>
      </c>
      <c r="AA143" s="22">
        <f t="shared" si="52"/>
        <v>102.24014336917563</v>
      </c>
      <c r="AB143" s="22">
        <f t="shared" si="52"/>
        <v>100</v>
      </c>
      <c r="AC143" s="22">
        <f t="shared" si="52"/>
        <v>99.193548387096769</v>
      </c>
      <c r="AD143" s="22">
        <f t="shared" si="52"/>
        <v>99.462365591397855</v>
      </c>
      <c r="AE143" s="22">
        <f t="shared" si="52"/>
        <v>95.340501792114694</v>
      </c>
      <c r="AF143" s="22">
        <f t="shared" si="52"/>
        <v>94.444444444444443</v>
      </c>
      <c r="AG143" s="22">
        <f t="shared" si="52"/>
        <v>91.935483870967744</v>
      </c>
      <c r="AH143" s="22">
        <f t="shared" si="52"/>
        <v>89.605734767025083</v>
      </c>
    </row>
    <row r="144" spans="1:34" x14ac:dyDescent="0.25">
      <c r="A144">
        <v>49</v>
      </c>
      <c r="B144" t="s">
        <v>345</v>
      </c>
      <c r="C144" s="22">
        <f t="shared" ref="C144:AH144" si="53">C52*100/$AB52</f>
        <v>73.95762153030698</v>
      </c>
      <c r="D144" s="22">
        <f t="shared" si="53"/>
        <v>78.748398633484769</v>
      </c>
      <c r="E144" s="22">
        <f t="shared" si="53"/>
        <v>83.838599305611169</v>
      </c>
      <c r="F144" s="22">
        <f t="shared" si="53"/>
        <v>84.736870012457004</v>
      </c>
      <c r="G144" s="22">
        <f t="shared" si="53"/>
        <v>86.832834995097272</v>
      </c>
      <c r="H144" s="22">
        <f t="shared" si="53"/>
        <v>88.629376408788943</v>
      </c>
      <c r="I144" s="22">
        <f t="shared" si="53"/>
        <v>90.425917822480599</v>
      </c>
      <c r="J144" s="22">
        <f t="shared" si="53"/>
        <v>92.521882805120896</v>
      </c>
      <c r="K144" s="22">
        <f t="shared" si="53"/>
        <v>98.21093061514452</v>
      </c>
      <c r="L144" s="22">
        <f t="shared" si="53"/>
        <v>105.69651983885979</v>
      </c>
      <c r="M144" s="22">
        <f t="shared" si="53"/>
        <v>112.58326192467786</v>
      </c>
      <c r="N144" s="22">
        <f t="shared" si="53"/>
        <v>125.86750788643533</v>
      </c>
      <c r="O144" s="22">
        <f t="shared" si="53"/>
        <v>139.74763406940062</v>
      </c>
      <c r="P144" s="22">
        <f t="shared" si="53"/>
        <v>166.56151419558358</v>
      </c>
      <c r="Q144" s="22">
        <f t="shared" si="53"/>
        <v>155.52050473186119</v>
      </c>
      <c r="R144" s="22">
        <f t="shared" si="53"/>
        <v>138.17034700315457</v>
      </c>
      <c r="S144" s="22">
        <f t="shared" si="53"/>
        <v>127.7602523659306</v>
      </c>
      <c r="T144" s="22">
        <f t="shared" si="53"/>
        <v>122.39747634069401</v>
      </c>
      <c r="U144" s="22">
        <f t="shared" si="53"/>
        <v>123.97476340694006</v>
      </c>
      <c r="V144" s="22">
        <f t="shared" si="53"/>
        <v>128.39116719242901</v>
      </c>
      <c r="W144" s="22">
        <f t="shared" si="53"/>
        <v>98.422712933753942</v>
      </c>
      <c r="X144" s="22">
        <f t="shared" si="53"/>
        <v>96.529968454258679</v>
      </c>
      <c r="Y144" s="22">
        <f t="shared" si="53"/>
        <v>91.798107255520506</v>
      </c>
      <c r="Z144" s="22">
        <f t="shared" si="53"/>
        <v>91.16719242902208</v>
      </c>
      <c r="AA144" s="22">
        <f t="shared" si="53"/>
        <v>94.637223974763401</v>
      </c>
      <c r="AB144" s="22">
        <f t="shared" si="53"/>
        <v>100</v>
      </c>
      <c r="AC144" s="22">
        <f t="shared" si="53"/>
        <v>106.30914826498423</v>
      </c>
      <c r="AD144" s="22">
        <f t="shared" si="53"/>
        <v>111.98738170347004</v>
      </c>
      <c r="AE144" s="22">
        <f t="shared" si="53"/>
        <v>121.13564668769716</v>
      </c>
      <c r="AF144" s="22">
        <f t="shared" si="53"/>
        <v>124.9211356466877</v>
      </c>
      <c r="AG144" s="22">
        <f t="shared" si="53"/>
        <v>130.59936908517349</v>
      </c>
      <c r="AH144" s="22">
        <f t="shared" si="53"/>
        <v>140.06309148264984</v>
      </c>
    </row>
    <row r="145" spans="1:34" x14ac:dyDescent="0.25">
      <c r="A145">
        <v>50</v>
      </c>
      <c r="B145" s="2" t="s">
        <v>242</v>
      </c>
      <c r="C145" s="22">
        <f t="shared" ref="C145:AH145" si="54">C53*100/$AB53</f>
        <v>85.664558162945966</v>
      </c>
      <c r="D145" s="22">
        <f t="shared" si="54"/>
        <v>86.874118036992556</v>
      </c>
      <c r="E145" s="22">
        <f t="shared" si="54"/>
        <v>87.667891704335617</v>
      </c>
      <c r="F145" s="22">
        <f t="shared" si="54"/>
        <v>88.360868715508161</v>
      </c>
      <c r="G145" s="22">
        <f t="shared" si="54"/>
        <v>86.584327650502203</v>
      </c>
      <c r="H145" s="22">
        <f t="shared" si="54"/>
        <v>85.954348549436276</v>
      </c>
      <c r="I145" s="22">
        <f t="shared" si="54"/>
        <v>87.176508005504189</v>
      </c>
      <c r="J145" s="22">
        <f t="shared" si="54"/>
        <v>88.587661191891897</v>
      </c>
      <c r="K145" s="22">
        <f t="shared" si="54"/>
        <v>88.310470387422882</v>
      </c>
      <c r="L145" s="22">
        <f t="shared" si="54"/>
        <v>90.250806018705973</v>
      </c>
      <c r="M145" s="22">
        <f t="shared" si="54"/>
        <v>92.468332454458064</v>
      </c>
      <c r="N145" s="22">
        <f t="shared" si="54"/>
        <v>94.616617686347851</v>
      </c>
      <c r="O145" s="22">
        <f t="shared" si="54"/>
        <v>96.366550895004011</v>
      </c>
      <c r="P145" s="22">
        <f t="shared" si="54"/>
        <v>96.580283195297895</v>
      </c>
      <c r="Q145" s="22">
        <f t="shared" si="54"/>
        <v>100.38738979428265</v>
      </c>
      <c r="R145" s="22">
        <f t="shared" si="54"/>
        <v>100.32059845044083</v>
      </c>
      <c r="S145" s="22">
        <f t="shared" si="54"/>
        <v>101.8968741651082</v>
      </c>
      <c r="T145" s="22">
        <f t="shared" si="54"/>
        <v>102.77851990382047</v>
      </c>
      <c r="U145" s="22">
        <f t="shared" si="54"/>
        <v>104.39487042479294</v>
      </c>
      <c r="V145" s="22">
        <f t="shared" si="54"/>
        <v>106.5989847715736</v>
      </c>
      <c r="W145" s="22">
        <f t="shared" si="54"/>
        <v>106.0646540208389</v>
      </c>
      <c r="X145" s="22">
        <f t="shared" si="54"/>
        <v>104.32807908095111</v>
      </c>
      <c r="Y145" s="22">
        <f t="shared" si="54"/>
        <v>98.917980229762222</v>
      </c>
      <c r="Z145" s="22">
        <f t="shared" si="54"/>
        <v>97.435212396473418</v>
      </c>
      <c r="AA145" s="22">
        <f t="shared" si="54"/>
        <v>98.490515629174453</v>
      </c>
      <c r="AB145" s="22">
        <f t="shared" si="54"/>
        <v>100</v>
      </c>
      <c r="AC145" s="22">
        <f t="shared" si="54"/>
        <v>101.34918514560513</v>
      </c>
      <c r="AD145" s="22">
        <f t="shared" si="54"/>
        <v>102.59150414106333</v>
      </c>
      <c r="AE145" s="22">
        <f t="shared" si="54"/>
        <v>104.90248463799091</v>
      </c>
      <c r="AF145" s="22">
        <f t="shared" si="54"/>
        <v>106.38525247127973</v>
      </c>
      <c r="AG145" s="22">
        <f t="shared" si="54"/>
        <v>108.92332353726957</v>
      </c>
      <c r="AH145" s="22">
        <f t="shared" si="54"/>
        <v>110.57974886454716</v>
      </c>
    </row>
    <row r="146" spans="1:34" x14ac:dyDescent="0.25">
      <c r="A146">
        <v>51</v>
      </c>
      <c r="B146" s="2" t="s">
        <v>346</v>
      </c>
      <c r="C146" s="22">
        <f t="shared" ref="C146:AH146" si="55">C54*100/$AB54</f>
        <v>87.109000375301378</v>
      </c>
      <c r="D146" s="22">
        <f t="shared" si="55"/>
        <v>87.740326373121277</v>
      </c>
      <c r="E146" s="22">
        <f t="shared" si="55"/>
        <v>87.984146607270432</v>
      </c>
      <c r="F146" s="22">
        <f t="shared" si="55"/>
        <v>88.38878632167615</v>
      </c>
      <c r="G146" s="22">
        <f t="shared" si="55"/>
        <v>86.677285564308391</v>
      </c>
      <c r="H146" s="22">
        <f t="shared" si="55"/>
        <v>85.954617813327303</v>
      </c>
      <c r="I146" s="22">
        <f t="shared" si="55"/>
        <v>87.038267031227207</v>
      </c>
      <c r="J146" s="22">
        <f t="shared" si="55"/>
        <v>88.268479610724285</v>
      </c>
      <c r="K146" s="22">
        <f t="shared" si="55"/>
        <v>87.570088205895814</v>
      </c>
      <c r="L146" s="22">
        <f t="shared" si="55"/>
        <v>89.436333973565951</v>
      </c>
      <c r="M146" s="22">
        <f t="shared" si="55"/>
        <v>91.692724153699302</v>
      </c>
      <c r="N146" s="22">
        <f t="shared" si="55"/>
        <v>93.92440833627694</v>
      </c>
      <c r="O146" s="22">
        <f t="shared" si="55"/>
        <v>95.513952666902156</v>
      </c>
      <c r="P146" s="22">
        <f t="shared" si="55"/>
        <v>95.425644648534089</v>
      </c>
      <c r="Q146" s="22">
        <f t="shared" si="55"/>
        <v>98.746026139173438</v>
      </c>
      <c r="R146" s="22">
        <f t="shared" si="55"/>
        <v>98.763687742847054</v>
      </c>
      <c r="S146" s="22">
        <f t="shared" si="55"/>
        <v>100.61815612857647</v>
      </c>
      <c r="T146" s="22">
        <f t="shared" si="55"/>
        <v>101.25397386082656</v>
      </c>
      <c r="U146" s="22">
        <f t="shared" si="55"/>
        <v>102.77287177675733</v>
      </c>
      <c r="V146" s="22">
        <f t="shared" si="55"/>
        <v>105.12186506534793</v>
      </c>
      <c r="W146" s="22">
        <f t="shared" si="55"/>
        <v>104.71564818085483</v>
      </c>
      <c r="X146" s="22">
        <f t="shared" si="55"/>
        <v>102.68456375838926</v>
      </c>
      <c r="Y146" s="22">
        <f t="shared" si="55"/>
        <v>98.1808548216178</v>
      </c>
      <c r="Z146" s="22">
        <f t="shared" si="55"/>
        <v>97.244789826916289</v>
      </c>
      <c r="AA146" s="22">
        <f t="shared" si="55"/>
        <v>98.551748498763686</v>
      </c>
      <c r="AB146" s="22">
        <f t="shared" si="55"/>
        <v>100</v>
      </c>
      <c r="AC146" s="22">
        <f t="shared" si="55"/>
        <v>100.91840339102791</v>
      </c>
      <c r="AD146" s="22">
        <f t="shared" si="55"/>
        <v>101.97809961144472</v>
      </c>
      <c r="AE146" s="22">
        <f t="shared" si="55"/>
        <v>104.15047686329919</v>
      </c>
      <c r="AF146" s="22">
        <f t="shared" si="55"/>
        <v>105.3338043094313</v>
      </c>
      <c r="AG146" s="22">
        <f t="shared" si="55"/>
        <v>107.78876722006358</v>
      </c>
      <c r="AH146" s="22">
        <f t="shared" si="55"/>
        <v>108.97209466619569</v>
      </c>
    </row>
    <row r="147" spans="1:34" x14ac:dyDescent="0.25">
      <c r="A147">
        <v>52</v>
      </c>
      <c r="B147" t="s">
        <v>347</v>
      </c>
      <c r="C147" s="22">
        <f t="shared" ref="C147:AH147" si="56">C55*100/$AB55</f>
        <v>94.793860381352061</v>
      </c>
      <c r="D147" s="22">
        <f t="shared" si="56"/>
        <v>94.452738932558702</v>
      </c>
      <c r="E147" s="22">
        <f t="shared" si="56"/>
        <v>94.604348465355741</v>
      </c>
      <c r="F147" s="22">
        <f t="shared" si="56"/>
        <v>94.073715100566105</v>
      </c>
      <c r="G147" s="22">
        <f t="shared" si="56"/>
        <v>90.245574397440706</v>
      </c>
      <c r="H147" s="22">
        <f t="shared" si="56"/>
        <v>88.918990985466593</v>
      </c>
      <c r="I147" s="22">
        <f t="shared" si="56"/>
        <v>89.714941032651055</v>
      </c>
      <c r="J147" s="22">
        <f t="shared" si="56"/>
        <v>89.942355331846642</v>
      </c>
      <c r="K147" s="22">
        <f t="shared" si="56"/>
        <v>87.857724255887263</v>
      </c>
      <c r="L147" s="22">
        <f t="shared" si="56"/>
        <v>89.677038649451816</v>
      </c>
      <c r="M147" s="22">
        <f t="shared" si="56"/>
        <v>91.761669725411167</v>
      </c>
      <c r="N147" s="22">
        <f t="shared" si="56"/>
        <v>95.67803330689928</v>
      </c>
      <c r="O147" s="22">
        <f t="shared" si="56"/>
        <v>97.224425059476602</v>
      </c>
      <c r="P147" s="22">
        <f t="shared" si="56"/>
        <v>95.638382236320382</v>
      </c>
      <c r="Q147" s="22">
        <f t="shared" si="56"/>
        <v>100.43616177636797</v>
      </c>
      <c r="R147" s="22">
        <f t="shared" si="56"/>
        <v>102.69627279936559</v>
      </c>
      <c r="S147" s="22">
        <f t="shared" si="56"/>
        <v>106.74068199841396</v>
      </c>
      <c r="T147" s="22">
        <f t="shared" si="56"/>
        <v>108.4456780333069</v>
      </c>
      <c r="U147" s="22">
        <f t="shared" si="56"/>
        <v>110.74544012688342</v>
      </c>
      <c r="V147" s="22">
        <f t="shared" si="56"/>
        <v>112.6883425852498</v>
      </c>
      <c r="W147" s="22">
        <f t="shared" si="56"/>
        <v>110.5868358445678</v>
      </c>
      <c r="X147" s="22">
        <f t="shared" si="56"/>
        <v>105.47184773988897</v>
      </c>
      <c r="Y147" s="22">
        <f t="shared" si="56"/>
        <v>100.27755749405235</v>
      </c>
      <c r="Z147" s="22">
        <f t="shared" si="56"/>
        <v>98.255352894528158</v>
      </c>
      <c r="AA147" s="22">
        <f t="shared" si="56"/>
        <v>98.453608247422679</v>
      </c>
      <c r="AB147" s="22">
        <f t="shared" si="56"/>
        <v>100</v>
      </c>
      <c r="AC147" s="22">
        <f t="shared" si="56"/>
        <v>101.22918318794608</v>
      </c>
      <c r="AD147" s="22">
        <f t="shared" si="56"/>
        <v>99.524187153053134</v>
      </c>
      <c r="AE147" s="22">
        <f t="shared" si="56"/>
        <v>99.841395717684378</v>
      </c>
      <c r="AF147" s="22">
        <f t="shared" si="56"/>
        <v>100.99127676447264</v>
      </c>
      <c r="AG147" s="22">
        <f t="shared" si="56"/>
        <v>103.13243457573354</v>
      </c>
      <c r="AH147" s="22">
        <f t="shared" si="56"/>
        <v>103.05313243457573</v>
      </c>
    </row>
    <row r="148" spans="1:34" x14ac:dyDescent="0.25">
      <c r="A148">
        <v>53</v>
      </c>
      <c r="B148" t="s">
        <v>348</v>
      </c>
      <c r="C148" s="22">
        <f t="shared" ref="C148:AH148" si="57">C56*100/$AB56</f>
        <v>76.020442573663388</v>
      </c>
      <c r="D148" s="22">
        <f t="shared" si="57"/>
        <v>75.140867205042483</v>
      </c>
      <c r="E148" s="22">
        <f t="shared" si="57"/>
        <v>72.753448347357192</v>
      </c>
      <c r="F148" s="22">
        <f t="shared" si="57"/>
        <v>72.125180226913699</v>
      </c>
      <c r="G148" s="22">
        <f t="shared" si="57"/>
        <v>70.366029489671888</v>
      </c>
      <c r="H148" s="22">
        <f t="shared" si="57"/>
        <v>73.130409219623303</v>
      </c>
      <c r="I148" s="22">
        <f t="shared" si="57"/>
        <v>78.030900559082582</v>
      </c>
      <c r="J148" s="22">
        <f t="shared" si="57"/>
        <v>82.931391898541889</v>
      </c>
      <c r="K148" s="22">
        <f t="shared" si="57"/>
        <v>84.690542635783686</v>
      </c>
      <c r="L148" s="22">
        <f t="shared" si="57"/>
        <v>88.208844110267293</v>
      </c>
      <c r="M148" s="22">
        <f t="shared" si="57"/>
        <v>93.234989073815285</v>
      </c>
      <c r="N148" s="22">
        <f t="shared" si="57"/>
        <v>90.843373493975903</v>
      </c>
      <c r="O148" s="22">
        <f t="shared" si="57"/>
        <v>94.578313253012041</v>
      </c>
      <c r="P148" s="22">
        <f t="shared" si="57"/>
        <v>101.32530120481928</v>
      </c>
      <c r="Q148" s="22">
        <f t="shared" si="57"/>
        <v>101.44578313253012</v>
      </c>
      <c r="R148" s="22">
        <f t="shared" si="57"/>
        <v>95.5421686746988</v>
      </c>
      <c r="S148" s="22">
        <f t="shared" si="57"/>
        <v>91.92771084337349</v>
      </c>
      <c r="T148" s="22">
        <f t="shared" si="57"/>
        <v>93.253012048192772</v>
      </c>
      <c r="U148" s="22">
        <f t="shared" si="57"/>
        <v>96.746987951807228</v>
      </c>
      <c r="V148" s="22">
        <f t="shared" si="57"/>
        <v>100.12048192771084</v>
      </c>
      <c r="W148" s="22">
        <f t="shared" si="57"/>
        <v>104.57831325301204</v>
      </c>
      <c r="X148" s="22">
        <f t="shared" si="57"/>
        <v>106.74698795180723</v>
      </c>
      <c r="Y148" s="22">
        <f t="shared" si="57"/>
        <v>99.759036144578317</v>
      </c>
      <c r="Z148" s="22">
        <f t="shared" si="57"/>
        <v>98.313253012048193</v>
      </c>
      <c r="AA148" s="22">
        <f t="shared" si="57"/>
        <v>100</v>
      </c>
      <c r="AB148" s="22">
        <f t="shared" si="57"/>
        <v>100</v>
      </c>
      <c r="AC148" s="22">
        <f t="shared" si="57"/>
        <v>101.32530120481928</v>
      </c>
      <c r="AD148" s="22">
        <f t="shared" si="57"/>
        <v>103.49397590361446</v>
      </c>
      <c r="AE148" s="22">
        <f t="shared" si="57"/>
        <v>106.3855421686747</v>
      </c>
      <c r="AF148" s="22">
        <f t="shared" si="57"/>
        <v>107.59036144578313</v>
      </c>
      <c r="AG148" s="22">
        <f t="shared" si="57"/>
        <v>108.55421686746988</v>
      </c>
      <c r="AH148" s="22">
        <f t="shared" si="57"/>
        <v>111.08433734939759</v>
      </c>
    </row>
    <row r="149" spans="1:34" x14ac:dyDescent="0.25">
      <c r="A149">
        <v>54</v>
      </c>
      <c r="B149" t="s">
        <v>349</v>
      </c>
      <c r="C149" s="22">
        <f t="shared" ref="C149:AH149" si="58">C57*100/$AB57</f>
        <v>82.328735070155005</v>
      </c>
      <c r="D149" s="22">
        <f t="shared" si="58"/>
        <v>84.536945069506331</v>
      </c>
      <c r="E149" s="22">
        <f t="shared" si="58"/>
        <v>85.828539597428801</v>
      </c>
      <c r="F149" s="22">
        <f t="shared" si="58"/>
        <v>87.620106200676091</v>
      </c>
      <c r="G149" s="22">
        <f t="shared" si="58"/>
        <v>88.245071294832144</v>
      </c>
      <c r="H149" s="22">
        <f t="shared" si="58"/>
        <v>86.911812427299253</v>
      </c>
      <c r="I149" s="22">
        <f t="shared" si="58"/>
        <v>86.95347676690966</v>
      </c>
      <c r="J149" s="22">
        <f t="shared" si="58"/>
        <v>87.953420917559328</v>
      </c>
      <c r="K149" s="22">
        <f t="shared" si="58"/>
        <v>87.870092238338501</v>
      </c>
      <c r="L149" s="22">
        <f t="shared" si="58"/>
        <v>89.203351105871391</v>
      </c>
      <c r="M149" s="22">
        <f t="shared" si="58"/>
        <v>90.661602992235473</v>
      </c>
      <c r="N149" s="22">
        <f t="shared" si="58"/>
        <v>92.631122670134374</v>
      </c>
      <c r="O149" s="22">
        <f t="shared" si="58"/>
        <v>93.45470307758994</v>
      </c>
      <c r="P149" s="22">
        <f t="shared" si="58"/>
        <v>92.587776332899864</v>
      </c>
      <c r="Q149" s="22">
        <f t="shared" si="58"/>
        <v>95.405288253142615</v>
      </c>
      <c r="R149" s="22">
        <f t="shared" si="58"/>
        <v>95.145210229735582</v>
      </c>
      <c r="S149" s="22">
        <f t="shared" si="58"/>
        <v>96.575639358474206</v>
      </c>
      <c r="T149" s="22">
        <f t="shared" si="58"/>
        <v>95.795405288253136</v>
      </c>
      <c r="U149" s="22">
        <f t="shared" si="58"/>
        <v>95.70871261378413</v>
      </c>
      <c r="V149" s="22">
        <f t="shared" si="58"/>
        <v>98.136107498916346</v>
      </c>
      <c r="W149" s="22">
        <f t="shared" si="58"/>
        <v>98.179453836150842</v>
      </c>
      <c r="X149" s="22">
        <f t="shared" si="58"/>
        <v>98.049414824447339</v>
      </c>
      <c r="Y149" s="22">
        <f t="shared" si="58"/>
        <v>95.188556566970092</v>
      </c>
      <c r="Z149" s="22">
        <f t="shared" si="58"/>
        <v>95.70871261378413</v>
      </c>
      <c r="AA149" s="22">
        <f t="shared" si="58"/>
        <v>98.049414824447339</v>
      </c>
      <c r="AB149" s="22">
        <f t="shared" si="58"/>
        <v>100</v>
      </c>
      <c r="AC149" s="22">
        <f t="shared" si="58"/>
        <v>100.39011703511053</v>
      </c>
      <c r="AD149" s="22">
        <f t="shared" si="58"/>
        <v>104.03120936280884</v>
      </c>
      <c r="AE149" s="22">
        <f t="shared" si="58"/>
        <v>107.93237971391417</v>
      </c>
      <c r="AF149" s="22">
        <f t="shared" si="58"/>
        <v>108.92934547030777</v>
      </c>
      <c r="AG149" s="22">
        <f t="shared" si="58"/>
        <v>112.18032076289553</v>
      </c>
      <c r="AH149" s="22">
        <f t="shared" si="58"/>
        <v>114.21759861291721</v>
      </c>
    </row>
    <row r="150" spans="1:34" x14ac:dyDescent="0.25">
      <c r="A150">
        <v>55</v>
      </c>
      <c r="B150" t="s">
        <v>350</v>
      </c>
      <c r="C150" s="22">
        <f t="shared" ref="C150:AH150" si="59">C58*100/$AB58</f>
        <v>370.56170006609904</v>
      </c>
      <c r="D150" s="22">
        <f t="shared" si="59"/>
        <v>394.08942705442274</v>
      </c>
      <c r="E150" s="22">
        <f t="shared" si="59"/>
        <v>394.08942705442274</v>
      </c>
      <c r="F150" s="22">
        <f t="shared" si="59"/>
        <v>399.97135880150364</v>
      </c>
      <c r="G150" s="22">
        <f t="shared" si="59"/>
        <v>394.08942705442269</v>
      </c>
      <c r="H150" s="22">
        <f t="shared" si="59"/>
        <v>405.85329054858465</v>
      </c>
      <c r="I150" s="22">
        <f t="shared" si="59"/>
        <v>394.08942705442274</v>
      </c>
      <c r="J150" s="22">
        <f t="shared" si="59"/>
        <v>399.97135880150364</v>
      </c>
      <c r="K150" s="22">
        <f t="shared" si="59"/>
        <v>411.73522229566555</v>
      </c>
      <c r="L150" s="22">
        <f t="shared" si="59"/>
        <v>405.85329054858465</v>
      </c>
      <c r="M150" s="22">
        <f t="shared" si="59"/>
        <v>399.97135880150364</v>
      </c>
      <c r="N150" s="22">
        <f t="shared" si="59"/>
        <v>466.66666666666669</v>
      </c>
      <c r="O150" s="22">
        <f t="shared" si="59"/>
        <v>466.66666666666669</v>
      </c>
      <c r="P150" s="22">
        <f t="shared" si="59"/>
        <v>466.66666666666669</v>
      </c>
      <c r="Q150" s="22">
        <f t="shared" si="59"/>
        <v>500</v>
      </c>
      <c r="R150" s="22">
        <f t="shared" si="59"/>
        <v>466.66666666666669</v>
      </c>
      <c r="S150" s="22">
        <f t="shared" si="59"/>
        <v>466.66666666666669</v>
      </c>
      <c r="T150" s="22">
        <f t="shared" si="59"/>
        <v>466.66666666666669</v>
      </c>
      <c r="U150" s="22">
        <f t="shared" si="59"/>
        <v>500</v>
      </c>
      <c r="V150" s="22">
        <f t="shared" si="59"/>
        <v>500</v>
      </c>
      <c r="W150" s="22">
        <f t="shared" si="59"/>
        <v>233.33333333333334</v>
      </c>
      <c r="X150" s="22">
        <f t="shared" si="59"/>
        <v>233.33333333333334</v>
      </c>
      <c r="Y150" s="22">
        <f t="shared" si="59"/>
        <v>200</v>
      </c>
      <c r="Z150" s="22">
        <f t="shared" si="59"/>
        <v>166.66666666666666</v>
      </c>
      <c r="AA150" s="22">
        <f t="shared" si="59"/>
        <v>133.33333333333334</v>
      </c>
      <c r="AB150" s="22">
        <f t="shared" si="59"/>
        <v>100</v>
      </c>
      <c r="AC150" s="22">
        <f t="shared" si="59"/>
        <v>100</v>
      </c>
      <c r="AD150" s="22">
        <f t="shared" si="59"/>
        <v>200</v>
      </c>
      <c r="AE150" s="22">
        <f t="shared" si="59"/>
        <v>233.33333333333334</v>
      </c>
      <c r="AF150" s="22">
        <f t="shared" si="59"/>
        <v>333.33333333333331</v>
      </c>
      <c r="AG150" s="22">
        <f t="shared" si="59"/>
        <v>400</v>
      </c>
      <c r="AH150" s="22">
        <f t="shared" si="59"/>
        <v>466.66666666666669</v>
      </c>
    </row>
    <row r="151" spans="1:34" x14ac:dyDescent="0.25">
      <c r="A151">
        <v>56</v>
      </c>
      <c r="B151" s="2" t="s">
        <v>351</v>
      </c>
      <c r="C151" s="22">
        <f t="shared" ref="C151:AH151" si="60">C59*100/$AB59</f>
        <v>81.74875383137956</v>
      </c>
      <c r="D151" s="22">
        <f t="shared" si="60"/>
        <v>84.467122308239198</v>
      </c>
      <c r="E151" s="22">
        <f t="shared" si="60"/>
        <v>86.790091733919283</v>
      </c>
      <c r="F151" s="22">
        <f t="shared" si="60"/>
        <v>88.272838175842736</v>
      </c>
      <c r="G151" s="22">
        <f t="shared" si="60"/>
        <v>86.295842919944803</v>
      </c>
      <c r="H151" s="22">
        <f t="shared" si="60"/>
        <v>85.999293631560107</v>
      </c>
      <c r="I151" s="22">
        <f t="shared" si="60"/>
        <v>87.828014243265685</v>
      </c>
      <c r="J151" s="22">
        <f t="shared" si="60"/>
        <v>89.953284143355972</v>
      </c>
      <c r="K151" s="22">
        <f t="shared" si="60"/>
        <v>90.842932008510047</v>
      </c>
      <c r="L151" s="22">
        <f t="shared" si="60"/>
        <v>93.165901434190104</v>
      </c>
      <c r="M151" s="22">
        <f t="shared" si="60"/>
        <v>95.439445978472733</v>
      </c>
      <c r="N151" s="22">
        <f t="shared" si="60"/>
        <v>96.765350877192986</v>
      </c>
      <c r="O151" s="22">
        <f t="shared" si="60"/>
        <v>99.013157894736835</v>
      </c>
      <c r="P151" s="22">
        <f t="shared" si="60"/>
        <v>100.16447368421052</v>
      </c>
      <c r="Q151" s="22">
        <f t="shared" si="60"/>
        <v>105.48245614035088</v>
      </c>
      <c r="R151" s="22">
        <f t="shared" si="60"/>
        <v>105.15350877192982</v>
      </c>
      <c r="S151" s="22">
        <f t="shared" si="60"/>
        <v>105.86622807017544</v>
      </c>
      <c r="T151" s="22">
        <f t="shared" si="60"/>
        <v>107.5109649122807</v>
      </c>
      <c r="U151" s="22">
        <f t="shared" si="60"/>
        <v>109.42982456140351</v>
      </c>
      <c r="V151" s="22">
        <f t="shared" si="60"/>
        <v>111.18421052631579</v>
      </c>
      <c r="W151" s="22">
        <f t="shared" si="60"/>
        <v>110.25219298245614</v>
      </c>
      <c r="X151" s="22">
        <f t="shared" si="60"/>
        <v>109.42982456140351</v>
      </c>
      <c r="Y151" s="22">
        <f t="shared" si="60"/>
        <v>101.20614035087719</v>
      </c>
      <c r="Z151" s="22">
        <f t="shared" si="60"/>
        <v>98.026315789473685</v>
      </c>
      <c r="AA151" s="22">
        <f t="shared" si="60"/>
        <v>98.300438596491233</v>
      </c>
      <c r="AB151" s="22">
        <f t="shared" si="60"/>
        <v>100</v>
      </c>
      <c r="AC151" s="22">
        <f t="shared" si="60"/>
        <v>102.68640350877193</v>
      </c>
      <c r="AD151" s="22">
        <f t="shared" si="60"/>
        <v>104.49561403508773</v>
      </c>
      <c r="AE151" s="22">
        <f t="shared" si="60"/>
        <v>107.23684210526316</v>
      </c>
      <c r="AF151" s="22">
        <f t="shared" si="60"/>
        <v>109.64912280701755</v>
      </c>
      <c r="AG151" s="22">
        <f t="shared" si="60"/>
        <v>112.44517543859649</v>
      </c>
      <c r="AH151" s="22">
        <f t="shared" si="60"/>
        <v>115.57017543859649</v>
      </c>
    </row>
    <row r="152" spans="1:34" x14ac:dyDescent="0.25">
      <c r="A152">
        <v>57</v>
      </c>
      <c r="B152" t="s">
        <v>352</v>
      </c>
      <c r="C152" s="22">
        <f t="shared" ref="C152:AH152" si="61">C60*100/$AB60</f>
        <v>81.454736077330352</v>
      </c>
      <c r="D152" s="22">
        <f t="shared" si="61"/>
        <v>83.700355367682846</v>
      </c>
      <c r="E152" s="22">
        <f t="shared" si="61"/>
        <v>84.176698853515177</v>
      </c>
      <c r="F152" s="22">
        <f t="shared" si="61"/>
        <v>84.176698853515177</v>
      </c>
      <c r="G152" s="22">
        <f t="shared" si="61"/>
        <v>82.679619326613533</v>
      </c>
      <c r="H152" s="22">
        <f t="shared" si="61"/>
        <v>82.95181560423201</v>
      </c>
      <c r="I152" s="22">
        <f t="shared" si="61"/>
        <v>84.653042339347522</v>
      </c>
      <c r="J152" s="22">
        <f t="shared" si="61"/>
        <v>85.809876519226066</v>
      </c>
      <c r="K152" s="22">
        <f t="shared" si="61"/>
        <v>85.537680241607575</v>
      </c>
      <c r="L152" s="22">
        <f t="shared" si="61"/>
        <v>86.966710699104596</v>
      </c>
      <c r="M152" s="22">
        <f t="shared" si="61"/>
        <v>88.531839295410876</v>
      </c>
      <c r="N152" s="22">
        <f t="shared" si="61"/>
        <v>88.930722891566262</v>
      </c>
      <c r="O152" s="22">
        <f t="shared" si="61"/>
        <v>91.039156626506028</v>
      </c>
      <c r="P152" s="22">
        <f t="shared" si="61"/>
        <v>91.7921686746988</v>
      </c>
      <c r="Q152" s="22">
        <f t="shared" si="61"/>
        <v>96.912650602409641</v>
      </c>
      <c r="R152" s="22">
        <f t="shared" si="61"/>
        <v>99.096385542168676</v>
      </c>
      <c r="S152" s="22">
        <f t="shared" si="61"/>
        <v>100.52710843373494</v>
      </c>
      <c r="T152" s="22">
        <f t="shared" si="61"/>
        <v>102.33433734939759</v>
      </c>
      <c r="U152" s="22">
        <f t="shared" si="61"/>
        <v>104.81927710843374</v>
      </c>
      <c r="V152" s="22">
        <f t="shared" si="61"/>
        <v>106.62650602409639</v>
      </c>
      <c r="W152" s="22">
        <f t="shared" si="61"/>
        <v>105.9487951807229</v>
      </c>
      <c r="X152" s="22">
        <f t="shared" si="61"/>
        <v>105.34638554216868</v>
      </c>
      <c r="Y152" s="22">
        <f t="shared" si="61"/>
        <v>99.32228915662651</v>
      </c>
      <c r="Z152" s="22">
        <f t="shared" si="61"/>
        <v>98.0421686746988</v>
      </c>
      <c r="AA152" s="22">
        <f t="shared" si="61"/>
        <v>98.268072289156621</v>
      </c>
      <c r="AB152" s="22">
        <f t="shared" si="61"/>
        <v>100</v>
      </c>
      <c r="AC152" s="22">
        <f t="shared" si="61"/>
        <v>103.08734939759036</v>
      </c>
      <c r="AD152" s="22">
        <f t="shared" si="61"/>
        <v>104.96987951807229</v>
      </c>
      <c r="AE152" s="22">
        <f t="shared" si="61"/>
        <v>107.60542168674699</v>
      </c>
      <c r="AF152" s="22">
        <f t="shared" si="61"/>
        <v>110.09036144578313</v>
      </c>
      <c r="AG152" s="22">
        <f t="shared" si="61"/>
        <v>113.02710843373494</v>
      </c>
      <c r="AH152" s="22">
        <f t="shared" si="61"/>
        <v>116.94277108433735</v>
      </c>
    </row>
    <row r="153" spans="1:34" x14ac:dyDescent="0.25">
      <c r="A153">
        <v>58</v>
      </c>
      <c r="B153" t="s">
        <v>353</v>
      </c>
      <c r="C153" s="22">
        <f t="shared" ref="C153:AH153" si="62">C61*100/$AB61</f>
        <v>82.681124742574681</v>
      </c>
      <c r="D153" s="22">
        <f t="shared" si="62"/>
        <v>86.661397706112183</v>
      </c>
      <c r="E153" s="22">
        <f t="shared" si="62"/>
        <v>93.898257639816762</v>
      </c>
      <c r="F153" s="22">
        <f t="shared" si="62"/>
        <v>99.325902590095183</v>
      </c>
      <c r="G153" s="22">
        <f t="shared" si="62"/>
        <v>96.069315619928119</v>
      </c>
      <c r="H153" s="22">
        <f t="shared" si="62"/>
        <v>94.260100636501988</v>
      </c>
      <c r="I153" s="22">
        <f t="shared" si="62"/>
        <v>96.431158616613345</v>
      </c>
      <c r="J153" s="22">
        <f t="shared" si="62"/>
        <v>100.9541960751787</v>
      </c>
      <c r="K153" s="22">
        <f t="shared" si="62"/>
        <v>105.11539053705884</v>
      </c>
      <c r="L153" s="22">
        <f t="shared" si="62"/>
        <v>109.8193494939668</v>
      </c>
      <c r="M153" s="22">
        <f t="shared" si="62"/>
        <v>113.98054395584693</v>
      </c>
      <c r="N153" s="22">
        <f t="shared" si="62"/>
        <v>117.94354838709677</v>
      </c>
      <c r="O153" s="22">
        <f t="shared" si="62"/>
        <v>120.36290322580645</v>
      </c>
      <c r="P153" s="22">
        <f t="shared" si="62"/>
        <v>122.58064516129032</v>
      </c>
      <c r="Q153" s="22">
        <f t="shared" si="62"/>
        <v>128.62903225806451</v>
      </c>
      <c r="R153" s="22">
        <f t="shared" si="62"/>
        <v>121.37096774193549</v>
      </c>
      <c r="S153" s="22">
        <f t="shared" si="62"/>
        <v>120.16129032258064</v>
      </c>
      <c r="T153" s="22">
        <f t="shared" si="62"/>
        <v>121.37096774193549</v>
      </c>
      <c r="U153" s="22">
        <f t="shared" si="62"/>
        <v>121.7741935483871</v>
      </c>
      <c r="V153" s="22">
        <f t="shared" si="62"/>
        <v>123.38709677419355</v>
      </c>
      <c r="W153" s="22">
        <f t="shared" si="62"/>
        <v>121.7741935483871</v>
      </c>
      <c r="X153" s="22">
        <f t="shared" si="62"/>
        <v>120.16129032258064</v>
      </c>
      <c r="Y153" s="22">
        <f t="shared" si="62"/>
        <v>106.04838709677419</v>
      </c>
      <c r="Z153" s="22">
        <f t="shared" si="62"/>
        <v>97.983870967741936</v>
      </c>
      <c r="AA153" s="22">
        <f t="shared" si="62"/>
        <v>98.387096774193552</v>
      </c>
      <c r="AB153" s="22">
        <f t="shared" si="62"/>
        <v>100</v>
      </c>
      <c r="AC153" s="22">
        <f t="shared" si="62"/>
        <v>101.61290322580645</v>
      </c>
      <c r="AD153" s="22">
        <f t="shared" si="62"/>
        <v>103.2258064516129</v>
      </c>
      <c r="AE153" s="22">
        <f t="shared" si="62"/>
        <v>106.25</v>
      </c>
      <c r="AF153" s="22">
        <f t="shared" si="62"/>
        <v>108.46774193548387</v>
      </c>
      <c r="AG153" s="22">
        <f t="shared" si="62"/>
        <v>111.08870967741936</v>
      </c>
      <c r="AH153" s="22">
        <f t="shared" si="62"/>
        <v>111.89516129032258</v>
      </c>
    </row>
    <row r="154" spans="1:34" x14ac:dyDescent="0.25">
      <c r="A154">
        <v>59</v>
      </c>
      <c r="B154" s="2" t="s">
        <v>253</v>
      </c>
      <c r="C154" s="22">
        <f t="shared" ref="C154:AH154" si="63">C62*100/$AB62</f>
        <v>56.605380379118621</v>
      </c>
      <c r="D154" s="22">
        <f t="shared" si="63"/>
        <v>60.12791338934101</v>
      </c>
      <c r="E154" s="22">
        <f t="shared" si="63"/>
        <v>63.672705691887074</v>
      </c>
      <c r="F154" s="22">
        <f t="shared" si="63"/>
        <v>66.282607716838569</v>
      </c>
      <c r="G154" s="22">
        <f t="shared" si="63"/>
        <v>65.726125408746569</v>
      </c>
      <c r="H154" s="22">
        <f t="shared" si="63"/>
        <v>67.195238702109464</v>
      </c>
      <c r="I154" s="22">
        <f t="shared" si="63"/>
        <v>70.623169719956195</v>
      </c>
      <c r="J154" s="22">
        <f t="shared" si="63"/>
        <v>74.707749861351502</v>
      </c>
      <c r="K154" s="22">
        <f t="shared" si="63"/>
        <v>78.447310971729763</v>
      </c>
      <c r="L154" s="22">
        <f t="shared" si="63"/>
        <v>81.903066104981107</v>
      </c>
      <c r="M154" s="22">
        <f t="shared" si="63"/>
        <v>86.788980770028914</v>
      </c>
      <c r="N154" s="22">
        <f t="shared" si="63"/>
        <v>84.492935074226438</v>
      </c>
      <c r="O154" s="22">
        <f t="shared" si="63"/>
        <v>89.006140821558461</v>
      </c>
      <c r="P154" s="22">
        <f t="shared" si="63"/>
        <v>93.316639837834614</v>
      </c>
      <c r="Q154" s="22">
        <f t="shared" si="63"/>
        <v>91.522089071722405</v>
      </c>
      <c r="R154" s="22">
        <f t="shared" si="63"/>
        <v>89.506945686519998</v>
      </c>
      <c r="S154" s="22">
        <f t="shared" si="63"/>
        <v>89.000178858880346</v>
      </c>
      <c r="T154" s="22">
        <f t="shared" si="63"/>
        <v>91.551898885112976</v>
      </c>
      <c r="U154" s="22">
        <f t="shared" si="63"/>
        <v>95.10522864126871</v>
      </c>
      <c r="V154" s="22">
        <f t="shared" si="63"/>
        <v>98.193525308531562</v>
      </c>
      <c r="W154" s="22">
        <f t="shared" si="63"/>
        <v>100.79890299886722</v>
      </c>
      <c r="X154" s="22">
        <f t="shared" si="63"/>
        <v>99.994038037321886</v>
      </c>
      <c r="Y154" s="22">
        <f t="shared" si="63"/>
        <v>92.750253383413821</v>
      </c>
      <c r="Z154" s="22">
        <f t="shared" si="63"/>
        <v>94.061885172598821</v>
      </c>
      <c r="AA154" s="22">
        <f t="shared" si="63"/>
        <v>97.09652417575866</v>
      </c>
      <c r="AB154" s="22">
        <f t="shared" si="63"/>
        <v>100</v>
      </c>
      <c r="AC154" s="22">
        <f t="shared" si="63"/>
        <v>103.61294938293686</v>
      </c>
      <c r="AD154" s="22">
        <f t="shared" si="63"/>
        <v>106.71316997555596</v>
      </c>
      <c r="AE154" s="22">
        <f t="shared" si="63"/>
        <v>110.46324450008943</v>
      </c>
      <c r="AF154" s="22">
        <f t="shared" si="63"/>
        <v>112.96726882489716</v>
      </c>
      <c r="AG154" s="22">
        <f t="shared" si="63"/>
        <v>115.0420318368807</v>
      </c>
      <c r="AH154" s="22">
        <f t="shared" si="63"/>
        <v>118.08859476539676</v>
      </c>
    </row>
    <row r="155" spans="1:34" x14ac:dyDescent="0.25">
      <c r="A155">
        <v>60</v>
      </c>
      <c r="B155" s="2" t="s">
        <v>354</v>
      </c>
      <c r="C155" s="22">
        <f t="shared" ref="C155:AH155" si="64">C63*100/$AB63</f>
        <v>58.652951745040603</v>
      </c>
      <c r="D155" s="22">
        <f t="shared" si="64"/>
        <v>62.576476851121285</v>
      </c>
      <c r="E155" s="22">
        <f t="shared" si="64"/>
        <v>66.225105293718613</v>
      </c>
      <c r="F155" s="22">
        <f t="shared" si="64"/>
        <v>68.799137688153721</v>
      </c>
      <c r="G155" s="22">
        <f t="shared" si="64"/>
        <v>68.474259813127915</v>
      </c>
      <c r="H155" s="22">
        <f t="shared" si="64"/>
        <v>68.524241024670346</v>
      </c>
      <c r="I155" s="22">
        <f t="shared" si="64"/>
        <v>70.08615388537126</v>
      </c>
      <c r="J155" s="22">
        <f t="shared" si="64"/>
        <v>71.698047957614591</v>
      </c>
      <c r="K155" s="22">
        <f t="shared" si="64"/>
        <v>74.034669597223157</v>
      </c>
      <c r="L155" s="22">
        <f t="shared" si="64"/>
        <v>76.308814722403682</v>
      </c>
      <c r="M155" s="22">
        <f t="shared" si="64"/>
        <v>79.395154535148677</v>
      </c>
      <c r="N155" s="22">
        <f t="shared" si="64"/>
        <v>76.686139139670743</v>
      </c>
      <c r="O155" s="22">
        <f t="shared" si="64"/>
        <v>80.974508762612857</v>
      </c>
      <c r="P155" s="22">
        <f t="shared" si="64"/>
        <v>85.793945831120553</v>
      </c>
      <c r="Q155" s="22">
        <f t="shared" si="64"/>
        <v>87.931492299522034</v>
      </c>
      <c r="R155" s="22">
        <f t="shared" si="64"/>
        <v>85.169941582580989</v>
      </c>
      <c r="S155" s="22">
        <f t="shared" si="64"/>
        <v>84.61232076473712</v>
      </c>
      <c r="T155" s="22">
        <f t="shared" si="64"/>
        <v>86.351566648964422</v>
      </c>
      <c r="U155" s="22">
        <f t="shared" si="64"/>
        <v>90.042485395645244</v>
      </c>
      <c r="V155" s="22">
        <f t="shared" si="64"/>
        <v>94.158258098778546</v>
      </c>
      <c r="W155" s="22">
        <f t="shared" si="64"/>
        <v>97.39776951672863</v>
      </c>
      <c r="X155" s="22">
        <f t="shared" si="64"/>
        <v>99.774296335634631</v>
      </c>
      <c r="Y155" s="22">
        <f t="shared" si="64"/>
        <v>94.861922464152954</v>
      </c>
      <c r="Z155" s="22">
        <f t="shared" si="64"/>
        <v>95.021242697822629</v>
      </c>
      <c r="AA155" s="22">
        <f t="shared" si="64"/>
        <v>97.344662772172072</v>
      </c>
      <c r="AB155" s="22">
        <f t="shared" si="64"/>
        <v>100</v>
      </c>
      <c r="AC155" s="22">
        <f t="shared" si="64"/>
        <v>103.47849176845459</v>
      </c>
      <c r="AD155" s="22">
        <f t="shared" si="64"/>
        <v>106.13382899628253</v>
      </c>
      <c r="AE155" s="22">
        <f t="shared" si="64"/>
        <v>109.83802442910249</v>
      </c>
      <c r="AF155" s="22">
        <f t="shared" si="64"/>
        <v>112.79872543813065</v>
      </c>
      <c r="AG155" s="22">
        <f t="shared" si="64"/>
        <v>114.90971853425386</v>
      </c>
      <c r="AH155" s="22">
        <f t="shared" si="64"/>
        <v>118.70685077004779</v>
      </c>
    </row>
    <row r="156" spans="1:34" x14ac:dyDescent="0.25">
      <c r="A156">
        <v>61</v>
      </c>
      <c r="B156" t="s">
        <v>355</v>
      </c>
      <c r="C156" s="22">
        <f t="shared" ref="C156:AH156" si="65">C64*100/$AB64</f>
        <v>96.766840182604881</v>
      </c>
      <c r="D156" s="22">
        <f t="shared" si="65"/>
        <v>103.00702697003899</v>
      </c>
      <c r="E156" s="22">
        <f t="shared" si="65"/>
        <v>107.9288644361842</v>
      </c>
      <c r="F156" s="22">
        <f t="shared" si="65"/>
        <v>110.65345303351457</v>
      </c>
      <c r="G156" s="22">
        <f t="shared" si="65"/>
        <v>108.98354389321531</v>
      </c>
      <c r="H156" s="22">
        <f t="shared" si="65"/>
        <v>109.07143384796791</v>
      </c>
      <c r="I156" s="22">
        <f t="shared" si="65"/>
        <v>110.03822335024643</v>
      </c>
      <c r="J156" s="22">
        <f t="shared" si="65"/>
        <v>109.68666353123606</v>
      </c>
      <c r="K156" s="22">
        <f t="shared" si="65"/>
        <v>108.28042425519456</v>
      </c>
      <c r="L156" s="22">
        <f t="shared" si="65"/>
        <v>109.15932380272051</v>
      </c>
      <c r="M156" s="22">
        <f t="shared" si="65"/>
        <v>109.86244344074123</v>
      </c>
      <c r="N156" s="22">
        <f t="shared" si="65"/>
        <v>91.970121381886088</v>
      </c>
      <c r="O156" s="22">
        <f t="shared" si="65"/>
        <v>94.117647058823536</v>
      </c>
      <c r="P156" s="22">
        <f t="shared" si="65"/>
        <v>95.424836601307192</v>
      </c>
      <c r="Q156" s="22">
        <f t="shared" si="65"/>
        <v>98.319327731092443</v>
      </c>
      <c r="R156" s="22">
        <f t="shared" si="65"/>
        <v>100.28011204481793</v>
      </c>
      <c r="S156" s="22">
        <f t="shared" si="65"/>
        <v>102.52100840336135</v>
      </c>
      <c r="T156" s="22">
        <f t="shared" si="65"/>
        <v>103.73482726423903</v>
      </c>
      <c r="U156" s="22">
        <f t="shared" si="65"/>
        <v>104.76190476190476</v>
      </c>
      <c r="V156" s="22">
        <f t="shared" si="65"/>
        <v>105.13538748832866</v>
      </c>
      <c r="W156" s="22">
        <f t="shared" si="65"/>
        <v>105.50887021475256</v>
      </c>
      <c r="X156" s="22">
        <f t="shared" si="65"/>
        <v>104.48179271708683</v>
      </c>
      <c r="Y156" s="22">
        <f t="shared" si="65"/>
        <v>100.65359477124183</v>
      </c>
      <c r="Z156" s="22">
        <f t="shared" si="65"/>
        <v>100</v>
      </c>
      <c r="AA156" s="22">
        <f t="shared" si="65"/>
        <v>99.439775910364148</v>
      </c>
      <c r="AB156" s="22">
        <f t="shared" si="65"/>
        <v>100</v>
      </c>
      <c r="AC156" s="22">
        <f t="shared" si="65"/>
        <v>101.58730158730158</v>
      </c>
      <c r="AD156" s="22">
        <f t="shared" si="65"/>
        <v>100.28011204481793</v>
      </c>
      <c r="AE156" s="22">
        <f t="shared" si="65"/>
        <v>100.56022408963585</v>
      </c>
      <c r="AF156" s="22">
        <f t="shared" si="65"/>
        <v>101.21381886087768</v>
      </c>
      <c r="AG156" s="22">
        <f t="shared" si="65"/>
        <v>102.24089635854342</v>
      </c>
      <c r="AH156" s="22">
        <f t="shared" si="65"/>
        <v>103.0812324929972</v>
      </c>
    </row>
    <row r="157" spans="1:34" x14ac:dyDescent="0.25">
      <c r="A157">
        <v>62</v>
      </c>
      <c r="B157" t="s">
        <v>356</v>
      </c>
      <c r="C157" s="22">
        <f t="shared" ref="C157:AH157" si="66">C65*100/$AB65</f>
        <v>22.674158542242768</v>
      </c>
      <c r="D157" s="22">
        <f t="shared" si="66"/>
        <v>24.263183130108835</v>
      </c>
      <c r="E157" s="22">
        <f t="shared" si="66"/>
        <v>26.280022030092688</v>
      </c>
      <c r="F157" s="22">
        <f t="shared" si="66"/>
        <v>27.74681395735368</v>
      </c>
      <c r="G157" s="22">
        <f t="shared" si="66"/>
        <v>29.641420196732454</v>
      </c>
      <c r="H157" s="22">
        <f t="shared" si="66"/>
        <v>31.719375427018853</v>
      </c>
      <c r="I157" s="22">
        <f t="shared" si="66"/>
        <v>33.858446987607799</v>
      </c>
      <c r="J157" s="22">
        <f t="shared" si="66"/>
        <v>36.180867539104362</v>
      </c>
      <c r="K157" s="22">
        <f t="shared" si="66"/>
        <v>40.886824972400028</v>
      </c>
      <c r="L157" s="22">
        <f t="shared" si="66"/>
        <v>46.020596717813483</v>
      </c>
      <c r="M157" s="22">
        <f t="shared" si="66"/>
        <v>51.826648096554891</v>
      </c>
      <c r="N157" s="22">
        <f t="shared" si="66"/>
        <v>63.766233766233768</v>
      </c>
      <c r="O157" s="22">
        <f t="shared" si="66"/>
        <v>71.428571428571431</v>
      </c>
      <c r="P157" s="22">
        <f t="shared" si="66"/>
        <v>79.15584415584415</v>
      </c>
      <c r="Q157" s="22">
        <f t="shared" si="66"/>
        <v>80.194805194805198</v>
      </c>
      <c r="R157" s="22">
        <f t="shared" si="66"/>
        <v>71.103896103896105</v>
      </c>
      <c r="S157" s="22">
        <f t="shared" si="66"/>
        <v>68.896103896103895</v>
      </c>
      <c r="T157" s="22">
        <f t="shared" si="66"/>
        <v>70.714285714285708</v>
      </c>
      <c r="U157" s="22">
        <f t="shared" si="66"/>
        <v>74.15584415584415</v>
      </c>
      <c r="V157" s="22">
        <f t="shared" si="66"/>
        <v>78.766233766233768</v>
      </c>
      <c r="W157" s="22">
        <f t="shared" si="66"/>
        <v>84.480519480519476</v>
      </c>
      <c r="X157" s="22">
        <f t="shared" si="66"/>
        <v>89.220779220779221</v>
      </c>
      <c r="Y157" s="22">
        <f t="shared" si="66"/>
        <v>86.948051948051955</v>
      </c>
      <c r="Z157" s="22">
        <f t="shared" si="66"/>
        <v>89.610389610389603</v>
      </c>
      <c r="AA157" s="22">
        <f t="shared" si="66"/>
        <v>95.129870129870127</v>
      </c>
      <c r="AB157" s="22">
        <f t="shared" si="66"/>
        <v>100</v>
      </c>
      <c r="AC157" s="22">
        <f t="shared" si="66"/>
        <v>105.58441558441558</v>
      </c>
      <c r="AD157" s="22">
        <f t="shared" si="66"/>
        <v>110.71428571428571</v>
      </c>
      <c r="AE157" s="22">
        <f t="shared" si="66"/>
        <v>118.24675324675324</v>
      </c>
      <c r="AF157" s="22">
        <f t="shared" si="66"/>
        <v>122.79220779220779</v>
      </c>
      <c r="AG157" s="22">
        <f t="shared" si="66"/>
        <v>127.14285714285714</v>
      </c>
      <c r="AH157" s="22">
        <f t="shared" si="66"/>
        <v>131.94805194805195</v>
      </c>
    </row>
    <row r="158" spans="1:34" x14ac:dyDescent="0.25">
      <c r="A158">
        <v>63</v>
      </c>
      <c r="B158" t="s">
        <v>357</v>
      </c>
      <c r="C158" s="22">
        <f t="shared" ref="C158:AH158" si="67">C66*100/$AB66</f>
        <v>61.605373613104732</v>
      </c>
      <c r="D158" s="22">
        <f t="shared" si="67"/>
        <v>65.735342793871524</v>
      </c>
      <c r="E158" s="22">
        <f t="shared" si="67"/>
        <v>69.635869242373502</v>
      </c>
      <c r="F158" s="22">
        <f t="shared" si="67"/>
        <v>72.542143851061255</v>
      </c>
      <c r="G158" s="22">
        <f t="shared" si="67"/>
        <v>71.796454971200589</v>
      </c>
      <c r="H158" s="22">
        <f t="shared" si="67"/>
        <v>71.184607685161055</v>
      </c>
      <c r="I158" s="22">
        <f t="shared" si="67"/>
        <v>72.714225900259862</v>
      </c>
      <c r="J158" s="22">
        <f t="shared" si="67"/>
        <v>74.53064753068972</v>
      </c>
      <c r="K158" s="22">
        <f t="shared" si="67"/>
        <v>76.958916447159083</v>
      </c>
      <c r="L158" s="22">
        <f t="shared" si="67"/>
        <v>78.622376256079036</v>
      </c>
      <c r="M158" s="22">
        <f t="shared" si="67"/>
        <v>81.356568815568181</v>
      </c>
      <c r="N158" s="22">
        <f t="shared" si="67"/>
        <v>77.387240958959779</v>
      </c>
      <c r="O158" s="22">
        <f t="shared" si="67"/>
        <v>81.084924827305969</v>
      </c>
      <c r="P158" s="22">
        <f t="shared" si="67"/>
        <v>85.757822023567655</v>
      </c>
      <c r="Q158" s="22">
        <f t="shared" si="67"/>
        <v>88.07395367736693</v>
      </c>
      <c r="R158" s="22">
        <f t="shared" si="67"/>
        <v>86.265745631856973</v>
      </c>
      <c r="S158" s="22">
        <f t="shared" si="67"/>
        <v>85.615603413246646</v>
      </c>
      <c r="T158" s="22">
        <f t="shared" si="67"/>
        <v>87.444128403088172</v>
      </c>
      <c r="U158" s="22">
        <f t="shared" si="67"/>
        <v>91.812271434376271</v>
      </c>
      <c r="V158" s="22">
        <f t="shared" si="67"/>
        <v>96.566436407964247</v>
      </c>
      <c r="W158" s="22">
        <f t="shared" si="67"/>
        <v>99.654611946363261</v>
      </c>
      <c r="X158" s="22">
        <f t="shared" si="67"/>
        <v>102.03169443315726</v>
      </c>
      <c r="Y158" s="22">
        <f t="shared" si="67"/>
        <v>96.078829744006498</v>
      </c>
      <c r="Z158" s="22">
        <f t="shared" si="67"/>
        <v>95.611540024380332</v>
      </c>
      <c r="AA158" s="22">
        <f t="shared" si="67"/>
        <v>97.561966680211299</v>
      </c>
      <c r="AB158" s="22">
        <f t="shared" si="67"/>
        <v>100</v>
      </c>
      <c r="AC158" s="22">
        <f t="shared" si="67"/>
        <v>103.21007720438845</v>
      </c>
      <c r="AD158" s="22">
        <f t="shared" si="67"/>
        <v>105.95286468915076</v>
      </c>
      <c r="AE158" s="22">
        <f t="shared" si="67"/>
        <v>109.20357578220235</v>
      </c>
      <c r="AF158" s="22">
        <f t="shared" si="67"/>
        <v>112.16984965461195</v>
      </c>
      <c r="AG158" s="22">
        <f t="shared" si="67"/>
        <v>113.81552214546932</v>
      </c>
      <c r="AH158" s="22">
        <f t="shared" si="67"/>
        <v>117.93986184477855</v>
      </c>
    </row>
    <row r="159" spans="1:34" x14ac:dyDescent="0.25">
      <c r="A159">
        <v>64</v>
      </c>
      <c r="B159" s="2" t="s">
        <v>358</v>
      </c>
      <c r="C159" s="22">
        <f t="shared" ref="C159:AH159" si="68">C67*100/$AB67</f>
        <v>64.910760235697524</v>
      </c>
      <c r="D159" s="22">
        <f t="shared" si="68"/>
        <v>66.640357295269396</v>
      </c>
      <c r="E159" s="22">
        <f t="shared" si="68"/>
        <v>67.250803316294778</v>
      </c>
      <c r="F159" s="22">
        <f t="shared" si="68"/>
        <v>67.810378835568031</v>
      </c>
      <c r="G159" s="22">
        <f t="shared" si="68"/>
        <v>69.692587400396263</v>
      </c>
      <c r="H159" s="22">
        <f t="shared" si="68"/>
        <v>71.880018975737144</v>
      </c>
      <c r="I159" s="22">
        <f t="shared" si="68"/>
        <v>74.423544063342845</v>
      </c>
      <c r="J159" s="22">
        <f t="shared" si="68"/>
        <v>77.221421659709122</v>
      </c>
      <c r="K159" s="22">
        <f t="shared" si="68"/>
        <v>78.900148217528894</v>
      </c>
      <c r="L159" s="22">
        <f t="shared" si="68"/>
        <v>80.426263270092306</v>
      </c>
      <c r="M159" s="22">
        <f t="shared" si="68"/>
        <v>83.834586887483965</v>
      </c>
      <c r="N159" s="22">
        <f t="shared" si="68"/>
        <v>83.872679045092838</v>
      </c>
      <c r="O159" s="22">
        <f t="shared" si="68"/>
        <v>85.623342175066313</v>
      </c>
      <c r="P159" s="22">
        <f t="shared" si="68"/>
        <v>86.259946949602124</v>
      </c>
      <c r="Q159" s="22">
        <f t="shared" si="68"/>
        <v>86.737400530503976</v>
      </c>
      <c r="R159" s="22">
        <f t="shared" si="68"/>
        <v>86.259946949602124</v>
      </c>
      <c r="S159" s="22">
        <f t="shared" si="68"/>
        <v>88.222811671087527</v>
      </c>
      <c r="T159" s="22">
        <f t="shared" si="68"/>
        <v>88.700265251989393</v>
      </c>
      <c r="U159" s="22">
        <f t="shared" si="68"/>
        <v>92.57294429708223</v>
      </c>
      <c r="V159" s="22">
        <f t="shared" si="68"/>
        <v>93.952254641909818</v>
      </c>
      <c r="W159" s="22">
        <f t="shared" si="68"/>
        <v>96.07427055702918</v>
      </c>
      <c r="X159" s="22">
        <f t="shared" si="68"/>
        <v>96.604774535809014</v>
      </c>
      <c r="Y159" s="22">
        <f t="shared" si="68"/>
        <v>95.384615384615387</v>
      </c>
      <c r="Z159" s="22">
        <f t="shared" si="68"/>
        <v>95.119363395225463</v>
      </c>
      <c r="AA159" s="22">
        <f t="shared" si="68"/>
        <v>96.870026525198938</v>
      </c>
      <c r="AB159" s="22">
        <f t="shared" si="68"/>
        <v>100</v>
      </c>
      <c r="AC159" s="22">
        <f t="shared" si="68"/>
        <v>104.93368700265252</v>
      </c>
      <c r="AD159" s="22">
        <f t="shared" si="68"/>
        <v>106.31299734748011</v>
      </c>
      <c r="AE159" s="22">
        <f t="shared" si="68"/>
        <v>109.92042440318302</v>
      </c>
      <c r="AF159" s="22">
        <f t="shared" si="68"/>
        <v>113.05039787798408</v>
      </c>
      <c r="AG159" s="22">
        <f t="shared" si="68"/>
        <v>115.75596816976127</v>
      </c>
      <c r="AH159" s="22">
        <f t="shared" si="68"/>
        <v>119.09814323607426</v>
      </c>
    </row>
    <row r="160" spans="1:34" x14ac:dyDescent="0.25">
      <c r="A160">
        <v>65</v>
      </c>
      <c r="B160" s="2" t="s">
        <v>359</v>
      </c>
      <c r="C160" s="22">
        <f t="shared" ref="C160:AH160" si="69">C68*100/$AB68</f>
        <v>52.559033180367663</v>
      </c>
      <c r="D160" s="22">
        <f t="shared" si="69"/>
        <v>56.123841475561569</v>
      </c>
      <c r="E160" s="22">
        <f t="shared" si="69"/>
        <v>60.289038536261813</v>
      </c>
      <c r="F160" s="22">
        <f t="shared" si="69"/>
        <v>63.441079555170113</v>
      </c>
      <c r="G160" s="22">
        <f t="shared" si="69"/>
        <v>62.052680534936698</v>
      </c>
      <c r="H160" s="22">
        <f t="shared" si="69"/>
        <v>64.779446178278008</v>
      </c>
      <c r="I160" s="22">
        <f t="shared" si="69"/>
        <v>70.283009862086132</v>
      </c>
      <c r="J160" s="22">
        <f t="shared" si="69"/>
        <v>77.174972566127678</v>
      </c>
      <c r="K160" s="22">
        <f t="shared" si="69"/>
        <v>82.816125342031015</v>
      </c>
      <c r="L160" s="22">
        <f t="shared" si="69"/>
        <v>87.9319379481163</v>
      </c>
      <c r="M160" s="22">
        <f t="shared" si="69"/>
        <v>94.999014042097201</v>
      </c>
      <c r="N160" s="22">
        <f t="shared" si="69"/>
        <v>92.645459488852637</v>
      </c>
      <c r="O160" s="22">
        <f t="shared" si="69"/>
        <v>98.096791734638387</v>
      </c>
      <c r="P160" s="22">
        <f t="shared" si="69"/>
        <v>102.82762370853725</v>
      </c>
      <c r="Q160" s="22">
        <f t="shared" si="69"/>
        <v>96.424687330070697</v>
      </c>
      <c r="R160" s="22">
        <f t="shared" si="69"/>
        <v>94.779771615008158</v>
      </c>
      <c r="S160" s="22">
        <f t="shared" si="69"/>
        <v>93.692224034801526</v>
      </c>
      <c r="T160" s="22">
        <f t="shared" si="69"/>
        <v>97.607395323545404</v>
      </c>
      <c r="U160" s="22">
        <f t="shared" si="69"/>
        <v>100.93800978792822</v>
      </c>
      <c r="V160" s="22">
        <f t="shared" si="69"/>
        <v>103.41218053289832</v>
      </c>
      <c r="W160" s="22">
        <f t="shared" si="69"/>
        <v>105.49211528004351</v>
      </c>
      <c r="X160" s="22">
        <f t="shared" si="69"/>
        <v>101.08754758020663</v>
      </c>
      <c r="Y160" s="22">
        <f t="shared" si="69"/>
        <v>89.912996193583467</v>
      </c>
      <c r="Z160" s="22">
        <f t="shared" si="69"/>
        <v>92.808591625883636</v>
      </c>
      <c r="AA160" s="22">
        <f t="shared" si="69"/>
        <v>96.900489396411089</v>
      </c>
      <c r="AB160" s="22">
        <f t="shared" si="69"/>
        <v>100</v>
      </c>
      <c r="AC160" s="22">
        <f t="shared" si="69"/>
        <v>103.41218053289832</v>
      </c>
      <c r="AD160" s="22">
        <f t="shared" si="69"/>
        <v>107.4089178901577</v>
      </c>
      <c r="AE160" s="22">
        <f t="shared" si="69"/>
        <v>111.24252311038607</v>
      </c>
      <c r="AF160" s="22">
        <f t="shared" si="69"/>
        <v>113.11854268624252</v>
      </c>
      <c r="AG160" s="22">
        <f t="shared" si="69"/>
        <v>114.99456226209897</v>
      </c>
      <c r="AH160" s="22">
        <f t="shared" si="69"/>
        <v>117.1968461120174</v>
      </c>
    </row>
    <row r="161" spans="1:34" x14ac:dyDescent="0.25">
      <c r="A161">
        <v>66</v>
      </c>
      <c r="B161" t="s">
        <v>360</v>
      </c>
      <c r="C161" s="22">
        <f t="shared" ref="C161:AH161" si="70">C69*100/$AB69</f>
        <v>52.006654295960203</v>
      </c>
      <c r="D161" s="22">
        <f t="shared" si="70"/>
        <v>55.601463397144123</v>
      </c>
      <c r="E161" s="22">
        <f t="shared" si="70"/>
        <v>59.79978059560711</v>
      </c>
      <c r="F161" s="22">
        <f t="shared" si="70"/>
        <v>63.027236941925523</v>
      </c>
      <c r="G161" s="22">
        <f t="shared" si="70"/>
        <v>61.57094566370867</v>
      </c>
      <c r="H161" s="22">
        <f t="shared" si="70"/>
        <v>64.404809772671186</v>
      </c>
      <c r="I161" s="22">
        <f t="shared" si="70"/>
        <v>70.072537990596217</v>
      </c>
      <c r="J161" s="22">
        <f t="shared" si="70"/>
        <v>77.249036451718879</v>
      </c>
      <c r="K161" s="22">
        <f t="shared" si="70"/>
        <v>83.087321305831466</v>
      </c>
      <c r="L161" s="22">
        <f t="shared" si="70"/>
        <v>88.427055992626563</v>
      </c>
      <c r="M161" s="22">
        <f t="shared" si="70"/>
        <v>95.82659005491756</v>
      </c>
      <c r="N161" s="22">
        <f t="shared" si="70"/>
        <v>93.2</v>
      </c>
      <c r="O161" s="22">
        <f t="shared" si="70"/>
        <v>98.885714285714286</v>
      </c>
      <c r="P161" s="22">
        <f t="shared" si="70"/>
        <v>103.81428571428572</v>
      </c>
      <c r="Q161" s="22">
        <f t="shared" si="70"/>
        <v>96.9</v>
      </c>
      <c r="R161" s="22">
        <f t="shared" si="70"/>
        <v>95.157142857142858</v>
      </c>
      <c r="S161" s="22">
        <f t="shared" si="70"/>
        <v>94.028571428571425</v>
      </c>
      <c r="T161" s="22">
        <f t="shared" si="70"/>
        <v>98.071428571428569</v>
      </c>
      <c r="U161" s="22">
        <f t="shared" si="70"/>
        <v>101.4</v>
      </c>
      <c r="V161" s="22">
        <f t="shared" si="70"/>
        <v>103.91428571428571</v>
      </c>
      <c r="W161" s="22">
        <f t="shared" si="70"/>
        <v>105.95714285714286</v>
      </c>
      <c r="X161" s="22">
        <f t="shared" si="70"/>
        <v>101.24285714285715</v>
      </c>
      <c r="Y161" s="22">
        <f t="shared" si="70"/>
        <v>89.671428571428578</v>
      </c>
      <c r="Z161" s="22">
        <f t="shared" si="70"/>
        <v>92.642857142857139</v>
      </c>
      <c r="AA161" s="22">
        <f t="shared" si="70"/>
        <v>96.814285714285717</v>
      </c>
      <c r="AB161" s="22">
        <f t="shared" si="70"/>
        <v>100</v>
      </c>
      <c r="AC161" s="22">
        <f t="shared" si="70"/>
        <v>103.51428571428572</v>
      </c>
      <c r="AD161" s="22">
        <f t="shared" si="70"/>
        <v>107.5</v>
      </c>
      <c r="AE161" s="22">
        <f t="shared" si="70"/>
        <v>111.35714285714286</v>
      </c>
      <c r="AF161" s="22">
        <f t="shared" si="70"/>
        <v>113.31428571428572</v>
      </c>
      <c r="AG161" s="22">
        <f t="shared" si="70"/>
        <v>115.1</v>
      </c>
      <c r="AH161" s="22">
        <f t="shared" si="70"/>
        <v>117.12857142857143</v>
      </c>
    </row>
    <row r="162" spans="1:34" x14ac:dyDescent="0.25">
      <c r="A162">
        <v>67</v>
      </c>
      <c r="B162" t="s">
        <v>361</v>
      </c>
      <c r="C162" s="22">
        <f t="shared" ref="C162:AH162" si="71">C70*100/$AB70</f>
        <v>63.958017261326667</v>
      </c>
      <c r="D162" s="22">
        <f t="shared" si="71"/>
        <v>66.645328910962249</v>
      </c>
      <c r="E162" s="22">
        <f t="shared" si="71"/>
        <v>70.407565220452042</v>
      </c>
      <c r="F162" s="22">
        <f t="shared" si="71"/>
        <v>72.288683375196939</v>
      </c>
      <c r="G162" s="22">
        <f t="shared" si="71"/>
        <v>72.019952210233384</v>
      </c>
      <c r="H162" s="22">
        <f t="shared" si="71"/>
        <v>72.557414540160508</v>
      </c>
      <c r="I162" s="22">
        <f t="shared" si="71"/>
        <v>74.707263859868959</v>
      </c>
      <c r="J162" s="22">
        <f t="shared" si="71"/>
        <v>75.782188519723192</v>
      </c>
      <c r="K162" s="22">
        <f t="shared" si="71"/>
        <v>77.39457550950452</v>
      </c>
      <c r="L162" s="22">
        <f t="shared" si="71"/>
        <v>77.932037839431658</v>
      </c>
      <c r="M162" s="22">
        <f t="shared" si="71"/>
        <v>77.932037839431658</v>
      </c>
      <c r="N162" s="22">
        <f t="shared" si="71"/>
        <v>81.741573033707866</v>
      </c>
      <c r="O162" s="22">
        <f t="shared" si="71"/>
        <v>82.865168539325836</v>
      </c>
      <c r="P162" s="22">
        <f t="shared" si="71"/>
        <v>83.426966292134836</v>
      </c>
      <c r="Q162" s="22">
        <f t="shared" si="71"/>
        <v>87.359550561797747</v>
      </c>
      <c r="R162" s="22">
        <f t="shared" si="71"/>
        <v>87.359550561797747</v>
      </c>
      <c r="S162" s="22">
        <f t="shared" si="71"/>
        <v>87.359550561797747</v>
      </c>
      <c r="T162" s="22">
        <f t="shared" si="71"/>
        <v>88.764044943820224</v>
      </c>
      <c r="U162" s="22">
        <f t="shared" si="71"/>
        <v>91.853932584269657</v>
      </c>
      <c r="V162" s="22">
        <f t="shared" si="71"/>
        <v>93.539325842696627</v>
      </c>
      <c r="W162" s="22">
        <f t="shared" si="71"/>
        <v>96.348314606741567</v>
      </c>
      <c r="X162" s="22">
        <f t="shared" si="71"/>
        <v>98.033707865168537</v>
      </c>
      <c r="Y162" s="22">
        <f t="shared" si="71"/>
        <v>94.662921348314612</v>
      </c>
      <c r="Z162" s="22">
        <f t="shared" si="71"/>
        <v>96.067415730337075</v>
      </c>
      <c r="AA162" s="22">
        <f t="shared" si="71"/>
        <v>98.595505617977523</v>
      </c>
      <c r="AB162" s="22">
        <f t="shared" si="71"/>
        <v>100</v>
      </c>
      <c r="AC162" s="22">
        <f t="shared" si="71"/>
        <v>101.68539325842697</v>
      </c>
      <c r="AD162" s="22">
        <f t="shared" si="71"/>
        <v>105.61797752808988</v>
      </c>
      <c r="AE162" s="22">
        <f t="shared" si="71"/>
        <v>108.70786516853933</v>
      </c>
      <c r="AF162" s="22">
        <f t="shared" si="71"/>
        <v>109.26966292134831</v>
      </c>
      <c r="AG162" s="22">
        <f t="shared" si="71"/>
        <v>112.92134831460675</v>
      </c>
      <c r="AH162" s="22">
        <f t="shared" si="71"/>
        <v>118.53932584269663</v>
      </c>
    </row>
    <row r="163" spans="1:34" x14ac:dyDescent="0.25">
      <c r="A163">
        <v>68</v>
      </c>
      <c r="B163" s="2" t="s">
        <v>262</v>
      </c>
      <c r="C163" s="22">
        <f t="shared" ref="C163:AH163" si="72">C71*100/$AB71</f>
        <v>48.365514748004649</v>
      </c>
      <c r="D163" s="22">
        <f t="shared" si="72"/>
        <v>50.478384733024704</v>
      </c>
      <c r="E163" s="22">
        <f t="shared" si="72"/>
        <v>53.143482100493195</v>
      </c>
      <c r="F163" s="22">
        <f t="shared" si="72"/>
        <v>55.602094446698352</v>
      </c>
      <c r="G163" s="22">
        <f t="shared" si="72"/>
        <v>58.099122610812962</v>
      </c>
      <c r="H163" s="22">
        <f t="shared" si="72"/>
        <v>60.567338911495483</v>
      </c>
      <c r="I163" s="22">
        <f t="shared" si="72"/>
        <v>62.641793078606092</v>
      </c>
      <c r="J163" s="22">
        <f t="shared" si="72"/>
        <v>64.274465339757953</v>
      </c>
      <c r="K163" s="22">
        <f t="shared" si="72"/>
        <v>65.97436528225137</v>
      </c>
      <c r="L163" s="22">
        <f t="shared" si="72"/>
        <v>67.443770317288056</v>
      </c>
      <c r="M163" s="22">
        <f t="shared" si="72"/>
        <v>69.028422806053101</v>
      </c>
      <c r="N163" s="22">
        <f t="shared" si="72"/>
        <v>70.391748169525954</v>
      </c>
      <c r="O163" s="22">
        <f t="shared" si="72"/>
        <v>72.021805355138682</v>
      </c>
      <c r="P163" s="22">
        <f t="shared" si="72"/>
        <v>73.833573833573837</v>
      </c>
      <c r="Q163" s="22">
        <f t="shared" si="72"/>
        <v>75.992731548287111</v>
      </c>
      <c r="R163" s="22">
        <f t="shared" si="72"/>
        <v>78.627545294211956</v>
      </c>
      <c r="S163" s="22">
        <f t="shared" si="72"/>
        <v>80.57826946715835</v>
      </c>
      <c r="T163" s="22">
        <f t="shared" si="72"/>
        <v>82.325904548126772</v>
      </c>
      <c r="U163" s="22">
        <f t="shared" si="72"/>
        <v>84.436962214739992</v>
      </c>
      <c r="V163" s="22">
        <f t="shared" si="72"/>
        <v>87.103842659398211</v>
      </c>
      <c r="W163" s="22">
        <f t="shared" si="72"/>
        <v>89.246967024744805</v>
      </c>
      <c r="X163" s="22">
        <f t="shared" si="72"/>
        <v>91.903158569825237</v>
      </c>
      <c r="Y163" s="22">
        <f t="shared" si="72"/>
        <v>93.287371065148847</v>
      </c>
      <c r="Z163" s="22">
        <f t="shared" si="72"/>
        <v>94.986906098017215</v>
      </c>
      <c r="AA163" s="22">
        <f t="shared" si="72"/>
        <v>96.333707444818558</v>
      </c>
      <c r="AB163" s="22">
        <f t="shared" si="72"/>
        <v>100</v>
      </c>
      <c r="AC163" s="22">
        <f t="shared" si="72"/>
        <v>102.46379135268025</v>
      </c>
      <c r="AD163" s="22">
        <f t="shared" si="72"/>
        <v>104.34503767837101</v>
      </c>
      <c r="AE163" s="22">
        <f t="shared" si="72"/>
        <v>107.18828496606274</v>
      </c>
      <c r="AF163" s="22">
        <f t="shared" si="72"/>
        <v>109.92998770776549</v>
      </c>
      <c r="AG163" s="22">
        <f t="shared" si="72"/>
        <v>112.65031265031266</v>
      </c>
      <c r="AH163" s="22">
        <f t="shared" si="72"/>
        <v>115.29047084602639</v>
      </c>
    </row>
    <row r="164" spans="1:34" x14ac:dyDescent="0.25">
      <c r="A164">
        <v>69</v>
      </c>
      <c r="B164" s="2" t="s">
        <v>362</v>
      </c>
      <c r="C164" s="22">
        <f t="shared" ref="C164:AH164" si="73">C72*100/$AB72</f>
        <v>49.810449979178983</v>
      </c>
      <c r="D164" s="22">
        <f t="shared" si="73"/>
        <v>51.535229739652046</v>
      </c>
      <c r="E164" s="22">
        <f t="shared" si="73"/>
        <v>53.081584007662379</v>
      </c>
      <c r="F164" s="22">
        <f t="shared" si="73"/>
        <v>54.092661798284524</v>
      </c>
      <c r="G164" s="22">
        <f t="shared" si="73"/>
        <v>55.549803320063496</v>
      </c>
      <c r="H164" s="22">
        <f t="shared" si="73"/>
        <v>58.226185707004454</v>
      </c>
      <c r="I164" s="22">
        <f t="shared" si="73"/>
        <v>59.980703049554634</v>
      </c>
      <c r="J164" s="22">
        <f t="shared" si="73"/>
        <v>61.735220392104821</v>
      </c>
      <c r="K164" s="22">
        <f t="shared" si="73"/>
        <v>63.222099495960904</v>
      </c>
      <c r="L164" s="22">
        <f t="shared" si="73"/>
        <v>64.411602779045779</v>
      </c>
      <c r="M164" s="22">
        <f t="shared" si="73"/>
        <v>66.493233524444307</v>
      </c>
      <c r="N164" s="22">
        <f t="shared" si="73"/>
        <v>67.998656816655469</v>
      </c>
      <c r="O164" s="22">
        <f t="shared" si="73"/>
        <v>70.51712558764271</v>
      </c>
      <c r="P164" s="22">
        <f t="shared" si="73"/>
        <v>73.169912693082608</v>
      </c>
      <c r="Q164" s="22">
        <f t="shared" si="73"/>
        <v>76.024177300201472</v>
      </c>
      <c r="R164" s="22">
        <f t="shared" si="73"/>
        <v>79.717931497649431</v>
      </c>
      <c r="S164" s="22">
        <f t="shared" si="73"/>
        <v>81.262592343854934</v>
      </c>
      <c r="T164" s="22">
        <f t="shared" si="73"/>
        <v>83.613163196776355</v>
      </c>
      <c r="U164" s="22">
        <f t="shared" si="73"/>
        <v>85.359301544660852</v>
      </c>
      <c r="V164" s="22">
        <f t="shared" si="73"/>
        <v>87.676292813969113</v>
      </c>
      <c r="W164" s="22">
        <f t="shared" si="73"/>
        <v>90.060443250503695</v>
      </c>
      <c r="X164" s="22">
        <f t="shared" si="73"/>
        <v>93.116185359301539</v>
      </c>
      <c r="Y164" s="22">
        <f t="shared" si="73"/>
        <v>94.257891202149096</v>
      </c>
      <c r="Z164" s="22">
        <f t="shared" si="73"/>
        <v>96.373404969778377</v>
      </c>
      <c r="AA164" s="22">
        <f t="shared" si="73"/>
        <v>98.455339153794498</v>
      </c>
      <c r="AB164" s="22">
        <f t="shared" si="73"/>
        <v>100</v>
      </c>
      <c r="AC164" s="22">
        <f t="shared" si="73"/>
        <v>102.1826729348556</v>
      </c>
      <c r="AD164" s="22">
        <f t="shared" si="73"/>
        <v>103.52585627938214</v>
      </c>
      <c r="AE164" s="22">
        <f t="shared" si="73"/>
        <v>105.94358629952988</v>
      </c>
      <c r="AF164" s="22">
        <f t="shared" si="73"/>
        <v>107.68972464741437</v>
      </c>
      <c r="AG164" s="22">
        <f t="shared" si="73"/>
        <v>109.33512424445937</v>
      </c>
      <c r="AH164" s="22">
        <f t="shared" si="73"/>
        <v>111.61853593015447</v>
      </c>
    </row>
    <row r="165" spans="1:34" x14ac:dyDescent="0.25">
      <c r="A165">
        <v>70</v>
      </c>
      <c r="B165" s="2" t="s">
        <v>363</v>
      </c>
      <c r="C165" s="22">
        <f t="shared" ref="C165:AH165" si="74">C73*100/$AB73</f>
        <v>48.093721789626755</v>
      </c>
      <c r="D165" s="22">
        <f t="shared" si="74"/>
        <v>50.281361909135846</v>
      </c>
      <c r="E165" s="22">
        <f t="shared" si="74"/>
        <v>53.156218820113786</v>
      </c>
      <c r="F165" s="22">
        <f t="shared" si="74"/>
        <v>55.893632372797939</v>
      </c>
      <c r="G165" s="22">
        <f t="shared" si="74"/>
        <v>58.585231472717517</v>
      </c>
      <c r="H165" s="22">
        <f t="shared" si="74"/>
        <v>61.019124275836276</v>
      </c>
      <c r="I165" s="22">
        <f t="shared" si="74"/>
        <v>63.160949942580785</v>
      </c>
      <c r="J165" s="22">
        <f t="shared" si="74"/>
        <v>64.770182595936959</v>
      </c>
      <c r="K165" s="22">
        <f t="shared" si="74"/>
        <v>66.499678187800171</v>
      </c>
      <c r="L165" s="22">
        <f t="shared" si="74"/>
        <v>68.028735548818304</v>
      </c>
      <c r="M165" s="22">
        <f t="shared" si="74"/>
        <v>69.517705263667452</v>
      </c>
      <c r="N165" s="22">
        <f t="shared" si="74"/>
        <v>70.84472128646793</v>
      </c>
      <c r="O165" s="22">
        <f t="shared" si="74"/>
        <v>72.306616665607322</v>
      </c>
      <c r="P165" s="22">
        <f t="shared" si="74"/>
        <v>73.959194050721408</v>
      </c>
      <c r="Q165" s="22">
        <f t="shared" si="74"/>
        <v>75.986779380919089</v>
      </c>
      <c r="R165" s="22">
        <f t="shared" si="74"/>
        <v>78.421152990529464</v>
      </c>
      <c r="S165" s="22">
        <f t="shared" si="74"/>
        <v>80.448738320727131</v>
      </c>
      <c r="T165" s="22">
        <f t="shared" si="74"/>
        <v>82.082247505243757</v>
      </c>
      <c r="U165" s="22">
        <f t="shared" si="74"/>
        <v>84.262378440221198</v>
      </c>
      <c r="V165" s="22">
        <f t="shared" si="74"/>
        <v>86.99548719252526</v>
      </c>
      <c r="W165" s="22">
        <f t="shared" si="74"/>
        <v>89.092989258247002</v>
      </c>
      <c r="X165" s="22">
        <f t="shared" si="74"/>
        <v>91.673552405771304</v>
      </c>
      <c r="Y165" s="22">
        <f t="shared" si="74"/>
        <v>93.103667450581582</v>
      </c>
      <c r="Z165" s="22">
        <f t="shared" si="74"/>
        <v>94.724464501366555</v>
      </c>
      <c r="AA165" s="22">
        <f t="shared" si="74"/>
        <v>95.932117205873013</v>
      </c>
      <c r="AB165" s="22">
        <f t="shared" si="74"/>
        <v>100</v>
      </c>
      <c r="AC165" s="22">
        <f t="shared" si="74"/>
        <v>102.51700247886608</v>
      </c>
      <c r="AD165" s="22">
        <f t="shared" si="74"/>
        <v>104.50009534100299</v>
      </c>
      <c r="AE165" s="22">
        <f t="shared" si="74"/>
        <v>107.42388609928176</v>
      </c>
      <c r="AF165" s="22">
        <f t="shared" si="74"/>
        <v>110.35403292442636</v>
      </c>
      <c r="AG165" s="22">
        <f t="shared" si="74"/>
        <v>113.27782368270515</v>
      </c>
      <c r="AH165" s="22">
        <f t="shared" si="74"/>
        <v>115.98550816754592</v>
      </c>
    </row>
    <row r="166" spans="1:34" x14ac:dyDescent="0.25">
      <c r="A166">
        <v>71</v>
      </c>
      <c r="B166" t="s">
        <v>364</v>
      </c>
      <c r="C166" s="22">
        <f t="shared" ref="C166:AH166" si="75">C74*100/$AB74</f>
        <v>40.758346939164475</v>
      </c>
      <c r="D166" s="22">
        <f t="shared" si="75"/>
        <v>42.429029373639118</v>
      </c>
      <c r="E166" s="22">
        <f t="shared" si="75"/>
        <v>45.612782692166277</v>
      </c>
      <c r="F166" s="22">
        <f t="shared" si="75"/>
        <v>48.497074064891372</v>
      </c>
      <c r="G166" s="22">
        <f t="shared" si="75"/>
        <v>51.334081972489827</v>
      </c>
      <c r="H166" s="22">
        <f t="shared" si="75"/>
        <v>54.171089880088282</v>
      </c>
      <c r="I166" s="22">
        <f t="shared" si="75"/>
        <v>56.755919307011318</v>
      </c>
      <c r="J166" s="22">
        <f t="shared" si="75"/>
        <v>59.388032199061001</v>
      </c>
      <c r="K166" s="22">
        <f t="shared" si="75"/>
        <v>62.225040106659456</v>
      </c>
      <c r="L166" s="22">
        <f t="shared" si="75"/>
        <v>64.463124122653795</v>
      </c>
      <c r="M166" s="22">
        <f t="shared" si="75"/>
        <v>66.527835433183768</v>
      </c>
      <c r="N166" s="22">
        <f t="shared" si="75"/>
        <v>66.824811105253914</v>
      </c>
      <c r="O166" s="22">
        <f t="shared" si="75"/>
        <v>67.316816025303112</v>
      </c>
      <c r="P166" s="22">
        <f t="shared" si="75"/>
        <v>69.038833245475317</v>
      </c>
      <c r="Q166" s="22">
        <f t="shared" si="75"/>
        <v>71.235283781409237</v>
      </c>
      <c r="R166" s="22">
        <f t="shared" si="75"/>
        <v>73.607450360217882</v>
      </c>
      <c r="S166" s="22">
        <f t="shared" si="75"/>
        <v>76.260762607626077</v>
      </c>
      <c r="T166" s="22">
        <f t="shared" si="75"/>
        <v>78.580214373572304</v>
      </c>
      <c r="U166" s="22">
        <f t="shared" si="75"/>
        <v>81.655245123879808</v>
      </c>
      <c r="V166" s="22">
        <f t="shared" si="75"/>
        <v>84.958706729924444</v>
      </c>
      <c r="W166" s="22">
        <f t="shared" si="75"/>
        <v>87.137585661570895</v>
      </c>
      <c r="X166" s="22">
        <f t="shared" si="75"/>
        <v>89.896327534703914</v>
      </c>
      <c r="Y166" s="22">
        <f t="shared" si="75"/>
        <v>91.653487963451056</v>
      </c>
      <c r="Z166" s="22">
        <f t="shared" si="75"/>
        <v>94.324371815146719</v>
      </c>
      <c r="AA166" s="22">
        <f t="shared" si="75"/>
        <v>97.06554208399227</v>
      </c>
      <c r="AB166" s="22">
        <f t="shared" si="75"/>
        <v>100</v>
      </c>
      <c r="AC166" s="22">
        <f t="shared" si="75"/>
        <v>102.460024600246</v>
      </c>
      <c r="AD166" s="22">
        <f t="shared" si="75"/>
        <v>105.49991214197857</v>
      </c>
      <c r="AE166" s="22">
        <f t="shared" si="75"/>
        <v>108.75065893516079</v>
      </c>
      <c r="AF166" s="22">
        <f t="shared" si="75"/>
        <v>112.2474081883676</v>
      </c>
      <c r="AG166" s="22">
        <f t="shared" si="75"/>
        <v>116.23616236162361</v>
      </c>
      <c r="AH166" s="22">
        <f t="shared" si="75"/>
        <v>119.92619926199262</v>
      </c>
    </row>
    <row r="167" spans="1:34" x14ac:dyDescent="0.25">
      <c r="A167">
        <v>72</v>
      </c>
      <c r="B167" s="1" t="s">
        <v>157</v>
      </c>
      <c r="C167" s="22">
        <f t="shared" ref="C167:AH167" si="76">C75*100/$AB75</f>
        <v>58.946983608330449</v>
      </c>
      <c r="D167" s="22">
        <f t="shared" si="76"/>
        <v>61.44693966310323</v>
      </c>
      <c r="E167" s="22">
        <f t="shared" si="76"/>
        <v>64.182040099265521</v>
      </c>
      <c r="F167" s="22">
        <f t="shared" si="76"/>
        <v>66.929516555500967</v>
      </c>
      <c r="G167" s="22">
        <f t="shared" si="76"/>
        <v>69.825505252613979</v>
      </c>
      <c r="H167" s="22">
        <f t="shared" si="76"/>
        <v>72.102692946070391</v>
      </c>
      <c r="I167" s="22">
        <f t="shared" si="76"/>
        <v>73.72395157565073</v>
      </c>
      <c r="J167" s="22">
        <f t="shared" si="76"/>
        <v>74.157112278210391</v>
      </c>
      <c r="K167" s="22">
        <f t="shared" si="76"/>
        <v>74.837793382232675</v>
      </c>
      <c r="L167" s="22">
        <f t="shared" si="76"/>
        <v>75.877379068375802</v>
      </c>
      <c r="M167" s="22">
        <f t="shared" si="76"/>
        <v>76.793204553787618</v>
      </c>
      <c r="N167" s="22">
        <f t="shared" si="76"/>
        <v>77.555164478137272</v>
      </c>
      <c r="O167" s="22">
        <f t="shared" si="76"/>
        <v>78.854744821984568</v>
      </c>
      <c r="P167" s="22">
        <f t="shared" si="76"/>
        <v>79.883579260863684</v>
      </c>
      <c r="Q167" s="22">
        <f t="shared" si="76"/>
        <v>84.066603492622178</v>
      </c>
      <c r="R167" s="22">
        <f t="shared" si="76"/>
        <v>86.246108027616089</v>
      </c>
      <c r="S167" s="22">
        <f t="shared" si="76"/>
        <v>87.599837552457018</v>
      </c>
      <c r="T167" s="22">
        <f t="shared" si="76"/>
        <v>88.547448219845677</v>
      </c>
      <c r="U167" s="22">
        <f t="shared" si="76"/>
        <v>90.023013401922299</v>
      </c>
      <c r="V167" s="22">
        <f t="shared" si="76"/>
        <v>91.864085555705969</v>
      </c>
      <c r="W167" s="22">
        <f t="shared" si="76"/>
        <v>93.623933937999183</v>
      </c>
      <c r="X167" s="22">
        <f t="shared" si="76"/>
        <v>95.952348720725595</v>
      </c>
      <c r="Y167" s="22">
        <f t="shared" si="76"/>
        <v>97.197779883579258</v>
      </c>
      <c r="Z167" s="22">
        <f t="shared" si="76"/>
        <v>97.95586841749018</v>
      </c>
      <c r="AA167" s="22">
        <f t="shared" si="76"/>
        <v>98.686882360904292</v>
      </c>
      <c r="AB167" s="22">
        <f t="shared" si="76"/>
        <v>100</v>
      </c>
      <c r="AC167" s="22">
        <f t="shared" si="76"/>
        <v>100.54149180993637</v>
      </c>
      <c r="AD167" s="22">
        <f t="shared" si="76"/>
        <v>101.08298361987275</v>
      </c>
      <c r="AE167" s="22">
        <f t="shared" si="76"/>
        <v>102.99174224989846</v>
      </c>
      <c r="AF167" s="22">
        <f t="shared" si="76"/>
        <v>105.0494111276567</v>
      </c>
      <c r="AG167" s="22">
        <f t="shared" si="76"/>
        <v>106.17300663327467</v>
      </c>
      <c r="AH167" s="22">
        <f t="shared" si="76"/>
        <v>107.37782591038311</v>
      </c>
    </row>
    <row r="168" spans="1:34" x14ac:dyDescent="0.25">
      <c r="A168">
        <v>73</v>
      </c>
      <c r="B168" t="s">
        <v>365</v>
      </c>
      <c r="C168" s="22">
        <f t="shared" ref="C168:AH168" si="77">C76*100/$AB76</f>
        <v>34.32374462633836</v>
      </c>
      <c r="D168" s="22">
        <f t="shared" si="77"/>
        <v>36.712336959725107</v>
      </c>
      <c r="E168" s="22">
        <f t="shared" si="77"/>
        <v>39.329972393573605</v>
      </c>
      <c r="F168" s="22">
        <f t="shared" si="77"/>
        <v>41.718564726960352</v>
      </c>
      <c r="G168" s="22">
        <f t="shared" si="77"/>
        <v>43.550909530654295</v>
      </c>
      <c r="H168" s="22">
        <f t="shared" si="77"/>
        <v>45.51413610604066</v>
      </c>
      <c r="I168" s="22">
        <f t="shared" si="77"/>
        <v>48.099051096966051</v>
      </c>
      <c r="J168" s="22">
        <f t="shared" si="77"/>
        <v>50.683966087891434</v>
      </c>
      <c r="K168" s="22">
        <f t="shared" si="77"/>
        <v>52.941676649585773</v>
      </c>
      <c r="L168" s="22">
        <f t="shared" si="77"/>
        <v>54.250494366510011</v>
      </c>
      <c r="M168" s="22">
        <f t="shared" si="77"/>
        <v>56.050118727280854</v>
      </c>
      <c r="N168" s="22">
        <f t="shared" si="77"/>
        <v>60.81386586284853</v>
      </c>
      <c r="O168" s="22">
        <f t="shared" si="77"/>
        <v>64.770158251695548</v>
      </c>
      <c r="P168" s="22">
        <f t="shared" si="77"/>
        <v>68.048229088168796</v>
      </c>
      <c r="Q168" s="22">
        <f t="shared" si="77"/>
        <v>63.715146948003017</v>
      </c>
      <c r="R168" s="22">
        <f t="shared" si="77"/>
        <v>66.95553880934439</v>
      </c>
      <c r="S168" s="22">
        <f t="shared" si="77"/>
        <v>69.593067068575735</v>
      </c>
      <c r="T168" s="22">
        <f t="shared" si="77"/>
        <v>71.62773172569706</v>
      </c>
      <c r="U168" s="22">
        <f t="shared" si="77"/>
        <v>73.85079125847777</v>
      </c>
      <c r="V168" s="22">
        <f t="shared" si="77"/>
        <v>77.84476262245667</v>
      </c>
      <c r="W168" s="22">
        <f t="shared" si="77"/>
        <v>80.74604370761115</v>
      </c>
      <c r="X168" s="22">
        <f t="shared" si="77"/>
        <v>83.609645817633762</v>
      </c>
      <c r="Y168" s="22">
        <f t="shared" si="77"/>
        <v>84.890730972117552</v>
      </c>
      <c r="Z168" s="22">
        <f t="shared" si="77"/>
        <v>86.623963828183875</v>
      </c>
      <c r="AA168" s="22">
        <f t="shared" si="77"/>
        <v>85.87038432554634</v>
      </c>
      <c r="AB168" s="22">
        <f t="shared" si="77"/>
        <v>100</v>
      </c>
      <c r="AC168" s="22">
        <f t="shared" si="77"/>
        <v>108.17633760361718</v>
      </c>
      <c r="AD168" s="22">
        <f t="shared" si="77"/>
        <v>111.90655614167295</v>
      </c>
      <c r="AE168" s="22">
        <f t="shared" si="77"/>
        <v>116.95553880934439</v>
      </c>
      <c r="AF168" s="22">
        <f t="shared" si="77"/>
        <v>121.10022607385079</v>
      </c>
      <c r="AG168" s="22">
        <f t="shared" si="77"/>
        <v>126.75207234363225</v>
      </c>
      <c r="AH168" s="22">
        <f t="shared" si="77"/>
        <v>131.53730218538055</v>
      </c>
    </row>
    <row r="169" spans="1:34" x14ac:dyDescent="0.25">
      <c r="A169">
        <v>74</v>
      </c>
      <c r="B169" s="2" t="s">
        <v>269</v>
      </c>
      <c r="C169" s="22">
        <f t="shared" ref="C169:AH169" si="78">C77*100/$AB77</f>
        <v>60.934929040119854</v>
      </c>
      <c r="D169" s="22">
        <f t="shared" si="78"/>
        <v>63.045418640219552</v>
      </c>
      <c r="E169" s="22">
        <f t="shared" si="78"/>
        <v>65.170463341009594</v>
      </c>
      <c r="F169" s="22">
        <f t="shared" si="78"/>
        <v>66.57503055762767</v>
      </c>
      <c r="G169" s="22">
        <f t="shared" si="78"/>
        <v>66.101989785191535</v>
      </c>
      <c r="H169" s="22">
        <f t="shared" si="78"/>
        <v>67.717605961819572</v>
      </c>
      <c r="I169" s="22">
        <f t="shared" si="78"/>
        <v>70.235638381248862</v>
      </c>
      <c r="J169" s="22">
        <f t="shared" si="78"/>
        <v>72.935609559307437</v>
      </c>
      <c r="K169" s="22">
        <f t="shared" si="78"/>
        <v>75.897572549792187</v>
      </c>
      <c r="L169" s="22">
        <f t="shared" si="78"/>
        <v>78.022617250582243</v>
      </c>
      <c r="M169" s="22">
        <f t="shared" si="78"/>
        <v>79.740119132042679</v>
      </c>
      <c r="N169" s="22">
        <f t="shared" si="78"/>
        <v>82.979865771812086</v>
      </c>
      <c r="O169" s="22">
        <f t="shared" si="78"/>
        <v>85.861297539149888</v>
      </c>
      <c r="P169" s="22">
        <f t="shared" si="78"/>
        <v>88.501118568232656</v>
      </c>
      <c r="Q169" s="22">
        <f t="shared" si="78"/>
        <v>88.008948545861301</v>
      </c>
      <c r="R169" s="22">
        <f t="shared" si="78"/>
        <v>88.429530201342288</v>
      </c>
      <c r="S169" s="22">
        <f t="shared" si="78"/>
        <v>89.25279642058166</v>
      </c>
      <c r="T169" s="22">
        <f t="shared" si="78"/>
        <v>89.789709172259506</v>
      </c>
      <c r="U169" s="22">
        <f t="shared" si="78"/>
        <v>94.237136465324383</v>
      </c>
      <c r="V169" s="22">
        <f t="shared" si="78"/>
        <v>96.75167785234899</v>
      </c>
      <c r="W169" s="22">
        <f t="shared" si="78"/>
        <v>98.765100671140942</v>
      </c>
      <c r="X169" s="22">
        <f t="shared" si="78"/>
        <v>98.577181208053688</v>
      </c>
      <c r="Y169" s="22">
        <f t="shared" si="78"/>
        <v>93.94183445190157</v>
      </c>
      <c r="Z169" s="22">
        <f t="shared" si="78"/>
        <v>93.744966442953015</v>
      </c>
      <c r="AA169" s="22">
        <f t="shared" si="78"/>
        <v>96.134228187919462</v>
      </c>
      <c r="AB169" s="22">
        <f t="shared" si="78"/>
        <v>100</v>
      </c>
      <c r="AC169" s="22">
        <f t="shared" si="78"/>
        <v>103.00671140939598</v>
      </c>
      <c r="AD169" s="22">
        <f t="shared" si="78"/>
        <v>106.47874720357942</v>
      </c>
      <c r="AE169" s="22">
        <f t="shared" si="78"/>
        <v>110.65771812080537</v>
      </c>
      <c r="AF169" s="22">
        <f t="shared" si="78"/>
        <v>114.41610738255034</v>
      </c>
      <c r="AG169" s="22">
        <f t="shared" si="78"/>
        <v>116.98434004474272</v>
      </c>
      <c r="AH169" s="22">
        <f t="shared" si="78"/>
        <v>119.34675615212528</v>
      </c>
    </row>
    <row r="170" spans="1:34" x14ac:dyDescent="0.25">
      <c r="A170">
        <v>75</v>
      </c>
      <c r="B170" s="2" t="s">
        <v>366</v>
      </c>
      <c r="C170" s="22">
        <f t="shared" ref="C170:AH170" si="79">C78*100/$AB78</f>
        <v>55.362408764269546</v>
      </c>
      <c r="D170" s="22">
        <f t="shared" si="79"/>
        <v>57.084569695637484</v>
      </c>
      <c r="E170" s="22">
        <f t="shared" si="79"/>
        <v>60.984757687264896</v>
      </c>
      <c r="F170" s="22">
        <f t="shared" si="79"/>
        <v>64.023865213208325</v>
      </c>
      <c r="G170" s="22">
        <f t="shared" si="79"/>
        <v>64.327775965802672</v>
      </c>
      <c r="H170" s="22">
        <f t="shared" si="79"/>
        <v>65.695374352477216</v>
      </c>
      <c r="I170" s="22">
        <f t="shared" si="79"/>
        <v>68.582526502123486</v>
      </c>
      <c r="J170" s="22">
        <f t="shared" si="79"/>
        <v>72.077500156958422</v>
      </c>
      <c r="K170" s="22">
        <f t="shared" si="79"/>
        <v>75.36986664339716</v>
      </c>
      <c r="L170" s="22">
        <f t="shared" si="79"/>
        <v>78.003759832548127</v>
      </c>
      <c r="M170" s="22">
        <f t="shared" si="79"/>
        <v>80.840260190095336</v>
      </c>
      <c r="N170" s="22">
        <f t="shared" si="79"/>
        <v>81.361128142244027</v>
      </c>
      <c r="O170" s="22">
        <f t="shared" si="79"/>
        <v>85.101164929491105</v>
      </c>
      <c r="P170" s="22">
        <f t="shared" si="79"/>
        <v>90.619251992642546</v>
      </c>
      <c r="Q170" s="22">
        <f t="shared" si="79"/>
        <v>93.562231759656655</v>
      </c>
      <c r="R170" s="22">
        <f t="shared" si="79"/>
        <v>94.297976701410178</v>
      </c>
      <c r="S170" s="22">
        <f t="shared" si="79"/>
        <v>92.826486817903131</v>
      </c>
      <c r="T170" s="22">
        <f t="shared" si="79"/>
        <v>95.033721643163702</v>
      </c>
      <c r="U170" s="22">
        <f t="shared" si="79"/>
        <v>97.91538933169835</v>
      </c>
      <c r="V170" s="22">
        <f t="shared" si="79"/>
        <v>99.019006744328635</v>
      </c>
      <c r="W170" s="22">
        <f t="shared" si="79"/>
        <v>102.51379521765787</v>
      </c>
      <c r="X170" s="22">
        <f t="shared" si="79"/>
        <v>101.59411404046597</v>
      </c>
      <c r="Y170" s="22">
        <f t="shared" si="79"/>
        <v>98.099325567136731</v>
      </c>
      <c r="Z170" s="22">
        <f t="shared" si="79"/>
        <v>97.85407725321889</v>
      </c>
      <c r="AA170" s="22">
        <f t="shared" si="79"/>
        <v>97.486204782342128</v>
      </c>
      <c r="AB170" s="22">
        <f t="shared" si="79"/>
        <v>100</v>
      </c>
      <c r="AC170" s="22">
        <f t="shared" si="79"/>
        <v>103.55610055180871</v>
      </c>
      <c r="AD170" s="22">
        <f t="shared" si="79"/>
        <v>109.38074800735745</v>
      </c>
      <c r="AE170" s="22">
        <f t="shared" si="79"/>
        <v>110.36174126302882</v>
      </c>
      <c r="AF170" s="22">
        <f t="shared" si="79"/>
        <v>114.40833844267321</v>
      </c>
      <c r="AG170" s="22">
        <f t="shared" si="79"/>
        <v>117.10606989576947</v>
      </c>
      <c r="AH170" s="22">
        <f t="shared" si="79"/>
        <v>121.88841201716738</v>
      </c>
    </row>
    <row r="171" spans="1:34" x14ac:dyDescent="0.25">
      <c r="A171">
        <v>76</v>
      </c>
      <c r="B171" t="s">
        <v>367</v>
      </c>
      <c r="C171" s="22">
        <f t="shared" ref="C171:AH171" si="80">C79*100/$AB79</f>
        <v>62.732548116988518</v>
      </c>
      <c r="D171" s="22">
        <f t="shared" si="80"/>
        <v>65.103254877223563</v>
      </c>
      <c r="E171" s="22">
        <f t="shared" si="80"/>
        <v>70.391754573132474</v>
      </c>
      <c r="F171" s="22">
        <f t="shared" si="80"/>
        <v>75.133168093602535</v>
      </c>
      <c r="G171" s="22">
        <f t="shared" si="80"/>
        <v>74.403719859684074</v>
      </c>
      <c r="H171" s="22">
        <f t="shared" si="80"/>
        <v>73.491909567285973</v>
      </c>
      <c r="I171" s="22">
        <f t="shared" si="80"/>
        <v>75.680254269041399</v>
      </c>
      <c r="J171" s="22">
        <f t="shared" si="80"/>
        <v>76.592064561439486</v>
      </c>
      <c r="K171" s="22">
        <f t="shared" si="80"/>
        <v>78.233323087756034</v>
      </c>
      <c r="L171" s="22">
        <f t="shared" si="80"/>
        <v>79.509857497113359</v>
      </c>
      <c r="M171" s="22">
        <f t="shared" si="80"/>
        <v>81.515840140389159</v>
      </c>
      <c r="N171" s="22">
        <f t="shared" si="80"/>
        <v>82.78145695364239</v>
      </c>
      <c r="O171" s="22">
        <f t="shared" si="80"/>
        <v>85.430463576158942</v>
      </c>
      <c r="P171" s="22">
        <f t="shared" si="80"/>
        <v>91.169977924944817</v>
      </c>
      <c r="Q171" s="22">
        <f t="shared" si="80"/>
        <v>94.701986754966882</v>
      </c>
      <c r="R171" s="22">
        <f t="shared" si="80"/>
        <v>94.260485651214125</v>
      </c>
      <c r="S171" s="22">
        <f t="shared" si="80"/>
        <v>92.273730684326708</v>
      </c>
      <c r="T171" s="22">
        <f t="shared" si="80"/>
        <v>93.377483443708613</v>
      </c>
      <c r="U171" s="22">
        <f t="shared" si="80"/>
        <v>95.584988962472409</v>
      </c>
      <c r="V171" s="22">
        <f t="shared" si="80"/>
        <v>97.792494481236204</v>
      </c>
      <c r="W171" s="22">
        <f t="shared" si="80"/>
        <v>101.98675496688742</v>
      </c>
      <c r="X171" s="22">
        <f t="shared" si="80"/>
        <v>101.1037527593819</v>
      </c>
      <c r="Y171" s="22">
        <f t="shared" si="80"/>
        <v>97.350993377483448</v>
      </c>
      <c r="Z171" s="22">
        <f t="shared" si="80"/>
        <v>97.13024282560707</v>
      </c>
      <c r="AA171" s="22">
        <f t="shared" si="80"/>
        <v>97.350993377483448</v>
      </c>
      <c r="AB171" s="22">
        <f t="shared" si="80"/>
        <v>100</v>
      </c>
      <c r="AC171" s="22">
        <f t="shared" si="80"/>
        <v>104.63576158940397</v>
      </c>
      <c r="AD171" s="22">
        <f t="shared" si="80"/>
        <v>111.25827814569537</v>
      </c>
      <c r="AE171" s="22">
        <f t="shared" si="80"/>
        <v>112.36203090507726</v>
      </c>
      <c r="AF171" s="22">
        <f t="shared" si="80"/>
        <v>115.67328918322296</v>
      </c>
      <c r="AG171" s="22">
        <f t="shared" si="80"/>
        <v>119.20529801324503</v>
      </c>
      <c r="AH171" s="22">
        <f t="shared" si="80"/>
        <v>124.28256070640177</v>
      </c>
    </row>
    <row r="172" spans="1:34" x14ac:dyDescent="0.25">
      <c r="A172">
        <v>77</v>
      </c>
      <c r="B172" t="s">
        <v>368</v>
      </c>
      <c r="C172" s="22">
        <f t="shared" ref="C172:AH172" si="81">C80*100/$AB80</f>
        <v>52.566055195000011</v>
      </c>
      <c r="D172" s="22">
        <f t="shared" si="81"/>
        <v>54.039869826635524</v>
      </c>
      <c r="E172" s="22">
        <f t="shared" si="81"/>
        <v>57.408588984659552</v>
      </c>
      <c r="F172" s="22">
        <f t="shared" si="81"/>
        <v>59.794765054926579</v>
      </c>
      <c r="G172" s="22">
        <f t="shared" si="81"/>
        <v>60.496581546181588</v>
      </c>
      <c r="H172" s="22">
        <f t="shared" si="81"/>
        <v>62.742394318197604</v>
      </c>
      <c r="I172" s="22">
        <f t="shared" si="81"/>
        <v>65.900568528845142</v>
      </c>
      <c r="J172" s="22">
        <f t="shared" si="81"/>
        <v>70.392194072877189</v>
      </c>
      <c r="K172" s="22">
        <f t="shared" si="81"/>
        <v>74.322366423905223</v>
      </c>
      <c r="L172" s="22">
        <f t="shared" si="81"/>
        <v>77.480540634552753</v>
      </c>
      <c r="M172" s="22">
        <f t="shared" si="81"/>
        <v>80.638714845200269</v>
      </c>
      <c r="N172" s="22">
        <f t="shared" si="81"/>
        <v>80.883602378929481</v>
      </c>
      <c r="O172" s="22">
        <f t="shared" si="81"/>
        <v>85.046728971962622</v>
      </c>
      <c r="P172" s="22">
        <f t="shared" si="81"/>
        <v>90.399320305862361</v>
      </c>
      <c r="Q172" s="22">
        <f t="shared" si="81"/>
        <v>93.20305862361937</v>
      </c>
      <c r="R172" s="22">
        <f t="shared" si="81"/>
        <v>94.392523364485982</v>
      </c>
      <c r="S172" s="22">
        <f t="shared" si="81"/>
        <v>93.11809685641461</v>
      </c>
      <c r="T172" s="22">
        <f t="shared" si="81"/>
        <v>95.751911639762113</v>
      </c>
      <c r="U172" s="22">
        <f t="shared" si="81"/>
        <v>98.980458793542908</v>
      </c>
      <c r="V172" s="22">
        <f t="shared" si="81"/>
        <v>99.575191163976214</v>
      </c>
      <c r="W172" s="22">
        <f t="shared" si="81"/>
        <v>102.80373831775701</v>
      </c>
      <c r="X172" s="22">
        <f t="shared" si="81"/>
        <v>101.86915887850468</v>
      </c>
      <c r="Y172" s="22">
        <f t="shared" si="81"/>
        <v>98.555649957519122</v>
      </c>
      <c r="Z172" s="22">
        <f t="shared" si="81"/>
        <v>98.215802888700082</v>
      </c>
      <c r="AA172" s="22">
        <f t="shared" si="81"/>
        <v>97.621070518266777</v>
      </c>
      <c r="AB172" s="22">
        <f t="shared" si="81"/>
        <v>100</v>
      </c>
      <c r="AC172" s="22">
        <f t="shared" si="81"/>
        <v>103.2285471537808</v>
      </c>
      <c r="AD172" s="22">
        <f t="shared" si="81"/>
        <v>108.75106202209005</v>
      </c>
      <c r="AE172" s="22">
        <f t="shared" si="81"/>
        <v>109.77060322854716</v>
      </c>
      <c r="AF172" s="22">
        <f t="shared" si="81"/>
        <v>114.01869158878505</v>
      </c>
      <c r="AG172" s="22">
        <f t="shared" si="81"/>
        <v>116.39762107051827</v>
      </c>
      <c r="AH172" s="22">
        <f t="shared" si="81"/>
        <v>120.9855564995752</v>
      </c>
    </row>
    <row r="173" spans="1:34" x14ac:dyDescent="0.25">
      <c r="A173">
        <v>78</v>
      </c>
      <c r="B173" s="2" t="s">
        <v>369</v>
      </c>
      <c r="C173" s="22">
        <f t="shared" ref="C173:AH173" si="82">C81*100/$AB81</f>
        <v>61.850140798411843</v>
      </c>
      <c r="D173" s="22">
        <f t="shared" si="82"/>
        <v>64.033886668063147</v>
      </c>
      <c r="E173" s="22">
        <f t="shared" si="82"/>
        <v>65.860755780806457</v>
      </c>
      <c r="F173" s="22">
        <f t="shared" si="82"/>
        <v>66.990865511015102</v>
      </c>
      <c r="G173" s="22">
        <f t="shared" si="82"/>
        <v>66.387573850527787</v>
      </c>
      <c r="H173" s="22">
        <f t="shared" si="82"/>
        <v>68.044501650457761</v>
      </c>
      <c r="I173" s="22">
        <f t="shared" si="82"/>
        <v>70.491656554969737</v>
      </c>
      <c r="J173" s="22">
        <f t="shared" si="82"/>
        <v>73.066267444091693</v>
      </c>
      <c r="K173" s="22">
        <f t="shared" si="82"/>
        <v>75.963766827558999</v>
      </c>
      <c r="L173" s="22">
        <f t="shared" si="82"/>
        <v>78.01155964695964</v>
      </c>
      <c r="M173" s="22">
        <f t="shared" si="82"/>
        <v>79.541031462279605</v>
      </c>
      <c r="N173" s="22">
        <f t="shared" si="82"/>
        <v>83.256496227996649</v>
      </c>
      <c r="O173" s="22">
        <f t="shared" si="82"/>
        <v>85.991198658843246</v>
      </c>
      <c r="P173" s="22">
        <f t="shared" si="82"/>
        <v>88.139145012573351</v>
      </c>
      <c r="Q173" s="22">
        <f t="shared" si="82"/>
        <v>87.059932942162618</v>
      </c>
      <c r="R173" s="22">
        <f t="shared" si="82"/>
        <v>87.426655490360432</v>
      </c>
      <c r="S173" s="22">
        <f t="shared" si="82"/>
        <v>88.642078792958927</v>
      </c>
      <c r="T173" s="22">
        <f t="shared" si="82"/>
        <v>88.893545683151714</v>
      </c>
      <c r="U173" s="22">
        <f t="shared" si="82"/>
        <v>93.608549874266558</v>
      </c>
      <c r="V173" s="22">
        <f t="shared" si="82"/>
        <v>96.36420787929589</v>
      </c>
      <c r="W173" s="22">
        <f t="shared" si="82"/>
        <v>98.124476110645432</v>
      </c>
      <c r="X173" s="22">
        <f t="shared" si="82"/>
        <v>98.061609388097239</v>
      </c>
      <c r="Y173" s="22">
        <f t="shared" si="82"/>
        <v>93.231349538977369</v>
      </c>
      <c r="Z173" s="22">
        <f t="shared" si="82"/>
        <v>93.042749371332775</v>
      </c>
      <c r="AA173" s="22">
        <f t="shared" si="82"/>
        <v>95.903185247275772</v>
      </c>
      <c r="AB173" s="22">
        <f t="shared" si="82"/>
        <v>100</v>
      </c>
      <c r="AC173" s="22">
        <f t="shared" si="82"/>
        <v>102.91282481139983</v>
      </c>
      <c r="AD173" s="22">
        <f t="shared" si="82"/>
        <v>105.98281642917016</v>
      </c>
      <c r="AE173" s="22">
        <f t="shared" si="82"/>
        <v>110.70829840737636</v>
      </c>
      <c r="AF173" s="22">
        <f t="shared" si="82"/>
        <v>114.41743503772004</v>
      </c>
      <c r="AG173" s="22">
        <f t="shared" si="82"/>
        <v>116.96353730092204</v>
      </c>
      <c r="AH173" s="22">
        <f t="shared" si="82"/>
        <v>118.91240569991618</v>
      </c>
    </row>
    <row r="174" spans="1:34" x14ac:dyDescent="0.25">
      <c r="A174">
        <v>79</v>
      </c>
      <c r="B174" t="s">
        <v>370</v>
      </c>
      <c r="C174" s="22">
        <f t="shared" ref="C174:AH174" si="83">C82*100/$AB82</f>
        <v>77.19282998763903</v>
      </c>
      <c r="D174" s="22">
        <f t="shared" si="83"/>
        <v>81.12344084981018</v>
      </c>
      <c r="E174" s="22">
        <f t="shared" si="83"/>
        <v>84.726500806800402</v>
      </c>
      <c r="F174" s="22">
        <f t="shared" si="83"/>
        <v>86.964765325536746</v>
      </c>
      <c r="G174" s="22">
        <f t="shared" si="83"/>
        <v>84.344358084089322</v>
      </c>
      <c r="H174" s="22">
        <f t="shared" si="83"/>
        <v>83.307113551016386</v>
      </c>
      <c r="I174" s="22">
        <f t="shared" si="83"/>
        <v>84.125990813968698</v>
      </c>
      <c r="J174" s="22">
        <f t="shared" si="83"/>
        <v>86.364255332705056</v>
      </c>
      <c r="K174" s="22">
        <f t="shared" si="83"/>
        <v>88.438744398850943</v>
      </c>
      <c r="L174" s="22">
        <f t="shared" si="83"/>
        <v>90.622417100057149</v>
      </c>
      <c r="M174" s="22">
        <f t="shared" si="83"/>
        <v>92.806089801263326</v>
      </c>
      <c r="N174" s="22">
        <f t="shared" si="83"/>
        <v>95.546064673581455</v>
      </c>
      <c r="O174" s="22">
        <f t="shared" si="83"/>
        <v>98.352654057352041</v>
      </c>
      <c r="P174" s="22">
        <f t="shared" si="83"/>
        <v>100.91519219035997</v>
      </c>
      <c r="Q174" s="22">
        <f t="shared" si="83"/>
        <v>102.13544844417328</v>
      </c>
      <c r="R174" s="22">
        <f t="shared" si="83"/>
        <v>99.389871873093355</v>
      </c>
      <c r="S174" s="22">
        <f t="shared" si="83"/>
        <v>98.840756558877359</v>
      </c>
      <c r="T174" s="22">
        <f t="shared" si="83"/>
        <v>88.346552776082973</v>
      </c>
      <c r="U174" s="22">
        <f t="shared" si="83"/>
        <v>102.01342281879195</v>
      </c>
      <c r="V174" s="22">
        <f t="shared" si="83"/>
        <v>102.92861500915193</v>
      </c>
      <c r="W174" s="22">
        <f t="shared" si="83"/>
        <v>104.75899938987187</v>
      </c>
      <c r="X174" s="22">
        <f t="shared" si="83"/>
        <v>105.55216595485052</v>
      </c>
      <c r="Y174" s="22">
        <f t="shared" si="83"/>
        <v>95.790115924344107</v>
      </c>
      <c r="Z174" s="22">
        <f t="shared" si="83"/>
        <v>95.118974984746799</v>
      </c>
      <c r="AA174" s="22">
        <f t="shared" si="83"/>
        <v>98.291641244661378</v>
      </c>
      <c r="AB174" s="22">
        <f t="shared" si="83"/>
        <v>100</v>
      </c>
      <c r="AC174" s="22">
        <f t="shared" si="83"/>
        <v>102.86760219646126</v>
      </c>
      <c r="AD174" s="22">
        <f t="shared" si="83"/>
        <v>104.27089688834656</v>
      </c>
      <c r="AE174" s="22">
        <f t="shared" si="83"/>
        <v>106.95546064673582</v>
      </c>
      <c r="AF174" s="22">
        <f t="shared" si="83"/>
        <v>108.48078096400243</v>
      </c>
      <c r="AG174" s="22">
        <f t="shared" si="83"/>
        <v>110.06711409395973</v>
      </c>
      <c r="AH174" s="22">
        <f t="shared" si="83"/>
        <v>112.32458816351433</v>
      </c>
    </row>
    <row r="175" spans="1:34" x14ac:dyDescent="0.25">
      <c r="A175">
        <v>80</v>
      </c>
      <c r="B175" t="s">
        <v>371</v>
      </c>
      <c r="C175" s="22">
        <f t="shared" ref="C175:AH175" si="84">C83*100/$AB83</f>
        <v>58.902883816553285</v>
      </c>
      <c r="D175" s="22">
        <f t="shared" si="84"/>
        <v>60.76086054392966</v>
      </c>
      <c r="E175" s="22">
        <f t="shared" si="84"/>
        <v>62.257285043276013</v>
      </c>
      <c r="F175" s="22">
        <f t="shared" si="84"/>
        <v>63.191294965686836</v>
      </c>
      <c r="G175" s="22">
        <f t="shared" si="84"/>
        <v>62.950260147000186</v>
      </c>
      <c r="H175" s="22">
        <f t="shared" si="84"/>
        <v>65.089444162844316</v>
      </c>
      <c r="I175" s="22">
        <f t="shared" si="84"/>
        <v>67.851301460295659</v>
      </c>
      <c r="J175" s="22">
        <f t="shared" si="84"/>
        <v>70.47255511351311</v>
      </c>
      <c r="K175" s="22">
        <f t="shared" si="84"/>
        <v>73.515619699432236</v>
      </c>
      <c r="L175" s="22">
        <f t="shared" si="84"/>
        <v>75.534286305933037</v>
      </c>
      <c r="M175" s="22">
        <f t="shared" si="84"/>
        <v>76.94032274827191</v>
      </c>
      <c r="N175" s="22">
        <f t="shared" si="84"/>
        <v>80.695762175838084</v>
      </c>
      <c r="O175" s="22">
        <f t="shared" si="84"/>
        <v>83.415559772296021</v>
      </c>
      <c r="P175" s="22">
        <f t="shared" si="84"/>
        <v>85.477545857052505</v>
      </c>
      <c r="Q175" s="22">
        <f t="shared" si="84"/>
        <v>83.934218848829858</v>
      </c>
      <c r="R175" s="22">
        <f t="shared" si="84"/>
        <v>84.946236559139791</v>
      </c>
      <c r="S175" s="22">
        <f t="shared" si="84"/>
        <v>86.527514231499055</v>
      </c>
      <c r="T175" s="22">
        <f t="shared" si="84"/>
        <v>89.019607843137251</v>
      </c>
      <c r="U175" s="22">
        <f t="shared" si="84"/>
        <v>91.865907653383928</v>
      </c>
      <c r="V175" s="22">
        <f t="shared" si="84"/>
        <v>95.015812776723592</v>
      </c>
      <c r="W175" s="22">
        <f t="shared" si="84"/>
        <v>96.761543327008226</v>
      </c>
      <c r="X175" s="22">
        <f t="shared" si="84"/>
        <v>96.49588867805187</v>
      </c>
      <c r="Y175" s="22">
        <f t="shared" si="84"/>
        <v>92.700822264389629</v>
      </c>
      <c r="Z175" s="22">
        <f t="shared" si="84"/>
        <v>92.599620493358628</v>
      </c>
      <c r="AA175" s="22">
        <f t="shared" si="84"/>
        <v>95.420619860847566</v>
      </c>
      <c r="AB175" s="22">
        <f t="shared" si="84"/>
        <v>100</v>
      </c>
      <c r="AC175" s="22">
        <f t="shared" si="84"/>
        <v>102.90955091714105</v>
      </c>
      <c r="AD175" s="22">
        <f t="shared" si="84"/>
        <v>106.35041113219481</v>
      </c>
      <c r="AE175" s="22">
        <f t="shared" si="84"/>
        <v>111.48640101201771</v>
      </c>
      <c r="AF175" s="22">
        <f t="shared" si="84"/>
        <v>115.64832384566729</v>
      </c>
      <c r="AG175" s="22">
        <f t="shared" si="84"/>
        <v>118.38077166350411</v>
      </c>
      <c r="AH175" s="22">
        <f t="shared" si="84"/>
        <v>120.26565464895636</v>
      </c>
    </row>
    <row r="176" spans="1:34" x14ac:dyDescent="0.25">
      <c r="A176">
        <v>81</v>
      </c>
      <c r="B176" s="2" t="s">
        <v>372</v>
      </c>
      <c r="C176" s="22">
        <f t="shared" ref="C176:AH176" si="85">C84*100/$AB84</f>
        <v>80.537005613070903</v>
      </c>
      <c r="D176" s="22">
        <f t="shared" si="85"/>
        <v>82.150410062955984</v>
      </c>
      <c r="E176" s="22">
        <f t="shared" si="85"/>
        <v>83.867427642650199</v>
      </c>
      <c r="F176" s="22">
        <f t="shared" si="85"/>
        <v>85.08118144898576</v>
      </c>
      <c r="G176" s="22">
        <f t="shared" si="85"/>
        <v>84.918360816428546</v>
      </c>
      <c r="H176" s="22">
        <f t="shared" si="85"/>
        <v>86.442954012191521</v>
      </c>
      <c r="I176" s="22">
        <f t="shared" si="85"/>
        <v>87.612302191466028</v>
      </c>
      <c r="J176" s="22">
        <f t="shared" si="85"/>
        <v>87.079434666733334</v>
      </c>
      <c r="K176" s="22">
        <f t="shared" si="85"/>
        <v>89.34412164684727</v>
      </c>
      <c r="L176" s="22">
        <f t="shared" si="85"/>
        <v>90.232234188068404</v>
      </c>
      <c r="M176" s="22">
        <f t="shared" si="85"/>
        <v>91.830836762266486</v>
      </c>
      <c r="N176" s="22">
        <f t="shared" si="85"/>
        <v>96.303467699348701</v>
      </c>
      <c r="O176" s="22">
        <f t="shared" si="85"/>
        <v>98.063721175849324</v>
      </c>
      <c r="P176" s="22">
        <f t="shared" si="85"/>
        <v>99.436718887519802</v>
      </c>
      <c r="Q176" s="22">
        <f t="shared" si="85"/>
        <v>99.383911283224791</v>
      </c>
      <c r="R176" s="22">
        <f t="shared" si="85"/>
        <v>101.7074458722056</v>
      </c>
      <c r="S176" s="22">
        <f t="shared" si="85"/>
        <v>102.04189403274071</v>
      </c>
      <c r="T176" s="22">
        <f t="shared" si="85"/>
        <v>102.99243091005104</v>
      </c>
      <c r="U176" s="22">
        <f t="shared" si="85"/>
        <v>102.3059320542158</v>
      </c>
      <c r="V176" s="22">
        <f t="shared" si="85"/>
        <v>102.81640556240099</v>
      </c>
      <c r="W176" s="22">
        <f t="shared" si="85"/>
        <v>104.64706917796163</v>
      </c>
      <c r="X176" s="22">
        <f t="shared" si="85"/>
        <v>105.12233761661679</v>
      </c>
      <c r="Y176" s="22">
        <f t="shared" si="85"/>
        <v>100.24643548671008</v>
      </c>
      <c r="Z176" s="22">
        <f t="shared" si="85"/>
        <v>97.711670480549202</v>
      </c>
      <c r="AA176" s="22">
        <f t="shared" si="85"/>
        <v>97.74687555007921</v>
      </c>
      <c r="AB176" s="22">
        <f t="shared" si="85"/>
        <v>100</v>
      </c>
      <c r="AC176" s="22">
        <f t="shared" si="85"/>
        <v>99.806372117584928</v>
      </c>
      <c r="AD176" s="22">
        <f t="shared" si="85"/>
        <v>103.80214750924134</v>
      </c>
      <c r="AE176" s="22">
        <f t="shared" si="85"/>
        <v>105.49199084668192</v>
      </c>
      <c r="AF176" s="22">
        <f t="shared" si="85"/>
        <v>105.66801619433198</v>
      </c>
      <c r="AG176" s="22">
        <f t="shared" si="85"/>
        <v>105.68561872909699</v>
      </c>
      <c r="AH176" s="22">
        <f t="shared" si="85"/>
        <v>108.59003696532301</v>
      </c>
    </row>
    <row r="177" spans="1:34" x14ac:dyDescent="0.25">
      <c r="A177">
        <v>82</v>
      </c>
      <c r="B177" s="2" t="s">
        <v>373</v>
      </c>
      <c r="C177" s="22">
        <f t="shared" ref="C177:AH177" si="86">C85*100/$AB85</f>
        <v>84.721549662805359</v>
      </c>
      <c r="D177" s="22">
        <f t="shared" si="86"/>
        <v>86.18923198299801</v>
      </c>
      <c r="E177" s="22">
        <f t="shared" si="86"/>
        <v>87.747613772416017</v>
      </c>
      <c r="F177" s="22">
        <f t="shared" si="86"/>
        <v>89.92852373697194</v>
      </c>
      <c r="G177" s="22">
        <f t="shared" si="86"/>
        <v>90.056327534516797</v>
      </c>
      <c r="H177" s="22">
        <f t="shared" si="86"/>
        <v>90.266585394993854</v>
      </c>
      <c r="I177" s="22">
        <f t="shared" si="86"/>
        <v>90.386143786245484</v>
      </c>
      <c r="J177" s="22">
        <f t="shared" si="86"/>
        <v>90.71596003797417</v>
      </c>
      <c r="K177" s="22">
        <f t="shared" si="86"/>
        <v>91.012794664529991</v>
      </c>
      <c r="L177" s="22">
        <f t="shared" si="86"/>
        <v>90.983935742503718</v>
      </c>
      <c r="M177" s="22">
        <f t="shared" si="86"/>
        <v>91.07051250858251</v>
      </c>
      <c r="N177" s="22">
        <f t="shared" si="86"/>
        <v>93.341652108809583</v>
      </c>
      <c r="O177" s="22">
        <f t="shared" si="86"/>
        <v>94.05540304467182</v>
      </c>
      <c r="P177" s="22">
        <f t="shared" si="86"/>
        <v>95.338158223109559</v>
      </c>
      <c r="Q177" s="22">
        <f t="shared" si="86"/>
        <v>96.985275767407032</v>
      </c>
      <c r="R177" s="22">
        <f t="shared" si="86"/>
        <v>98.906912902420757</v>
      </c>
      <c r="S177" s="22">
        <f t="shared" si="86"/>
        <v>99.430995757424512</v>
      </c>
      <c r="T177" s="22">
        <f t="shared" si="86"/>
        <v>99.610681307711502</v>
      </c>
      <c r="U177" s="22">
        <f t="shared" si="86"/>
        <v>99.815323184427257</v>
      </c>
      <c r="V177" s="22">
        <f t="shared" si="86"/>
        <v>99.980034938857003</v>
      </c>
      <c r="W177" s="22">
        <f t="shared" si="86"/>
        <v>101.11804342400798</v>
      </c>
      <c r="X177" s="22">
        <f t="shared" si="86"/>
        <v>102.67531819316197</v>
      </c>
      <c r="Y177" s="22">
        <f t="shared" si="86"/>
        <v>102.85999500873471</v>
      </c>
      <c r="Z177" s="22">
        <f t="shared" si="86"/>
        <v>102.64037933616171</v>
      </c>
      <c r="AA177" s="22">
        <f t="shared" si="86"/>
        <v>101.19790366857998</v>
      </c>
      <c r="AB177" s="22">
        <f t="shared" si="86"/>
        <v>100</v>
      </c>
      <c r="AC177" s="22">
        <f t="shared" si="86"/>
        <v>99.426004492138759</v>
      </c>
      <c r="AD177" s="22">
        <f t="shared" si="86"/>
        <v>99.980034938857003</v>
      </c>
      <c r="AE177" s="22">
        <f t="shared" si="86"/>
        <v>100.139755428001</v>
      </c>
      <c r="AF177" s="22">
        <f t="shared" si="86"/>
        <v>100.71375093586224</v>
      </c>
      <c r="AG177" s="22">
        <f t="shared" si="86"/>
        <v>101.37259795358123</v>
      </c>
      <c r="AH177" s="22">
        <f t="shared" si="86"/>
        <v>101.99650611429998</v>
      </c>
    </row>
    <row r="178" spans="1:34" x14ac:dyDescent="0.25">
      <c r="A178">
        <v>83</v>
      </c>
      <c r="B178" t="s">
        <v>374</v>
      </c>
      <c r="C178" s="22">
        <f t="shared" ref="C178:AH178" si="87">C86*100/$AB86</f>
        <v>121.94480456679368</v>
      </c>
      <c r="D178" s="22">
        <f t="shared" si="87"/>
        <v>121.85063869454132</v>
      </c>
      <c r="E178" s="22">
        <f t="shared" si="87"/>
        <v>122.09546996239743</v>
      </c>
      <c r="F178" s="22">
        <f t="shared" si="87"/>
        <v>123.01829551047047</v>
      </c>
      <c r="G178" s="22">
        <f t="shared" si="87"/>
        <v>119.57182458603444</v>
      </c>
      <c r="H178" s="22">
        <f t="shared" si="87"/>
        <v>116.33251858055358</v>
      </c>
      <c r="I178" s="22">
        <f t="shared" si="87"/>
        <v>111.66189131683703</v>
      </c>
      <c r="J178" s="22">
        <f t="shared" si="87"/>
        <v>107.68809150778785</v>
      </c>
      <c r="K178" s="22">
        <f t="shared" si="87"/>
        <v>104.61828407236121</v>
      </c>
      <c r="L178" s="22">
        <f t="shared" si="87"/>
        <v>101.43547759023177</v>
      </c>
      <c r="M178" s="22">
        <f t="shared" si="87"/>
        <v>99.175496656175355</v>
      </c>
      <c r="N178" s="22">
        <f t="shared" si="87"/>
        <v>98.270623977564853</v>
      </c>
      <c r="O178" s="22">
        <f t="shared" si="87"/>
        <v>97.265716288852531</v>
      </c>
      <c r="P178" s="22">
        <f t="shared" si="87"/>
        <v>97.476045805094643</v>
      </c>
      <c r="Q178" s="22">
        <f t="shared" si="87"/>
        <v>96.611357793877076</v>
      </c>
      <c r="R178" s="22">
        <f t="shared" si="87"/>
        <v>98.060294461322741</v>
      </c>
      <c r="S178" s="22">
        <f t="shared" si="87"/>
        <v>99.392381397522783</v>
      </c>
      <c r="T178" s="22">
        <f t="shared" si="87"/>
        <v>98.387473708810475</v>
      </c>
      <c r="U178" s="22">
        <f t="shared" si="87"/>
        <v>97.335826127599901</v>
      </c>
      <c r="V178" s="22">
        <f t="shared" si="87"/>
        <v>97.102126665108671</v>
      </c>
      <c r="W178" s="22">
        <f t="shared" si="87"/>
        <v>98.317363870063105</v>
      </c>
      <c r="X178" s="22">
        <f t="shared" si="87"/>
        <v>100.11684973124562</v>
      </c>
      <c r="Y178" s="22">
        <f t="shared" si="87"/>
        <v>101.40219677494741</v>
      </c>
      <c r="Z178" s="22">
        <f t="shared" si="87"/>
        <v>102.82776349614396</v>
      </c>
      <c r="AA178" s="22">
        <f t="shared" si="87"/>
        <v>101.42556672119655</v>
      </c>
      <c r="AB178" s="22">
        <f t="shared" si="87"/>
        <v>100</v>
      </c>
      <c r="AC178" s="22">
        <f t="shared" si="87"/>
        <v>98.177144192568363</v>
      </c>
      <c r="AD178" s="22">
        <f t="shared" si="87"/>
        <v>96.634727740126195</v>
      </c>
      <c r="AE178" s="22">
        <f t="shared" si="87"/>
        <v>96.681467632624447</v>
      </c>
      <c r="AF178" s="22">
        <f t="shared" si="87"/>
        <v>97.382566020098153</v>
      </c>
      <c r="AG178" s="22">
        <f t="shared" si="87"/>
        <v>96.961906987613929</v>
      </c>
      <c r="AH178" s="22">
        <f t="shared" si="87"/>
        <v>97.639635428838517</v>
      </c>
    </row>
    <row r="179" spans="1:34" x14ac:dyDescent="0.25">
      <c r="A179">
        <v>84</v>
      </c>
      <c r="B179" t="s">
        <v>375</v>
      </c>
      <c r="C179" s="22">
        <f t="shared" ref="C179:AH179" si="88">C87*100/$AB87</f>
        <v>118.89083418420384</v>
      </c>
      <c r="D179" s="22">
        <f t="shared" si="88"/>
        <v>118.28480043995521</v>
      </c>
      <c r="E179" s="22">
        <f t="shared" si="88"/>
        <v>118.41466481372277</v>
      </c>
      <c r="F179" s="22">
        <f t="shared" si="88"/>
        <v>119.47522386615786</v>
      </c>
      <c r="G179" s="22">
        <f t="shared" si="88"/>
        <v>115.92559764984449</v>
      </c>
      <c r="H179" s="22">
        <f t="shared" si="88"/>
        <v>112.78720861712839</v>
      </c>
      <c r="I179" s="22">
        <f t="shared" si="88"/>
        <v>107.70085397789883</v>
      </c>
      <c r="J179" s="22">
        <f t="shared" si="88"/>
        <v>102.76600777473145</v>
      </c>
      <c r="K179" s="22">
        <f t="shared" si="88"/>
        <v>98.913364686293733</v>
      </c>
      <c r="L179" s="22">
        <f t="shared" si="88"/>
        <v>95.190585971623605</v>
      </c>
      <c r="M179" s="22">
        <f t="shared" si="88"/>
        <v>92.550010371683157</v>
      </c>
      <c r="N179" s="22">
        <f t="shared" si="88"/>
        <v>92.226720647773277</v>
      </c>
      <c r="O179" s="22">
        <f t="shared" si="88"/>
        <v>90.958164642375166</v>
      </c>
      <c r="P179" s="22">
        <f t="shared" si="88"/>
        <v>91.524966261808373</v>
      </c>
      <c r="Q179" s="22">
        <f t="shared" si="88"/>
        <v>90.580296896086367</v>
      </c>
      <c r="R179" s="22">
        <f t="shared" si="88"/>
        <v>92.010796221322536</v>
      </c>
      <c r="S179" s="22">
        <f t="shared" si="88"/>
        <v>94.089068825910928</v>
      </c>
      <c r="T179" s="22">
        <f t="shared" si="88"/>
        <v>93.765182186234824</v>
      </c>
      <c r="U179" s="22">
        <f t="shared" si="88"/>
        <v>92.820512820512818</v>
      </c>
      <c r="V179" s="22">
        <f t="shared" si="88"/>
        <v>92.766531713900136</v>
      </c>
      <c r="W179" s="22">
        <f t="shared" si="88"/>
        <v>92.955465587044529</v>
      </c>
      <c r="X179" s="22">
        <f t="shared" si="88"/>
        <v>95.141700404858298</v>
      </c>
      <c r="Y179" s="22">
        <f t="shared" si="88"/>
        <v>98.785425101214571</v>
      </c>
      <c r="Z179" s="22">
        <f t="shared" si="88"/>
        <v>102.02429149797571</v>
      </c>
      <c r="AA179" s="22">
        <f t="shared" si="88"/>
        <v>101.18758434547908</v>
      </c>
      <c r="AB179" s="22">
        <f t="shared" si="88"/>
        <v>100</v>
      </c>
      <c r="AC179" s="22">
        <f t="shared" si="88"/>
        <v>98.623481781376512</v>
      </c>
      <c r="AD179" s="22">
        <f t="shared" si="88"/>
        <v>96.896086369770586</v>
      </c>
      <c r="AE179" s="22">
        <f t="shared" si="88"/>
        <v>96.518218623481786</v>
      </c>
      <c r="AF179" s="22">
        <f t="shared" si="88"/>
        <v>96.46423751686909</v>
      </c>
      <c r="AG179" s="22">
        <f t="shared" si="88"/>
        <v>96.84210526315789</v>
      </c>
      <c r="AH179" s="22">
        <f t="shared" si="88"/>
        <v>97.705802968960867</v>
      </c>
    </row>
    <row r="180" spans="1:34" x14ac:dyDescent="0.25">
      <c r="A180">
        <v>85</v>
      </c>
      <c r="B180" t="s">
        <v>376</v>
      </c>
      <c r="C180" s="22">
        <f t="shared" ref="C180:AH180" si="89">C88*100/$AB88</f>
        <v>141.10827748410779</v>
      </c>
      <c r="D180" s="22">
        <f t="shared" si="89"/>
        <v>144.41325750664799</v>
      </c>
      <c r="E180" s="22">
        <f t="shared" si="89"/>
        <v>145.41912099176892</v>
      </c>
      <c r="F180" s="22">
        <f t="shared" si="89"/>
        <v>145.41912099176892</v>
      </c>
      <c r="G180" s="22">
        <f t="shared" si="89"/>
        <v>142.68892010358351</v>
      </c>
      <c r="H180" s="22">
        <f t="shared" si="89"/>
        <v>138.80916094668851</v>
      </c>
      <c r="I180" s="22">
        <f t="shared" si="89"/>
        <v>136.94112876003535</v>
      </c>
      <c r="J180" s="22">
        <f t="shared" si="89"/>
        <v>139.38394008104333</v>
      </c>
      <c r="K180" s="22">
        <f t="shared" si="89"/>
        <v>141.53936183487392</v>
      </c>
      <c r="L180" s="22">
        <f t="shared" si="89"/>
        <v>141.97044618564001</v>
      </c>
      <c r="M180" s="22">
        <f t="shared" si="89"/>
        <v>142.25783575281741</v>
      </c>
      <c r="N180" s="22">
        <f t="shared" si="89"/>
        <v>137.2822299651568</v>
      </c>
      <c r="O180" s="22">
        <f t="shared" si="89"/>
        <v>137.97909407665506</v>
      </c>
      <c r="P180" s="22">
        <f t="shared" si="89"/>
        <v>135.88850174216029</v>
      </c>
      <c r="Q180" s="22">
        <f t="shared" si="89"/>
        <v>135.54006968641116</v>
      </c>
      <c r="R180" s="22">
        <f t="shared" si="89"/>
        <v>137.10801393728224</v>
      </c>
      <c r="S180" s="22">
        <f t="shared" si="89"/>
        <v>133.62369337979095</v>
      </c>
      <c r="T180" s="22">
        <f t="shared" si="89"/>
        <v>128.22299651567945</v>
      </c>
      <c r="U180" s="22">
        <f t="shared" si="89"/>
        <v>126.4808362369338</v>
      </c>
      <c r="V180" s="22">
        <f t="shared" si="89"/>
        <v>125.08710801393728</v>
      </c>
      <c r="W180" s="22">
        <f t="shared" si="89"/>
        <v>132.92682926829269</v>
      </c>
      <c r="X180" s="22">
        <f t="shared" si="89"/>
        <v>132.22996515679444</v>
      </c>
      <c r="Y180" s="22">
        <f t="shared" si="89"/>
        <v>118.29268292682927</v>
      </c>
      <c r="Z180" s="22">
        <f t="shared" si="89"/>
        <v>108.01393728222996</v>
      </c>
      <c r="AA180" s="22">
        <f t="shared" si="89"/>
        <v>102.96167247386759</v>
      </c>
      <c r="AB180" s="22">
        <f t="shared" si="89"/>
        <v>100</v>
      </c>
      <c r="AC180" s="22">
        <f t="shared" si="89"/>
        <v>95.296167247386762</v>
      </c>
      <c r="AD180" s="22">
        <f t="shared" si="89"/>
        <v>94.947735191637634</v>
      </c>
      <c r="AE180" s="22">
        <f t="shared" si="89"/>
        <v>97.909407665505228</v>
      </c>
      <c r="AF180" s="22">
        <f t="shared" si="89"/>
        <v>103.13588850174216</v>
      </c>
      <c r="AG180" s="22">
        <f t="shared" si="89"/>
        <v>97.909407665505228</v>
      </c>
      <c r="AH180" s="22">
        <f t="shared" si="89"/>
        <v>97.21254355400697</v>
      </c>
    </row>
    <row r="181" spans="1:34" x14ac:dyDescent="0.25">
      <c r="A181">
        <v>86</v>
      </c>
      <c r="B181" t="s">
        <v>377</v>
      </c>
      <c r="C181" s="22">
        <f t="shared" ref="C181:AH181" si="90">C89*100/$AB89</f>
        <v>74.286315398123506</v>
      </c>
      <c r="D181" s="22">
        <f t="shared" si="90"/>
        <v>76.19163403817484</v>
      </c>
      <c r="E181" s="22">
        <f t="shared" si="90"/>
        <v>78.118064242104865</v>
      </c>
      <c r="F181" s="22">
        <f t="shared" si="90"/>
        <v>80.651451907547099</v>
      </c>
      <c r="G181" s="22">
        <f t="shared" si="90"/>
        <v>81.78092057505674</v>
      </c>
      <c r="H181" s="22">
        <f t="shared" si="90"/>
        <v>82.957890261293457</v>
      </c>
      <c r="I181" s="22">
        <f t="shared" si="90"/>
        <v>84.419866059892399</v>
      </c>
      <c r="J181" s="22">
        <f t="shared" si="90"/>
        <v>85.955732332066745</v>
      </c>
      <c r="K181" s="22">
        <f t="shared" si="90"/>
        <v>87.196036709939506</v>
      </c>
      <c r="L181" s="22">
        <f t="shared" si="90"/>
        <v>88.051055047026253</v>
      </c>
      <c r="M181" s="22">
        <f t="shared" si="90"/>
        <v>88.795237673749895</v>
      </c>
      <c r="N181" s="22">
        <f t="shared" si="90"/>
        <v>92.003046458492008</v>
      </c>
      <c r="O181" s="22">
        <f t="shared" si="90"/>
        <v>93.183549124143184</v>
      </c>
      <c r="P181" s="22">
        <f t="shared" si="90"/>
        <v>94.757552678344751</v>
      </c>
      <c r="Q181" s="22">
        <f t="shared" si="90"/>
        <v>97.086824067022093</v>
      </c>
      <c r="R181" s="22">
        <f t="shared" si="90"/>
        <v>99.136836760599138</v>
      </c>
      <c r="S181" s="22">
        <f t="shared" si="90"/>
        <v>99.441482609799436</v>
      </c>
      <c r="T181" s="22">
        <f t="shared" si="90"/>
        <v>99.942878903274945</v>
      </c>
      <c r="U181" s="22">
        <f t="shared" si="90"/>
        <v>100.48870271642549</v>
      </c>
      <c r="V181" s="22">
        <f t="shared" si="90"/>
        <v>100.76161462300077</v>
      </c>
      <c r="W181" s="22">
        <f t="shared" si="90"/>
        <v>101.87864940340188</v>
      </c>
      <c r="X181" s="22">
        <f t="shared" si="90"/>
        <v>103.37014470677838</v>
      </c>
      <c r="Y181" s="22">
        <f t="shared" si="90"/>
        <v>103.25590251332825</v>
      </c>
      <c r="Z181" s="22">
        <f t="shared" si="90"/>
        <v>102.58948971820259</v>
      </c>
      <c r="AA181" s="22">
        <f t="shared" si="90"/>
        <v>101.13607514597614</v>
      </c>
      <c r="AB181" s="22">
        <f t="shared" si="90"/>
        <v>100</v>
      </c>
      <c r="AC181" s="22">
        <f t="shared" si="90"/>
        <v>99.765168824574772</v>
      </c>
      <c r="AD181" s="22">
        <f t="shared" si="90"/>
        <v>100.88855039350089</v>
      </c>
      <c r="AE181" s="22">
        <f t="shared" si="90"/>
        <v>101.07895404925108</v>
      </c>
      <c r="AF181" s="22">
        <f t="shared" si="90"/>
        <v>101.61843107387662</v>
      </c>
      <c r="AG181" s="22">
        <f t="shared" si="90"/>
        <v>102.57044935262758</v>
      </c>
      <c r="AH181" s="22">
        <f t="shared" si="90"/>
        <v>103.17974105102817</v>
      </c>
    </row>
    <row r="182" spans="1:34" x14ac:dyDescent="0.25">
      <c r="A182">
        <v>87</v>
      </c>
      <c r="B182" t="s">
        <v>375</v>
      </c>
      <c r="C182" s="22">
        <f t="shared" ref="C182:AH182" si="91">C90*100/$AB90</f>
        <v>74.412927069762659</v>
      </c>
      <c r="D182" s="22">
        <f t="shared" si="91"/>
        <v>76.377365482375168</v>
      </c>
      <c r="E182" s="22">
        <f t="shared" si="91"/>
        <v>78.324965851451026</v>
      </c>
      <c r="F182" s="22">
        <f t="shared" si="91"/>
        <v>80.839447019595056</v>
      </c>
      <c r="G182" s="22">
        <f t="shared" si="91"/>
        <v>81.973208617731444</v>
      </c>
      <c r="H182" s="22">
        <f t="shared" si="91"/>
        <v>83.42128036188582</v>
      </c>
      <c r="I182" s="22">
        <f t="shared" si="91"/>
        <v>84.897415511934668</v>
      </c>
      <c r="J182" s="22">
        <f t="shared" si="91"/>
        <v>86.323036531373475</v>
      </c>
      <c r="K182" s="22">
        <f t="shared" si="91"/>
        <v>87.518537622477666</v>
      </c>
      <c r="L182" s="22">
        <f t="shared" si="91"/>
        <v>88.422179292279438</v>
      </c>
      <c r="M182" s="22">
        <f t="shared" si="91"/>
        <v>89.185503932608881</v>
      </c>
      <c r="N182" s="22">
        <f t="shared" si="91"/>
        <v>92.364330515407687</v>
      </c>
      <c r="O182" s="22">
        <f t="shared" si="91"/>
        <v>93.577856558494688</v>
      </c>
      <c r="P182" s="22">
        <f t="shared" si="91"/>
        <v>95.179983637851109</v>
      </c>
      <c r="Q182" s="22">
        <f t="shared" si="91"/>
        <v>97.347968366512134</v>
      </c>
      <c r="R182" s="22">
        <f t="shared" si="91"/>
        <v>99.195527679301875</v>
      </c>
      <c r="S182" s="22">
        <f t="shared" si="91"/>
        <v>99.468230160894464</v>
      </c>
      <c r="T182" s="22">
        <f t="shared" si="91"/>
        <v>99.87728388328334</v>
      </c>
      <c r="U182" s="22">
        <f t="shared" si="91"/>
        <v>100.42950640850832</v>
      </c>
      <c r="V182" s="22">
        <f t="shared" si="91"/>
        <v>100.69539132806109</v>
      </c>
      <c r="W182" s="22">
        <f t="shared" si="91"/>
        <v>101.83392418871011</v>
      </c>
      <c r="X182" s="22">
        <f t="shared" si="91"/>
        <v>103.34742296154894</v>
      </c>
      <c r="Y182" s="22">
        <f t="shared" si="91"/>
        <v>103.25197709299155</v>
      </c>
      <c r="Z182" s="22">
        <f t="shared" si="91"/>
        <v>102.52249795473139</v>
      </c>
      <c r="AA182" s="22">
        <f t="shared" si="91"/>
        <v>101.09080992637033</v>
      </c>
      <c r="AB182" s="22">
        <f t="shared" si="91"/>
        <v>100</v>
      </c>
      <c r="AC182" s="22">
        <f t="shared" si="91"/>
        <v>99.925006817562036</v>
      </c>
      <c r="AD182" s="22">
        <f t="shared" si="91"/>
        <v>100.98172893373329</v>
      </c>
      <c r="AE182" s="22">
        <f t="shared" si="91"/>
        <v>101.17943823288792</v>
      </c>
      <c r="AF182" s="22">
        <f t="shared" si="91"/>
        <v>101.75211344423234</v>
      </c>
      <c r="AG182" s="22">
        <f t="shared" si="91"/>
        <v>102.61112626124898</v>
      </c>
      <c r="AH182" s="22">
        <f t="shared" si="91"/>
        <v>103.05426779383693</v>
      </c>
    </row>
    <row r="183" spans="1:34" x14ac:dyDescent="0.25">
      <c r="A183">
        <v>88</v>
      </c>
      <c r="B183" t="s">
        <v>378</v>
      </c>
      <c r="C183" s="22">
        <f t="shared" ref="C183:AH183" si="92">C91*100/$AB91</f>
        <v>73.051595086326031</v>
      </c>
      <c r="D183" s="22">
        <f t="shared" si="92"/>
        <v>74.03515389409786</v>
      </c>
      <c r="E183" s="22">
        <f t="shared" si="92"/>
        <v>75.644613761360858</v>
      </c>
      <c r="F183" s="22">
        <f t="shared" si="92"/>
        <v>78.505875747606183</v>
      </c>
      <c r="G183" s="22">
        <f t="shared" si="92"/>
        <v>79.578848992448187</v>
      </c>
      <c r="H183" s="22">
        <f t="shared" si="92"/>
        <v>76.449343694992365</v>
      </c>
      <c r="I183" s="22">
        <f t="shared" si="92"/>
        <v>77.701145813974691</v>
      </c>
      <c r="J183" s="22">
        <f t="shared" si="92"/>
        <v>81.009479985570849</v>
      </c>
      <c r="K183" s="22">
        <f t="shared" si="92"/>
        <v>82.97659760111452</v>
      </c>
      <c r="L183" s="22">
        <f t="shared" si="92"/>
        <v>83.066012038184681</v>
      </c>
      <c r="M183" s="22">
        <f t="shared" si="92"/>
        <v>83.513084223535515</v>
      </c>
      <c r="N183" s="22">
        <f t="shared" si="92"/>
        <v>87.132352941176464</v>
      </c>
      <c r="O183" s="22">
        <f t="shared" si="92"/>
        <v>87.867647058823536</v>
      </c>
      <c r="P183" s="22">
        <f t="shared" si="92"/>
        <v>89.0625</v>
      </c>
      <c r="Q183" s="22">
        <f t="shared" si="92"/>
        <v>93.566176470588232</v>
      </c>
      <c r="R183" s="22">
        <f t="shared" si="92"/>
        <v>98.345588235294116</v>
      </c>
      <c r="S183" s="22">
        <f t="shared" si="92"/>
        <v>99.080882352941174</v>
      </c>
      <c r="T183" s="22">
        <f t="shared" si="92"/>
        <v>100.82720588235294</v>
      </c>
      <c r="U183" s="22">
        <f t="shared" si="92"/>
        <v>101.28676470588235</v>
      </c>
      <c r="V183" s="22">
        <f t="shared" si="92"/>
        <v>101.65441176470588</v>
      </c>
      <c r="W183" s="22">
        <f t="shared" si="92"/>
        <v>102.48161764705883</v>
      </c>
      <c r="X183" s="22">
        <f t="shared" si="92"/>
        <v>103.67647058823529</v>
      </c>
      <c r="Y183" s="22">
        <f t="shared" si="92"/>
        <v>103.30882352941177</v>
      </c>
      <c r="Z183" s="22">
        <f t="shared" si="92"/>
        <v>103.49264705882354</v>
      </c>
      <c r="AA183" s="22">
        <f t="shared" si="92"/>
        <v>101.74632352941177</v>
      </c>
      <c r="AB183" s="22">
        <f t="shared" si="92"/>
        <v>100</v>
      </c>
      <c r="AC183" s="22">
        <f t="shared" si="92"/>
        <v>97.610294117647058</v>
      </c>
      <c r="AD183" s="22">
        <f t="shared" si="92"/>
        <v>99.632352941176464</v>
      </c>
      <c r="AE183" s="22">
        <f t="shared" si="92"/>
        <v>99.724264705882348</v>
      </c>
      <c r="AF183" s="22">
        <f t="shared" si="92"/>
        <v>99.816176470588232</v>
      </c>
      <c r="AG183" s="22">
        <f t="shared" si="92"/>
        <v>102.02205882352941</v>
      </c>
      <c r="AH183" s="22">
        <f t="shared" si="92"/>
        <v>104.87132352941177</v>
      </c>
    </row>
  </sheetData>
  <mergeCells count="1">
    <mergeCell ref="A2:W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7"/>
  <dimension ref="A1:AH275"/>
  <sheetViews>
    <sheetView workbookViewId="0">
      <pane xSplit="2" ySplit="3" topLeftCell="C262" activePane="bottomRight" state="frozen"/>
      <selection pane="topRight" activeCell="C1" sqref="C1"/>
      <selection pane="bottomLeft" activeCell="A4" sqref="A4"/>
      <selection pane="bottomRight" activeCell="C273" sqref="C273"/>
    </sheetView>
  </sheetViews>
  <sheetFormatPr defaultColWidth="9.140625" defaultRowHeight="15" x14ac:dyDescent="0.25"/>
  <cols>
    <col min="1" max="1" width="9.140625" style="6" customWidth="1"/>
    <col min="2" max="2" width="53.5703125" style="6" customWidth="1"/>
    <col min="3" max="16384" width="9.140625" style="6"/>
  </cols>
  <sheetData>
    <row r="1" spans="1:34" ht="18" x14ac:dyDescent="0.25">
      <c r="A1" s="11" t="s">
        <v>478</v>
      </c>
    </row>
    <row r="2" spans="1:34" ht="16.5" x14ac:dyDescent="0.25">
      <c r="A2" s="24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</row>
    <row r="3" spans="1:34" x14ac:dyDescent="0.25">
      <c r="A3" s="7" t="s">
        <v>165</v>
      </c>
      <c r="B3" s="7" t="s">
        <v>384</v>
      </c>
      <c r="C3" s="7" t="s">
        <v>390</v>
      </c>
      <c r="D3" s="7" t="s">
        <v>391</v>
      </c>
      <c r="E3" s="7" t="s">
        <v>392</v>
      </c>
      <c r="F3" s="7" t="s">
        <v>393</v>
      </c>
      <c r="G3" s="7" t="s">
        <v>394</v>
      </c>
      <c r="H3" s="7" t="s">
        <v>395</v>
      </c>
      <c r="I3" s="7" t="s">
        <v>396</v>
      </c>
      <c r="J3" s="7" t="s">
        <v>397</v>
      </c>
      <c r="K3" s="7" t="s">
        <v>398</v>
      </c>
      <c r="L3" s="7" t="s">
        <v>399</v>
      </c>
      <c r="M3" s="7" t="s">
        <v>167</v>
      </c>
      <c r="N3" s="7" t="s">
        <v>168</v>
      </c>
      <c r="O3" s="7" t="s">
        <v>169</v>
      </c>
      <c r="P3" s="7" t="s">
        <v>170</v>
      </c>
      <c r="Q3" s="7" t="s">
        <v>171</v>
      </c>
      <c r="R3" s="7" t="s">
        <v>172</v>
      </c>
      <c r="S3" s="7" t="s">
        <v>173</v>
      </c>
      <c r="T3" s="7" t="s">
        <v>174</v>
      </c>
      <c r="U3" s="7" t="s">
        <v>175</v>
      </c>
      <c r="V3" s="7" t="s">
        <v>176</v>
      </c>
      <c r="W3" s="7" t="s">
        <v>177</v>
      </c>
      <c r="X3" s="7" t="s">
        <v>178</v>
      </c>
      <c r="Y3" s="7" t="s">
        <v>179</v>
      </c>
      <c r="Z3" s="7" t="s">
        <v>180</v>
      </c>
      <c r="AA3" s="7" t="s">
        <v>181</v>
      </c>
      <c r="AB3" s="7" t="s">
        <v>182</v>
      </c>
      <c r="AC3" s="7" t="s">
        <v>183</v>
      </c>
      <c r="AD3" s="7" t="s">
        <v>184</v>
      </c>
      <c r="AE3" s="7" t="s">
        <v>185</v>
      </c>
      <c r="AF3" s="7" t="s">
        <v>186</v>
      </c>
      <c r="AG3" s="7" t="s">
        <v>187</v>
      </c>
      <c r="AH3" s="7" t="s">
        <v>188</v>
      </c>
    </row>
    <row r="4" spans="1:34" x14ac:dyDescent="0.25">
      <c r="A4" s="28">
        <v>1</v>
      </c>
      <c r="B4" s="9" t="s">
        <v>1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</row>
    <row r="5" spans="1:34" x14ac:dyDescent="0.25">
      <c r="A5" s="28">
        <v>2</v>
      </c>
      <c r="B5" s="9" t="s">
        <v>190</v>
      </c>
      <c r="C5" s="8">
        <v>230.4</v>
      </c>
      <c r="D5" s="8">
        <v>245.7</v>
      </c>
      <c r="E5" s="8">
        <v>261.3</v>
      </c>
      <c r="F5" s="8">
        <v>275.39999999999998</v>
      </c>
      <c r="G5" s="8">
        <v>286</v>
      </c>
      <c r="H5" s="8">
        <v>295.89999999999998</v>
      </c>
      <c r="I5" s="8">
        <v>310.5</v>
      </c>
      <c r="J5" s="8">
        <v>331.1</v>
      </c>
      <c r="K5" s="8">
        <v>356.7</v>
      </c>
      <c r="L5" s="8">
        <v>385.1</v>
      </c>
      <c r="M5" s="8">
        <v>415.2</v>
      </c>
      <c r="N5" s="8">
        <v>448.3</v>
      </c>
      <c r="O5" s="8">
        <v>483.5</v>
      </c>
      <c r="P5" s="8">
        <v>519.1</v>
      </c>
      <c r="Q5" s="8">
        <v>545.6</v>
      </c>
      <c r="R5" s="8">
        <v>559.6</v>
      </c>
      <c r="S5" s="8">
        <v>569.9</v>
      </c>
      <c r="T5" s="8">
        <v>583.79999999999995</v>
      </c>
      <c r="U5" s="8">
        <v>604.29999999999995</v>
      </c>
      <c r="V5" s="8">
        <v>633.1</v>
      </c>
      <c r="W5" s="8">
        <v>665.8</v>
      </c>
      <c r="X5" s="8">
        <v>690.4</v>
      </c>
      <c r="Y5" s="8">
        <v>693.1</v>
      </c>
      <c r="Z5" s="8">
        <v>693.9</v>
      </c>
      <c r="AA5" s="8">
        <v>712.4</v>
      </c>
      <c r="AB5" s="8">
        <v>742.3</v>
      </c>
      <c r="AC5" s="8">
        <v>778.8</v>
      </c>
      <c r="AD5" s="8">
        <v>817</v>
      </c>
      <c r="AE5" s="8">
        <v>854.7</v>
      </c>
      <c r="AF5" s="8">
        <v>887</v>
      </c>
      <c r="AG5" s="8">
        <v>915.7</v>
      </c>
      <c r="AH5" s="8">
        <v>950.2</v>
      </c>
    </row>
    <row r="6" spans="1:34" x14ac:dyDescent="0.25">
      <c r="A6" s="28">
        <v>3</v>
      </c>
      <c r="B6" s="9" t="s">
        <v>4</v>
      </c>
      <c r="C6" s="8">
        <v>11.3</v>
      </c>
      <c r="D6" s="8">
        <v>11.4</v>
      </c>
      <c r="E6" s="8">
        <v>11.7</v>
      </c>
      <c r="F6" s="8">
        <v>12.1</v>
      </c>
      <c r="G6" s="8">
        <v>12.5</v>
      </c>
      <c r="H6" s="8">
        <v>12.7</v>
      </c>
      <c r="I6" s="8">
        <v>12.9</v>
      </c>
      <c r="J6" s="8">
        <v>13.5</v>
      </c>
      <c r="K6" s="8">
        <v>14.2</v>
      </c>
      <c r="L6" s="8">
        <v>15</v>
      </c>
      <c r="M6" s="8">
        <v>16</v>
      </c>
      <c r="N6" s="8">
        <v>17.100000000000001</v>
      </c>
      <c r="O6" s="8">
        <v>17.7</v>
      </c>
      <c r="P6" s="8">
        <v>18</v>
      </c>
      <c r="Q6" s="8">
        <v>18.3</v>
      </c>
      <c r="R6" s="8">
        <v>18.8</v>
      </c>
      <c r="S6" s="8">
        <v>19.600000000000001</v>
      </c>
      <c r="T6" s="8">
        <v>20.6</v>
      </c>
      <c r="U6" s="8">
        <v>21.9</v>
      </c>
      <c r="V6" s="8">
        <v>23.1</v>
      </c>
      <c r="W6" s="8">
        <v>24</v>
      </c>
      <c r="X6" s="8">
        <v>25.1</v>
      </c>
      <c r="Y6" s="8">
        <v>26.2</v>
      </c>
      <c r="Z6" s="8">
        <v>27.3</v>
      </c>
      <c r="AA6" s="8">
        <v>28.9</v>
      </c>
      <c r="AB6" s="8">
        <v>31.3</v>
      </c>
      <c r="AC6" s="8">
        <v>34.6</v>
      </c>
      <c r="AD6" s="8">
        <v>38.6</v>
      </c>
      <c r="AE6" s="8">
        <v>41.5</v>
      </c>
      <c r="AF6" s="8">
        <v>42.4</v>
      </c>
      <c r="AG6" s="8">
        <v>43.2</v>
      </c>
      <c r="AH6" s="8">
        <v>44.8</v>
      </c>
    </row>
    <row r="7" spans="1:34" x14ac:dyDescent="0.25">
      <c r="A7" s="28">
        <v>4</v>
      </c>
      <c r="B7" s="1" t="s">
        <v>108</v>
      </c>
      <c r="C7" s="8">
        <v>9.9</v>
      </c>
      <c r="D7" s="8">
        <v>9.8000000000000007</v>
      </c>
      <c r="E7" s="8">
        <v>10.1</v>
      </c>
      <c r="F7" s="8">
        <v>10.5</v>
      </c>
      <c r="G7" s="8">
        <v>10.7</v>
      </c>
      <c r="H7" s="8">
        <v>10.8</v>
      </c>
      <c r="I7" s="8">
        <v>10.9</v>
      </c>
      <c r="J7" s="8">
        <v>11.4</v>
      </c>
      <c r="K7" s="8">
        <v>12.1</v>
      </c>
      <c r="L7" s="8">
        <v>13</v>
      </c>
      <c r="M7" s="8">
        <v>14</v>
      </c>
      <c r="N7" s="8">
        <v>15.2</v>
      </c>
      <c r="O7" s="8">
        <v>15.8</v>
      </c>
      <c r="P7" s="8">
        <v>16.100000000000001</v>
      </c>
      <c r="Q7" s="8">
        <v>16.399999999999999</v>
      </c>
      <c r="R7" s="8">
        <v>16.899999999999999</v>
      </c>
      <c r="S7" s="8">
        <v>17.5</v>
      </c>
      <c r="T7" s="8">
        <v>18.399999999999999</v>
      </c>
      <c r="U7" s="8">
        <v>19.399999999999999</v>
      </c>
      <c r="V7" s="8">
        <v>20.2</v>
      </c>
      <c r="W7" s="8">
        <v>20.9</v>
      </c>
      <c r="X7" s="8">
        <v>21.8</v>
      </c>
      <c r="Y7" s="8">
        <v>22.8</v>
      </c>
      <c r="Z7" s="8">
        <v>23.7</v>
      </c>
      <c r="AA7" s="8">
        <v>25</v>
      </c>
      <c r="AB7" s="8">
        <v>27.3</v>
      </c>
      <c r="AC7" s="8">
        <v>30.3</v>
      </c>
      <c r="AD7" s="8">
        <v>34.1</v>
      </c>
      <c r="AE7" s="8">
        <v>36.700000000000003</v>
      </c>
      <c r="AF7" s="8">
        <v>37.200000000000003</v>
      </c>
      <c r="AG7" s="8">
        <v>37.6</v>
      </c>
      <c r="AH7" s="8">
        <v>38.799999999999997</v>
      </c>
    </row>
    <row r="8" spans="1:34" x14ac:dyDescent="0.25">
      <c r="A8" s="28">
        <v>5</v>
      </c>
      <c r="B8" s="1" t="s">
        <v>109</v>
      </c>
      <c r="C8" s="8">
        <v>1.5</v>
      </c>
      <c r="D8" s="8">
        <v>1.5</v>
      </c>
      <c r="E8" s="8">
        <v>1.6</v>
      </c>
      <c r="F8" s="8">
        <v>1.7</v>
      </c>
      <c r="G8" s="8">
        <v>1.8</v>
      </c>
      <c r="H8" s="8">
        <v>1.9</v>
      </c>
      <c r="I8" s="8">
        <v>2</v>
      </c>
      <c r="J8" s="8">
        <v>2.1</v>
      </c>
      <c r="K8" s="8">
        <v>2.1</v>
      </c>
      <c r="L8" s="8">
        <v>2.1</v>
      </c>
      <c r="M8" s="8">
        <v>2</v>
      </c>
      <c r="N8" s="8">
        <v>1.9</v>
      </c>
      <c r="O8" s="8">
        <v>1.9</v>
      </c>
      <c r="P8" s="8">
        <v>1.9</v>
      </c>
      <c r="Q8" s="8">
        <v>1.9</v>
      </c>
      <c r="R8" s="8">
        <v>2</v>
      </c>
      <c r="S8" s="8">
        <v>2.1</v>
      </c>
      <c r="T8" s="8">
        <v>2.2000000000000002</v>
      </c>
      <c r="U8" s="8">
        <v>2.5</v>
      </c>
      <c r="V8" s="8">
        <v>2.9</v>
      </c>
      <c r="W8" s="8">
        <v>3.1</v>
      </c>
      <c r="X8" s="8">
        <v>3.3</v>
      </c>
      <c r="Y8" s="8">
        <v>3.4</v>
      </c>
      <c r="Z8" s="8">
        <v>3.6</v>
      </c>
      <c r="AA8" s="8">
        <v>3.9</v>
      </c>
      <c r="AB8" s="8">
        <v>4.0999999999999996</v>
      </c>
      <c r="AC8" s="8">
        <v>4.3</v>
      </c>
      <c r="AD8" s="8">
        <v>4.5</v>
      </c>
      <c r="AE8" s="8">
        <v>4.8</v>
      </c>
      <c r="AF8" s="8">
        <v>5.2</v>
      </c>
      <c r="AG8" s="8">
        <v>5.6</v>
      </c>
      <c r="AH8" s="8">
        <v>6</v>
      </c>
    </row>
    <row r="9" spans="1:34" x14ac:dyDescent="0.25">
      <c r="A9" s="28">
        <v>6</v>
      </c>
      <c r="B9" s="9" t="s">
        <v>8</v>
      </c>
      <c r="C9" s="8">
        <v>10.5</v>
      </c>
      <c r="D9" s="8">
        <v>10.3</v>
      </c>
      <c r="E9" s="8">
        <v>10.199999999999999</v>
      </c>
      <c r="F9" s="8">
        <v>10</v>
      </c>
      <c r="G9" s="8">
        <v>9.9</v>
      </c>
      <c r="H9" s="8">
        <v>9.6</v>
      </c>
      <c r="I9" s="8">
        <v>9.6</v>
      </c>
      <c r="J9" s="8">
        <v>10</v>
      </c>
      <c r="K9" s="8">
        <v>10.5</v>
      </c>
      <c r="L9" s="8">
        <v>11</v>
      </c>
      <c r="M9" s="8">
        <v>11.3</v>
      </c>
      <c r="N9" s="8">
        <v>11.5</v>
      </c>
      <c r="O9" s="8">
        <v>11.5</v>
      </c>
      <c r="P9" s="8">
        <v>11.5</v>
      </c>
      <c r="Q9" s="8">
        <v>11.4</v>
      </c>
      <c r="R9" s="8">
        <v>10.9</v>
      </c>
      <c r="S9" s="8">
        <v>10.4</v>
      </c>
      <c r="T9" s="8">
        <v>10.3</v>
      </c>
      <c r="U9" s="8">
        <v>10.5</v>
      </c>
      <c r="V9" s="8">
        <v>11.4</v>
      </c>
      <c r="W9" s="8">
        <v>13.1</v>
      </c>
      <c r="X9" s="8">
        <v>15</v>
      </c>
      <c r="Y9" s="8">
        <v>16.2</v>
      </c>
      <c r="Z9" s="8">
        <v>17.2</v>
      </c>
      <c r="AA9" s="8">
        <v>19.3</v>
      </c>
      <c r="AB9" s="8">
        <v>22.5</v>
      </c>
      <c r="AC9" s="8">
        <v>25.3</v>
      </c>
      <c r="AD9" s="8">
        <v>27.2</v>
      </c>
      <c r="AE9" s="8">
        <v>27.8</v>
      </c>
      <c r="AF9" s="8">
        <v>26.4</v>
      </c>
      <c r="AG9" s="8">
        <v>24.7</v>
      </c>
      <c r="AH9" s="8">
        <v>24</v>
      </c>
    </row>
    <row r="10" spans="1:34" x14ac:dyDescent="0.25">
      <c r="A10" s="28">
        <v>7</v>
      </c>
      <c r="B10" s="1" t="s">
        <v>110</v>
      </c>
      <c r="C10" s="8">
        <v>4.3</v>
      </c>
      <c r="D10" s="8">
        <v>4.0999999999999996</v>
      </c>
      <c r="E10" s="8">
        <v>4</v>
      </c>
      <c r="F10" s="8">
        <v>4</v>
      </c>
      <c r="G10" s="8">
        <v>3.9</v>
      </c>
      <c r="H10" s="8">
        <v>3.8</v>
      </c>
      <c r="I10" s="8">
        <v>3.7</v>
      </c>
      <c r="J10" s="8">
        <v>3.7</v>
      </c>
      <c r="K10" s="8">
        <v>3.8</v>
      </c>
      <c r="L10" s="8">
        <v>3.8</v>
      </c>
      <c r="M10" s="8">
        <v>3.8</v>
      </c>
      <c r="N10" s="8">
        <v>3.8</v>
      </c>
      <c r="O10" s="8">
        <v>3.9</v>
      </c>
      <c r="P10" s="8">
        <v>4</v>
      </c>
      <c r="Q10" s="8">
        <v>4.0999999999999996</v>
      </c>
      <c r="R10" s="8">
        <v>4</v>
      </c>
      <c r="S10" s="8">
        <v>3.9</v>
      </c>
      <c r="T10" s="8">
        <v>3.9</v>
      </c>
      <c r="U10" s="8">
        <v>3.9</v>
      </c>
      <c r="V10" s="8">
        <v>4.0999999999999996</v>
      </c>
      <c r="W10" s="8">
        <v>4.7</v>
      </c>
      <c r="X10" s="8">
        <v>5.2</v>
      </c>
      <c r="Y10" s="8">
        <v>5.5</v>
      </c>
      <c r="Z10" s="8">
        <v>5.8</v>
      </c>
      <c r="AA10" s="8">
        <v>6.2</v>
      </c>
      <c r="AB10" s="8">
        <v>6.8</v>
      </c>
      <c r="AC10" s="8">
        <v>7.7</v>
      </c>
      <c r="AD10" s="8">
        <v>8.5</v>
      </c>
      <c r="AE10" s="8">
        <v>8.9</v>
      </c>
      <c r="AF10" s="8">
        <v>8.6</v>
      </c>
      <c r="AG10" s="8">
        <v>8</v>
      </c>
      <c r="AH10" s="8">
        <v>7.6</v>
      </c>
    </row>
    <row r="11" spans="1:34" x14ac:dyDescent="0.25">
      <c r="A11" s="28">
        <v>8</v>
      </c>
      <c r="B11" s="1" t="s">
        <v>111</v>
      </c>
      <c r="C11" s="8">
        <v>3.4</v>
      </c>
      <c r="D11" s="8">
        <v>3.4</v>
      </c>
      <c r="E11" s="8">
        <v>3.4</v>
      </c>
      <c r="F11" s="8">
        <v>3.4</v>
      </c>
      <c r="G11" s="8">
        <v>3.3</v>
      </c>
      <c r="H11" s="8">
        <v>3.3</v>
      </c>
      <c r="I11" s="8">
        <v>3.3</v>
      </c>
      <c r="J11" s="8">
        <v>3.6</v>
      </c>
      <c r="K11" s="8">
        <v>4</v>
      </c>
      <c r="L11" s="8">
        <v>4.4000000000000004</v>
      </c>
      <c r="M11" s="8">
        <v>4.5999999999999996</v>
      </c>
      <c r="N11" s="8">
        <v>4.5999999999999996</v>
      </c>
      <c r="O11" s="8">
        <v>4.5</v>
      </c>
      <c r="P11" s="8">
        <v>4.3</v>
      </c>
      <c r="Q11" s="8">
        <v>4.0999999999999996</v>
      </c>
      <c r="R11" s="8">
        <v>3.8</v>
      </c>
      <c r="S11" s="8">
        <v>3.6</v>
      </c>
      <c r="T11" s="8">
        <v>3.5</v>
      </c>
      <c r="U11" s="8">
        <v>3.6</v>
      </c>
      <c r="V11" s="8">
        <v>3.8</v>
      </c>
      <c r="W11" s="8">
        <v>4</v>
      </c>
      <c r="X11" s="8">
        <v>4.3</v>
      </c>
      <c r="Y11" s="8">
        <v>4.5</v>
      </c>
      <c r="Z11" s="8">
        <v>4.7</v>
      </c>
      <c r="AA11" s="8">
        <v>5.3</v>
      </c>
      <c r="AB11" s="8">
        <v>6.2</v>
      </c>
      <c r="AC11" s="8">
        <v>6.8</v>
      </c>
      <c r="AD11" s="8">
        <v>7</v>
      </c>
      <c r="AE11" s="8">
        <v>6.9</v>
      </c>
      <c r="AF11" s="8">
        <v>6.6</v>
      </c>
      <c r="AG11" s="8">
        <v>6.3</v>
      </c>
      <c r="AH11" s="8">
        <v>6.2</v>
      </c>
    </row>
    <row r="12" spans="1:34" x14ac:dyDescent="0.25">
      <c r="A12" s="28">
        <v>9</v>
      </c>
      <c r="B12" s="1" t="s">
        <v>112</v>
      </c>
      <c r="C12" s="8">
        <v>2.8</v>
      </c>
      <c r="D12" s="8">
        <v>2.7</v>
      </c>
      <c r="E12" s="8">
        <v>2.7</v>
      </c>
      <c r="F12" s="8">
        <v>2.7</v>
      </c>
      <c r="G12" s="8">
        <v>2.6</v>
      </c>
      <c r="H12" s="8">
        <v>2.6</v>
      </c>
      <c r="I12" s="8">
        <v>2.6</v>
      </c>
      <c r="J12" s="8">
        <v>2.6</v>
      </c>
      <c r="K12" s="8">
        <v>2.7</v>
      </c>
      <c r="L12" s="8">
        <v>2.8</v>
      </c>
      <c r="M12" s="8">
        <v>2.9</v>
      </c>
      <c r="N12" s="8">
        <v>3</v>
      </c>
      <c r="O12" s="8">
        <v>3.1</v>
      </c>
      <c r="P12" s="8">
        <v>3.1</v>
      </c>
      <c r="Q12" s="8">
        <v>3.1</v>
      </c>
      <c r="R12" s="8">
        <v>3.1</v>
      </c>
      <c r="S12" s="8">
        <v>3</v>
      </c>
      <c r="T12" s="8">
        <v>2.9</v>
      </c>
      <c r="U12" s="8">
        <v>3</v>
      </c>
      <c r="V12" s="8">
        <v>3.5</v>
      </c>
      <c r="W12" s="8">
        <v>4.4000000000000004</v>
      </c>
      <c r="X12" s="8">
        <v>5.5</v>
      </c>
      <c r="Y12" s="8">
        <v>6.2</v>
      </c>
      <c r="Z12" s="8">
        <v>6.7</v>
      </c>
      <c r="AA12" s="8">
        <v>7.8</v>
      </c>
      <c r="AB12" s="8">
        <v>9.5</v>
      </c>
      <c r="AC12" s="8">
        <v>10.8</v>
      </c>
      <c r="AD12" s="8">
        <v>11.7</v>
      </c>
      <c r="AE12" s="8">
        <v>12</v>
      </c>
      <c r="AF12" s="8">
        <v>11.1</v>
      </c>
      <c r="AG12" s="8">
        <v>10.4</v>
      </c>
      <c r="AH12" s="8">
        <v>10.199999999999999</v>
      </c>
    </row>
    <row r="13" spans="1:34" x14ac:dyDescent="0.25">
      <c r="A13" s="28">
        <v>10</v>
      </c>
      <c r="B13" s="9" t="s">
        <v>13</v>
      </c>
      <c r="C13" s="8">
        <v>15.7</v>
      </c>
      <c r="D13" s="8">
        <v>16.5</v>
      </c>
      <c r="E13" s="8">
        <v>17.100000000000001</v>
      </c>
      <c r="F13" s="8">
        <v>17.7</v>
      </c>
      <c r="G13" s="8">
        <v>18.3</v>
      </c>
      <c r="H13" s="8">
        <v>18.7</v>
      </c>
      <c r="I13" s="8">
        <v>19.5</v>
      </c>
      <c r="J13" s="8">
        <v>19.899999999999999</v>
      </c>
      <c r="K13" s="8">
        <v>20.100000000000001</v>
      </c>
      <c r="L13" s="8">
        <v>20.3</v>
      </c>
      <c r="M13" s="8">
        <v>20.100000000000001</v>
      </c>
      <c r="N13" s="8">
        <v>19.8</v>
      </c>
      <c r="O13" s="8">
        <v>19.7</v>
      </c>
      <c r="P13" s="8">
        <v>20</v>
      </c>
      <c r="Q13" s="8">
        <v>20.5</v>
      </c>
      <c r="R13" s="8">
        <v>21.1</v>
      </c>
      <c r="S13" s="8">
        <v>21.7</v>
      </c>
      <c r="T13" s="8">
        <v>22.4</v>
      </c>
      <c r="U13" s="8">
        <v>23.2</v>
      </c>
      <c r="V13" s="8">
        <v>24.5</v>
      </c>
      <c r="W13" s="8">
        <v>26.4</v>
      </c>
      <c r="X13" s="8">
        <v>28.6</v>
      </c>
      <c r="Y13" s="8">
        <v>30.3</v>
      </c>
      <c r="Z13" s="8">
        <v>31.3</v>
      </c>
      <c r="AA13" s="8">
        <v>32.299999999999997</v>
      </c>
      <c r="AB13" s="8">
        <v>33.799999999999997</v>
      </c>
      <c r="AC13" s="8">
        <v>35.4</v>
      </c>
      <c r="AD13" s="8">
        <v>36.9</v>
      </c>
      <c r="AE13" s="8">
        <v>38.6</v>
      </c>
      <c r="AF13" s="8">
        <v>40</v>
      </c>
      <c r="AG13" s="8">
        <v>41.4</v>
      </c>
      <c r="AH13" s="8">
        <v>43.1</v>
      </c>
    </row>
    <row r="14" spans="1:34" x14ac:dyDescent="0.25">
      <c r="A14" s="28">
        <v>11</v>
      </c>
      <c r="B14" s="9" t="s">
        <v>15</v>
      </c>
      <c r="C14" s="8">
        <v>5.8</v>
      </c>
      <c r="D14" s="8">
        <v>5.9</v>
      </c>
      <c r="E14" s="8">
        <v>6.2</v>
      </c>
      <c r="F14" s="8">
        <v>6.5</v>
      </c>
      <c r="G14" s="8">
        <v>6.6</v>
      </c>
      <c r="H14" s="8">
        <v>6.4</v>
      </c>
      <c r="I14" s="8">
        <v>6.6</v>
      </c>
      <c r="J14" s="8">
        <v>7.4</v>
      </c>
      <c r="K14" s="8">
        <v>8.5</v>
      </c>
      <c r="L14" s="8">
        <v>10</v>
      </c>
      <c r="M14" s="8">
        <v>11.7</v>
      </c>
      <c r="N14" s="8">
        <v>13.7</v>
      </c>
      <c r="O14" s="8">
        <v>16.100000000000001</v>
      </c>
      <c r="P14" s="8">
        <v>18.3</v>
      </c>
      <c r="Q14" s="8">
        <v>19.8</v>
      </c>
      <c r="R14" s="8">
        <v>21.2</v>
      </c>
      <c r="S14" s="8">
        <v>22.3</v>
      </c>
      <c r="T14" s="8">
        <v>23.4</v>
      </c>
      <c r="U14" s="8">
        <v>25</v>
      </c>
      <c r="V14" s="8">
        <v>27.1</v>
      </c>
      <c r="W14" s="8">
        <v>29.4</v>
      </c>
      <c r="X14" s="8">
        <v>30.9</v>
      </c>
      <c r="Y14" s="8">
        <v>29.8</v>
      </c>
      <c r="Z14" s="8">
        <v>28</v>
      </c>
      <c r="AA14" s="8">
        <v>27.7</v>
      </c>
      <c r="AB14" s="8">
        <v>28.1</v>
      </c>
      <c r="AC14" s="8">
        <v>29.5</v>
      </c>
      <c r="AD14" s="8">
        <v>31.2</v>
      </c>
      <c r="AE14" s="8">
        <v>33.200000000000003</v>
      </c>
      <c r="AF14" s="8">
        <v>35.4</v>
      </c>
      <c r="AG14" s="8">
        <v>37.5</v>
      </c>
      <c r="AH14" s="8">
        <v>39.9</v>
      </c>
    </row>
    <row r="15" spans="1:34" x14ac:dyDescent="0.25">
      <c r="A15" s="28">
        <v>12</v>
      </c>
      <c r="B15" s="9" t="s">
        <v>17</v>
      </c>
      <c r="C15" s="8">
        <v>50.7</v>
      </c>
      <c r="D15" s="8">
        <v>53.2</v>
      </c>
      <c r="E15" s="8">
        <v>56</v>
      </c>
      <c r="F15" s="8">
        <v>59.5</v>
      </c>
      <c r="G15" s="8">
        <v>62.9</v>
      </c>
      <c r="H15" s="8">
        <v>66.099999999999994</v>
      </c>
      <c r="I15" s="8">
        <v>69.400000000000006</v>
      </c>
      <c r="J15" s="8">
        <v>73</v>
      </c>
      <c r="K15" s="8">
        <v>77.900000000000006</v>
      </c>
      <c r="L15" s="8">
        <v>83.7</v>
      </c>
      <c r="M15" s="8">
        <v>89.2</v>
      </c>
      <c r="N15" s="8">
        <v>94.7</v>
      </c>
      <c r="O15" s="8">
        <v>99.4</v>
      </c>
      <c r="P15" s="8">
        <v>103</v>
      </c>
      <c r="Q15" s="8">
        <v>105.8</v>
      </c>
      <c r="R15" s="8">
        <v>107.1</v>
      </c>
      <c r="S15" s="8">
        <v>107.3</v>
      </c>
      <c r="T15" s="8">
        <v>107.3</v>
      </c>
      <c r="U15" s="8">
        <v>108.2</v>
      </c>
      <c r="V15" s="8">
        <v>110.5</v>
      </c>
      <c r="W15" s="8">
        <v>114.2</v>
      </c>
      <c r="X15" s="8">
        <v>119.1</v>
      </c>
      <c r="Y15" s="8">
        <v>121.3</v>
      </c>
      <c r="Z15" s="8">
        <v>121.4</v>
      </c>
      <c r="AA15" s="8">
        <v>123.7</v>
      </c>
      <c r="AB15" s="8">
        <v>127.9</v>
      </c>
      <c r="AC15" s="8">
        <v>132.5</v>
      </c>
      <c r="AD15" s="8">
        <v>136.69999999999999</v>
      </c>
      <c r="AE15" s="8">
        <v>140.69999999999999</v>
      </c>
      <c r="AF15" s="8">
        <v>143.9</v>
      </c>
      <c r="AG15" s="8">
        <v>146.30000000000001</v>
      </c>
      <c r="AH15" s="8">
        <v>149.4</v>
      </c>
    </row>
    <row r="16" spans="1:34" x14ac:dyDescent="0.25">
      <c r="A16" s="28">
        <v>13</v>
      </c>
      <c r="B16" s="1" t="s">
        <v>284</v>
      </c>
      <c r="C16" s="8">
        <v>28.7</v>
      </c>
      <c r="D16" s="8">
        <v>29.9</v>
      </c>
      <c r="E16" s="8">
        <v>31</v>
      </c>
      <c r="F16" s="8">
        <v>32.299999999999997</v>
      </c>
      <c r="G16" s="8">
        <v>33.5</v>
      </c>
      <c r="H16" s="8">
        <v>34.6</v>
      </c>
      <c r="I16" s="8">
        <v>35.9</v>
      </c>
      <c r="J16" s="8">
        <v>37.799999999999997</v>
      </c>
      <c r="K16" s="8">
        <v>40.700000000000003</v>
      </c>
      <c r="L16" s="8">
        <v>44.4</v>
      </c>
      <c r="M16" s="8">
        <v>48.1</v>
      </c>
      <c r="N16" s="8">
        <v>52</v>
      </c>
      <c r="O16" s="8">
        <v>55.4</v>
      </c>
      <c r="P16" s="8">
        <v>58.1</v>
      </c>
      <c r="Q16" s="8">
        <v>60.4</v>
      </c>
      <c r="R16" s="8">
        <v>61.3</v>
      </c>
      <c r="S16" s="8">
        <v>61.2</v>
      </c>
      <c r="T16" s="8">
        <v>61</v>
      </c>
      <c r="U16" s="8">
        <v>61.4</v>
      </c>
      <c r="V16" s="8">
        <v>62.6</v>
      </c>
      <c r="W16" s="8">
        <v>64.5</v>
      </c>
      <c r="X16" s="8">
        <v>67.3</v>
      </c>
      <c r="Y16" s="8">
        <v>68.3</v>
      </c>
      <c r="Z16" s="8">
        <v>67.900000000000006</v>
      </c>
      <c r="AA16" s="8">
        <v>69.599999999999994</v>
      </c>
      <c r="AB16" s="8">
        <v>72.3</v>
      </c>
      <c r="AC16" s="8">
        <v>75</v>
      </c>
      <c r="AD16" s="8">
        <v>77.3</v>
      </c>
      <c r="AE16" s="8">
        <v>79.2</v>
      </c>
      <c r="AF16" s="8">
        <v>80</v>
      </c>
      <c r="AG16" s="8">
        <v>80.400000000000006</v>
      </c>
      <c r="AH16" s="8">
        <v>81.5</v>
      </c>
    </row>
    <row r="17" spans="1:34" x14ac:dyDescent="0.25">
      <c r="A17" s="28">
        <v>14</v>
      </c>
      <c r="B17" s="1" t="s">
        <v>113</v>
      </c>
      <c r="C17" s="8">
        <v>1.2</v>
      </c>
      <c r="D17" s="8">
        <v>1.3</v>
      </c>
      <c r="E17" s="8">
        <v>1.3</v>
      </c>
      <c r="F17" s="8">
        <v>1.3</v>
      </c>
      <c r="G17" s="8">
        <v>1.4</v>
      </c>
      <c r="H17" s="8">
        <v>1.4</v>
      </c>
      <c r="I17" s="8">
        <v>1.4</v>
      </c>
      <c r="J17" s="8">
        <v>1.5</v>
      </c>
      <c r="K17" s="8">
        <v>1.6</v>
      </c>
      <c r="L17" s="8">
        <v>1.8</v>
      </c>
      <c r="M17" s="8">
        <v>1.9</v>
      </c>
      <c r="N17" s="8">
        <v>1.9</v>
      </c>
      <c r="O17" s="8">
        <v>2</v>
      </c>
      <c r="P17" s="8">
        <v>2.1</v>
      </c>
      <c r="Q17" s="8">
        <v>2.1</v>
      </c>
      <c r="R17" s="8">
        <v>2.1</v>
      </c>
      <c r="S17" s="8">
        <v>2.1</v>
      </c>
      <c r="T17" s="8">
        <v>2.1</v>
      </c>
      <c r="U17" s="8">
        <v>2.2000000000000002</v>
      </c>
      <c r="V17" s="8">
        <v>2.2999999999999998</v>
      </c>
      <c r="W17" s="8">
        <v>2.4</v>
      </c>
      <c r="X17" s="8">
        <v>2.4</v>
      </c>
      <c r="Y17" s="8">
        <v>2.2999999999999998</v>
      </c>
      <c r="Z17" s="8">
        <v>2.2000000000000002</v>
      </c>
      <c r="AA17" s="8">
        <v>2.1</v>
      </c>
      <c r="AB17" s="8">
        <v>2.1</v>
      </c>
      <c r="AC17" s="8">
        <v>2.2000000000000002</v>
      </c>
      <c r="AD17" s="8">
        <v>2.4</v>
      </c>
      <c r="AE17" s="8">
        <v>2.6</v>
      </c>
      <c r="AF17" s="8">
        <v>2.8</v>
      </c>
      <c r="AG17" s="8">
        <v>2.9</v>
      </c>
      <c r="AH17" s="8">
        <v>3.2</v>
      </c>
    </row>
    <row r="18" spans="1:34" x14ac:dyDescent="0.25">
      <c r="A18" s="28">
        <v>15</v>
      </c>
      <c r="B18" s="1" t="s">
        <v>114</v>
      </c>
      <c r="C18" s="8">
        <v>2</v>
      </c>
      <c r="D18" s="8">
        <v>2</v>
      </c>
      <c r="E18" s="8">
        <v>2</v>
      </c>
      <c r="F18" s="8">
        <v>2.1</v>
      </c>
      <c r="G18" s="8">
        <v>2.1</v>
      </c>
      <c r="H18" s="8">
        <v>2.1</v>
      </c>
      <c r="I18" s="8">
        <v>2.1</v>
      </c>
      <c r="J18" s="8">
        <v>2.2000000000000002</v>
      </c>
      <c r="K18" s="8">
        <v>2.2000000000000002</v>
      </c>
      <c r="L18" s="8">
        <v>2.2999999999999998</v>
      </c>
      <c r="M18" s="8">
        <v>2.4</v>
      </c>
      <c r="N18" s="8">
        <v>2.6</v>
      </c>
      <c r="O18" s="8">
        <v>2.8</v>
      </c>
      <c r="P18" s="8">
        <v>2.9</v>
      </c>
      <c r="Q18" s="8">
        <v>3.1</v>
      </c>
      <c r="R18" s="8">
        <v>3.2</v>
      </c>
      <c r="S18" s="8">
        <v>3.3</v>
      </c>
      <c r="T18" s="8">
        <v>3.4</v>
      </c>
      <c r="U18" s="8">
        <v>3.5</v>
      </c>
      <c r="V18" s="8">
        <v>3.7</v>
      </c>
      <c r="W18" s="8">
        <v>4.0999999999999996</v>
      </c>
      <c r="X18" s="8">
        <v>4.3</v>
      </c>
      <c r="Y18" s="8">
        <v>4.3</v>
      </c>
      <c r="Z18" s="8">
        <v>4.2</v>
      </c>
      <c r="AA18" s="8">
        <v>4.0999999999999996</v>
      </c>
      <c r="AB18" s="8">
        <v>4</v>
      </c>
      <c r="AC18" s="8">
        <v>3.9</v>
      </c>
      <c r="AD18" s="8">
        <v>3.9</v>
      </c>
      <c r="AE18" s="8">
        <v>4</v>
      </c>
      <c r="AF18" s="8">
        <v>4.0999999999999996</v>
      </c>
      <c r="AG18" s="8">
        <v>4.2</v>
      </c>
      <c r="AH18" s="8">
        <v>4.3</v>
      </c>
    </row>
    <row r="19" spans="1:34" x14ac:dyDescent="0.25">
      <c r="A19" s="28">
        <v>16</v>
      </c>
      <c r="B19" s="1" t="s">
        <v>115</v>
      </c>
      <c r="C19" s="8">
        <v>3.3</v>
      </c>
      <c r="D19" s="8">
        <v>3.3</v>
      </c>
      <c r="E19" s="8">
        <v>3.4</v>
      </c>
      <c r="F19" s="8">
        <v>3.5</v>
      </c>
      <c r="G19" s="8">
        <v>3.6</v>
      </c>
      <c r="H19" s="8">
        <v>3.7</v>
      </c>
      <c r="I19" s="8">
        <v>3.8</v>
      </c>
      <c r="J19" s="8">
        <v>3.9</v>
      </c>
      <c r="K19" s="8">
        <v>4</v>
      </c>
      <c r="L19" s="8">
        <v>4.0999999999999996</v>
      </c>
      <c r="M19" s="8">
        <v>4.3</v>
      </c>
      <c r="N19" s="8">
        <v>4.3</v>
      </c>
      <c r="O19" s="8">
        <v>4.4000000000000004</v>
      </c>
      <c r="P19" s="8">
        <v>4.4000000000000004</v>
      </c>
      <c r="Q19" s="8">
        <v>4.4000000000000004</v>
      </c>
      <c r="R19" s="8">
        <v>4.3</v>
      </c>
      <c r="S19" s="8">
        <v>4.2</v>
      </c>
      <c r="T19" s="8">
        <v>4.2</v>
      </c>
      <c r="U19" s="8">
        <v>4.0999999999999996</v>
      </c>
      <c r="V19" s="8">
        <v>4.2</v>
      </c>
      <c r="W19" s="8">
        <v>4.4000000000000004</v>
      </c>
      <c r="X19" s="8">
        <v>4.7</v>
      </c>
      <c r="Y19" s="8">
        <v>5</v>
      </c>
      <c r="Z19" s="8">
        <v>5.2</v>
      </c>
      <c r="AA19" s="8">
        <v>5.4</v>
      </c>
      <c r="AB19" s="8">
        <v>5.6</v>
      </c>
      <c r="AC19" s="8">
        <v>5.8</v>
      </c>
      <c r="AD19" s="8">
        <v>5.9</v>
      </c>
      <c r="AE19" s="8">
        <v>5.9</v>
      </c>
      <c r="AF19" s="8">
        <v>5.9</v>
      </c>
      <c r="AG19" s="8">
        <v>6</v>
      </c>
      <c r="AH19" s="8">
        <v>6</v>
      </c>
    </row>
    <row r="20" spans="1:34" x14ac:dyDescent="0.25">
      <c r="A20" s="28">
        <v>17</v>
      </c>
      <c r="B20" s="1" t="s">
        <v>116</v>
      </c>
      <c r="C20" s="8">
        <v>3</v>
      </c>
      <c r="D20" s="8">
        <v>3.1</v>
      </c>
      <c r="E20" s="8">
        <v>3.2</v>
      </c>
      <c r="F20" s="8">
        <v>3.4</v>
      </c>
      <c r="G20" s="8">
        <v>3.5</v>
      </c>
      <c r="H20" s="8">
        <v>3.7</v>
      </c>
      <c r="I20" s="8">
        <v>3.8</v>
      </c>
      <c r="J20" s="8">
        <v>4</v>
      </c>
      <c r="K20" s="8">
        <v>4.3</v>
      </c>
      <c r="L20" s="8">
        <v>4.5999999999999996</v>
      </c>
      <c r="M20" s="8">
        <v>4.8</v>
      </c>
      <c r="N20" s="8">
        <v>5.0999999999999996</v>
      </c>
      <c r="O20" s="8">
        <v>5.4</v>
      </c>
      <c r="P20" s="8">
        <v>5.6</v>
      </c>
      <c r="Q20" s="8">
        <v>5.8</v>
      </c>
      <c r="R20" s="8">
        <v>5.9</v>
      </c>
      <c r="S20" s="8">
        <v>6</v>
      </c>
      <c r="T20" s="8">
        <v>6</v>
      </c>
      <c r="U20" s="8">
        <v>6.1</v>
      </c>
      <c r="V20" s="8">
        <v>6.3</v>
      </c>
      <c r="W20" s="8">
        <v>6.6</v>
      </c>
      <c r="X20" s="8">
        <v>7</v>
      </c>
      <c r="Y20" s="8">
        <v>7.2</v>
      </c>
      <c r="Z20" s="8">
        <v>7.2</v>
      </c>
      <c r="AA20" s="8">
        <v>7.4</v>
      </c>
      <c r="AB20" s="8">
        <v>7.8</v>
      </c>
      <c r="AC20" s="8">
        <v>8.3000000000000007</v>
      </c>
      <c r="AD20" s="8">
        <v>8.6999999999999993</v>
      </c>
      <c r="AE20" s="8">
        <v>8.9</v>
      </c>
      <c r="AF20" s="8">
        <v>9.1</v>
      </c>
      <c r="AG20" s="8">
        <v>9.3000000000000007</v>
      </c>
      <c r="AH20" s="8">
        <v>9.6</v>
      </c>
    </row>
    <row r="21" spans="1:34" x14ac:dyDescent="0.25">
      <c r="A21" s="28">
        <v>18</v>
      </c>
      <c r="B21" s="1" t="s">
        <v>117</v>
      </c>
      <c r="C21" s="8">
        <v>3.3</v>
      </c>
      <c r="D21" s="8">
        <v>3.4</v>
      </c>
      <c r="E21" s="8">
        <v>3.5</v>
      </c>
      <c r="F21" s="8">
        <v>3.7</v>
      </c>
      <c r="G21" s="8">
        <v>3.8</v>
      </c>
      <c r="H21" s="8">
        <v>3.9</v>
      </c>
      <c r="I21" s="8">
        <v>4.0999999999999996</v>
      </c>
      <c r="J21" s="8">
        <v>4.3</v>
      </c>
      <c r="K21" s="8">
        <v>4.5999999999999996</v>
      </c>
      <c r="L21" s="8">
        <v>5</v>
      </c>
      <c r="M21" s="8">
        <v>5.6</v>
      </c>
      <c r="N21" s="8">
        <v>6.2</v>
      </c>
      <c r="O21" s="8">
        <v>6.7</v>
      </c>
      <c r="P21" s="8">
        <v>7</v>
      </c>
      <c r="Q21" s="8">
        <v>7.1</v>
      </c>
      <c r="R21" s="8">
        <v>6.9</v>
      </c>
      <c r="S21" s="8">
        <v>6.7</v>
      </c>
      <c r="T21" s="8">
        <v>6.5</v>
      </c>
      <c r="U21" s="8">
        <v>6.4</v>
      </c>
      <c r="V21" s="8">
        <v>6.4</v>
      </c>
      <c r="W21" s="8">
        <v>6.5</v>
      </c>
      <c r="X21" s="8">
        <v>6.8</v>
      </c>
      <c r="Y21" s="8">
        <v>7</v>
      </c>
      <c r="Z21" s="8">
        <v>7.1</v>
      </c>
      <c r="AA21" s="8">
        <v>7.4</v>
      </c>
      <c r="AB21" s="8">
        <v>7.8</v>
      </c>
      <c r="AC21" s="8">
        <v>8.1999999999999993</v>
      </c>
      <c r="AD21" s="8">
        <v>8.4</v>
      </c>
      <c r="AE21" s="8">
        <v>8.5</v>
      </c>
      <c r="AF21" s="8">
        <v>8.5</v>
      </c>
      <c r="AG21" s="8">
        <v>8.4</v>
      </c>
      <c r="AH21" s="8">
        <v>8.4</v>
      </c>
    </row>
    <row r="22" spans="1:34" x14ac:dyDescent="0.25">
      <c r="A22" s="28">
        <v>19</v>
      </c>
      <c r="B22" s="1" t="s">
        <v>118</v>
      </c>
      <c r="C22" s="8">
        <v>5.9</v>
      </c>
      <c r="D22" s="8">
        <v>6.2</v>
      </c>
      <c r="E22" s="8">
        <v>6.6</v>
      </c>
      <c r="F22" s="8">
        <v>7</v>
      </c>
      <c r="G22" s="8">
        <v>7.4</v>
      </c>
      <c r="H22" s="8">
        <v>7.8</v>
      </c>
      <c r="I22" s="8">
        <v>8.3000000000000007</v>
      </c>
      <c r="J22" s="8">
        <v>9</v>
      </c>
      <c r="K22" s="8">
        <v>10</v>
      </c>
      <c r="L22" s="8">
        <v>11.4</v>
      </c>
      <c r="M22" s="8">
        <v>12.8</v>
      </c>
      <c r="N22" s="8">
        <v>14.1</v>
      </c>
      <c r="O22" s="8">
        <v>15.2</v>
      </c>
      <c r="P22" s="8">
        <v>16.3</v>
      </c>
      <c r="Q22" s="8">
        <v>17.399999999999999</v>
      </c>
      <c r="R22" s="8">
        <v>17.7</v>
      </c>
      <c r="S22" s="8">
        <v>17.3</v>
      </c>
      <c r="T22" s="8">
        <v>16.8</v>
      </c>
      <c r="U22" s="8">
        <v>16.600000000000001</v>
      </c>
      <c r="V22" s="8">
        <v>16.7</v>
      </c>
      <c r="W22" s="8">
        <v>16.899999999999999</v>
      </c>
      <c r="X22" s="8">
        <v>17.7</v>
      </c>
      <c r="Y22" s="8">
        <v>18</v>
      </c>
      <c r="Z22" s="8">
        <v>17.7</v>
      </c>
      <c r="AA22" s="8">
        <v>18.100000000000001</v>
      </c>
      <c r="AB22" s="8">
        <v>18.8</v>
      </c>
      <c r="AC22" s="8">
        <v>19</v>
      </c>
      <c r="AD22" s="8">
        <v>19</v>
      </c>
      <c r="AE22" s="8">
        <v>18.899999999999999</v>
      </c>
      <c r="AF22" s="8">
        <v>18.5</v>
      </c>
      <c r="AG22" s="8">
        <v>18.100000000000001</v>
      </c>
      <c r="AH22" s="8">
        <v>18</v>
      </c>
    </row>
    <row r="23" spans="1:34" x14ac:dyDescent="0.25">
      <c r="A23" s="28">
        <v>20</v>
      </c>
      <c r="B23" s="1" t="s">
        <v>119</v>
      </c>
      <c r="C23" s="8">
        <v>1.9</v>
      </c>
      <c r="D23" s="8">
        <v>1.9</v>
      </c>
      <c r="E23" s="8">
        <v>2</v>
      </c>
      <c r="F23" s="8">
        <v>2.1</v>
      </c>
      <c r="G23" s="8">
        <v>2.1</v>
      </c>
      <c r="H23" s="8">
        <v>2.2000000000000002</v>
      </c>
      <c r="I23" s="8">
        <v>2.2000000000000002</v>
      </c>
      <c r="J23" s="8">
        <v>2.2999999999999998</v>
      </c>
      <c r="K23" s="8">
        <v>2.4</v>
      </c>
      <c r="L23" s="8">
        <v>2.6</v>
      </c>
      <c r="M23" s="8">
        <v>2.7</v>
      </c>
      <c r="N23" s="8">
        <v>2.7</v>
      </c>
      <c r="O23" s="8">
        <v>2.7</v>
      </c>
      <c r="P23" s="8">
        <v>2.7</v>
      </c>
      <c r="Q23" s="8">
        <v>2.8</v>
      </c>
      <c r="R23" s="8">
        <v>2.8</v>
      </c>
      <c r="S23" s="8">
        <v>2.8</v>
      </c>
      <c r="T23" s="8">
        <v>2.7</v>
      </c>
      <c r="U23" s="8">
        <v>2.6</v>
      </c>
      <c r="V23" s="8">
        <v>2.6</v>
      </c>
      <c r="W23" s="8">
        <v>2.7</v>
      </c>
      <c r="X23" s="8">
        <v>2.7</v>
      </c>
      <c r="Y23" s="8">
        <v>2.7</v>
      </c>
      <c r="Z23" s="8">
        <v>2.6</v>
      </c>
      <c r="AA23" s="8">
        <v>2.5</v>
      </c>
      <c r="AB23" s="8">
        <v>2.5</v>
      </c>
      <c r="AC23" s="8">
        <v>2.5</v>
      </c>
      <c r="AD23" s="8">
        <v>2.5</v>
      </c>
      <c r="AE23" s="8">
        <v>2.6</v>
      </c>
      <c r="AF23" s="8">
        <v>2.6</v>
      </c>
      <c r="AG23" s="8">
        <v>2.6</v>
      </c>
      <c r="AH23" s="8">
        <v>2.7</v>
      </c>
    </row>
    <row r="24" spans="1:34" x14ac:dyDescent="0.25">
      <c r="A24" s="28">
        <v>21</v>
      </c>
      <c r="B24" s="1" t="s">
        <v>120</v>
      </c>
      <c r="C24" s="8">
        <v>4.0999999999999996</v>
      </c>
      <c r="D24" s="8">
        <v>4.0999999999999996</v>
      </c>
      <c r="E24" s="8">
        <v>4.0999999999999996</v>
      </c>
      <c r="F24" s="8">
        <v>4.2</v>
      </c>
      <c r="G24" s="8">
        <v>4.4000000000000004</v>
      </c>
      <c r="H24" s="8">
        <v>4.5</v>
      </c>
      <c r="I24" s="8">
        <v>4.8</v>
      </c>
      <c r="J24" s="8">
        <v>5.3</v>
      </c>
      <c r="K24" s="8">
        <v>6</v>
      </c>
      <c r="L24" s="8">
        <v>6.8</v>
      </c>
      <c r="M24" s="8">
        <v>7.5</v>
      </c>
      <c r="N24" s="8">
        <v>8.3000000000000007</v>
      </c>
      <c r="O24" s="8">
        <v>9</v>
      </c>
      <c r="P24" s="8">
        <v>9.6</v>
      </c>
      <c r="Q24" s="8">
        <v>10</v>
      </c>
      <c r="R24" s="8">
        <v>10.4</v>
      </c>
      <c r="S24" s="8">
        <v>10.9</v>
      </c>
      <c r="T24" s="8">
        <v>11.4</v>
      </c>
      <c r="U24" s="8">
        <v>11.6</v>
      </c>
      <c r="V24" s="8">
        <v>11.9</v>
      </c>
      <c r="W24" s="8">
        <v>12.1</v>
      </c>
      <c r="X24" s="8">
        <v>12.3</v>
      </c>
      <c r="Y24" s="8">
        <v>12.2</v>
      </c>
      <c r="Z24" s="8">
        <v>12.2</v>
      </c>
      <c r="AA24" s="8">
        <v>12.6</v>
      </c>
      <c r="AB24" s="8">
        <v>13.3</v>
      </c>
      <c r="AC24" s="8">
        <v>14.4</v>
      </c>
      <c r="AD24" s="8">
        <v>15.7</v>
      </c>
      <c r="AE24" s="8">
        <v>16.600000000000001</v>
      </c>
      <c r="AF24" s="8">
        <v>17</v>
      </c>
      <c r="AG24" s="8">
        <v>17</v>
      </c>
      <c r="AH24" s="8">
        <v>17.3</v>
      </c>
    </row>
    <row r="25" spans="1:34" x14ac:dyDescent="0.25">
      <c r="A25" s="28">
        <v>22</v>
      </c>
      <c r="B25" s="1" t="s">
        <v>121</v>
      </c>
      <c r="C25" s="8">
        <v>2.2000000000000002</v>
      </c>
      <c r="D25" s="8">
        <v>2.4</v>
      </c>
      <c r="E25" s="8">
        <v>2.5</v>
      </c>
      <c r="F25" s="8">
        <v>2.6</v>
      </c>
      <c r="G25" s="8">
        <v>2.6</v>
      </c>
      <c r="H25" s="8">
        <v>2.7</v>
      </c>
      <c r="I25" s="8">
        <v>2.7</v>
      </c>
      <c r="J25" s="8">
        <v>2.7</v>
      </c>
      <c r="K25" s="8">
        <v>2.7</v>
      </c>
      <c r="L25" s="8">
        <v>2.9</v>
      </c>
      <c r="M25" s="8">
        <v>3.1</v>
      </c>
      <c r="N25" s="8">
        <v>3.5</v>
      </c>
      <c r="O25" s="8">
        <v>3.7</v>
      </c>
      <c r="P25" s="8">
        <v>3.8</v>
      </c>
      <c r="Q25" s="8">
        <v>3.7</v>
      </c>
      <c r="R25" s="8">
        <v>3.6</v>
      </c>
      <c r="S25" s="8">
        <v>3.6</v>
      </c>
      <c r="T25" s="8">
        <v>3.5</v>
      </c>
      <c r="U25" s="8">
        <v>3.5</v>
      </c>
      <c r="V25" s="8">
        <v>3.5</v>
      </c>
      <c r="W25" s="8">
        <v>3.8</v>
      </c>
      <c r="X25" s="8">
        <v>4.0999999999999996</v>
      </c>
      <c r="Y25" s="8">
        <v>4.3</v>
      </c>
      <c r="Z25" s="8">
        <v>4.4000000000000004</v>
      </c>
      <c r="AA25" s="8">
        <v>4.5</v>
      </c>
      <c r="AB25" s="8">
        <v>4.7</v>
      </c>
      <c r="AC25" s="8">
        <v>4.9000000000000004</v>
      </c>
      <c r="AD25" s="8">
        <v>5.0999999999999996</v>
      </c>
      <c r="AE25" s="8">
        <v>5.3</v>
      </c>
      <c r="AF25" s="8">
        <v>5.6</v>
      </c>
      <c r="AG25" s="8">
        <v>5.9</v>
      </c>
      <c r="AH25" s="8">
        <v>6.2</v>
      </c>
    </row>
    <row r="26" spans="1:34" x14ac:dyDescent="0.25">
      <c r="A26" s="28">
        <v>23</v>
      </c>
      <c r="B26" s="1" t="s">
        <v>122</v>
      </c>
      <c r="C26" s="8">
        <v>0.4</v>
      </c>
      <c r="D26" s="8">
        <v>0.4</v>
      </c>
      <c r="E26" s="8">
        <v>0.4</v>
      </c>
      <c r="F26" s="8">
        <v>0.5</v>
      </c>
      <c r="G26" s="8">
        <v>0.5</v>
      </c>
      <c r="H26" s="8">
        <v>0.5</v>
      </c>
      <c r="I26" s="8">
        <v>0.5</v>
      </c>
      <c r="J26" s="8">
        <v>0.6</v>
      </c>
      <c r="K26" s="8">
        <v>0.6</v>
      </c>
      <c r="L26" s="8">
        <v>0.7</v>
      </c>
      <c r="M26" s="8">
        <v>0.8</v>
      </c>
      <c r="N26" s="8">
        <v>0.9</v>
      </c>
      <c r="O26" s="8">
        <v>1</v>
      </c>
      <c r="P26" s="8">
        <v>1.1000000000000001</v>
      </c>
      <c r="Q26" s="8">
        <v>1.2</v>
      </c>
      <c r="R26" s="8">
        <v>1.2</v>
      </c>
      <c r="S26" s="8">
        <v>1.3</v>
      </c>
      <c r="T26" s="8">
        <v>1.3</v>
      </c>
      <c r="U26" s="8">
        <v>1.3</v>
      </c>
      <c r="V26" s="8">
        <v>1.3</v>
      </c>
      <c r="W26" s="8">
        <v>1.3</v>
      </c>
      <c r="X26" s="8">
        <v>1.3</v>
      </c>
      <c r="Y26" s="8">
        <v>1.2</v>
      </c>
      <c r="Z26" s="8">
        <v>1.2</v>
      </c>
      <c r="AA26" s="8">
        <v>1.1000000000000001</v>
      </c>
      <c r="AB26" s="8">
        <v>1.1000000000000001</v>
      </c>
      <c r="AC26" s="8">
        <v>1.1000000000000001</v>
      </c>
      <c r="AD26" s="8">
        <v>1.1000000000000001</v>
      </c>
      <c r="AE26" s="8">
        <v>1.2</v>
      </c>
      <c r="AF26" s="8">
        <v>1.2</v>
      </c>
      <c r="AG26" s="8">
        <v>1.2</v>
      </c>
      <c r="AH26" s="8">
        <v>1.3</v>
      </c>
    </row>
    <row r="27" spans="1:34" x14ac:dyDescent="0.25">
      <c r="A27" s="28">
        <v>24</v>
      </c>
      <c r="B27" s="1" t="s">
        <v>123</v>
      </c>
      <c r="C27" s="8">
        <v>1.7</v>
      </c>
      <c r="D27" s="8">
        <v>1.7</v>
      </c>
      <c r="E27" s="8">
        <v>1.8</v>
      </c>
      <c r="F27" s="8">
        <v>1.9</v>
      </c>
      <c r="G27" s="8">
        <v>2</v>
      </c>
      <c r="H27" s="8">
        <v>2.1</v>
      </c>
      <c r="I27" s="8">
        <v>2.1</v>
      </c>
      <c r="J27" s="8">
        <v>2.1</v>
      </c>
      <c r="K27" s="8">
        <v>2.2000000000000002</v>
      </c>
      <c r="L27" s="8">
        <v>2.2000000000000002</v>
      </c>
      <c r="M27" s="8">
        <v>2.2999999999999998</v>
      </c>
      <c r="N27" s="8">
        <v>2.4</v>
      </c>
      <c r="O27" s="8">
        <v>2.5</v>
      </c>
      <c r="P27" s="8">
        <v>2.7</v>
      </c>
      <c r="Q27" s="8">
        <v>2.9</v>
      </c>
      <c r="R27" s="8">
        <v>3</v>
      </c>
      <c r="S27" s="8">
        <v>3.1</v>
      </c>
      <c r="T27" s="8">
        <v>3.3</v>
      </c>
      <c r="U27" s="8">
        <v>3.5</v>
      </c>
      <c r="V27" s="8">
        <v>3.7</v>
      </c>
      <c r="W27" s="8">
        <v>3.8</v>
      </c>
      <c r="X27" s="8">
        <v>4</v>
      </c>
      <c r="Y27" s="8">
        <v>4</v>
      </c>
      <c r="Z27" s="8">
        <v>4.0999999999999996</v>
      </c>
      <c r="AA27" s="8">
        <v>4.2</v>
      </c>
      <c r="AB27" s="8">
        <v>4.4000000000000004</v>
      </c>
      <c r="AC27" s="8">
        <v>4.5999999999999996</v>
      </c>
      <c r="AD27" s="8">
        <v>4.5999999999999996</v>
      </c>
      <c r="AE27" s="8">
        <v>4.7</v>
      </c>
      <c r="AF27" s="8">
        <v>4.7</v>
      </c>
      <c r="AG27" s="8">
        <v>4.7</v>
      </c>
      <c r="AH27" s="8">
        <v>4.7</v>
      </c>
    </row>
    <row r="28" spans="1:34" x14ac:dyDescent="0.25">
      <c r="A28" s="28">
        <v>25</v>
      </c>
      <c r="B28" s="1" t="s">
        <v>285</v>
      </c>
      <c r="C28" s="8">
        <v>22</v>
      </c>
      <c r="D28" s="8">
        <v>23.3</v>
      </c>
      <c r="E28" s="8">
        <v>25.1</v>
      </c>
      <c r="F28" s="8">
        <v>27.3</v>
      </c>
      <c r="G28" s="8">
        <v>29.5</v>
      </c>
      <c r="H28" s="8">
        <v>31.6</v>
      </c>
      <c r="I28" s="8">
        <v>33.5</v>
      </c>
      <c r="J28" s="8">
        <v>35.299999999999997</v>
      </c>
      <c r="K28" s="8">
        <v>37.200000000000003</v>
      </c>
      <c r="L28" s="8">
        <v>39.299999999999997</v>
      </c>
      <c r="M28" s="8">
        <v>41.1</v>
      </c>
      <c r="N28" s="8">
        <v>42.6</v>
      </c>
      <c r="O28" s="8">
        <v>44</v>
      </c>
      <c r="P28" s="8">
        <v>44.9</v>
      </c>
      <c r="Q28" s="8">
        <v>45.5</v>
      </c>
      <c r="R28" s="8">
        <v>45.8</v>
      </c>
      <c r="S28" s="8">
        <v>46.1</v>
      </c>
      <c r="T28" s="8">
        <v>46.3</v>
      </c>
      <c r="U28" s="8">
        <v>46.8</v>
      </c>
      <c r="V28" s="8">
        <v>47.9</v>
      </c>
      <c r="W28" s="8">
        <v>49.6</v>
      </c>
      <c r="X28" s="8">
        <v>51.7</v>
      </c>
      <c r="Y28" s="8">
        <v>53</v>
      </c>
      <c r="Z28" s="8">
        <v>53.5</v>
      </c>
      <c r="AA28" s="8">
        <v>54.2</v>
      </c>
      <c r="AB28" s="8">
        <v>55.6</v>
      </c>
      <c r="AC28" s="8">
        <v>57.5</v>
      </c>
      <c r="AD28" s="8">
        <v>59.4</v>
      </c>
      <c r="AE28" s="8">
        <v>61.5</v>
      </c>
      <c r="AF28" s="8">
        <v>63.8</v>
      </c>
      <c r="AG28" s="8">
        <v>65.900000000000006</v>
      </c>
      <c r="AH28" s="8">
        <v>67.900000000000006</v>
      </c>
    </row>
    <row r="29" spans="1:34" x14ac:dyDescent="0.25">
      <c r="A29" s="28">
        <v>26</v>
      </c>
      <c r="B29" s="1" t="s">
        <v>124</v>
      </c>
      <c r="C29" s="8">
        <v>5</v>
      </c>
      <c r="D29" s="8">
        <v>5.2</v>
      </c>
      <c r="E29" s="8">
        <v>5.5</v>
      </c>
      <c r="F29" s="8">
        <v>5.9</v>
      </c>
      <c r="G29" s="8">
        <v>6.2</v>
      </c>
      <c r="H29" s="8">
        <v>6.6</v>
      </c>
      <c r="I29" s="8">
        <v>7</v>
      </c>
      <c r="J29" s="8">
        <v>7.3</v>
      </c>
      <c r="K29" s="8">
        <v>7.6</v>
      </c>
      <c r="L29" s="8">
        <v>8</v>
      </c>
      <c r="M29" s="8">
        <v>8.1999999999999993</v>
      </c>
      <c r="N29" s="8">
        <v>8.4</v>
      </c>
      <c r="O29" s="8">
        <v>8.6999999999999993</v>
      </c>
      <c r="P29" s="8">
        <v>8.9</v>
      </c>
      <c r="Q29" s="8">
        <v>9.1</v>
      </c>
      <c r="R29" s="8">
        <v>9.3000000000000007</v>
      </c>
      <c r="S29" s="8">
        <v>9.5</v>
      </c>
      <c r="T29" s="8">
        <v>9.6999999999999993</v>
      </c>
      <c r="U29" s="8">
        <v>10</v>
      </c>
      <c r="V29" s="8">
        <v>10.4</v>
      </c>
      <c r="W29" s="8">
        <v>10.9</v>
      </c>
      <c r="X29" s="8">
        <v>11.3</v>
      </c>
      <c r="Y29" s="8">
        <v>11.8</v>
      </c>
      <c r="Z29" s="8">
        <v>12.1</v>
      </c>
      <c r="AA29" s="8">
        <v>12.5</v>
      </c>
      <c r="AB29" s="8">
        <v>12.9</v>
      </c>
      <c r="AC29" s="8">
        <v>13.4</v>
      </c>
      <c r="AD29" s="8">
        <v>13.8</v>
      </c>
      <c r="AE29" s="8">
        <v>14.3</v>
      </c>
      <c r="AF29" s="8">
        <v>14.8</v>
      </c>
      <c r="AG29" s="8">
        <v>15.3</v>
      </c>
      <c r="AH29" s="8">
        <v>15.7</v>
      </c>
    </row>
    <row r="30" spans="1:34" x14ac:dyDescent="0.25">
      <c r="A30" s="28">
        <v>27</v>
      </c>
      <c r="B30" s="1" t="s">
        <v>125</v>
      </c>
      <c r="C30" s="8">
        <v>1.3</v>
      </c>
      <c r="D30" s="8">
        <v>1.4</v>
      </c>
      <c r="E30" s="8">
        <v>1.5</v>
      </c>
      <c r="F30" s="8">
        <v>1.6</v>
      </c>
      <c r="G30" s="8">
        <v>1.7</v>
      </c>
      <c r="H30" s="8">
        <v>1.7</v>
      </c>
      <c r="I30" s="8">
        <v>1.8</v>
      </c>
      <c r="J30" s="8">
        <v>2</v>
      </c>
      <c r="K30" s="8">
        <v>2.1</v>
      </c>
      <c r="L30" s="8">
        <v>2.2000000000000002</v>
      </c>
      <c r="M30" s="8">
        <v>2.2999999999999998</v>
      </c>
      <c r="N30" s="8">
        <v>2.4</v>
      </c>
      <c r="O30" s="8">
        <v>2.4</v>
      </c>
      <c r="P30" s="8">
        <v>2.4</v>
      </c>
      <c r="Q30" s="8">
        <v>2.2999999999999998</v>
      </c>
      <c r="R30" s="8">
        <v>2.2000000000000002</v>
      </c>
      <c r="S30" s="8">
        <v>2.1</v>
      </c>
      <c r="T30" s="8">
        <v>2</v>
      </c>
      <c r="U30" s="8">
        <v>1.9</v>
      </c>
      <c r="V30" s="8">
        <v>1.8</v>
      </c>
      <c r="W30" s="8">
        <v>1.8</v>
      </c>
      <c r="X30" s="8">
        <v>1.7</v>
      </c>
      <c r="Y30" s="8">
        <v>1.7</v>
      </c>
      <c r="Z30" s="8">
        <v>1.6</v>
      </c>
      <c r="AA30" s="8">
        <v>1.5</v>
      </c>
      <c r="AB30" s="8">
        <v>1.5</v>
      </c>
      <c r="AC30" s="8">
        <v>1.5</v>
      </c>
      <c r="AD30" s="8">
        <v>1.5</v>
      </c>
      <c r="AE30" s="8">
        <v>1.4</v>
      </c>
      <c r="AF30" s="8">
        <v>1.4</v>
      </c>
      <c r="AG30" s="8">
        <v>1.4</v>
      </c>
      <c r="AH30" s="8">
        <v>1.3</v>
      </c>
    </row>
    <row r="31" spans="1:34" x14ac:dyDescent="0.25">
      <c r="A31" s="28">
        <v>28</v>
      </c>
      <c r="B31" s="1" t="s">
        <v>126</v>
      </c>
      <c r="C31" s="8">
        <v>0.4</v>
      </c>
      <c r="D31" s="8">
        <v>0.4</v>
      </c>
      <c r="E31" s="8">
        <v>0.4</v>
      </c>
      <c r="F31" s="8">
        <v>0.4</v>
      </c>
      <c r="G31" s="8">
        <v>0.5</v>
      </c>
      <c r="H31" s="8">
        <v>0.5</v>
      </c>
      <c r="I31" s="8">
        <v>0.5</v>
      </c>
      <c r="J31" s="8">
        <v>0.6</v>
      </c>
      <c r="K31" s="8">
        <v>0.6</v>
      </c>
      <c r="L31" s="8">
        <v>0.7</v>
      </c>
      <c r="M31" s="8">
        <v>0.7</v>
      </c>
      <c r="N31" s="8">
        <v>0.8</v>
      </c>
      <c r="O31" s="8">
        <v>0.8</v>
      </c>
      <c r="P31" s="8">
        <v>0.8</v>
      </c>
      <c r="Q31" s="8">
        <v>0.8</v>
      </c>
      <c r="R31" s="8">
        <v>0.8</v>
      </c>
      <c r="S31" s="8">
        <v>0.8</v>
      </c>
      <c r="T31" s="8">
        <v>0.8</v>
      </c>
      <c r="U31" s="8">
        <v>0.7</v>
      </c>
      <c r="V31" s="8">
        <v>0.7</v>
      </c>
      <c r="W31" s="8">
        <v>0.7</v>
      </c>
      <c r="X31" s="8">
        <v>0.6</v>
      </c>
      <c r="Y31" s="8">
        <v>0.6</v>
      </c>
      <c r="Z31" s="8">
        <v>0.6</v>
      </c>
      <c r="AA31" s="8">
        <v>0.5</v>
      </c>
      <c r="AB31" s="8">
        <v>0.5</v>
      </c>
      <c r="AC31" s="8">
        <v>0.5</v>
      </c>
      <c r="AD31" s="8">
        <v>0.5</v>
      </c>
      <c r="AE31" s="8">
        <v>0.5</v>
      </c>
      <c r="AF31" s="8">
        <v>0.5</v>
      </c>
      <c r="AG31" s="8">
        <v>0.4</v>
      </c>
      <c r="AH31" s="8">
        <v>0.4</v>
      </c>
    </row>
    <row r="32" spans="1:34" x14ac:dyDescent="0.25">
      <c r="A32" s="28">
        <v>29</v>
      </c>
      <c r="B32" s="1" t="s">
        <v>127</v>
      </c>
      <c r="C32" s="8">
        <v>3.7</v>
      </c>
      <c r="D32" s="8">
        <v>4</v>
      </c>
      <c r="E32" s="8">
        <v>4.4000000000000004</v>
      </c>
      <c r="F32" s="8">
        <v>5</v>
      </c>
      <c r="G32" s="8">
        <v>5.5</v>
      </c>
      <c r="H32" s="8">
        <v>5.8</v>
      </c>
      <c r="I32" s="8">
        <v>6</v>
      </c>
      <c r="J32" s="8">
        <v>6.1</v>
      </c>
      <c r="K32" s="8">
        <v>6.3</v>
      </c>
      <c r="L32" s="8">
        <v>6.5</v>
      </c>
      <c r="M32" s="8">
        <v>6.7</v>
      </c>
      <c r="N32" s="8">
        <v>6.9</v>
      </c>
      <c r="O32" s="8">
        <v>6.9</v>
      </c>
      <c r="P32" s="8">
        <v>6.8</v>
      </c>
      <c r="Q32" s="8">
        <v>6.7</v>
      </c>
      <c r="R32" s="8">
        <v>6.6</v>
      </c>
      <c r="S32" s="8">
        <v>6.5</v>
      </c>
      <c r="T32" s="8">
        <v>6.3</v>
      </c>
      <c r="U32" s="8">
        <v>6.2</v>
      </c>
      <c r="V32" s="8">
        <v>6.2</v>
      </c>
      <c r="W32" s="8">
        <v>6.3</v>
      </c>
      <c r="X32" s="8">
        <v>6.3</v>
      </c>
      <c r="Y32" s="8">
        <v>6.2</v>
      </c>
      <c r="Z32" s="8">
        <v>6</v>
      </c>
      <c r="AA32" s="8">
        <v>6.1</v>
      </c>
      <c r="AB32" s="8">
        <v>6.3</v>
      </c>
      <c r="AC32" s="8">
        <v>6.4</v>
      </c>
      <c r="AD32" s="8">
        <v>6.6</v>
      </c>
      <c r="AE32" s="8">
        <v>6.8</v>
      </c>
      <c r="AF32" s="8">
        <v>7</v>
      </c>
      <c r="AG32" s="8">
        <v>7.1</v>
      </c>
      <c r="AH32" s="8">
        <v>7.2</v>
      </c>
    </row>
    <row r="33" spans="1:34" x14ac:dyDescent="0.25">
      <c r="A33" s="28">
        <v>30</v>
      </c>
      <c r="B33" s="1" t="s">
        <v>128</v>
      </c>
      <c r="C33" s="8">
        <v>1.6</v>
      </c>
      <c r="D33" s="8">
        <v>1.7</v>
      </c>
      <c r="E33" s="8">
        <v>1.8</v>
      </c>
      <c r="F33" s="8">
        <v>2</v>
      </c>
      <c r="G33" s="8">
        <v>2.1</v>
      </c>
      <c r="H33" s="8">
        <v>2.2000000000000002</v>
      </c>
      <c r="I33" s="8">
        <v>2.2000000000000002</v>
      </c>
      <c r="J33" s="8">
        <v>2.2999999999999998</v>
      </c>
      <c r="K33" s="8">
        <v>2.4</v>
      </c>
      <c r="L33" s="8">
        <v>2.4</v>
      </c>
      <c r="M33" s="8">
        <v>2.6</v>
      </c>
      <c r="N33" s="8">
        <v>2.7</v>
      </c>
      <c r="O33" s="8">
        <v>2.9</v>
      </c>
      <c r="P33" s="8">
        <v>3</v>
      </c>
      <c r="Q33" s="8">
        <v>3.1</v>
      </c>
      <c r="R33" s="8">
        <v>3.1</v>
      </c>
      <c r="S33" s="8">
        <v>3.1</v>
      </c>
      <c r="T33" s="8">
        <v>3.2</v>
      </c>
      <c r="U33" s="8">
        <v>3.2</v>
      </c>
      <c r="V33" s="8">
        <v>3.3</v>
      </c>
      <c r="W33" s="8">
        <v>3.4</v>
      </c>
      <c r="X33" s="8">
        <v>3.5</v>
      </c>
      <c r="Y33" s="8">
        <v>3.4</v>
      </c>
      <c r="Z33" s="8">
        <v>3.3</v>
      </c>
      <c r="AA33" s="8">
        <v>3.1</v>
      </c>
      <c r="AB33" s="8">
        <v>3.1</v>
      </c>
      <c r="AC33" s="8">
        <v>3</v>
      </c>
      <c r="AD33" s="8">
        <v>2.9</v>
      </c>
      <c r="AE33" s="8">
        <v>2.8</v>
      </c>
      <c r="AF33" s="8">
        <v>2.7</v>
      </c>
      <c r="AG33" s="8">
        <v>2.7</v>
      </c>
      <c r="AH33" s="8">
        <v>2.7</v>
      </c>
    </row>
    <row r="34" spans="1:34" x14ac:dyDescent="0.25">
      <c r="A34" s="28">
        <v>31</v>
      </c>
      <c r="B34" s="1" t="s">
        <v>129</v>
      </c>
      <c r="C34" s="8">
        <v>2.5</v>
      </c>
      <c r="D34" s="8">
        <v>2.6</v>
      </c>
      <c r="E34" s="8">
        <v>2.6</v>
      </c>
      <c r="F34" s="8">
        <v>2.7</v>
      </c>
      <c r="G34" s="8">
        <v>2.9</v>
      </c>
      <c r="H34" s="8">
        <v>3.1</v>
      </c>
      <c r="I34" s="8">
        <v>3.4</v>
      </c>
      <c r="J34" s="8">
        <v>3.7</v>
      </c>
      <c r="K34" s="8">
        <v>3.9</v>
      </c>
      <c r="L34" s="8">
        <v>4.0999999999999996</v>
      </c>
      <c r="M34" s="8">
        <v>4.2</v>
      </c>
      <c r="N34" s="8">
        <v>4.2</v>
      </c>
      <c r="O34" s="8">
        <v>4.2</v>
      </c>
      <c r="P34" s="8">
        <v>4.2</v>
      </c>
      <c r="Q34" s="8">
        <v>4.2</v>
      </c>
      <c r="R34" s="8">
        <v>4.3</v>
      </c>
      <c r="S34" s="8">
        <v>4.5</v>
      </c>
      <c r="T34" s="8">
        <v>4.7</v>
      </c>
      <c r="U34" s="8">
        <v>5</v>
      </c>
      <c r="V34" s="8">
        <v>5.6</v>
      </c>
      <c r="W34" s="8">
        <v>6.3</v>
      </c>
      <c r="X34" s="8">
        <v>7.1</v>
      </c>
      <c r="Y34" s="8">
        <v>7.8</v>
      </c>
      <c r="Z34" s="8">
        <v>8.3000000000000007</v>
      </c>
      <c r="AA34" s="8">
        <v>8.5</v>
      </c>
      <c r="AB34" s="8">
        <v>8.5</v>
      </c>
      <c r="AC34" s="8">
        <v>9</v>
      </c>
      <c r="AD34" s="8">
        <v>9.5</v>
      </c>
      <c r="AE34" s="8">
        <v>9.4</v>
      </c>
      <c r="AF34" s="8">
        <v>9.4</v>
      </c>
      <c r="AG34" s="8">
        <v>9.4</v>
      </c>
      <c r="AH34" s="8">
        <v>9.6</v>
      </c>
    </row>
    <row r="35" spans="1:34" x14ac:dyDescent="0.25">
      <c r="A35" s="28">
        <v>32</v>
      </c>
      <c r="B35" s="1" t="s">
        <v>130</v>
      </c>
      <c r="C35" s="8">
        <v>5.5</v>
      </c>
      <c r="D35" s="8">
        <v>5.8</v>
      </c>
      <c r="E35" s="8">
        <v>6.4</v>
      </c>
      <c r="F35" s="8">
        <v>7</v>
      </c>
      <c r="G35" s="8">
        <v>7.8</v>
      </c>
      <c r="H35" s="8">
        <v>8.5</v>
      </c>
      <c r="I35" s="8">
        <v>9.1999999999999993</v>
      </c>
      <c r="J35" s="8">
        <v>9.6999999999999993</v>
      </c>
      <c r="K35" s="8">
        <v>10.3</v>
      </c>
      <c r="L35" s="8">
        <v>11</v>
      </c>
      <c r="M35" s="8">
        <v>11.7</v>
      </c>
      <c r="N35" s="8">
        <v>12.3</v>
      </c>
      <c r="O35" s="8">
        <v>12.8</v>
      </c>
      <c r="P35" s="8">
        <v>13.1</v>
      </c>
      <c r="Q35" s="8">
        <v>13.3</v>
      </c>
      <c r="R35" s="8">
        <v>13.6</v>
      </c>
      <c r="S35" s="8">
        <v>13.7</v>
      </c>
      <c r="T35" s="8">
        <v>13.7</v>
      </c>
      <c r="U35" s="8">
        <v>13.8</v>
      </c>
      <c r="V35" s="8">
        <v>13.8</v>
      </c>
      <c r="W35" s="8">
        <v>14.3</v>
      </c>
      <c r="X35" s="8">
        <v>15</v>
      </c>
      <c r="Y35" s="8">
        <v>15.4</v>
      </c>
      <c r="Z35" s="8">
        <v>15.6</v>
      </c>
      <c r="AA35" s="8">
        <v>15.9</v>
      </c>
      <c r="AB35" s="8">
        <v>16.7</v>
      </c>
      <c r="AC35" s="8">
        <v>17.399999999999999</v>
      </c>
      <c r="AD35" s="8">
        <v>18.2</v>
      </c>
      <c r="AE35" s="8">
        <v>19.5</v>
      </c>
      <c r="AF35" s="8">
        <v>21</v>
      </c>
      <c r="AG35" s="8">
        <v>22.3</v>
      </c>
      <c r="AH35" s="8">
        <v>23.6</v>
      </c>
    </row>
    <row r="36" spans="1:34" x14ac:dyDescent="0.25">
      <c r="A36" s="28">
        <v>33</v>
      </c>
      <c r="B36" s="1" t="s">
        <v>131</v>
      </c>
      <c r="C36" s="8">
        <v>2</v>
      </c>
      <c r="D36" s="8">
        <v>2.2000000000000002</v>
      </c>
      <c r="E36" s="8">
        <v>2.4</v>
      </c>
      <c r="F36" s="8">
        <v>2.7</v>
      </c>
      <c r="G36" s="8">
        <v>2.9</v>
      </c>
      <c r="H36" s="8">
        <v>3.1</v>
      </c>
      <c r="I36" s="8">
        <v>3.3</v>
      </c>
      <c r="J36" s="8">
        <v>3.6</v>
      </c>
      <c r="K36" s="8">
        <v>4</v>
      </c>
      <c r="L36" s="8">
        <v>4.3</v>
      </c>
      <c r="M36" s="8">
        <v>4.7</v>
      </c>
      <c r="N36" s="8">
        <v>5</v>
      </c>
      <c r="O36" s="8">
        <v>5.3</v>
      </c>
      <c r="P36" s="8">
        <v>5.6</v>
      </c>
      <c r="Q36" s="8">
        <v>5.7</v>
      </c>
      <c r="R36" s="8">
        <v>5.8</v>
      </c>
      <c r="S36" s="8">
        <v>5.9</v>
      </c>
      <c r="T36" s="8">
        <v>5.9</v>
      </c>
      <c r="U36" s="8">
        <v>5.9</v>
      </c>
      <c r="V36" s="8">
        <v>6</v>
      </c>
      <c r="W36" s="8">
        <v>6.1</v>
      </c>
      <c r="X36" s="8">
        <v>6.2</v>
      </c>
      <c r="Y36" s="8">
        <v>6.1</v>
      </c>
      <c r="Z36" s="8">
        <v>6</v>
      </c>
      <c r="AA36" s="8">
        <v>6</v>
      </c>
      <c r="AB36" s="8">
        <v>6.1</v>
      </c>
      <c r="AC36" s="8">
        <v>6.2</v>
      </c>
      <c r="AD36" s="8">
        <v>6.4</v>
      </c>
      <c r="AE36" s="8">
        <v>6.7</v>
      </c>
      <c r="AF36" s="8">
        <v>7</v>
      </c>
      <c r="AG36" s="8">
        <v>7.2</v>
      </c>
      <c r="AH36" s="8">
        <v>7.5</v>
      </c>
    </row>
    <row r="37" spans="1:34" x14ac:dyDescent="0.25">
      <c r="A37" s="28">
        <v>34</v>
      </c>
      <c r="B37" s="9" t="s">
        <v>40</v>
      </c>
      <c r="C37" s="8">
        <v>18.600000000000001</v>
      </c>
      <c r="D37" s="8">
        <v>19.399999999999999</v>
      </c>
      <c r="E37" s="8">
        <v>19.899999999999999</v>
      </c>
      <c r="F37" s="8">
        <v>20</v>
      </c>
      <c r="G37" s="8">
        <v>19.8</v>
      </c>
      <c r="H37" s="8">
        <v>19.7</v>
      </c>
      <c r="I37" s="8">
        <v>20.3</v>
      </c>
      <c r="J37" s="8">
        <v>21.9</v>
      </c>
      <c r="K37" s="8">
        <v>24.2</v>
      </c>
      <c r="L37" s="8">
        <v>26.9</v>
      </c>
      <c r="M37" s="8">
        <v>29.6</v>
      </c>
      <c r="N37" s="8">
        <v>32</v>
      </c>
      <c r="O37" s="8">
        <v>33.5</v>
      </c>
      <c r="P37" s="8">
        <v>34.299999999999997</v>
      </c>
      <c r="Q37" s="8">
        <v>34.1</v>
      </c>
      <c r="R37" s="8">
        <v>32.9</v>
      </c>
      <c r="S37" s="8">
        <v>32</v>
      </c>
      <c r="T37" s="8">
        <v>31.9</v>
      </c>
      <c r="U37" s="8">
        <v>32.799999999999997</v>
      </c>
      <c r="V37" s="8">
        <v>34</v>
      </c>
      <c r="W37" s="8">
        <v>34.1</v>
      </c>
      <c r="X37" s="8">
        <v>33.6</v>
      </c>
      <c r="Y37" s="8">
        <v>32.4</v>
      </c>
      <c r="Z37" s="8">
        <v>31.6</v>
      </c>
      <c r="AA37" s="8">
        <v>32.200000000000003</v>
      </c>
      <c r="AB37" s="8">
        <v>33.5</v>
      </c>
      <c r="AC37" s="8">
        <v>34.4</v>
      </c>
      <c r="AD37" s="8">
        <v>35.299999999999997</v>
      </c>
      <c r="AE37" s="8">
        <v>36.299999999999997</v>
      </c>
      <c r="AF37" s="8">
        <v>36.9</v>
      </c>
      <c r="AG37" s="8">
        <v>37.4</v>
      </c>
      <c r="AH37" s="8">
        <v>38</v>
      </c>
    </row>
    <row r="38" spans="1:34" x14ac:dyDescent="0.25">
      <c r="A38" s="28">
        <v>35</v>
      </c>
      <c r="B38" s="9" t="s">
        <v>42</v>
      </c>
      <c r="C38" s="8">
        <v>9.4</v>
      </c>
      <c r="D38" s="8">
        <v>10.4</v>
      </c>
      <c r="E38" s="8">
        <v>11.1</v>
      </c>
      <c r="F38" s="8">
        <v>11.7</v>
      </c>
      <c r="G38" s="8">
        <v>12.2</v>
      </c>
      <c r="H38" s="8">
        <v>12.7</v>
      </c>
      <c r="I38" s="8">
        <v>13.4</v>
      </c>
      <c r="J38" s="8">
        <v>14.5</v>
      </c>
      <c r="K38" s="8">
        <v>15.6</v>
      </c>
      <c r="L38" s="8">
        <v>16.899999999999999</v>
      </c>
      <c r="M38" s="8">
        <v>17.7</v>
      </c>
      <c r="N38" s="8">
        <v>18.8</v>
      </c>
      <c r="O38" s="8">
        <v>20.3</v>
      </c>
      <c r="P38" s="8">
        <v>22.2</v>
      </c>
      <c r="Q38" s="8">
        <v>24.3</v>
      </c>
      <c r="R38" s="8">
        <v>26.2</v>
      </c>
      <c r="S38" s="8">
        <v>28.2</v>
      </c>
      <c r="T38" s="8">
        <v>30.7</v>
      </c>
      <c r="U38" s="8">
        <v>33</v>
      </c>
      <c r="V38" s="8">
        <v>35.200000000000003</v>
      </c>
      <c r="W38" s="8">
        <v>36.9</v>
      </c>
      <c r="X38" s="8">
        <v>37.5</v>
      </c>
      <c r="Y38" s="8">
        <v>37</v>
      </c>
      <c r="Z38" s="8">
        <v>36.799999999999997</v>
      </c>
      <c r="AA38" s="8">
        <v>38</v>
      </c>
      <c r="AB38" s="8">
        <v>39.799999999999997</v>
      </c>
      <c r="AC38" s="8">
        <v>41.4</v>
      </c>
      <c r="AD38" s="8">
        <v>42.8</v>
      </c>
      <c r="AE38" s="8">
        <v>44.4</v>
      </c>
      <c r="AF38" s="8">
        <v>45.9</v>
      </c>
      <c r="AG38" s="8">
        <v>47.6</v>
      </c>
      <c r="AH38" s="8">
        <v>50</v>
      </c>
    </row>
    <row r="39" spans="1:34" x14ac:dyDescent="0.25">
      <c r="A39" s="28">
        <v>36</v>
      </c>
      <c r="B39" s="9" t="s">
        <v>44</v>
      </c>
      <c r="C39" s="8">
        <v>16.399999999999999</v>
      </c>
      <c r="D39" s="8">
        <v>17.399999999999999</v>
      </c>
      <c r="E39" s="8">
        <v>18.2</v>
      </c>
      <c r="F39" s="8">
        <v>18.600000000000001</v>
      </c>
      <c r="G39" s="8">
        <v>18.8</v>
      </c>
      <c r="H39" s="8">
        <v>19.100000000000001</v>
      </c>
      <c r="I39" s="8">
        <v>19.8</v>
      </c>
      <c r="J39" s="8">
        <v>21.5</v>
      </c>
      <c r="K39" s="8">
        <v>23.9</v>
      </c>
      <c r="L39" s="8">
        <v>26.4</v>
      </c>
      <c r="M39" s="8">
        <v>28.9</v>
      </c>
      <c r="N39" s="8">
        <v>31.7</v>
      </c>
      <c r="O39" s="8">
        <v>33.9</v>
      </c>
      <c r="P39" s="8">
        <v>35.799999999999997</v>
      </c>
      <c r="Q39" s="8">
        <v>37.1</v>
      </c>
      <c r="R39" s="8">
        <v>37.200000000000003</v>
      </c>
      <c r="S39" s="8">
        <v>36.6</v>
      </c>
      <c r="T39" s="8">
        <v>36.5</v>
      </c>
      <c r="U39" s="8">
        <v>37.700000000000003</v>
      </c>
      <c r="V39" s="8">
        <v>40</v>
      </c>
      <c r="W39" s="8">
        <v>42</v>
      </c>
      <c r="X39" s="8">
        <v>43</v>
      </c>
      <c r="Y39" s="8">
        <v>42.8</v>
      </c>
      <c r="Z39" s="8">
        <v>42.1</v>
      </c>
      <c r="AA39" s="8">
        <v>42.6</v>
      </c>
      <c r="AB39" s="8">
        <v>43.9</v>
      </c>
      <c r="AC39" s="8">
        <v>45.7</v>
      </c>
      <c r="AD39" s="8">
        <v>48.9</v>
      </c>
      <c r="AE39" s="8">
        <v>53.2</v>
      </c>
      <c r="AF39" s="8">
        <v>56.7</v>
      </c>
      <c r="AG39" s="8">
        <v>59.3</v>
      </c>
      <c r="AH39" s="8">
        <v>62.2</v>
      </c>
    </row>
    <row r="40" spans="1:34" x14ac:dyDescent="0.25">
      <c r="A40" s="28">
        <v>37</v>
      </c>
      <c r="B40" s="1" t="s">
        <v>132</v>
      </c>
      <c r="C40" s="8">
        <v>3.1</v>
      </c>
      <c r="D40" s="8">
        <v>3.2</v>
      </c>
      <c r="E40" s="8">
        <v>3.4</v>
      </c>
      <c r="F40" s="8">
        <v>3.5</v>
      </c>
      <c r="G40" s="8">
        <v>3.7</v>
      </c>
      <c r="H40" s="8">
        <v>4.0999999999999996</v>
      </c>
      <c r="I40" s="8">
        <v>4.7</v>
      </c>
      <c r="J40" s="8">
        <v>5</v>
      </c>
      <c r="K40" s="8">
        <v>5.7</v>
      </c>
      <c r="L40" s="8">
        <v>6.7</v>
      </c>
      <c r="M40" s="8">
        <v>8</v>
      </c>
      <c r="N40" s="8">
        <v>9.5</v>
      </c>
      <c r="O40" s="8">
        <v>10.6</v>
      </c>
      <c r="P40" s="8">
        <v>11.5</v>
      </c>
      <c r="Q40" s="8">
        <v>12.4</v>
      </c>
      <c r="R40" s="8">
        <v>12.6</v>
      </c>
      <c r="S40" s="8">
        <v>12</v>
      </c>
      <c r="T40" s="8">
        <v>11.5</v>
      </c>
      <c r="U40" s="8">
        <v>11</v>
      </c>
      <c r="V40" s="8">
        <v>10.6</v>
      </c>
      <c r="W40" s="8">
        <v>10.4</v>
      </c>
      <c r="X40" s="8">
        <v>10.7</v>
      </c>
      <c r="Y40" s="8">
        <v>10.8</v>
      </c>
      <c r="Z40" s="8">
        <v>10.8</v>
      </c>
      <c r="AA40" s="8">
        <v>10.9</v>
      </c>
      <c r="AB40" s="8">
        <v>10.9</v>
      </c>
      <c r="AC40" s="8">
        <v>11.2</v>
      </c>
      <c r="AD40" s="8">
        <v>11.7</v>
      </c>
      <c r="AE40" s="8">
        <v>12.4</v>
      </c>
      <c r="AF40" s="8">
        <v>13.1</v>
      </c>
      <c r="AG40" s="8">
        <v>13.7</v>
      </c>
      <c r="AH40" s="8">
        <v>14.4</v>
      </c>
    </row>
    <row r="41" spans="1:34" x14ac:dyDescent="0.25">
      <c r="A41" s="28">
        <v>38</v>
      </c>
      <c r="B41" s="1" t="s">
        <v>133</v>
      </c>
      <c r="C41" s="8">
        <v>1.3</v>
      </c>
      <c r="D41" s="8">
        <v>1.3</v>
      </c>
      <c r="E41" s="8">
        <v>1.4</v>
      </c>
      <c r="F41" s="8">
        <v>1.5</v>
      </c>
      <c r="G41" s="8">
        <v>1.5</v>
      </c>
      <c r="H41" s="8">
        <v>1.5</v>
      </c>
      <c r="I41" s="8">
        <v>1.6</v>
      </c>
      <c r="J41" s="8">
        <v>1.7</v>
      </c>
      <c r="K41" s="8">
        <v>1.8</v>
      </c>
      <c r="L41" s="8">
        <v>1.9</v>
      </c>
      <c r="M41" s="8">
        <v>2</v>
      </c>
      <c r="N41" s="8">
        <v>2</v>
      </c>
      <c r="O41" s="8">
        <v>2.1</v>
      </c>
      <c r="P41" s="8">
        <v>2.1</v>
      </c>
      <c r="Q41" s="8">
        <v>2.1</v>
      </c>
      <c r="R41" s="8">
        <v>2</v>
      </c>
      <c r="S41" s="8">
        <v>2.1</v>
      </c>
      <c r="T41" s="8">
        <v>2.1</v>
      </c>
      <c r="U41" s="8">
        <v>2.1</v>
      </c>
      <c r="V41" s="8">
        <v>2.2000000000000002</v>
      </c>
      <c r="W41" s="8">
        <v>2.2999999999999998</v>
      </c>
      <c r="X41" s="8">
        <v>2.5</v>
      </c>
      <c r="Y41" s="8">
        <v>2.6</v>
      </c>
      <c r="Z41" s="8">
        <v>2.6</v>
      </c>
      <c r="AA41" s="8">
        <v>2.6</v>
      </c>
      <c r="AB41" s="8">
        <v>2.7</v>
      </c>
      <c r="AC41" s="8">
        <v>2.8</v>
      </c>
      <c r="AD41" s="8">
        <v>2.9</v>
      </c>
      <c r="AE41" s="8">
        <v>3.1</v>
      </c>
      <c r="AF41" s="8">
        <v>3.3</v>
      </c>
      <c r="AG41" s="8">
        <v>3.2</v>
      </c>
      <c r="AH41" s="8">
        <v>3.1</v>
      </c>
    </row>
    <row r="42" spans="1:34" x14ac:dyDescent="0.25">
      <c r="A42" s="28">
        <v>39</v>
      </c>
      <c r="B42" s="1" t="s">
        <v>134</v>
      </c>
      <c r="C42" s="8">
        <v>1.6</v>
      </c>
      <c r="D42" s="8">
        <v>1.7</v>
      </c>
      <c r="E42" s="8">
        <v>1.7</v>
      </c>
      <c r="F42" s="8">
        <v>1.7</v>
      </c>
      <c r="G42" s="8">
        <v>1.7</v>
      </c>
      <c r="H42" s="8">
        <v>1.7</v>
      </c>
      <c r="I42" s="8">
        <v>1.7</v>
      </c>
      <c r="J42" s="8">
        <v>1.8</v>
      </c>
      <c r="K42" s="8">
        <v>1.9</v>
      </c>
      <c r="L42" s="8">
        <v>2</v>
      </c>
      <c r="M42" s="8">
        <v>2.2000000000000002</v>
      </c>
      <c r="N42" s="8">
        <v>2.4</v>
      </c>
      <c r="O42" s="8">
        <v>2.5</v>
      </c>
      <c r="P42" s="8">
        <v>2.5</v>
      </c>
      <c r="Q42" s="8">
        <v>2.4</v>
      </c>
      <c r="R42" s="8">
        <v>2.2999999999999998</v>
      </c>
      <c r="S42" s="8">
        <v>2.2000000000000002</v>
      </c>
      <c r="T42" s="8">
        <v>2.1</v>
      </c>
      <c r="U42" s="8">
        <v>2.1</v>
      </c>
      <c r="V42" s="8">
        <v>2.1</v>
      </c>
      <c r="W42" s="8">
        <v>2.1</v>
      </c>
      <c r="X42" s="8">
        <v>2.2000000000000002</v>
      </c>
      <c r="Y42" s="8">
        <v>2.2000000000000002</v>
      </c>
      <c r="Z42" s="8">
        <v>2.2999999999999998</v>
      </c>
      <c r="AA42" s="8">
        <v>2.2999999999999998</v>
      </c>
      <c r="AB42" s="8">
        <v>2.4</v>
      </c>
      <c r="AC42" s="8">
        <v>2.5</v>
      </c>
      <c r="AD42" s="8">
        <v>2.6</v>
      </c>
      <c r="AE42" s="8">
        <v>2.8</v>
      </c>
      <c r="AF42" s="8">
        <v>3</v>
      </c>
      <c r="AG42" s="8">
        <v>3.1</v>
      </c>
      <c r="AH42" s="8">
        <v>3.2</v>
      </c>
    </row>
    <row r="43" spans="1:34" x14ac:dyDescent="0.25">
      <c r="A43" s="28">
        <v>40</v>
      </c>
      <c r="B43" s="1" t="s">
        <v>135</v>
      </c>
      <c r="C43" s="8">
        <v>5.0999999999999996</v>
      </c>
      <c r="D43" s="8">
        <v>5.4</v>
      </c>
      <c r="E43" s="8">
        <v>5.7</v>
      </c>
      <c r="F43" s="8">
        <v>5.8</v>
      </c>
      <c r="G43" s="8">
        <v>5.6</v>
      </c>
      <c r="H43" s="8">
        <v>5.5</v>
      </c>
      <c r="I43" s="8">
        <v>5.4</v>
      </c>
      <c r="J43" s="8">
        <v>6</v>
      </c>
      <c r="K43" s="8">
        <v>7</v>
      </c>
      <c r="L43" s="8">
        <v>7.7</v>
      </c>
      <c r="M43" s="8">
        <v>8.1999999999999993</v>
      </c>
      <c r="N43" s="8">
        <v>8.8000000000000007</v>
      </c>
      <c r="O43" s="8">
        <v>9.1999999999999993</v>
      </c>
      <c r="P43" s="8">
        <v>9.5</v>
      </c>
      <c r="Q43" s="8">
        <v>9.6</v>
      </c>
      <c r="R43" s="8">
        <v>9.6999999999999993</v>
      </c>
      <c r="S43" s="8">
        <v>9.8000000000000007</v>
      </c>
      <c r="T43" s="8">
        <v>10.3</v>
      </c>
      <c r="U43" s="8">
        <v>11.8</v>
      </c>
      <c r="V43" s="8">
        <v>14</v>
      </c>
      <c r="W43" s="8">
        <v>15</v>
      </c>
      <c r="X43" s="8">
        <v>14.8</v>
      </c>
      <c r="Y43" s="8">
        <v>14.3</v>
      </c>
      <c r="Z43" s="8">
        <v>13.8</v>
      </c>
      <c r="AA43" s="8">
        <v>14.2</v>
      </c>
      <c r="AB43" s="8">
        <v>15.2</v>
      </c>
      <c r="AC43" s="8">
        <v>16.2</v>
      </c>
      <c r="AD43" s="8">
        <v>17.5</v>
      </c>
      <c r="AE43" s="8">
        <v>19.2</v>
      </c>
      <c r="AF43" s="8">
        <v>20.399999999999999</v>
      </c>
      <c r="AG43" s="8">
        <v>21.2</v>
      </c>
      <c r="AH43" s="8">
        <v>22.3</v>
      </c>
    </row>
    <row r="44" spans="1:34" x14ac:dyDescent="0.25">
      <c r="A44" s="28">
        <v>41</v>
      </c>
      <c r="B44" s="1" t="s">
        <v>136</v>
      </c>
      <c r="C44" s="8">
        <v>0.6</v>
      </c>
      <c r="D44" s="8">
        <v>0.6</v>
      </c>
      <c r="E44" s="8">
        <v>0.7</v>
      </c>
      <c r="F44" s="8">
        <v>0.7</v>
      </c>
      <c r="G44" s="8">
        <v>0.7</v>
      </c>
      <c r="H44" s="8">
        <v>0.7</v>
      </c>
      <c r="I44" s="8">
        <v>0.7</v>
      </c>
      <c r="J44" s="8">
        <v>0.8</v>
      </c>
      <c r="K44" s="8">
        <v>0.9</v>
      </c>
      <c r="L44" s="8">
        <v>1</v>
      </c>
      <c r="M44" s="8">
        <v>1.1000000000000001</v>
      </c>
      <c r="N44" s="8">
        <v>1.3</v>
      </c>
      <c r="O44" s="8">
        <v>1.5</v>
      </c>
      <c r="P44" s="8">
        <v>1.8</v>
      </c>
      <c r="Q44" s="8">
        <v>1.9</v>
      </c>
      <c r="R44" s="8">
        <v>1.9</v>
      </c>
      <c r="S44" s="8">
        <v>1.9</v>
      </c>
      <c r="T44" s="8">
        <v>1.9</v>
      </c>
      <c r="U44" s="8">
        <v>2</v>
      </c>
      <c r="V44" s="8">
        <v>2.1</v>
      </c>
      <c r="W44" s="8">
        <v>2.2000000000000002</v>
      </c>
      <c r="X44" s="8">
        <v>2.2999999999999998</v>
      </c>
      <c r="Y44" s="8">
        <v>2.2000000000000002</v>
      </c>
      <c r="Z44" s="8">
        <v>2.2000000000000002</v>
      </c>
      <c r="AA44" s="8">
        <v>2.2000000000000002</v>
      </c>
      <c r="AB44" s="8">
        <v>2.2000000000000002</v>
      </c>
      <c r="AC44" s="8">
        <v>2.2999999999999998</v>
      </c>
      <c r="AD44" s="8">
        <v>2.4</v>
      </c>
      <c r="AE44" s="8">
        <v>2.4</v>
      </c>
      <c r="AF44" s="8">
        <v>2.5</v>
      </c>
      <c r="AG44" s="8">
        <v>2.6</v>
      </c>
      <c r="AH44" s="8">
        <v>2.8</v>
      </c>
    </row>
    <row r="45" spans="1:34" x14ac:dyDescent="0.25">
      <c r="A45" s="28">
        <v>42</v>
      </c>
      <c r="B45" s="1" t="s">
        <v>137</v>
      </c>
      <c r="C45" s="8">
        <v>0.8</v>
      </c>
      <c r="D45" s="8">
        <v>0.9</v>
      </c>
      <c r="E45" s="8">
        <v>0.9</v>
      </c>
      <c r="F45" s="8">
        <v>1</v>
      </c>
      <c r="G45" s="8">
        <v>1</v>
      </c>
      <c r="H45" s="8">
        <v>1.1000000000000001</v>
      </c>
      <c r="I45" s="8">
        <v>1.3</v>
      </c>
      <c r="J45" s="8">
        <v>1.4</v>
      </c>
      <c r="K45" s="8">
        <v>1.5</v>
      </c>
      <c r="L45" s="8">
        <v>1.6</v>
      </c>
      <c r="M45" s="8">
        <v>1.7</v>
      </c>
      <c r="N45" s="8">
        <v>1.7</v>
      </c>
      <c r="O45" s="8">
        <v>1.8</v>
      </c>
      <c r="P45" s="8">
        <v>1.9</v>
      </c>
      <c r="Q45" s="8">
        <v>2</v>
      </c>
      <c r="R45" s="8">
        <v>2</v>
      </c>
      <c r="S45" s="8">
        <v>2</v>
      </c>
      <c r="T45" s="8">
        <v>2</v>
      </c>
      <c r="U45" s="8">
        <v>2.1</v>
      </c>
      <c r="V45" s="8">
        <v>2.2999999999999998</v>
      </c>
      <c r="W45" s="8">
        <v>2.7</v>
      </c>
      <c r="X45" s="8">
        <v>3.3</v>
      </c>
      <c r="Y45" s="8">
        <v>3.6</v>
      </c>
      <c r="Z45" s="8">
        <v>3.6</v>
      </c>
      <c r="AA45" s="8">
        <v>3.5</v>
      </c>
      <c r="AB45" s="8">
        <v>3.4</v>
      </c>
      <c r="AC45" s="8">
        <v>3.6</v>
      </c>
      <c r="AD45" s="8">
        <v>4.4000000000000004</v>
      </c>
      <c r="AE45" s="8">
        <v>5</v>
      </c>
      <c r="AF45" s="8">
        <v>5.5</v>
      </c>
      <c r="AG45" s="8">
        <v>5.9</v>
      </c>
      <c r="AH45" s="8">
        <v>6.1</v>
      </c>
    </row>
    <row r="46" spans="1:34" x14ac:dyDescent="0.25">
      <c r="A46" s="28">
        <v>43</v>
      </c>
      <c r="B46" s="1" t="s">
        <v>138</v>
      </c>
      <c r="C46" s="8">
        <v>3.6</v>
      </c>
      <c r="D46" s="8">
        <v>3.8</v>
      </c>
      <c r="E46" s="8">
        <v>4</v>
      </c>
      <c r="F46" s="8">
        <v>4</v>
      </c>
      <c r="G46" s="8">
        <v>4.0999999999999996</v>
      </c>
      <c r="H46" s="8">
        <v>4</v>
      </c>
      <c r="I46" s="8">
        <v>4</v>
      </c>
      <c r="J46" s="8">
        <v>4.2</v>
      </c>
      <c r="K46" s="8">
        <v>4.5</v>
      </c>
      <c r="L46" s="8">
        <v>4.7</v>
      </c>
      <c r="M46" s="8">
        <v>4.9000000000000004</v>
      </c>
      <c r="N46" s="8">
        <v>5.2</v>
      </c>
      <c r="O46" s="8">
        <v>5.4</v>
      </c>
      <c r="P46" s="8">
        <v>5.7</v>
      </c>
      <c r="Q46" s="8">
        <v>6</v>
      </c>
      <c r="R46" s="8">
        <v>6</v>
      </c>
      <c r="S46" s="8">
        <v>5.8</v>
      </c>
      <c r="T46" s="8">
        <v>5.7</v>
      </c>
      <c r="U46" s="8">
        <v>5.7</v>
      </c>
      <c r="V46" s="8">
        <v>5.9</v>
      </c>
      <c r="W46" s="8">
        <v>6.1</v>
      </c>
      <c r="X46" s="8">
        <v>6.1</v>
      </c>
      <c r="Y46" s="8">
        <v>5.9</v>
      </c>
      <c r="Z46" s="8">
        <v>5.6</v>
      </c>
      <c r="AA46" s="8">
        <v>5.7</v>
      </c>
      <c r="AB46" s="8">
        <v>5.9</v>
      </c>
      <c r="AC46" s="8">
        <v>5.9</v>
      </c>
      <c r="AD46" s="8">
        <v>6</v>
      </c>
      <c r="AE46" s="8">
        <v>6.7</v>
      </c>
      <c r="AF46" s="8">
        <v>7.3</v>
      </c>
      <c r="AG46" s="8">
        <v>7.7</v>
      </c>
      <c r="AH46" s="8">
        <v>8.4</v>
      </c>
    </row>
    <row r="47" spans="1:34" x14ac:dyDescent="0.25">
      <c r="A47" s="28">
        <v>44</v>
      </c>
      <c r="B47" s="1" t="s">
        <v>139</v>
      </c>
      <c r="C47" s="8">
        <v>0.4</v>
      </c>
      <c r="D47" s="8">
        <v>0.4</v>
      </c>
      <c r="E47" s="8">
        <v>0.4</v>
      </c>
      <c r="F47" s="8">
        <v>0.5</v>
      </c>
      <c r="G47" s="8">
        <v>0.5</v>
      </c>
      <c r="H47" s="8">
        <v>0.5</v>
      </c>
      <c r="I47" s="8">
        <v>0.5</v>
      </c>
      <c r="J47" s="8">
        <v>0.6</v>
      </c>
      <c r="K47" s="8">
        <v>0.7</v>
      </c>
      <c r="L47" s="8">
        <v>0.7</v>
      </c>
      <c r="M47" s="8">
        <v>0.8</v>
      </c>
      <c r="N47" s="8">
        <v>0.8</v>
      </c>
      <c r="O47" s="8">
        <v>0.8</v>
      </c>
      <c r="P47" s="8">
        <v>0.8</v>
      </c>
      <c r="Q47" s="8">
        <v>0.8</v>
      </c>
      <c r="R47" s="8">
        <v>0.8</v>
      </c>
      <c r="S47" s="8">
        <v>0.8</v>
      </c>
      <c r="T47" s="8">
        <v>0.8</v>
      </c>
      <c r="U47" s="8">
        <v>0.9</v>
      </c>
      <c r="V47" s="8">
        <v>0.9</v>
      </c>
      <c r="W47" s="8">
        <v>1.1000000000000001</v>
      </c>
      <c r="X47" s="8">
        <v>1.2</v>
      </c>
      <c r="Y47" s="8">
        <v>1.2</v>
      </c>
      <c r="Z47" s="8">
        <v>1.2</v>
      </c>
      <c r="AA47" s="8">
        <v>1.2</v>
      </c>
      <c r="AB47" s="8">
        <v>1.2</v>
      </c>
      <c r="AC47" s="8">
        <v>1.2</v>
      </c>
      <c r="AD47" s="8">
        <v>1.3</v>
      </c>
      <c r="AE47" s="8">
        <v>1.5</v>
      </c>
      <c r="AF47" s="8">
        <v>1.7</v>
      </c>
      <c r="AG47" s="8">
        <v>1.8</v>
      </c>
      <c r="AH47" s="8">
        <v>2</v>
      </c>
    </row>
    <row r="48" spans="1:34" x14ac:dyDescent="0.25">
      <c r="A48" s="28">
        <v>45</v>
      </c>
      <c r="B48" s="9" t="s">
        <v>286</v>
      </c>
      <c r="C48" s="8">
        <v>20.7</v>
      </c>
      <c r="D48" s="8">
        <v>22.5</v>
      </c>
      <c r="E48" s="8">
        <v>24.4</v>
      </c>
      <c r="F48" s="8">
        <v>26</v>
      </c>
      <c r="G48" s="8">
        <v>27.4</v>
      </c>
      <c r="H48" s="8">
        <v>29</v>
      </c>
      <c r="I48" s="8">
        <v>30.8</v>
      </c>
      <c r="J48" s="8">
        <v>32.700000000000003</v>
      </c>
      <c r="K48" s="8">
        <v>34.700000000000003</v>
      </c>
      <c r="L48" s="8">
        <v>36.799999999999997</v>
      </c>
      <c r="M48" s="8">
        <v>39.200000000000003</v>
      </c>
      <c r="N48" s="8">
        <v>42</v>
      </c>
      <c r="O48" s="8">
        <v>46</v>
      </c>
      <c r="P48" s="8">
        <v>52.3</v>
      </c>
      <c r="Q48" s="8">
        <v>58.3</v>
      </c>
      <c r="R48" s="8">
        <v>60.3</v>
      </c>
      <c r="S48" s="8">
        <v>59.9</v>
      </c>
      <c r="T48" s="8">
        <v>59.7</v>
      </c>
      <c r="U48" s="8">
        <v>59.7</v>
      </c>
      <c r="V48" s="8">
        <v>60.6</v>
      </c>
      <c r="W48" s="8">
        <v>62.7</v>
      </c>
      <c r="X48" s="8">
        <v>64.8</v>
      </c>
      <c r="Y48" s="8">
        <v>66.2</v>
      </c>
      <c r="Z48" s="8">
        <v>68.599999999999994</v>
      </c>
      <c r="AA48" s="8">
        <v>72.5</v>
      </c>
      <c r="AB48" s="8">
        <v>76.2</v>
      </c>
      <c r="AC48" s="8">
        <v>80.099999999999994</v>
      </c>
      <c r="AD48" s="8">
        <v>84.5</v>
      </c>
      <c r="AE48" s="8">
        <v>88.6</v>
      </c>
      <c r="AF48" s="8">
        <v>92.5</v>
      </c>
      <c r="AG48" s="8">
        <v>97.5</v>
      </c>
      <c r="AH48" s="8">
        <v>103.6</v>
      </c>
    </row>
    <row r="49" spans="1:34" x14ac:dyDescent="0.25">
      <c r="A49" s="28">
        <v>46</v>
      </c>
      <c r="B49" s="1" t="s">
        <v>140</v>
      </c>
      <c r="C49" s="8">
        <v>2.1</v>
      </c>
      <c r="D49" s="8">
        <v>2.4</v>
      </c>
      <c r="E49" s="8">
        <v>2.6</v>
      </c>
      <c r="F49" s="8">
        <v>2.8</v>
      </c>
      <c r="G49" s="8">
        <v>3</v>
      </c>
      <c r="H49" s="8">
        <v>3.2</v>
      </c>
      <c r="I49" s="8">
        <v>3.2</v>
      </c>
      <c r="J49" s="8">
        <v>3.3</v>
      </c>
      <c r="K49" s="8">
        <v>3.3</v>
      </c>
      <c r="L49" s="8">
        <v>3.2</v>
      </c>
      <c r="M49" s="8">
        <v>3.1</v>
      </c>
      <c r="N49" s="8">
        <v>3.2</v>
      </c>
      <c r="O49" s="8">
        <v>3.4</v>
      </c>
      <c r="P49" s="8">
        <v>3.7</v>
      </c>
      <c r="Q49" s="8">
        <v>4.0999999999999996</v>
      </c>
      <c r="R49" s="8">
        <v>4.5</v>
      </c>
      <c r="S49" s="8">
        <v>4.9000000000000004</v>
      </c>
      <c r="T49" s="8">
        <v>5.3</v>
      </c>
      <c r="U49" s="8">
        <v>5.3</v>
      </c>
      <c r="V49" s="8">
        <v>5.4</v>
      </c>
      <c r="W49" s="8">
        <v>5.5</v>
      </c>
      <c r="X49" s="8">
        <v>5.6</v>
      </c>
      <c r="Y49" s="8">
        <v>5.7</v>
      </c>
      <c r="Z49" s="8">
        <v>5.8</v>
      </c>
      <c r="AA49" s="8">
        <v>6.2</v>
      </c>
      <c r="AB49" s="8">
        <v>6.4</v>
      </c>
      <c r="AC49" s="8">
        <v>6.4</v>
      </c>
      <c r="AD49" s="8">
        <v>6.7</v>
      </c>
      <c r="AE49" s="8">
        <v>6.9</v>
      </c>
      <c r="AF49" s="8">
        <v>6.8</v>
      </c>
      <c r="AG49" s="8">
        <v>6.8</v>
      </c>
      <c r="AH49" s="8">
        <v>6.9</v>
      </c>
    </row>
    <row r="50" spans="1:34" x14ac:dyDescent="0.25">
      <c r="A50" s="28">
        <v>47</v>
      </c>
      <c r="B50" s="1" t="s">
        <v>141</v>
      </c>
      <c r="C50" s="8">
        <v>0.7</v>
      </c>
      <c r="D50" s="8">
        <v>0.8</v>
      </c>
      <c r="E50" s="8">
        <v>1</v>
      </c>
      <c r="F50" s="8">
        <v>1.1000000000000001</v>
      </c>
      <c r="G50" s="8">
        <v>1.2</v>
      </c>
      <c r="H50" s="8">
        <v>1.3</v>
      </c>
      <c r="I50" s="8">
        <v>1.4</v>
      </c>
      <c r="J50" s="8">
        <v>1.5</v>
      </c>
      <c r="K50" s="8">
        <v>1.6</v>
      </c>
      <c r="L50" s="8">
        <v>1.6</v>
      </c>
      <c r="M50" s="8">
        <v>1.5</v>
      </c>
      <c r="N50" s="8">
        <v>1.5</v>
      </c>
      <c r="O50" s="8">
        <v>1.4</v>
      </c>
      <c r="P50" s="8">
        <v>1.4</v>
      </c>
      <c r="Q50" s="8">
        <v>1.4</v>
      </c>
      <c r="R50" s="8">
        <v>1.4</v>
      </c>
      <c r="S50" s="8">
        <v>1.5</v>
      </c>
      <c r="T50" s="8">
        <v>1.6</v>
      </c>
      <c r="U50" s="8">
        <v>1.7</v>
      </c>
      <c r="V50" s="8">
        <v>1.9</v>
      </c>
      <c r="W50" s="8">
        <v>1.9</v>
      </c>
      <c r="X50" s="8">
        <v>2</v>
      </c>
      <c r="Y50" s="8">
        <v>2</v>
      </c>
      <c r="Z50" s="8">
        <v>2.1</v>
      </c>
      <c r="AA50" s="8">
        <v>2.1</v>
      </c>
      <c r="AB50" s="8">
        <v>2.1</v>
      </c>
      <c r="AC50" s="8">
        <v>2</v>
      </c>
      <c r="AD50" s="8">
        <v>2</v>
      </c>
      <c r="AE50" s="8">
        <v>1.9</v>
      </c>
      <c r="AF50" s="8">
        <v>1.9</v>
      </c>
      <c r="AG50" s="8">
        <v>1.8</v>
      </c>
      <c r="AH50" s="8">
        <v>1.8</v>
      </c>
    </row>
    <row r="51" spans="1:34" x14ac:dyDescent="0.25">
      <c r="A51" s="28">
        <v>48</v>
      </c>
      <c r="B51" s="1" t="s">
        <v>142</v>
      </c>
      <c r="C51" s="8">
        <v>17.3</v>
      </c>
      <c r="D51" s="8">
        <v>18.7</v>
      </c>
      <c r="E51" s="8">
        <v>20.100000000000001</v>
      </c>
      <c r="F51" s="8">
        <v>21.3</v>
      </c>
      <c r="G51" s="8">
        <v>22.4</v>
      </c>
      <c r="H51" s="8">
        <v>23.7</v>
      </c>
      <c r="I51" s="8">
        <v>25.3</v>
      </c>
      <c r="J51" s="8">
        <v>27</v>
      </c>
      <c r="K51" s="8">
        <v>28.9</v>
      </c>
      <c r="L51" s="8">
        <v>31.1</v>
      </c>
      <c r="M51" s="8">
        <v>33.6</v>
      </c>
      <c r="N51" s="8">
        <v>36.200000000000003</v>
      </c>
      <c r="O51" s="8">
        <v>39.700000000000003</v>
      </c>
      <c r="P51" s="8">
        <v>45.3</v>
      </c>
      <c r="Q51" s="8">
        <v>50.4</v>
      </c>
      <c r="R51" s="8">
        <v>51.5</v>
      </c>
      <c r="S51" s="8">
        <v>50.2</v>
      </c>
      <c r="T51" s="8">
        <v>49</v>
      </c>
      <c r="U51" s="8">
        <v>48.5</v>
      </c>
      <c r="V51" s="8">
        <v>48.9</v>
      </c>
      <c r="W51" s="8">
        <v>50.4</v>
      </c>
      <c r="X51" s="8">
        <v>52.2</v>
      </c>
      <c r="Y51" s="8">
        <v>53.2</v>
      </c>
      <c r="Z51" s="8">
        <v>54.4</v>
      </c>
      <c r="AA51" s="8">
        <v>56.2</v>
      </c>
      <c r="AB51" s="8">
        <v>58.2</v>
      </c>
      <c r="AC51" s="8">
        <v>60.1</v>
      </c>
      <c r="AD51" s="8">
        <v>61.9</v>
      </c>
      <c r="AE51" s="8">
        <v>63.7</v>
      </c>
      <c r="AF51" s="8">
        <v>65.3</v>
      </c>
      <c r="AG51" s="8">
        <v>67.2</v>
      </c>
      <c r="AH51" s="8">
        <v>69.3</v>
      </c>
    </row>
    <row r="52" spans="1:34" x14ac:dyDescent="0.25">
      <c r="A52" s="28">
        <v>49</v>
      </c>
      <c r="B52" s="1" t="s">
        <v>143</v>
      </c>
      <c r="C52" s="8">
        <v>0.6</v>
      </c>
      <c r="D52" s="8">
        <v>0.7</v>
      </c>
      <c r="E52" s="8">
        <v>0.7</v>
      </c>
      <c r="F52" s="8">
        <v>0.8</v>
      </c>
      <c r="G52" s="8">
        <v>0.8</v>
      </c>
      <c r="H52" s="8">
        <v>0.8</v>
      </c>
      <c r="I52" s="8">
        <v>0.8</v>
      </c>
      <c r="J52" s="8">
        <v>0.9</v>
      </c>
      <c r="K52" s="8">
        <v>0.9</v>
      </c>
      <c r="L52" s="8">
        <v>0.9</v>
      </c>
      <c r="M52" s="8">
        <v>1</v>
      </c>
      <c r="N52" s="8">
        <v>1.1000000000000001</v>
      </c>
      <c r="O52" s="8">
        <v>1.5</v>
      </c>
      <c r="P52" s="8">
        <v>1.9</v>
      </c>
      <c r="Q52" s="8">
        <v>2.4</v>
      </c>
      <c r="R52" s="8">
        <v>2.9</v>
      </c>
      <c r="S52" s="8">
        <v>3.4</v>
      </c>
      <c r="T52" s="8">
        <v>3.8</v>
      </c>
      <c r="U52" s="8">
        <v>4.0999999999999996</v>
      </c>
      <c r="V52" s="8">
        <v>4.4000000000000004</v>
      </c>
      <c r="W52" s="8">
        <v>4.9000000000000004</v>
      </c>
      <c r="X52" s="8">
        <v>5.0999999999999996</v>
      </c>
      <c r="Y52" s="8">
        <v>5.3</v>
      </c>
      <c r="Z52" s="8">
        <v>6.2</v>
      </c>
      <c r="AA52" s="8">
        <v>7.9</v>
      </c>
      <c r="AB52" s="8">
        <v>9.5</v>
      </c>
      <c r="AC52" s="8">
        <v>11.5</v>
      </c>
      <c r="AD52" s="8">
        <v>13.9</v>
      </c>
      <c r="AE52" s="8">
        <v>16.100000000000001</v>
      </c>
      <c r="AF52" s="8">
        <v>18.5</v>
      </c>
      <c r="AG52" s="8">
        <v>21.8</v>
      </c>
      <c r="AH52" s="8">
        <v>25.5</v>
      </c>
    </row>
    <row r="53" spans="1:34" x14ac:dyDescent="0.25">
      <c r="A53" s="28">
        <v>50</v>
      </c>
      <c r="B53" s="9" t="s">
        <v>287</v>
      </c>
      <c r="C53" s="8">
        <f t="shared" ref="C53:AH53" si="0">C54+C59</f>
        <v>36.200000000000003</v>
      </c>
      <c r="D53" s="8">
        <f t="shared" si="0"/>
        <v>40.299999999999997</v>
      </c>
      <c r="E53" s="8">
        <f t="shared" si="0"/>
        <v>44.599999999999994</v>
      </c>
      <c r="F53" s="8">
        <f t="shared" si="0"/>
        <v>47.8</v>
      </c>
      <c r="G53" s="8">
        <f t="shared" si="0"/>
        <v>49.599999999999994</v>
      </c>
      <c r="H53" s="8">
        <f t="shared" si="0"/>
        <v>50.6</v>
      </c>
      <c r="I53" s="8">
        <f t="shared" si="0"/>
        <v>53.1</v>
      </c>
      <c r="J53" s="8">
        <f t="shared" si="0"/>
        <v>58.1</v>
      </c>
      <c r="K53" s="8">
        <f t="shared" si="0"/>
        <v>64.3</v>
      </c>
      <c r="L53" s="8">
        <f t="shared" si="0"/>
        <v>71.400000000000006</v>
      </c>
      <c r="M53" s="8">
        <f t="shared" si="0"/>
        <v>79.900000000000006</v>
      </c>
      <c r="N53" s="8">
        <f t="shared" si="0"/>
        <v>89.9</v>
      </c>
      <c r="O53" s="8">
        <f t="shared" si="0"/>
        <v>101.30000000000001</v>
      </c>
      <c r="P53" s="8">
        <f t="shared" si="0"/>
        <v>112.5</v>
      </c>
      <c r="Q53" s="8">
        <f t="shared" si="0"/>
        <v>118.69999999999999</v>
      </c>
      <c r="R53" s="8">
        <f t="shared" si="0"/>
        <v>120.9</v>
      </c>
      <c r="S53" s="8">
        <f t="shared" si="0"/>
        <v>122</v>
      </c>
      <c r="T53" s="8">
        <f t="shared" si="0"/>
        <v>124</v>
      </c>
      <c r="U53" s="8">
        <f t="shared" si="0"/>
        <v>128.19999999999999</v>
      </c>
      <c r="V53" s="8">
        <f t="shared" si="0"/>
        <v>135.30000000000001</v>
      </c>
      <c r="W53" s="8">
        <f t="shared" si="0"/>
        <v>143.19999999999999</v>
      </c>
      <c r="X53" s="8">
        <f t="shared" si="0"/>
        <v>145.69999999999999</v>
      </c>
      <c r="Y53" s="8">
        <f t="shared" si="0"/>
        <v>139.5</v>
      </c>
      <c r="Z53" s="8">
        <f t="shared" si="0"/>
        <v>134.80000000000001</v>
      </c>
      <c r="AA53" s="8">
        <f t="shared" si="0"/>
        <v>135.9</v>
      </c>
      <c r="AB53" s="8">
        <f t="shared" si="0"/>
        <v>140.60000000000002</v>
      </c>
      <c r="AC53" s="8">
        <f t="shared" si="0"/>
        <v>149.10000000000002</v>
      </c>
      <c r="AD53" s="8">
        <f t="shared" si="0"/>
        <v>158.30000000000001</v>
      </c>
      <c r="AE53" s="8">
        <f t="shared" si="0"/>
        <v>168.8</v>
      </c>
      <c r="AF53" s="8">
        <f t="shared" si="0"/>
        <v>180.4</v>
      </c>
      <c r="AG53" s="8">
        <f t="shared" si="0"/>
        <v>189.1</v>
      </c>
      <c r="AH53" s="8">
        <f t="shared" si="0"/>
        <v>196.7</v>
      </c>
    </row>
    <row r="54" spans="1:34" x14ac:dyDescent="0.25">
      <c r="A54" s="28">
        <v>51</v>
      </c>
      <c r="B54" s="9" t="s">
        <v>61</v>
      </c>
      <c r="C54" s="8">
        <v>21.2</v>
      </c>
      <c r="D54" s="8">
        <v>23.7</v>
      </c>
      <c r="E54" s="8">
        <v>26.4</v>
      </c>
      <c r="F54" s="8">
        <v>28.6</v>
      </c>
      <c r="G54" s="8">
        <v>29.9</v>
      </c>
      <c r="H54" s="8">
        <v>30.6</v>
      </c>
      <c r="I54" s="8">
        <v>32.200000000000003</v>
      </c>
      <c r="J54" s="8">
        <v>35.200000000000003</v>
      </c>
      <c r="K54" s="8">
        <v>38.6</v>
      </c>
      <c r="L54" s="8">
        <v>42.3</v>
      </c>
      <c r="M54" s="8">
        <v>46.2</v>
      </c>
      <c r="N54" s="8">
        <v>51.6</v>
      </c>
      <c r="O54" s="8">
        <v>57.7</v>
      </c>
      <c r="P54" s="8">
        <v>62.6</v>
      </c>
      <c r="Q54" s="8">
        <v>65.3</v>
      </c>
      <c r="R54" s="8">
        <v>66.7</v>
      </c>
      <c r="S54" s="8">
        <v>68</v>
      </c>
      <c r="T54" s="8">
        <v>69.7</v>
      </c>
      <c r="U54" s="8">
        <v>72</v>
      </c>
      <c r="V54" s="8">
        <v>74.900000000000006</v>
      </c>
      <c r="W54" s="8">
        <v>78.5</v>
      </c>
      <c r="X54" s="8">
        <v>79.5</v>
      </c>
      <c r="Y54" s="8">
        <v>75.400000000000006</v>
      </c>
      <c r="Z54" s="8">
        <v>72.099999999999994</v>
      </c>
      <c r="AA54" s="8">
        <v>71.900000000000006</v>
      </c>
      <c r="AB54" s="8">
        <v>73.2</v>
      </c>
      <c r="AC54" s="8">
        <v>76.7</v>
      </c>
      <c r="AD54" s="8">
        <v>81.099999999999994</v>
      </c>
      <c r="AE54" s="8">
        <v>86.1</v>
      </c>
      <c r="AF54" s="8">
        <v>91.7</v>
      </c>
      <c r="AG54" s="8">
        <v>96.1</v>
      </c>
      <c r="AH54" s="8">
        <v>99.8</v>
      </c>
    </row>
    <row r="55" spans="1:34" x14ac:dyDescent="0.25">
      <c r="A55" s="28">
        <v>52</v>
      </c>
      <c r="B55" s="1" t="s">
        <v>144</v>
      </c>
      <c r="C55" s="8">
        <v>15.6</v>
      </c>
      <c r="D55" s="8">
        <v>17.200000000000003</v>
      </c>
      <c r="E55" s="8">
        <v>19</v>
      </c>
      <c r="F55" s="8">
        <v>20.6</v>
      </c>
      <c r="G55" s="8">
        <v>21.5</v>
      </c>
      <c r="H55" s="8">
        <v>22.200000000000003</v>
      </c>
      <c r="I55" s="8">
        <v>23.7</v>
      </c>
      <c r="J55" s="8">
        <v>26.3</v>
      </c>
      <c r="K55" s="8">
        <v>28.9</v>
      </c>
      <c r="L55" s="8">
        <v>31.9</v>
      </c>
      <c r="M55" s="8">
        <v>35.6</v>
      </c>
      <c r="N55" s="8">
        <v>40</v>
      </c>
      <c r="O55" s="8">
        <v>44.9</v>
      </c>
      <c r="P55" s="8">
        <v>48.6</v>
      </c>
      <c r="Q55" s="8">
        <v>50.8</v>
      </c>
      <c r="R55" s="8">
        <v>52.4</v>
      </c>
      <c r="S55" s="8">
        <v>53.5</v>
      </c>
      <c r="T55" s="8">
        <v>55.1</v>
      </c>
      <c r="U55" s="8">
        <v>57.3</v>
      </c>
      <c r="V55" s="8">
        <v>60.3</v>
      </c>
      <c r="W55" s="8">
        <v>63.6</v>
      </c>
      <c r="X55" s="8">
        <v>64.3</v>
      </c>
      <c r="Y55" s="8">
        <v>60.3</v>
      </c>
      <c r="Z55" s="8">
        <v>56.9</v>
      </c>
      <c r="AA55" s="8">
        <v>56.8</v>
      </c>
      <c r="AB55" s="8">
        <v>58.199999999999996</v>
      </c>
      <c r="AC55" s="8">
        <v>61.8</v>
      </c>
      <c r="AD55" s="8">
        <v>66.2</v>
      </c>
      <c r="AE55" s="8">
        <v>71.100000000000009</v>
      </c>
      <c r="AF55" s="8">
        <v>76.600000000000009</v>
      </c>
      <c r="AG55" s="8">
        <v>80.7</v>
      </c>
      <c r="AH55" s="8">
        <v>84</v>
      </c>
    </row>
    <row r="56" spans="1:34" x14ac:dyDescent="0.25">
      <c r="A56" s="28">
        <v>53</v>
      </c>
      <c r="B56" s="1" t="s">
        <v>145</v>
      </c>
      <c r="C56" s="8">
        <v>3.5</v>
      </c>
      <c r="D56" s="8">
        <v>4.2</v>
      </c>
      <c r="E56" s="8">
        <v>4.8</v>
      </c>
      <c r="F56" s="8">
        <v>5.2</v>
      </c>
      <c r="G56" s="8">
        <v>5.2</v>
      </c>
      <c r="H56" s="8">
        <v>4.9000000000000004</v>
      </c>
      <c r="I56" s="8">
        <v>4.5</v>
      </c>
      <c r="J56" s="8">
        <v>4.3</v>
      </c>
      <c r="K56" s="8">
        <v>4.2</v>
      </c>
      <c r="L56" s="8">
        <v>4.2</v>
      </c>
      <c r="M56" s="8">
        <v>4.2</v>
      </c>
      <c r="N56" s="8">
        <v>4.5</v>
      </c>
      <c r="O56" s="8">
        <v>5</v>
      </c>
      <c r="P56" s="8">
        <v>5.6</v>
      </c>
      <c r="Q56" s="8">
        <v>5.9</v>
      </c>
      <c r="R56" s="8">
        <v>5.7</v>
      </c>
      <c r="S56" s="8">
        <v>5.6</v>
      </c>
      <c r="T56" s="8">
        <v>5.5</v>
      </c>
      <c r="U56" s="8">
        <v>5.4</v>
      </c>
      <c r="V56" s="8">
        <v>5.4</v>
      </c>
      <c r="W56" s="8">
        <v>5.8</v>
      </c>
      <c r="X56" s="8">
        <v>6.1</v>
      </c>
      <c r="Y56" s="8">
        <v>6.3</v>
      </c>
      <c r="Z56" s="8">
        <v>6.6</v>
      </c>
      <c r="AA56" s="8">
        <v>6.7</v>
      </c>
      <c r="AB56" s="8">
        <v>6.5</v>
      </c>
      <c r="AC56" s="8">
        <v>6.4</v>
      </c>
      <c r="AD56" s="8">
        <v>6.3</v>
      </c>
      <c r="AE56" s="8">
        <v>6.2</v>
      </c>
      <c r="AF56" s="8">
        <v>6.3</v>
      </c>
      <c r="AG56" s="8">
        <v>6.5</v>
      </c>
      <c r="AH56" s="8">
        <v>6.8</v>
      </c>
    </row>
    <row r="57" spans="1:34" x14ac:dyDescent="0.25">
      <c r="A57" s="28">
        <v>54</v>
      </c>
      <c r="B57" s="1" t="s">
        <v>146</v>
      </c>
      <c r="C57" s="8">
        <v>2.1</v>
      </c>
      <c r="D57" s="8">
        <v>2.2999999999999998</v>
      </c>
      <c r="E57" s="8">
        <v>2.5</v>
      </c>
      <c r="F57" s="8">
        <v>2.8</v>
      </c>
      <c r="G57" s="8">
        <v>3.1</v>
      </c>
      <c r="H57" s="8">
        <v>3.5</v>
      </c>
      <c r="I57" s="8">
        <v>4</v>
      </c>
      <c r="J57" s="8">
        <v>4.5</v>
      </c>
      <c r="K57" s="8">
        <v>5.4</v>
      </c>
      <c r="L57" s="8">
        <v>6.1</v>
      </c>
      <c r="M57" s="8">
        <v>6.4</v>
      </c>
      <c r="N57" s="8">
        <v>7</v>
      </c>
      <c r="O57" s="8">
        <v>7.7</v>
      </c>
      <c r="P57" s="8">
        <v>8.1999999999999993</v>
      </c>
      <c r="Q57" s="8">
        <v>8.5</v>
      </c>
      <c r="R57" s="8">
        <v>8.6</v>
      </c>
      <c r="S57" s="8">
        <v>8.8000000000000007</v>
      </c>
      <c r="T57" s="8">
        <v>9.1999999999999993</v>
      </c>
      <c r="U57" s="8">
        <v>9.3000000000000007</v>
      </c>
      <c r="V57" s="8">
        <v>9.1</v>
      </c>
      <c r="W57" s="8">
        <v>9</v>
      </c>
      <c r="X57" s="8">
        <v>8.9</v>
      </c>
      <c r="Y57" s="8">
        <v>8.6999999999999993</v>
      </c>
      <c r="Z57" s="8">
        <v>8.4</v>
      </c>
      <c r="AA57" s="8">
        <v>8.3000000000000007</v>
      </c>
      <c r="AB57" s="8">
        <v>8.3000000000000007</v>
      </c>
      <c r="AC57" s="8">
        <v>8.4</v>
      </c>
      <c r="AD57" s="8">
        <v>8.5</v>
      </c>
      <c r="AE57" s="8">
        <v>8.6</v>
      </c>
      <c r="AF57" s="8">
        <v>8.6999999999999993</v>
      </c>
      <c r="AG57" s="8">
        <v>8.6999999999999993</v>
      </c>
      <c r="AH57" s="8">
        <v>8.9</v>
      </c>
    </row>
    <row r="58" spans="1:34" x14ac:dyDescent="0.25">
      <c r="A58" s="28">
        <v>55</v>
      </c>
      <c r="B58" s="1" t="s">
        <v>147</v>
      </c>
      <c r="C58" s="8">
        <v>0</v>
      </c>
      <c r="D58" s="8">
        <v>0.1</v>
      </c>
      <c r="E58" s="8">
        <v>0.1</v>
      </c>
      <c r="F58" s="8">
        <v>0.1</v>
      </c>
      <c r="G58" s="8">
        <v>0</v>
      </c>
      <c r="H58" s="8">
        <v>0</v>
      </c>
      <c r="I58" s="8">
        <v>0</v>
      </c>
      <c r="J58" s="8">
        <v>0</v>
      </c>
      <c r="K58" s="8">
        <v>0.1</v>
      </c>
      <c r="L58" s="8">
        <v>0.1</v>
      </c>
      <c r="M58" s="8">
        <v>0.1</v>
      </c>
      <c r="N58" s="8">
        <v>0.1</v>
      </c>
      <c r="O58" s="8">
        <v>0.1</v>
      </c>
      <c r="P58" s="8">
        <v>0.1</v>
      </c>
      <c r="Q58" s="8">
        <v>0.1</v>
      </c>
      <c r="R58" s="8">
        <v>0.1</v>
      </c>
      <c r="S58" s="8">
        <v>0.1</v>
      </c>
      <c r="T58" s="8">
        <v>0.1</v>
      </c>
      <c r="U58" s="8">
        <v>0.1</v>
      </c>
      <c r="V58" s="8">
        <v>0.1</v>
      </c>
      <c r="W58" s="8">
        <v>0.1</v>
      </c>
      <c r="X58" s="8">
        <v>0.1</v>
      </c>
      <c r="Y58" s="8">
        <v>0.1</v>
      </c>
      <c r="Z58" s="8">
        <v>0.1</v>
      </c>
      <c r="AA58" s="8">
        <v>0.2</v>
      </c>
      <c r="AB58" s="8">
        <v>0.2</v>
      </c>
      <c r="AC58" s="8">
        <v>0.2</v>
      </c>
      <c r="AD58" s="8">
        <v>0.2</v>
      </c>
      <c r="AE58" s="8">
        <v>0.1</v>
      </c>
      <c r="AF58" s="8">
        <v>0.1</v>
      </c>
      <c r="AG58" s="8">
        <v>0.1</v>
      </c>
      <c r="AH58" s="8">
        <v>0.1</v>
      </c>
    </row>
    <row r="59" spans="1:34" x14ac:dyDescent="0.25">
      <c r="A59" s="28">
        <v>56</v>
      </c>
      <c r="B59" s="9" t="s">
        <v>67</v>
      </c>
      <c r="C59" s="8">
        <v>15</v>
      </c>
      <c r="D59" s="8">
        <v>16.600000000000001</v>
      </c>
      <c r="E59" s="8">
        <v>18.2</v>
      </c>
      <c r="F59" s="8">
        <v>19.2</v>
      </c>
      <c r="G59" s="8">
        <v>19.7</v>
      </c>
      <c r="H59" s="8">
        <v>20</v>
      </c>
      <c r="I59" s="8">
        <v>20.9</v>
      </c>
      <c r="J59" s="8">
        <v>22.9</v>
      </c>
      <c r="K59" s="8">
        <v>25.7</v>
      </c>
      <c r="L59" s="8">
        <v>29.1</v>
      </c>
      <c r="M59" s="8">
        <v>33.700000000000003</v>
      </c>
      <c r="N59" s="8">
        <v>38.299999999999997</v>
      </c>
      <c r="O59" s="8">
        <v>43.6</v>
      </c>
      <c r="P59" s="8">
        <v>49.9</v>
      </c>
      <c r="Q59" s="8">
        <v>53.4</v>
      </c>
      <c r="R59" s="8">
        <v>54.2</v>
      </c>
      <c r="S59" s="8">
        <v>54</v>
      </c>
      <c r="T59" s="8">
        <v>54.3</v>
      </c>
      <c r="U59" s="8">
        <v>56.2</v>
      </c>
      <c r="V59" s="8">
        <v>60.4</v>
      </c>
      <c r="W59" s="8">
        <v>64.7</v>
      </c>
      <c r="X59" s="8">
        <v>66.2</v>
      </c>
      <c r="Y59" s="8">
        <v>64.099999999999994</v>
      </c>
      <c r="Z59" s="8">
        <v>62.7</v>
      </c>
      <c r="AA59" s="8">
        <v>64</v>
      </c>
      <c r="AB59" s="8">
        <v>67.400000000000006</v>
      </c>
      <c r="AC59" s="8">
        <v>72.400000000000006</v>
      </c>
      <c r="AD59" s="8">
        <v>77.2</v>
      </c>
      <c r="AE59" s="8">
        <v>82.7</v>
      </c>
      <c r="AF59" s="8">
        <v>88.7</v>
      </c>
      <c r="AG59" s="8">
        <v>93</v>
      </c>
      <c r="AH59" s="8">
        <v>96.9</v>
      </c>
    </row>
    <row r="60" spans="1:34" x14ac:dyDescent="0.25">
      <c r="A60" s="28">
        <v>57</v>
      </c>
      <c r="B60" s="1" t="s">
        <v>148</v>
      </c>
      <c r="C60" s="8">
        <v>7.8</v>
      </c>
      <c r="D60" s="8">
        <v>8.5</v>
      </c>
      <c r="E60" s="8">
        <v>9.3000000000000007</v>
      </c>
      <c r="F60" s="8">
        <v>9.8000000000000007</v>
      </c>
      <c r="G60" s="8">
        <v>10.199999999999999</v>
      </c>
      <c r="H60" s="8">
        <v>10.199999999999999</v>
      </c>
      <c r="I60" s="8">
        <v>10.1</v>
      </c>
      <c r="J60" s="8">
        <v>10.199999999999999</v>
      </c>
      <c r="K60" s="8">
        <v>10.3</v>
      </c>
      <c r="L60" s="8">
        <v>10.4</v>
      </c>
      <c r="M60" s="8">
        <v>10.5</v>
      </c>
      <c r="N60" s="8">
        <v>10.8</v>
      </c>
      <c r="O60" s="8">
        <v>11.5</v>
      </c>
      <c r="P60" s="8">
        <v>12.2</v>
      </c>
      <c r="Q60" s="8">
        <v>12.7</v>
      </c>
      <c r="R60" s="8">
        <v>13.6</v>
      </c>
      <c r="S60" s="8">
        <v>14.2</v>
      </c>
      <c r="T60" s="8">
        <v>14.7</v>
      </c>
      <c r="U60" s="8">
        <v>15.5</v>
      </c>
      <c r="V60" s="8">
        <v>16.3</v>
      </c>
      <c r="W60" s="8">
        <v>17.100000000000001</v>
      </c>
      <c r="X60" s="8">
        <v>18</v>
      </c>
      <c r="Y60" s="8">
        <v>18.5</v>
      </c>
      <c r="Z60" s="8">
        <v>18.8</v>
      </c>
      <c r="AA60" s="8">
        <v>18.899999999999999</v>
      </c>
      <c r="AB60" s="8">
        <v>19.2</v>
      </c>
      <c r="AC60" s="8">
        <v>20.2</v>
      </c>
      <c r="AD60" s="8">
        <v>21.3</v>
      </c>
      <c r="AE60" s="8">
        <v>22.3</v>
      </c>
      <c r="AF60" s="8">
        <v>23.5</v>
      </c>
      <c r="AG60" s="8">
        <v>24.7</v>
      </c>
      <c r="AH60" s="8">
        <v>25.9</v>
      </c>
    </row>
    <row r="61" spans="1:34" x14ac:dyDescent="0.25">
      <c r="A61" s="28">
        <v>58</v>
      </c>
      <c r="B61" s="1" t="s">
        <v>149</v>
      </c>
      <c r="C61" s="8">
        <v>7.2</v>
      </c>
      <c r="D61" s="8">
        <v>8.1</v>
      </c>
      <c r="E61" s="8">
        <v>8.9</v>
      </c>
      <c r="F61" s="8">
        <v>9.4</v>
      </c>
      <c r="G61" s="8">
        <v>9.6</v>
      </c>
      <c r="H61" s="8">
        <v>9.9</v>
      </c>
      <c r="I61" s="8">
        <v>10.8</v>
      </c>
      <c r="J61" s="8">
        <v>12.7</v>
      </c>
      <c r="K61" s="8">
        <v>15.4</v>
      </c>
      <c r="L61" s="8">
        <v>18.7</v>
      </c>
      <c r="M61" s="8">
        <v>23.3</v>
      </c>
      <c r="N61" s="8">
        <v>27.5</v>
      </c>
      <c r="O61" s="8">
        <v>32.1</v>
      </c>
      <c r="P61" s="8">
        <v>37.700000000000003</v>
      </c>
      <c r="Q61" s="8">
        <v>40.700000000000003</v>
      </c>
      <c r="R61" s="8">
        <v>40.6</v>
      </c>
      <c r="S61" s="8">
        <v>39.700000000000003</v>
      </c>
      <c r="T61" s="8">
        <v>39.6</v>
      </c>
      <c r="U61" s="8">
        <v>40.700000000000003</v>
      </c>
      <c r="V61" s="8">
        <v>44.2</v>
      </c>
      <c r="W61" s="8">
        <v>47.6</v>
      </c>
      <c r="X61" s="8">
        <v>48.2</v>
      </c>
      <c r="Y61" s="8">
        <v>45.6</v>
      </c>
      <c r="Z61" s="8">
        <v>43.9</v>
      </c>
      <c r="AA61" s="8">
        <v>45.1</v>
      </c>
      <c r="AB61" s="8">
        <v>48.2</v>
      </c>
      <c r="AC61" s="8">
        <v>52.2</v>
      </c>
      <c r="AD61" s="8">
        <v>55.8</v>
      </c>
      <c r="AE61" s="8">
        <v>60.4</v>
      </c>
      <c r="AF61" s="8">
        <v>65.2</v>
      </c>
      <c r="AG61" s="8">
        <v>68.3</v>
      </c>
      <c r="AH61" s="8">
        <v>71</v>
      </c>
    </row>
    <row r="62" spans="1:34" x14ac:dyDescent="0.25">
      <c r="A62" s="28">
        <v>59</v>
      </c>
      <c r="B62" s="9" t="s">
        <v>288</v>
      </c>
      <c r="C62" s="8">
        <f>C63+C67+C68</f>
        <v>11.9</v>
      </c>
      <c r="D62" s="8">
        <f t="shared" ref="D62:AH62" si="1">D63+D67+D68</f>
        <v>13.4</v>
      </c>
      <c r="E62" s="8">
        <f t="shared" si="1"/>
        <v>14.799999999999999</v>
      </c>
      <c r="F62" s="8">
        <f t="shared" si="1"/>
        <v>15.600000000000001</v>
      </c>
      <c r="G62" s="8">
        <f t="shared" si="1"/>
        <v>16.3</v>
      </c>
      <c r="H62" s="8">
        <f t="shared" si="1"/>
        <v>16.899999999999999</v>
      </c>
      <c r="I62" s="8">
        <f t="shared" si="1"/>
        <v>18.100000000000001</v>
      </c>
      <c r="J62" s="8">
        <f t="shared" si="1"/>
        <v>19.100000000000001</v>
      </c>
      <c r="K62" s="8">
        <f t="shared" si="1"/>
        <v>20.6</v>
      </c>
      <c r="L62" s="8">
        <f t="shared" si="1"/>
        <v>22.4</v>
      </c>
      <c r="M62" s="8">
        <f t="shared" si="1"/>
        <v>24.5</v>
      </c>
      <c r="N62" s="8">
        <f t="shared" si="1"/>
        <v>27.5</v>
      </c>
      <c r="O62" s="8">
        <f t="shared" si="1"/>
        <v>31.3</v>
      </c>
      <c r="P62" s="8">
        <f t="shared" si="1"/>
        <v>35.200000000000003</v>
      </c>
      <c r="Q62" s="8">
        <f t="shared" si="1"/>
        <v>38</v>
      </c>
      <c r="R62" s="8">
        <f t="shared" si="1"/>
        <v>40.400000000000006</v>
      </c>
      <c r="S62" s="8">
        <f t="shared" si="1"/>
        <v>43.199999999999996</v>
      </c>
      <c r="T62" s="8">
        <f t="shared" si="1"/>
        <v>45.7</v>
      </c>
      <c r="U62" s="8">
        <f t="shared" si="1"/>
        <v>48</v>
      </c>
      <c r="V62" s="8">
        <f t="shared" si="1"/>
        <v>50.300000000000004</v>
      </c>
      <c r="W62" s="8">
        <f t="shared" si="1"/>
        <v>52.3</v>
      </c>
      <c r="X62" s="8">
        <f t="shared" si="1"/>
        <v>53.7</v>
      </c>
      <c r="Y62" s="8">
        <f t="shared" si="1"/>
        <v>54.400000000000006</v>
      </c>
      <c r="Z62" s="8">
        <f t="shared" si="1"/>
        <v>55.5</v>
      </c>
      <c r="AA62" s="8">
        <f t="shared" si="1"/>
        <v>57</v>
      </c>
      <c r="AB62" s="8">
        <f t="shared" si="1"/>
        <v>58.699999999999996</v>
      </c>
      <c r="AC62" s="8">
        <f t="shared" si="1"/>
        <v>60.6</v>
      </c>
      <c r="AD62" s="8">
        <f t="shared" si="1"/>
        <v>62.2</v>
      </c>
      <c r="AE62" s="8">
        <f t="shared" si="1"/>
        <v>63.1</v>
      </c>
      <c r="AF62" s="8">
        <f t="shared" si="1"/>
        <v>64.099999999999994</v>
      </c>
      <c r="AG62" s="8">
        <f t="shared" si="1"/>
        <v>65.400000000000006</v>
      </c>
      <c r="AH62" s="8">
        <f t="shared" si="1"/>
        <v>67.400000000000006</v>
      </c>
    </row>
    <row r="63" spans="1:34" x14ac:dyDescent="0.25">
      <c r="A63" s="28">
        <v>60</v>
      </c>
      <c r="B63" s="9" t="s">
        <v>72</v>
      </c>
      <c r="C63" s="8">
        <v>4.9000000000000004</v>
      </c>
      <c r="D63" s="8">
        <v>5.5</v>
      </c>
      <c r="E63" s="8">
        <v>6.1</v>
      </c>
      <c r="F63" s="8">
        <v>6.4</v>
      </c>
      <c r="G63" s="8">
        <v>6.6</v>
      </c>
      <c r="H63" s="8">
        <v>6.9</v>
      </c>
      <c r="I63" s="8">
        <v>7.4</v>
      </c>
      <c r="J63" s="8">
        <v>7.9</v>
      </c>
      <c r="K63" s="8">
        <v>8.6999999999999993</v>
      </c>
      <c r="L63" s="8">
        <v>9.6999999999999993</v>
      </c>
      <c r="M63" s="8">
        <v>11.1</v>
      </c>
      <c r="N63" s="8">
        <v>13.2</v>
      </c>
      <c r="O63" s="8">
        <v>15.8</v>
      </c>
      <c r="P63" s="8">
        <v>18.600000000000001</v>
      </c>
      <c r="Q63" s="8">
        <v>20.8</v>
      </c>
      <c r="R63" s="8">
        <v>22.6</v>
      </c>
      <c r="S63" s="8">
        <v>24.4</v>
      </c>
      <c r="T63" s="8">
        <v>26</v>
      </c>
      <c r="U63" s="8">
        <v>27.6</v>
      </c>
      <c r="V63" s="8">
        <v>29.2</v>
      </c>
      <c r="W63" s="8">
        <v>30.5</v>
      </c>
      <c r="X63" s="8">
        <v>31.6</v>
      </c>
      <c r="Y63" s="8">
        <v>32.1</v>
      </c>
      <c r="Z63" s="8">
        <v>32.799999999999997</v>
      </c>
      <c r="AA63" s="8">
        <v>33.299999999999997</v>
      </c>
      <c r="AB63" s="8">
        <v>33.799999999999997</v>
      </c>
      <c r="AC63" s="8">
        <v>34.6</v>
      </c>
      <c r="AD63" s="8">
        <v>34.9</v>
      </c>
      <c r="AE63" s="8">
        <v>34.799999999999997</v>
      </c>
      <c r="AF63" s="8">
        <v>34.5</v>
      </c>
      <c r="AG63" s="8">
        <v>34.5</v>
      </c>
      <c r="AH63" s="8">
        <v>35.299999999999997</v>
      </c>
    </row>
    <row r="64" spans="1:34" x14ac:dyDescent="0.25">
      <c r="A64" s="28">
        <v>61</v>
      </c>
      <c r="B64" s="1" t="s">
        <v>150</v>
      </c>
      <c r="C64" s="8">
        <v>0.6</v>
      </c>
      <c r="D64" s="8">
        <v>0.7</v>
      </c>
      <c r="E64" s="8">
        <v>0.8</v>
      </c>
      <c r="F64" s="8">
        <v>0.8</v>
      </c>
      <c r="G64" s="8">
        <v>0.9</v>
      </c>
      <c r="H64" s="8">
        <v>0.9</v>
      </c>
      <c r="I64" s="8">
        <v>1</v>
      </c>
      <c r="J64" s="8">
        <v>1</v>
      </c>
      <c r="K64" s="8">
        <v>1</v>
      </c>
      <c r="L64" s="8">
        <v>1.1000000000000001</v>
      </c>
      <c r="M64" s="8">
        <v>1.2</v>
      </c>
      <c r="N64" s="8">
        <v>1.4</v>
      </c>
      <c r="O64" s="8">
        <v>1.6</v>
      </c>
      <c r="P64" s="8">
        <v>1.9</v>
      </c>
      <c r="Q64" s="8">
        <v>2.1</v>
      </c>
      <c r="R64" s="8">
        <v>2.2999999999999998</v>
      </c>
      <c r="S64" s="8">
        <v>2.6</v>
      </c>
      <c r="T64" s="8">
        <v>2.9</v>
      </c>
      <c r="U64" s="8">
        <v>3.1</v>
      </c>
      <c r="V64" s="8">
        <v>3.2</v>
      </c>
      <c r="W64" s="8">
        <v>3.3</v>
      </c>
      <c r="X64" s="8">
        <v>3.4</v>
      </c>
      <c r="Y64" s="8">
        <v>3.4</v>
      </c>
      <c r="Z64" s="8">
        <v>3.4</v>
      </c>
      <c r="AA64" s="8">
        <v>3.3</v>
      </c>
      <c r="AB64" s="8">
        <v>3.3</v>
      </c>
      <c r="AC64" s="8">
        <v>3.3</v>
      </c>
      <c r="AD64" s="8">
        <v>3.3</v>
      </c>
      <c r="AE64" s="8">
        <v>3.2</v>
      </c>
      <c r="AF64" s="8">
        <v>3.1</v>
      </c>
      <c r="AG64" s="8">
        <v>3</v>
      </c>
      <c r="AH64" s="8">
        <v>3.1</v>
      </c>
    </row>
    <row r="65" spans="1:34" x14ac:dyDescent="0.25">
      <c r="A65" s="28">
        <v>62</v>
      </c>
      <c r="B65" s="1" t="s">
        <v>151</v>
      </c>
      <c r="C65" s="8">
        <v>0.9</v>
      </c>
      <c r="D65" s="8">
        <v>1</v>
      </c>
      <c r="E65" s="8">
        <v>1.1000000000000001</v>
      </c>
      <c r="F65" s="8">
        <v>1.2</v>
      </c>
      <c r="G65" s="8">
        <v>1.2</v>
      </c>
      <c r="H65" s="8">
        <v>1.2</v>
      </c>
      <c r="I65" s="8">
        <v>1.2</v>
      </c>
      <c r="J65" s="8">
        <v>1.3</v>
      </c>
      <c r="K65" s="8">
        <v>1.5</v>
      </c>
      <c r="L65" s="8">
        <v>1.9</v>
      </c>
      <c r="M65" s="8">
        <v>2.4</v>
      </c>
      <c r="N65" s="8">
        <v>3.1</v>
      </c>
      <c r="O65" s="8">
        <v>4.0999999999999996</v>
      </c>
      <c r="P65" s="8">
        <v>5.2</v>
      </c>
      <c r="Q65" s="8">
        <v>6</v>
      </c>
      <c r="R65" s="8">
        <v>6.5</v>
      </c>
      <c r="S65" s="8">
        <v>6.6</v>
      </c>
      <c r="T65" s="8">
        <v>6.8</v>
      </c>
      <c r="U65" s="8">
        <v>6.9</v>
      </c>
      <c r="V65" s="8">
        <v>7.1</v>
      </c>
      <c r="W65" s="8">
        <v>7.4</v>
      </c>
      <c r="X65" s="8">
        <v>7.6</v>
      </c>
      <c r="Y65" s="8">
        <v>7.9</v>
      </c>
      <c r="Z65" s="8">
        <v>8.3000000000000007</v>
      </c>
      <c r="AA65" s="8">
        <v>8.5</v>
      </c>
      <c r="AB65" s="8">
        <v>8.5</v>
      </c>
      <c r="AC65" s="8">
        <v>8.5</v>
      </c>
      <c r="AD65" s="8">
        <v>8.3000000000000007</v>
      </c>
      <c r="AE65" s="8">
        <v>7.9</v>
      </c>
      <c r="AF65" s="8">
        <v>7.4</v>
      </c>
      <c r="AG65" s="8">
        <v>7</v>
      </c>
      <c r="AH65" s="8">
        <v>6.7</v>
      </c>
    </row>
    <row r="66" spans="1:34" x14ac:dyDescent="0.25">
      <c r="A66" s="28">
        <v>63</v>
      </c>
      <c r="B66" s="1" t="s">
        <v>152</v>
      </c>
      <c r="C66" s="8">
        <v>3.3</v>
      </c>
      <c r="D66" s="8">
        <v>3.7</v>
      </c>
      <c r="E66" s="8">
        <v>4.0999999999999996</v>
      </c>
      <c r="F66" s="8">
        <v>4.4000000000000004</v>
      </c>
      <c r="G66" s="8">
        <v>4.5</v>
      </c>
      <c r="H66" s="8">
        <v>4.8</v>
      </c>
      <c r="I66" s="8">
        <v>5.2</v>
      </c>
      <c r="J66" s="8">
        <v>5.6</v>
      </c>
      <c r="K66" s="8">
        <v>6.1</v>
      </c>
      <c r="L66" s="8">
        <v>6.7</v>
      </c>
      <c r="M66" s="8">
        <v>7.6</v>
      </c>
      <c r="N66" s="8">
        <v>8.6999999999999993</v>
      </c>
      <c r="O66" s="8">
        <v>10</v>
      </c>
      <c r="P66" s="8">
        <v>11.5</v>
      </c>
      <c r="Q66" s="8">
        <v>12.7</v>
      </c>
      <c r="R66" s="8">
        <v>13.8</v>
      </c>
      <c r="S66" s="8">
        <v>15.1</v>
      </c>
      <c r="T66" s="8">
        <v>16.3</v>
      </c>
      <c r="U66" s="8">
        <v>17.600000000000001</v>
      </c>
      <c r="V66" s="8">
        <v>18.899999999999999</v>
      </c>
      <c r="W66" s="8">
        <v>19.899999999999999</v>
      </c>
      <c r="X66" s="8">
        <v>20.7</v>
      </c>
      <c r="Y66" s="8">
        <v>20.8</v>
      </c>
      <c r="Z66" s="8">
        <v>21</v>
      </c>
      <c r="AA66" s="8">
        <v>21.5</v>
      </c>
      <c r="AB66" s="8">
        <v>22</v>
      </c>
      <c r="AC66" s="8">
        <v>22.8</v>
      </c>
      <c r="AD66" s="8">
        <v>23.4</v>
      </c>
      <c r="AE66" s="8">
        <v>23.7</v>
      </c>
      <c r="AF66" s="8">
        <v>24</v>
      </c>
      <c r="AG66" s="8">
        <v>24.5</v>
      </c>
      <c r="AH66" s="8">
        <v>25.5</v>
      </c>
    </row>
    <row r="67" spans="1:34" x14ac:dyDescent="0.25">
      <c r="A67" s="28">
        <v>64</v>
      </c>
      <c r="B67" s="9" t="s">
        <v>153</v>
      </c>
      <c r="C67" s="8">
        <v>4</v>
      </c>
      <c r="D67" s="8">
        <v>4.4000000000000004</v>
      </c>
      <c r="E67" s="8">
        <v>4.8</v>
      </c>
      <c r="F67" s="8">
        <v>5</v>
      </c>
      <c r="G67" s="8">
        <v>5.2</v>
      </c>
      <c r="H67" s="8">
        <v>5.3</v>
      </c>
      <c r="I67" s="8">
        <v>5.5</v>
      </c>
      <c r="J67" s="8">
        <v>5.6</v>
      </c>
      <c r="K67" s="8">
        <v>5.8</v>
      </c>
      <c r="L67" s="8">
        <v>6.1</v>
      </c>
      <c r="M67" s="8">
        <v>6.3</v>
      </c>
      <c r="N67" s="8">
        <v>6.5</v>
      </c>
      <c r="O67" s="8">
        <v>6.7</v>
      </c>
      <c r="P67" s="8">
        <v>6.8</v>
      </c>
      <c r="Q67" s="8">
        <v>6.6</v>
      </c>
      <c r="R67" s="8">
        <v>6.6</v>
      </c>
      <c r="S67" s="8">
        <v>6.9</v>
      </c>
      <c r="T67" s="8">
        <v>6.9</v>
      </c>
      <c r="U67" s="8">
        <v>6.8</v>
      </c>
      <c r="V67" s="8">
        <v>6.5</v>
      </c>
      <c r="W67" s="8">
        <v>6.3</v>
      </c>
      <c r="X67" s="8">
        <v>6.4</v>
      </c>
      <c r="Y67" s="8">
        <v>6.6</v>
      </c>
      <c r="Z67" s="8">
        <v>6.7</v>
      </c>
      <c r="AA67" s="8">
        <v>6.9</v>
      </c>
      <c r="AB67" s="8">
        <v>7.3</v>
      </c>
      <c r="AC67" s="8">
        <v>7.5</v>
      </c>
      <c r="AD67" s="8">
        <v>7.7</v>
      </c>
      <c r="AE67" s="8">
        <v>7.7</v>
      </c>
      <c r="AF67" s="8">
        <v>7.8</v>
      </c>
      <c r="AG67" s="8">
        <v>8.1</v>
      </c>
      <c r="AH67" s="8">
        <v>8.5</v>
      </c>
    </row>
    <row r="68" spans="1:34" x14ac:dyDescent="0.25">
      <c r="A68" s="28">
        <v>65</v>
      </c>
      <c r="B68" s="9" t="s">
        <v>78</v>
      </c>
      <c r="C68" s="8">
        <v>3</v>
      </c>
      <c r="D68" s="8">
        <v>3.5</v>
      </c>
      <c r="E68" s="8">
        <v>3.9</v>
      </c>
      <c r="F68" s="8">
        <v>4.2</v>
      </c>
      <c r="G68" s="8">
        <v>4.5</v>
      </c>
      <c r="H68" s="8">
        <v>4.7</v>
      </c>
      <c r="I68" s="8">
        <v>5.2</v>
      </c>
      <c r="J68" s="8">
        <v>5.6</v>
      </c>
      <c r="K68" s="8">
        <v>6.1</v>
      </c>
      <c r="L68" s="8">
        <v>6.6</v>
      </c>
      <c r="M68" s="8">
        <v>7.1</v>
      </c>
      <c r="N68" s="8">
        <v>7.8</v>
      </c>
      <c r="O68" s="8">
        <v>8.8000000000000007</v>
      </c>
      <c r="P68" s="8">
        <v>9.8000000000000007</v>
      </c>
      <c r="Q68" s="8">
        <v>10.6</v>
      </c>
      <c r="R68" s="8">
        <v>11.2</v>
      </c>
      <c r="S68" s="8">
        <v>11.9</v>
      </c>
      <c r="T68" s="8">
        <v>12.8</v>
      </c>
      <c r="U68" s="8">
        <v>13.6</v>
      </c>
      <c r="V68" s="8">
        <v>14.6</v>
      </c>
      <c r="W68" s="8">
        <v>15.5</v>
      </c>
      <c r="X68" s="8">
        <v>15.7</v>
      </c>
      <c r="Y68" s="8">
        <v>15.7</v>
      </c>
      <c r="Z68" s="8">
        <v>16</v>
      </c>
      <c r="AA68" s="8">
        <v>16.8</v>
      </c>
      <c r="AB68" s="8">
        <v>17.600000000000001</v>
      </c>
      <c r="AC68" s="8">
        <v>18.5</v>
      </c>
      <c r="AD68" s="8">
        <v>19.600000000000001</v>
      </c>
      <c r="AE68" s="8">
        <v>20.6</v>
      </c>
      <c r="AF68" s="8">
        <v>21.8</v>
      </c>
      <c r="AG68" s="8">
        <v>22.8</v>
      </c>
      <c r="AH68" s="8">
        <v>23.6</v>
      </c>
    </row>
    <row r="69" spans="1:34" x14ac:dyDescent="0.25">
      <c r="A69" s="28">
        <v>66</v>
      </c>
      <c r="B69" s="1" t="s">
        <v>154</v>
      </c>
      <c r="C69" s="8">
        <v>1.5</v>
      </c>
      <c r="D69" s="8">
        <v>1.8</v>
      </c>
      <c r="E69" s="8">
        <v>2.1</v>
      </c>
      <c r="F69" s="8">
        <v>2.2999999999999998</v>
      </c>
      <c r="G69" s="8">
        <v>2.5</v>
      </c>
      <c r="H69" s="8">
        <v>2.7</v>
      </c>
      <c r="I69" s="8">
        <v>3</v>
      </c>
      <c r="J69" s="8">
        <v>3.4</v>
      </c>
      <c r="K69" s="8">
        <v>3.9</v>
      </c>
      <c r="L69" s="8">
        <v>4.4000000000000004</v>
      </c>
      <c r="M69" s="8">
        <v>5</v>
      </c>
      <c r="N69" s="8">
        <v>5.8</v>
      </c>
      <c r="O69" s="8">
        <v>6.9</v>
      </c>
      <c r="P69" s="8">
        <v>7.9</v>
      </c>
      <c r="Q69" s="8">
        <v>8.6999999999999993</v>
      </c>
      <c r="R69" s="8">
        <v>9.1999999999999993</v>
      </c>
      <c r="S69" s="8">
        <v>9.8000000000000007</v>
      </c>
      <c r="T69" s="8">
        <v>10.5</v>
      </c>
      <c r="U69" s="8">
        <v>11.2</v>
      </c>
      <c r="V69" s="8">
        <v>11.8</v>
      </c>
      <c r="W69" s="8">
        <v>12.4</v>
      </c>
      <c r="X69" s="8">
        <v>12.6</v>
      </c>
      <c r="Y69" s="8">
        <v>12.6</v>
      </c>
      <c r="Z69" s="8">
        <v>12.9</v>
      </c>
      <c r="AA69" s="8">
        <v>13.4</v>
      </c>
      <c r="AB69" s="8">
        <v>14</v>
      </c>
      <c r="AC69" s="8">
        <v>14.8</v>
      </c>
      <c r="AD69" s="8">
        <v>15.7</v>
      </c>
      <c r="AE69" s="8">
        <v>16.600000000000001</v>
      </c>
      <c r="AF69" s="8">
        <v>17.5</v>
      </c>
      <c r="AG69" s="8">
        <v>18.2</v>
      </c>
      <c r="AH69" s="8">
        <v>18.7</v>
      </c>
    </row>
    <row r="70" spans="1:34" x14ac:dyDescent="0.25">
      <c r="A70" s="28">
        <v>67</v>
      </c>
      <c r="B70" s="1" t="s">
        <v>155</v>
      </c>
      <c r="C70" s="8">
        <v>1.4</v>
      </c>
      <c r="D70" s="8">
        <v>1.6</v>
      </c>
      <c r="E70" s="8">
        <v>1.8</v>
      </c>
      <c r="F70" s="8">
        <v>1.9</v>
      </c>
      <c r="G70" s="8">
        <v>2</v>
      </c>
      <c r="H70" s="8">
        <v>2.1</v>
      </c>
      <c r="I70" s="8">
        <v>2.2000000000000002</v>
      </c>
      <c r="J70" s="8">
        <v>2.2000000000000002</v>
      </c>
      <c r="K70" s="8">
        <v>2.2000000000000002</v>
      </c>
      <c r="L70" s="8">
        <v>2.2000000000000002</v>
      </c>
      <c r="M70" s="8">
        <v>2.1</v>
      </c>
      <c r="N70" s="8">
        <v>1.9</v>
      </c>
      <c r="O70" s="8">
        <v>1.9</v>
      </c>
      <c r="P70" s="8">
        <v>1.9</v>
      </c>
      <c r="Q70" s="8">
        <v>1.9</v>
      </c>
      <c r="R70" s="8">
        <v>2</v>
      </c>
      <c r="S70" s="8">
        <v>2.1</v>
      </c>
      <c r="T70" s="8">
        <v>2.2000000000000002</v>
      </c>
      <c r="U70" s="8">
        <v>2.4</v>
      </c>
      <c r="V70" s="8">
        <v>2.8</v>
      </c>
      <c r="W70" s="8">
        <v>3.1</v>
      </c>
      <c r="X70" s="8">
        <v>3.1</v>
      </c>
      <c r="Y70" s="8">
        <v>3.1</v>
      </c>
      <c r="Z70" s="8">
        <v>3.1</v>
      </c>
      <c r="AA70" s="8">
        <v>3.3</v>
      </c>
      <c r="AB70" s="8">
        <v>3.5</v>
      </c>
      <c r="AC70" s="8">
        <v>3.7</v>
      </c>
      <c r="AD70" s="8">
        <v>3.9</v>
      </c>
      <c r="AE70" s="8">
        <v>4.0999999999999996</v>
      </c>
      <c r="AF70" s="8">
        <v>4.3</v>
      </c>
      <c r="AG70" s="8">
        <v>4.5999999999999996</v>
      </c>
      <c r="AH70" s="8">
        <v>4.9000000000000004</v>
      </c>
    </row>
    <row r="71" spans="1:34" x14ac:dyDescent="0.25">
      <c r="A71" s="28">
        <v>68</v>
      </c>
      <c r="B71" s="9" t="s">
        <v>289</v>
      </c>
      <c r="C71" s="8">
        <f>C72+C73</f>
        <v>12.4</v>
      </c>
      <c r="D71" s="8">
        <f t="shared" ref="D71:AH71" si="2">D72+D73</f>
        <v>13.7</v>
      </c>
      <c r="E71" s="8">
        <f t="shared" si="2"/>
        <v>15.2</v>
      </c>
      <c r="F71" s="8">
        <f t="shared" si="2"/>
        <v>16.7</v>
      </c>
      <c r="G71" s="8">
        <f t="shared" si="2"/>
        <v>18.3</v>
      </c>
      <c r="H71" s="8">
        <f t="shared" si="2"/>
        <v>20.099999999999998</v>
      </c>
      <c r="I71" s="8">
        <f t="shared" si="2"/>
        <v>22.1</v>
      </c>
      <c r="J71" s="8">
        <f t="shared" si="2"/>
        <v>23.7</v>
      </c>
      <c r="K71" s="8">
        <f t="shared" si="2"/>
        <v>25</v>
      </c>
      <c r="L71" s="8">
        <f t="shared" si="2"/>
        <v>26.3</v>
      </c>
      <c r="M71" s="8">
        <f t="shared" si="2"/>
        <v>27.900000000000002</v>
      </c>
      <c r="N71" s="8">
        <f t="shared" si="2"/>
        <v>29.700000000000003</v>
      </c>
      <c r="O71" s="8">
        <f t="shared" si="2"/>
        <v>31.6</v>
      </c>
      <c r="P71" s="8">
        <f t="shared" si="2"/>
        <v>33.4</v>
      </c>
      <c r="Q71" s="8">
        <f t="shared" si="2"/>
        <v>35</v>
      </c>
      <c r="R71" s="8">
        <f t="shared" si="2"/>
        <v>37.200000000000003</v>
      </c>
      <c r="S71" s="8">
        <f t="shared" si="2"/>
        <v>40</v>
      </c>
      <c r="T71" s="8">
        <f t="shared" si="2"/>
        <v>43.300000000000004</v>
      </c>
      <c r="U71" s="8">
        <f t="shared" si="2"/>
        <v>46.7</v>
      </c>
      <c r="V71" s="8">
        <f t="shared" si="2"/>
        <v>50.4</v>
      </c>
      <c r="W71" s="8">
        <f t="shared" si="2"/>
        <v>54.6</v>
      </c>
      <c r="X71" s="8">
        <f t="shared" si="2"/>
        <v>58.9</v>
      </c>
      <c r="Y71" s="8">
        <f t="shared" si="2"/>
        <v>62</v>
      </c>
      <c r="Z71" s="8">
        <f t="shared" si="2"/>
        <v>64.5</v>
      </c>
      <c r="AA71" s="8">
        <f t="shared" si="2"/>
        <v>67.3</v>
      </c>
      <c r="AB71" s="8">
        <f t="shared" si="2"/>
        <v>70.3</v>
      </c>
      <c r="AC71" s="8">
        <f t="shared" si="2"/>
        <v>73.3</v>
      </c>
      <c r="AD71" s="8">
        <f t="shared" si="2"/>
        <v>75.900000000000006</v>
      </c>
      <c r="AE71" s="8">
        <f t="shared" si="2"/>
        <v>78.300000000000011</v>
      </c>
      <c r="AF71" s="8">
        <f t="shared" si="2"/>
        <v>80.699999999999989</v>
      </c>
      <c r="AG71" s="8">
        <f t="shared" si="2"/>
        <v>83.100000000000009</v>
      </c>
      <c r="AH71" s="8">
        <f t="shared" si="2"/>
        <v>86.4</v>
      </c>
    </row>
    <row r="72" spans="1:34" x14ac:dyDescent="0.25">
      <c r="A72" s="28">
        <v>69</v>
      </c>
      <c r="B72" s="9" t="s">
        <v>83</v>
      </c>
      <c r="C72" s="8">
        <v>1</v>
      </c>
      <c r="D72" s="8">
        <v>1.1000000000000001</v>
      </c>
      <c r="E72" s="8">
        <v>1.2</v>
      </c>
      <c r="F72" s="8">
        <v>1.3</v>
      </c>
      <c r="G72" s="8">
        <v>1.3</v>
      </c>
      <c r="H72" s="8">
        <v>1.4</v>
      </c>
      <c r="I72" s="8">
        <v>1.5</v>
      </c>
      <c r="J72" s="8">
        <v>1.7</v>
      </c>
      <c r="K72" s="8">
        <v>1.8</v>
      </c>
      <c r="L72" s="8">
        <v>2</v>
      </c>
      <c r="M72" s="8">
        <v>2.2999999999999998</v>
      </c>
      <c r="N72" s="8">
        <v>2.6</v>
      </c>
      <c r="O72" s="8">
        <v>3</v>
      </c>
      <c r="P72" s="8">
        <v>3.5</v>
      </c>
      <c r="Q72" s="8">
        <v>3.9</v>
      </c>
      <c r="R72" s="8">
        <v>4.5</v>
      </c>
      <c r="S72" s="8">
        <v>5.0999999999999996</v>
      </c>
      <c r="T72" s="8">
        <v>5.7</v>
      </c>
      <c r="U72" s="8">
        <v>6.1</v>
      </c>
      <c r="V72" s="8">
        <v>6.5</v>
      </c>
      <c r="W72" s="8">
        <v>6.9</v>
      </c>
      <c r="X72" s="8">
        <v>7.3</v>
      </c>
      <c r="Y72" s="8">
        <v>7.7</v>
      </c>
      <c r="Z72" s="8">
        <v>8</v>
      </c>
      <c r="AA72" s="8">
        <v>8.3000000000000007</v>
      </c>
      <c r="AB72" s="8">
        <v>8.6</v>
      </c>
      <c r="AC72" s="8">
        <v>8.6999999999999993</v>
      </c>
      <c r="AD72" s="8">
        <v>8.6999999999999993</v>
      </c>
      <c r="AE72" s="8">
        <v>8.9</v>
      </c>
      <c r="AF72" s="8">
        <v>9.1</v>
      </c>
      <c r="AG72" s="8">
        <v>9.1999999999999993</v>
      </c>
      <c r="AH72" s="8">
        <v>9.4</v>
      </c>
    </row>
    <row r="73" spans="1:34" x14ac:dyDescent="0.25">
      <c r="A73" s="28">
        <v>70</v>
      </c>
      <c r="B73" s="9" t="s">
        <v>85</v>
      </c>
      <c r="C73" s="8">
        <v>11.4</v>
      </c>
      <c r="D73" s="8">
        <v>12.6</v>
      </c>
      <c r="E73" s="8">
        <v>14</v>
      </c>
      <c r="F73" s="8">
        <v>15.4</v>
      </c>
      <c r="G73" s="8">
        <v>17</v>
      </c>
      <c r="H73" s="8">
        <v>18.7</v>
      </c>
      <c r="I73" s="8">
        <v>20.6</v>
      </c>
      <c r="J73" s="8">
        <v>22</v>
      </c>
      <c r="K73" s="8">
        <v>23.2</v>
      </c>
      <c r="L73" s="8">
        <v>24.3</v>
      </c>
      <c r="M73" s="8">
        <v>25.6</v>
      </c>
      <c r="N73" s="8">
        <v>27.1</v>
      </c>
      <c r="O73" s="8">
        <v>28.6</v>
      </c>
      <c r="P73" s="8">
        <v>29.9</v>
      </c>
      <c r="Q73" s="8">
        <v>31.1</v>
      </c>
      <c r="R73" s="8">
        <v>32.700000000000003</v>
      </c>
      <c r="S73" s="8">
        <v>34.9</v>
      </c>
      <c r="T73" s="8">
        <v>37.6</v>
      </c>
      <c r="U73" s="8">
        <v>40.6</v>
      </c>
      <c r="V73" s="8">
        <v>43.9</v>
      </c>
      <c r="W73" s="8">
        <v>47.7</v>
      </c>
      <c r="X73" s="8">
        <v>51.6</v>
      </c>
      <c r="Y73" s="8">
        <v>54.3</v>
      </c>
      <c r="Z73" s="8">
        <v>56.5</v>
      </c>
      <c r="AA73" s="8">
        <v>59</v>
      </c>
      <c r="AB73" s="8">
        <v>61.7</v>
      </c>
      <c r="AC73" s="8">
        <v>64.599999999999994</v>
      </c>
      <c r="AD73" s="8">
        <v>67.2</v>
      </c>
      <c r="AE73" s="8">
        <v>69.400000000000006</v>
      </c>
      <c r="AF73" s="8">
        <v>71.599999999999994</v>
      </c>
      <c r="AG73" s="8">
        <v>73.900000000000006</v>
      </c>
      <c r="AH73" s="8">
        <v>77</v>
      </c>
    </row>
    <row r="74" spans="1:34" x14ac:dyDescent="0.25">
      <c r="A74" s="28">
        <v>71</v>
      </c>
      <c r="B74" s="1" t="s">
        <v>156</v>
      </c>
      <c r="C74" s="8">
        <v>5.3</v>
      </c>
      <c r="D74" s="8">
        <v>5.9</v>
      </c>
      <c r="E74" s="8">
        <v>6.6</v>
      </c>
      <c r="F74" s="8">
        <v>7.2</v>
      </c>
      <c r="G74" s="8">
        <v>7.9</v>
      </c>
      <c r="H74" s="8">
        <v>9</v>
      </c>
      <c r="I74" s="8">
        <v>10.199999999999999</v>
      </c>
      <c r="J74" s="8">
        <v>11.1</v>
      </c>
      <c r="K74" s="8">
        <v>11.8</v>
      </c>
      <c r="L74" s="8">
        <v>12.4</v>
      </c>
      <c r="M74" s="8">
        <v>13.1</v>
      </c>
      <c r="N74" s="8">
        <v>13.7</v>
      </c>
      <c r="O74" s="8">
        <v>14.2</v>
      </c>
      <c r="P74" s="8">
        <v>14.5</v>
      </c>
      <c r="Q74" s="8">
        <v>14.6</v>
      </c>
      <c r="R74" s="8">
        <v>15</v>
      </c>
      <c r="S74" s="8">
        <v>15.7</v>
      </c>
      <c r="T74" s="8">
        <v>16.7</v>
      </c>
      <c r="U74" s="8">
        <v>17.8</v>
      </c>
      <c r="V74" s="8">
        <v>18.899999999999999</v>
      </c>
      <c r="W74" s="8">
        <v>20.2</v>
      </c>
      <c r="X74" s="8">
        <v>21.6</v>
      </c>
      <c r="Y74" s="8">
        <v>22.2</v>
      </c>
      <c r="Z74" s="8">
        <v>22.9</v>
      </c>
      <c r="AA74" s="8">
        <v>23.8</v>
      </c>
      <c r="AB74" s="8">
        <v>24.4</v>
      </c>
      <c r="AC74" s="8">
        <v>25.2</v>
      </c>
      <c r="AD74" s="8">
        <v>26</v>
      </c>
      <c r="AE74" s="8">
        <v>26.7</v>
      </c>
      <c r="AF74" s="8">
        <v>27.4</v>
      </c>
      <c r="AG74" s="8">
        <v>28.4</v>
      </c>
      <c r="AH74" s="8">
        <v>29.8</v>
      </c>
    </row>
    <row r="75" spans="1:34" x14ac:dyDescent="0.25">
      <c r="A75" s="28">
        <v>72</v>
      </c>
      <c r="B75" s="1" t="s">
        <v>157</v>
      </c>
      <c r="C75" s="8">
        <v>5.8000000000000007</v>
      </c>
      <c r="D75" s="8">
        <v>6.4</v>
      </c>
      <c r="E75" s="8">
        <v>7</v>
      </c>
      <c r="F75" s="8">
        <v>7.8</v>
      </c>
      <c r="G75" s="8">
        <v>8.6999999999999993</v>
      </c>
      <c r="H75" s="8">
        <v>9.4</v>
      </c>
      <c r="I75" s="8">
        <v>10</v>
      </c>
      <c r="J75" s="8">
        <v>10.5</v>
      </c>
      <c r="K75" s="8">
        <v>10.9</v>
      </c>
      <c r="L75" s="8">
        <v>11.4</v>
      </c>
      <c r="M75" s="8">
        <v>12</v>
      </c>
      <c r="N75" s="8">
        <v>12.799999999999999</v>
      </c>
      <c r="O75" s="8">
        <v>13.799999999999999</v>
      </c>
      <c r="P75" s="8">
        <v>14.700000000000001</v>
      </c>
      <c r="Q75" s="8">
        <v>15.600000000000001</v>
      </c>
      <c r="R75" s="8">
        <v>16.7</v>
      </c>
      <c r="S75" s="8">
        <v>18.100000000000001</v>
      </c>
      <c r="T75" s="8">
        <v>19.7</v>
      </c>
      <c r="U75" s="8">
        <v>21.5</v>
      </c>
      <c r="V75" s="8">
        <v>23.5</v>
      </c>
      <c r="W75" s="8">
        <v>25.8</v>
      </c>
      <c r="X75" s="8">
        <v>28.2</v>
      </c>
      <c r="Y75" s="8">
        <v>30.3</v>
      </c>
      <c r="Z75" s="8">
        <v>31.799999999999997</v>
      </c>
      <c r="AA75" s="8">
        <v>33.4</v>
      </c>
      <c r="AB75" s="8">
        <v>35.4</v>
      </c>
      <c r="AC75" s="8">
        <v>37.5</v>
      </c>
      <c r="AD75" s="8">
        <v>39.199999999999996</v>
      </c>
      <c r="AE75" s="8">
        <v>40.699999999999996</v>
      </c>
      <c r="AF75" s="8">
        <v>42.2</v>
      </c>
      <c r="AG75" s="8">
        <v>43.6</v>
      </c>
      <c r="AH75" s="8">
        <v>45.300000000000004</v>
      </c>
    </row>
    <row r="76" spans="1:34" x14ac:dyDescent="0.25">
      <c r="A76" s="28">
        <v>73</v>
      </c>
      <c r="B76" s="1" t="s">
        <v>158</v>
      </c>
      <c r="C76" s="8">
        <v>0.3</v>
      </c>
      <c r="D76" s="8">
        <v>0.3</v>
      </c>
      <c r="E76" s="8">
        <v>0.3</v>
      </c>
      <c r="F76" s="8">
        <v>0.4</v>
      </c>
      <c r="G76" s="8">
        <v>0.4</v>
      </c>
      <c r="H76" s="8">
        <v>0.4</v>
      </c>
      <c r="I76" s="8">
        <v>0.4</v>
      </c>
      <c r="J76" s="8">
        <v>0.4</v>
      </c>
      <c r="K76" s="8">
        <v>0.5</v>
      </c>
      <c r="L76" s="8">
        <v>0.5</v>
      </c>
      <c r="M76" s="8">
        <v>0.5</v>
      </c>
      <c r="N76" s="8">
        <v>0.6</v>
      </c>
      <c r="O76" s="8">
        <v>0.6</v>
      </c>
      <c r="P76" s="8">
        <v>0.8</v>
      </c>
      <c r="Q76" s="8">
        <v>0.9</v>
      </c>
      <c r="R76" s="8">
        <v>1</v>
      </c>
      <c r="S76" s="8">
        <v>1.1000000000000001</v>
      </c>
      <c r="T76" s="8">
        <v>1.2</v>
      </c>
      <c r="U76" s="8">
        <v>1.3</v>
      </c>
      <c r="V76" s="8">
        <v>1.5</v>
      </c>
      <c r="W76" s="8">
        <v>1.7</v>
      </c>
      <c r="X76" s="8">
        <v>1.8</v>
      </c>
      <c r="Y76" s="8">
        <v>1.8</v>
      </c>
      <c r="Z76" s="8">
        <v>1.8</v>
      </c>
      <c r="AA76" s="8">
        <v>1.9</v>
      </c>
      <c r="AB76" s="8">
        <v>1.9</v>
      </c>
      <c r="AC76" s="8">
        <v>1.9</v>
      </c>
      <c r="AD76" s="8">
        <v>2</v>
      </c>
      <c r="AE76" s="8">
        <v>2</v>
      </c>
      <c r="AF76" s="8">
        <v>2</v>
      </c>
      <c r="AG76" s="8">
        <v>1.9</v>
      </c>
      <c r="AH76" s="8">
        <v>1.8</v>
      </c>
    </row>
    <row r="77" spans="1:34" x14ac:dyDescent="0.25">
      <c r="A77" s="28">
        <v>74</v>
      </c>
      <c r="B77" s="9" t="s">
        <v>290</v>
      </c>
      <c r="C77" s="8">
        <f>C78+C81</f>
        <v>7.2</v>
      </c>
      <c r="D77" s="8">
        <f t="shared" ref="D77:AH77" si="3">D78+D81</f>
        <v>7.7</v>
      </c>
      <c r="E77" s="8">
        <f t="shared" si="3"/>
        <v>8.3000000000000007</v>
      </c>
      <c r="F77" s="8">
        <f t="shared" si="3"/>
        <v>8.8000000000000007</v>
      </c>
      <c r="G77" s="8">
        <f t="shared" si="3"/>
        <v>9.1999999999999993</v>
      </c>
      <c r="H77" s="8">
        <f t="shared" si="3"/>
        <v>9.6</v>
      </c>
      <c r="I77" s="8">
        <f t="shared" si="3"/>
        <v>10.200000000000001</v>
      </c>
      <c r="J77" s="8">
        <f t="shared" si="3"/>
        <v>10.9</v>
      </c>
      <c r="K77" s="8">
        <f t="shared" si="3"/>
        <v>11.600000000000001</v>
      </c>
      <c r="L77" s="8">
        <f t="shared" si="3"/>
        <v>12.5</v>
      </c>
      <c r="M77" s="8">
        <f t="shared" si="3"/>
        <v>13.399999999999999</v>
      </c>
      <c r="N77" s="8">
        <f t="shared" si="3"/>
        <v>14.1</v>
      </c>
      <c r="O77" s="8">
        <f t="shared" si="3"/>
        <v>14.9</v>
      </c>
      <c r="P77" s="8">
        <f t="shared" si="3"/>
        <v>15.700000000000001</v>
      </c>
      <c r="Q77" s="8">
        <f t="shared" si="3"/>
        <v>16.5</v>
      </c>
      <c r="R77" s="8">
        <f t="shared" si="3"/>
        <v>17</v>
      </c>
      <c r="S77" s="8">
        <f t="shared" si="3"/>
        <v>17.5</v>
      </c>
      <c r="T77" s="8">
        <f t="shared" si="3"/>
        <v>18.2</v>
      </c>
      <c r="U77" s="8">
        <f t="shared" si="3"/>
        <v>18.899999999999999</v>
      </c>
      <c r="V77" s="8">
        <f t="shared" si="3"/>
        <v>19.799999999999997</v>
      </c>
      <c r="W77" s="8">
        <f t="shared" si="3"/>
        <v>21</v>
      </c>
      <c r="X77" s="8">
        <f t="shared" si="3"/>
        <v>22.1</v>
      </c>
      <c r="Y77" s="8">
        <f t="shared" si="3"/>
        <v>22.5</v>
      </c>
      <c r="Z77" s="8">
        <f t="shared" si="3"/>
        <v>22.4</v>
      </c>
      <c r="AA77" s="8">
        <f t="shared" si="3"/>
        <v>22.3</v>
      </c>
      <c r="AB77" s="8">
        <f t="shared" si="3"/>
        <v>22.7</v>
      </c>
      <c r="AC77" s="8">
        <f t="shared" si="3"/>
        <v>23.5</v>
      </c>
      <c r="AD77" s="8">
        <f t="shared" si="3"/>
        <v>24.6</v>
      </c>
      <c r="AE77" s="8">
        <f t="shared" si="3"/>
        <v>25.5</v>
      </c>
      <c r="AF77" s="8">
        <f t="shared" si="3"/>
        <v>26.2</v>
      </c>
      <c r="AG77" s="8">
        <f t="shared" si="3"/>
        <v>27.1</v>
      </c>
      <c r="AH77" s="8">
        <f t="shared" si="3"/>
        <v>28.4</v>
      </c>
    </row>
    <row r="78" spans="1:34" x14ac:dyDescent="0.25">
      <c r="A78" s="28">
        <v>75</v>
      </c>
      <c r="B78" s="9" t="s">
        <v>91</v>
      </c>
      <c r="C78" s="8">
        <v>1.3</v>
      </c>
      <c r="D78" s="8">
        <v>1.3</v>
      </c>
      <c r="E78" s="8">
        <v>1.4</v>
      </c>
      <c r="F78" s="8">
        <v>1.4</v>
      </c>
      <c r="G78" s="8">
        <v>1.5</v>
      </c>
      <c r="H78" s="8">
        <v>1.6</v>
      </c>
      <c r="I78" s="8">
        <v>1.8</v>
      </c>
      <c r="J78" s="8">
        <v>2.1</v>
      </c>
      <c r="K78" s="8">
        <v>2.2999999999999998</v>
      </c>
      <c r="L78" s="8">
        <v>2.6</v>
      </c>
      <c r="M78" s="8">
        <v>2.8</v>
      </c>
      <c r="N78" s="8">
        <v>3.1</v>
      </c>
      <c r="O78" s="8">
        <v>3.4</v>
      </c>
      <c r="P78" s="8">
        <v>3.9</v>
      </c>
      <c r="Q78" s="8">
        <v>4.5</v>
      </c>
      <c r="R78" s="8">
        <v>4.9000000000000004</v>
      </c>
      <c r="S78" s="8">
        <v>5.2</v>
      </c>
      <c r="T78" s="8">
        <v>5.5</v>
      </c>
      <c r="U78" s="8">
        <v>5.8</v>
      </c>
      <c r="V78" s="8">
        <v>6.1</v>
      </c>
      <c r="W78" s="8">
        <v>6.5</v>
      </c>
      <c r="X78" s="8">
        <v>6.9</v>
      </c>
      <c r="Y78" s="8">
        <v>7.1</v>
      </c>
      <c r="Z78" s="8">
        <v>7.3</v>
      </c>
      <c r="AA78" s="8">
        <v>7.4</v>
      </c>
      <c r="AB78" s="8">
        <v>7.5</v>
      </c>
      <c r="AC78" s="8">
        <v>7.8</v>
      </c>
      <c r="AD78" s="8">
        <v>8.3000000000000007</v>
      </c>
      <c r="AE78" s="8">
        <v>8.9</v>
      </c>
      <c r="AF78" s="8">
        <v>9.5</v>
      </c>
      <c r="AG78" s="8">
        <v>10</v>
      </c>
      <c r="AH78" s="8">
        <v>10.5</v>
      </c>
    </row>
    <row r="79" spans="1:34" x14ac:dyDescent="0.25">
      <c r="A79" s="28">
        <v>76</v>
      </c>
      <c r="B79" s="1" t="s">
        <v>159</v>
      </c>
      <c r="C79" s="8">
        <v>0.5</v>
      </c>
      <c r="D79" s="8">
        <v>0.5</v>
      </c>
      <c r="E79" s="8">
        <v>0.5</v>
      </c>
      <c r="F79" s="8">
        <v>0.5</v>
      </c>
      <c r="G79" s="8">
        <v>0.5</v>
      </c>
      <c r="H79" s="8">
        <v>0.6</v>
      </c>
      <c r="I79" s="8">
        <v>0.6</v>
      </c>
      <c r="J79" s="8">
        <v>0.7</v>
      </c>
      <c r="K79" s="8">
        <v>0.8</v>
      </c>
      <c r="L79" s="8">
        <v>0.8</v>
      </c>
      <c r="M79" s="8">
        <v>0.9</v>
      </c>
      <c r="N79" s="8">
        <v>0.9</v>
      </c>
      <c r="O79" s="8">
        <v>1</v>
      </c>
      <c r="P79" s="8">
        <v>1.2</v>
      </c>
      <c r="Q79" s="8">
        <v>1.3</v>
      </c>
      <c r="R79" s="8">
        <v>1.5</v>
      </c>
      <c r="S79" s="8">
        <v>1.6</v>
      </c>
      <c r="T79" s="8">
        <v>1.7</v>
      </c>
      <c r="U79" s="8">
        <v>1.8</v>
      </c>
      <c r="V79" s="8">
        <v>1.9</v>
      </c>
      <c r="W79" s="8">
        <v>2.1</v>
      </c>
      <c r="X79" s="8">
        <v>2.4</v>
      </c>
      <c r="Y79" s="8">
        <v>2.4</v>
      </c>
      <c r="Z79" s="8">
        <v>2.5</v>
      </c>
      <c r="AA79" s="8">
        <v>2.7</v>
      </c>
      <c r="AB79" s="8">
        <v>2.8</v>
      </c>
      <c r="AC79" s="8">
        <v>3</v>
      </c>
      <c r="AD79" s="8">
        <v>3.3</v>
      </c>
      <c r="AE79" s="8">
        <v>3.6</v>
      </c>
      <c r="AF79" s="8">
        <v>3.9</v>
      </c>
      <c r="AG79" s="8">
        <v>4.0999999999999996</v>
      </c>
      <c r="AH79" s="8">
        <v>4.2</v>
      </c>
    </row>
    <row r="80" spans="1:34" x14ac:dyDescent="0.25">
      <c r="A80" s="28">
        <v>77</v>
      </c>
      <c r="B80" s="1" t="s">
        <v>160</v>
      </c>
      <c r="C80" s="8">
        <v>0.8</v>
      </c>
      <c r="D80" s="8">
        <v>0.8</v>
      </c>
      <c r="E80" s="8">
        <v>0.9</v>
      </c>
      <c r="F80" s="8">
        <v>0.9</v>
      </c>
      <c r="G80" s="8">
        <v>1</v>
      </c>
      <c r="H80" s="8">
        <v>1.1000000000000001</v>
      </c>
      <c r="I80" s="8">
        <v>1.2</v>
      </c>
      <c r="J80" s="8">
        <v>1.4</v>
      </c>
      <c r="K80" s="8">
        <v>1.6</v>
      </c>
      <c r="L80" s="8">
        <v>1.7</v>
      </c>
      <c r="M80" s="8">
        <v>1.9</v>
      </c>
      <c r="N80" s="8">
        <v>2.1</v>
      </c>
      <c r="O80" s="8">
        <v>2.4</v>
      </c>
      <c r="P80" s="8">
        <v>2.8</v>
      </c>
      <c r="Q80" s="8">
        <v>3.2</v>
      </c>
      <c r="R80" s="8">
        <v>3.5</v>
      </c>
      <c r="S80" s="8">
        <v>3.6</v>
      </c>
      <c r="T80" s="8">
        <v>3.8</v>
      </c>
      <c r="U80" s="8">
        <v>4</v>
      </c>
      <c r="V80" s="8">
        <v>4.0999999999999996</v>
      </c>
      <c r="W80" s="8">
        <v>4.3</v>
      </c>
      <c r="X80" s="8">
        <v>4.5</v>
      </c>
      <c r="Y80" s="8">
        <v>4.7</v>
      </c>
      <c r="Z80" s="8">
        <v>4.8</v>
      </c>
      <c r="AA80" s="8">
        <v>4.7</v>
      </c>
      <c r="AB80" s="8">
        <v>4.7</v>
      </c>
      <c r="AC80" s="8">
        <v>4.8</v>
      </c>
      <c r="AD80" s="8">
        <v>5</v>
      </c>
      <c r="AE80" s="8">
        <v>5.2</v>
      </c>
      <c r="AF80" s="8">
        <v>5.6</v>
      </c>
      <c r="AG80" s="8">
        <v>5.9</v>
      </c>
      <c r="AH80" s="8">
        <v>6.2</v>
      </c>
    </row>
    <row r="81" spans="1:34" x14ac:dyDescent="0.25">
      <c r="A81" s="28">
        <v>78</v>
      </c>
      <c r="B81" s="9" t="s">
        <v>95</v>
      </c>
      <c r="C81" s="8">
        <v>5.9</v>
      </c>
      <c r="D81" s="8">
        <v>6.4</v>
      </c>
      <c r="E81" s="8">
        <v>6.9</v>
      </c>
      <c r="F81" s="8">
        <v>7.4</v>
      </c>
      <c r="G81" s="8">
        <v>7.7</v>
      </c>
      <c r="H81" s="8">
        <v>8</v>
      </c>
      <c r="I81" s="8">
        <v>8.4</v>
      </c>
      <c r="J81" s="8">
        <v>8.8000000000000007</v>
      </c>
      <c r="K81" s="8">
        <v>9.3000000000000007</v>
      </c>
      <c r="L81" s="8">
        <v>9.9</v>
      </c>
      <c r="M81" s="8">
        <v>10.6</v>
      </c>
      <c r="N81" s="8">
        <v>11</v>
      </c>
      <c r="O81" s="8">
        <v>11.5</v>
      </c>
      <c r="P81" s="8">
        <v>11.8</v>
      </c>
      <c r="Q81" s="8">
        <v>12</v>
      </c>
      <c r="R81" s="8">
        <v>12.1</v>
      </c>
      <c r="S81" s="8">
        <v>12.3</v>
      </c>
      <c r="T81" s="8">
        <v>12.7</v>
      </c>
      <c r="U81" s="8">
        <v>13.1</v>
      </c>
      <c r="V81" s="8">
        <v>13.7</v>
      </c>
      <c r="W81" s="8">
        <v>14.5</v>
      </c>
      <c r="X81" s="8">
        <v>15.2</v>
      </c>
      <c r="Y81" s="8">
        <v>15.4</v>
      </c>
      <c r="Z81" s="8">
        <v>15.1</v>
      </c>
      <c r="AA81" s="8">
        <v>14.9</v>
      </c>
      <c r="AB81" s="8">
        <v>15.2</v>
      </c>
      <c r="AC81" s="8">
        <v>15.7</v>
      </c>
      <c r="AD81" s="8">
        <v>16.3</v>
      </c>
      <c r="AE81" s="8">
        <v>16.600000000000001</v>
      </c>
      <c r="AF81" s="8">
        <v>16.7</v>
      </c>
      <c r="AG81" s="8">
        <v>17.100000000000001</v>
      </c>
      <c r="AH81" s="8">
        <v>17.899999999999999</v>
      </c>
    </row>
    <row r="82" spans="1:34" x14ac:dyDescent="0.25">
      <c r="A82" s="28">
        <v>79</v>
      </c>
      <c r="B82" s="1" t="s">
        <v>161</v>
      </c>
      <c r="C82" s="8">
        <v>1.4</v>
      </c>
      <c r="D82" s="8">
        <v>1.5</v>
      </c>
      <c r="E82" s="8">
        <v>1.6</v>
      </c>
      <c r="F82" s="8">
        <v>1.8</v>
      </c>
      <c r="G82" s="8">
        <v>2</v>
      </c>
      <c r="H82" s="8">
        <v>2</v>
      </c>
      <c r="I82" s="8">
        <v>2.1</v>
      </c>
      <c r="J82" s="8">
        <v>2.2000000000000002</v>
      </c>
      <c r="K82" s="8">
        <v>2.2000000000000002</v>
      </c>
      <c r="L82" s="8">
        <v>2.2999999999999998</v>
      </c>
      <c r="M82" s="8">
        <v>2.4</v>
      </c>
      <c r="N82" s="8">
        <v>2.5</v>
      </c>
      <c r="O82" s="8">
        <v>2.6</v>
      </c>
      <c r="P82" s="8">
        <v>2.8</v>
      </c>
      <c r="Q82" s="8">
        <v>2.9</v>
      </c>
      <c r="R82" s="8">
        <v>3.1</v>
      </c>
      <c r="S82" s="8">
        <v>3.4</v>
      </c>
      <c r="T82" s="8">
        <v>3.8</v>
      </c>
      <c r="U82" s="8">
        <v>4.0999999999999996</v>
      </c>
      <c r="V82" s="8">
        <v>4.5999999999999996</v>
      </c>
      <c r="W82" s="8">
        <v>5.2</v>
      </c>
      <c r="X82" s="8">
        <v>5.6</v>
      </c>
      <c r="Y82" s="8">
        <v>5.7</v>
      </c>
      <c r="Z82" s="8">
        <v>5.4</v>
      </c>
      <c r="AA82" s="8">
        <v>5.2</v>
      </c>
      <c r="AB82" s="8">
        <v>5</v>
      </c>
      <c r="AC82" s="8">
        <v>4.9000000000000004</v>
      </c>
      <c r="AD82" s="8">
        <v>4.9000000000000004</v>
      </c>
      <c r="AE82" s="8">
        <v>5</v>
      </c>
      <c r="AF82" s="8">
        <v>5</v>
      </c>
      <c r="AG82" s="8">
        <v>5</v>
      </c>
      <c r="AH82" s="8">
        <v>5.0999999999999996</v>
      </c>
    </row>
    <row r="83" spans="1:34" x14ac:dyDescent="0.25">
      <c r="A83" s="28">
        <v>80</v>
      </c>
      <c r="B83" s="1" t="s">
        <v>162</v>
      </c>
      <c r="C83" s="8">
        <v>4.5</v>
      </c>
      <c r="D83" s="8">
        <v>4.9000000000000004</v>
      </c>
      <c r="E83" s="8">
        <v>5.3</v>
      </c>
      <c r="F83" s="8">
        <v>5.6</v>
      </c>
      <c r="G83" s="8">
        <v>5.8</v>
      </c>
      <c r="H83" s="8">
        <v>6</v>
      </c>
      <c r="I83" s="8">
        <v>6.2</v>
      </c>
      <c r="J83" s="8">
        <v>6.6</v>
      </c>
      <c r="K83" s="8">
        <v>7.1</v>
      </c>
      <c r="L83" s="8">
        <v>7.6</v>
      </c>
      <c r="M83" s="8">
        <v>8.1</v>
      </c>
      <c r="N83" s="8">
        <v>8.6</v>
      </c>
      <c r="O83" s="8">
        <v>8.9</v>
      </c>
      <c r="P83" s="8">
        <v>9.1</v>
      </c>
      <c r="Q83" s="8">
        <v>9.1</v>
      </c>
      <c r="R83" s="8">
        <v>9</v>
      </c>
      <c r="S83" s="8">
        <v>8.9</v>
      </c>
      <c r="T83" s="8">
        <v>8.9</v>
      </c>
      <c r="U83" s="8">
        <v>9</v>
      </c>
      <c r="V83" s="8">
        <v>9.1</v>
      </c>
      <c r="W83" s="8">
        <v>9.4</v>
      </c>
      <c r="X83" s="8">
        <v>9.6</v>
      </c>
      <c r="Y83" s="8">
        <v>9.6999999999999993</v>
      </c>
      <c r="Z83" s="8">
        <v>9.6999999999999993</v>
      </c>
      <c r="AA83" s="8">
        <v>9.6999999999999993</v>
      </c>
      <c r="AB83" s="8">
        <v>10.1</v>
      </c>
      <c r="AC83" s="8">
        <v>10.8</v>
      </c>
      <c r="AD83" s="8">
        <v>11.4</v>
      </c>
      <c r="AE83" s="8">
        <v>11.7</v>
      </c>
      <c r="AF83" s="8">
        <v>11.7</v>
      </c>
      <c r="AG83" s="8">
        <v>12.1</v>
      </c>
      <c r="AH83" s="8">
        <v>12.8</v>
      </c>
    </row>
    <row r="84" spans="1:34" x14ac:dyDescent="0.25">
      <c r="A84" s="28">
        <v>81</v>
      </c>
      <c r="B84" s="9" t="s">
        <v>99</v>
      </c>
      <c r="C84" s="8">
        <v>3.6</v>
      </c>
      <c r="D84" s="8">
        <v>3.8</v>
      </c>
      <c r="E84" s="8">
        <v>4</v>
      </c>
      <c r="F84" s="8">
        <v>4.0999999999999996</v>
      </c>
      <c r="G84" s="8">
        <v>4.3</v>
      </c>
      <c r="H84" s="8">
        <v>4.5</v>
      </c>
      <c r="I84" s="8">
        <v>4.8</v>
      </c>
      <c r="J84" s="8">
        <v>5.0999999999999996</v>
      </c>
      <c r="K84" s="8">
        <v>5.4</v>
      </c>
      <c r="L84" s="8">
        <v>5.6</v>
      </c>
      <c r="M84" s="8">
        <v>5.7</v>
      </c>
      <c r="N84" s="8">
        <v>5.9</v>
      </c>
      <c r="O84" s="8">
        <v>6.4</v>
      </c>
      <c r="P84" s="8">
        <v>7</v>
      </c>
      <c r="Q84" s="8">
        <v>7.8</v>
      </c>
      <c r="R84" s="8">
        <v>8.5</v>
      </c>
      <c r="S84" s="8">
        <v>9.1</v>
      </c>
      <c r="T84" s="8">
        <v>9.6999999999999993</v>
      </c>
      <c r="U84" s="8">
        <v>10.199999999999999</v>
      </c>
      <c r="V84" s="8">
        <v>10.9</v>
      </c>
      <c r="W84" s="8">
        <v>11.7</v>
      </c>
      <c r="X84" s="8">
        <v>12.4</v>
      </c>
      <c r="Y84" s="8">
        <v>12.5</v>
      </c>
      <c r="Z84" s="8">
        <v>12.5</v>
      </c>
      <c r="AA84" s="8">
        <v>12.7</v>
      </c>
      <c r="AB84" s="8">
        <v>13.1</v>
      </c>
      <c r="AC84" s="8">
        <v>13.4</v>
      </c>
      <c r="AD84" s="8">
        <v>13.9</v>
      </c>
      <c r="AE84" s="8">
        <v>14.7</v>
      </c>
      <c r="AF84" s="8">
        <v>15.7</v>
      </c>
      <c r="AG84" s="8">
        <v>16.100000000000001</v>
      </c>
      <c r="AH84" s="8">
        <v>16.2</v>
      </c>
    </row>
    <row r="85" spans="1:34" x14ac:dyDescent="0.25">
      <c r="A85" s="28">
        <v>82</v>
      </c>
      <c r="B85" s="9" t="s">
        <v>291</v>
      </c>
      <c r="C85" s="8">
        <v>52.3</v>
      </c>
      <c r="D85" s="8">
        <v>56</v>
      </c>
      <c r="E85" s="8">
        <v>60.5</v>
      </c>
      <c r="F85" s="8">
        <v>65</v>
      </c>
      <c r="G85" s="8">
        <v>69.3</v>
      </c>
      <c r="H85" s="8">
        <v>72</v>
      </c>
      <c r="I85" s="8">
        <v>74.599999999999994</v>
      </c>
      <c r="J85" s="8">
        <v>78</v>
      </c>
      <c r="K85" s="8">
        <v>79.5</v>
      </c>
      <c r="L85" s="8">
        <v>79.899999999999991</v>
      </c>
      <c r="M85" s="8">
        <v>79.300000000000011</v>
      </c>
      <c r="N85" s="8">
        <v>80.199999999999989</v>
      </c>
      <c r="O85" s="8">
        <v>81.699999999999989</v>
      </c>
      <c r="P85" s="8">
        <v>84.3</v>
      </c>
      <c r="Q85" s="8">
        <v>85.4</v>
      </c>
      <c r="R85" s="8">
        <v>86.6</v>
      </c>
      <c r="S85" s="8">
        <v>88.800000000000011</v>
      </c>
      <c r="T85" s="8">
        <v>92.1</v>
      </c>
      <c r="U85" s="8">
        <v>95.9</v>
      </c>
      <c r="V85" s="8">
        <v>100</v>
      </c>
      <c r="W85" s="8">
        <v>104.9</v>
      </c>
      <c r="X85" s="8">
        <v>111.9</v>
      </c>
      <c r="Y85" s="8">
        <v>118.4</v>
      </c>
      <c r="Z85" s="8">
        <v>123.19999999999999</v>
      </c>
      <c r="AA85" s="8">
        <v>127.9</v>
      </c>
      <c r="AB85" s="8">
        <v>131</v>
      </c>
      <c r="AC85" s="8">
        <v>131.5</v>
      </c>
      <c r="AD85" s="8">
        <v>131.69999999999999</v>
      </c>
      <c r="AE85" s="8">
        <v>131.20000000000002</v>
      </c>
      <c r="AF85" s="8">
        <v>131.19999999999999</v>
      </c>
      <c r="AG85" s="8">
        <v>132.30000000000001</v>
      </c>
      <c r="AH85" s="8">
        <v>136</v>
      </c>
    </row>
    <row r="86" spans="1:34" x14ac:dyDescent="0.25">
      <c r="A86" s="28">
        <v>83</v>
      </c>
      <c r="B86" s="9" t="s">
        <v>163</v>
      </c>
      <c r="C86" s="8">
        <v>40.1</v>
      </c>
      <c r="D86" s="8">
        <v>42.699999999999996</v>
      </c>
      <c r="E86" s="8">
        <v>45.7</v>
      </c>
      <c r="F86" s="8">
        <v>48.599999999999994</v>
      </c>
      <c r="G86" s="8">
        <v>51.4</v>
      </c>
      <c r="H86" s="8">
        <v>52.900000000000006</v>
      </c>
      <c r="I86" s="8">
        <v>54.5</v>
      </c>
      <c r="J86" s="8">
        <v>56.599999999999994</v>
      </c>
      <c r="K86" s="8">
        <v>56.800000000000004</v>
      </c>
      <c r="L86" s="8">
        <v>56.099999999999994</v>
      </c>
      <c r="M86" s="8">
        <v>54.7</v>
      </c>
      <c r="N86" s="8">
        <v>54.699999999999996</v>
      </c>
      <c r="O86" s="8">
        <v>54.8</v>
      </c>
      <c r="P86" s="8">
        <v>55.6</v>
      </c>
      <c r="Q86" s="8">
        <v>55.5</v>
      </c>
      <c r="R86" s="8">
        <v>55.7</v>
      </c>
      <c r="S86" s="8">
        <v>56.900000000000006</v>
      </c>
      <c r="T86" s="8">
        <v>59.1</v>
      </c>
      <c r="U86" s="8">
        <v>62</v>
      </c>
      <c r="V86" s="8">
        <v>65.600000000000009</v>
      </c>
      <c r="W86" s="8">
        <v>69.3</v>
      </c>
      <c r="X86" s="8">
        <v>74.5</v>
      </c>
      <c r="Y86" s="8">
        <v>79.5</v>
      </c>
      <c r="Z86" s="8">
        <v>83.8</v>
      </c>
      <c r="AA86" s="8">
        <v>88.300000000000011</v>
      </c>
      <c r="AB86" s="8">
        <v>90.699999999999989</v>
      </c>
      <c r="AC86" s="8">
        <v>91</v>
      </c>
      <c r="AD86" s="8">
        <v>90.6</v>
      </c>
      <c r="AE86" s="8">
        <v>89.800000000000011</v>
      </c>
      <c r="AF86" s="8">
        <v>89.5</v>
      </c>
      <c r="AG86" s="8">
        <v>89.8</v>
      </c>
      <c r="AH86" s="8">
        <v>92.100000000000009</v>
      </c>
    </row>
    <row r="87" spans="1:34" x14ac:dyDescent="0.25">
      <c r="A87" s="28">
        <v>84</v>
      </c>
      <c r="B87" s="1" t="s">
        <v>292</v>
      </c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</row>
    <row r="88" spans="1:34" x14ac:dyDescent="0.25">
      <c r="A88" s="28">
        <v>85</v>
      </c>
      <c r="B88" s="1" t="s">
        <v>293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</row>
    <row r="89" spans="1:34" x14ac:dyDescent="0.25">
      <c r="A89" s="28">
        <v>86</v>
      </c>
      <c r="B89" s="9" t="s">
        <v>164</v>
      </c>
      <c r="C89" s="8">
        <v>12.2</v>
      </c>
      <c r="D89" s="8">
        <v>13.3</v>
      </c>
      <c r="E89" s="8">
        <v>14.8</v>
      </c>
      <c r="F89" s="8">
        <v>16.399999999999999</v>
      </c>
      <c r="G89" s="8">
        <v>17.899999999999999</v>
      </c>
      <c r="H89" s="8">
        <v>19.100000000000001</v>
      </c>
      <c r="I89" s="8">
        <v>20.100000000000001</v>
      </c>
      <c r="J89" s="8">
        <v>21.4</v>
      </c>
      <c r="K89" s="8">
        <v>22.7</v>
      </c>
      <c r="L89" s="8">
        <v>23.8</v>
      </c>
      <c r="M89" s="8">
        <v>24.6</v>
      </c>
      <c r="N89" s="8">
        <v>25.5</v>
      </c>
      <c r="O89" s="8">
        <v>26.9</v>
      </c>
      <c r="P89" s="8">
        <v>28.7</v>
      </c>
      <c r="Q89" s="8">
        <v>29.9</v>
      </c>
      <c r="R89" s="8">
        <v>30.9</v>
      </c>
      <c r="S89" s="8">
        <v>31.9</v>
      </c>
      <c r="T89" s="8">
        <v>33</v>
      </c>
      <c r="U89" s="8">
        <v>33.9</v>
      </c>
      <c r="V89" s="8">
        <v>34.4</v>
      </c>
      <c r="W89" s="8">
        <v>35.6</v>
      </c>
      <c r="X89" s="8">
        <v>37.4</v>
      </c>
      <c r="Y89" s="8">
        <v>38.9</v>
      </c>
      <c r="Z89" s="8">
        <v>39.4</v>
      </c>
      <c r="AA89" s="8">
        <v>39.6</v>
      </c>
      <c r="AB89" s="8">
        <v>40.299999999999997</v>
      </c>
      <c r="AC89" s="8">
        <v>40.5</v>
      </c>
      <c r="AD89" s="8">
        <v>41.1</v>
      </c>
      <c r="AE89" s="8">
        <v>41.4</v>
      </c>
      <c r="AF89" s="8">
        <v>41.7</v>
      </c>
      <c r="AG89" s="8">
        <v>42.5</v>
      </c>
      <c r="AH89" s="8">
        <v>43.9</v>
      </c>
    </row>
    <row r="90" spans="1:34" x14ac:dyDescent="0.25">
      <c r="A90" s="28">
        <v>87</v>
      </c>
      <c r="B90" s="1" t="s">
        <v>292</v>
      </c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</row>
    <row r="91" spans="1:34" x14ac:dyDescent="0.25">
      <c r="A91" s="28">
        <v>88</v>
      </c>
      <c r="B91" s="1" t="s">
        <v>293</v>
      </c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</row>
    <row r="93" spans="1:34" ht="18" x14ac:dyDescent="0.25">
      <c r="A93" s="11" t="s">
        <v>478</v>
      </c>
    </row>
    <row r="95" spans="1:34" x14ac:dyDescent="0.25">
      <c r="A95" s="7" t="s">
        <v>165</v>
      </c>
      <c r="B95" s="7" t="s">
        <v>385</v>
      </c>
      <c r="C95" s="7" t="s">
        <v>390</v>
      </c>
      <c r="D95" s="7" t="s">
        <v>391</v>
      </c>
      <c r="E95" s="7" t="s">
        <v>392</v>
      </c>
      <c r="F95" s="7" t="s">
        <v>393</v>
      </c>
      <c r="G95" s="7" t="s">
        <v>394</v>
      </c>
      <c r="H95" s="7" t="s">
        <v>395</v>
      </c>
      <c r="I95" s="7" t="s">
        <v>396</v>
      </c>
      <c r="J95" s="7" t="s">
        <v>397</v>
      </c>
      <c r="K95" s="7" t="s">
        <v>398</v>
      </c>
      <c r="L95" s="7" t="s">
        <v>399</v>
      </c>
      <c r="M95" s="7" t="s">
        <v>167</v>
      </c>
      <c r="N95" s="7" t="s">
        <v>168</v>
      </c>
      <c r="O95" s="7" t="s">
        <v>169</v>
      </c>
      <c r="P95" s="7" t="s">
        <v>170</v>
      </c>
      <c r="Q95" s="7" t="s">
        <v>171</v>
      </c>
      <c r="R95" s="7" t="s">
        <v>172</v>
      </c>
      <c r="S95" s="7" t="s">
        <v>173</v>
      </c>
      <c r="T95" s="7" t="s">
        <v>174</v>
      </c>
      <c r="U95" s="7" t="s">
        <v>175</v>
      </c>
      <c r="V95" s="7" t="s">
        <v>176</v>
      </c>
      <c r="W95" s="7" t="s">
        <v>177</v>
      </c>
      <c r="X95" s="7" t="s">
        <v>178</v>
      </c>
      <c r="Y95" s="7" t="s">
        <v>179</v>
      </c>
      <c r="Z95" s="7" t="s">
        <v>180</v>
      </c>
      <c r="AA95" s="7" t="s">
        <v>181</v>
      </c>
      <c r="AB95" s="7" t="s">
        <v>182</v>
      </c>
      <c r="AC95" s="7" t="s">
        <v>183</v>
      </c>
      <c r="AD95" s="7" t="s">
        <v>184</v>
      </c>
      <c r="AE95" s="7" t="s">
        <v>185</v>
      </c>
      <c r="AF95" s="7" t="s">
        <v>186</v>
      </c>
      <c r="AG95" s="7" t="s">
        <v>187</v>
      </c>
      <c r="AH95" s="7" t="s">
        <v>188</v>
      </c>
    </row>
    <row r="96" spans="1:34" x14ac:dyDescent="0.25">
      <c r="A96" s="27" t="s">
        <v>400</v>
      </c>
      <c r="B96" s="9" t="s">
        <v>1</v>
      </c>
      <c r="C96" s="6" t="s">
        <v>166</v>
      </c>
      <c r="D96" s="6" t="s">
        <v>166</v>
      </c>
      <c r="E96" s="6" t="s">
        <v>166</v>
      </c>
      <c r="F96" s="6" t="s">
        <v>166</v>
      </c>
      <c r="G96" s="6" t="s">
        <v>166</v>
      </c>
      <c r="H96" s="6" t="s">
        <v>166</v>
      </c>
      <c r="I96" s="6" t="s">
        <v>166</v>
      </c>
      <c r="J96" s="6" t="s">
        <v>166</v>
      </c>
      <c r="K96" s="6" t="s">
        <v>166</v>
      </c>
      <c r="L96" s="6" t="s">
        <v>166</v>
      </c>
      <c r="M96" s="6" t="s">
        <v>166</v>
      </c>
      <c r="N96" s="6" t="s">
        <v>166</v>
      </c>
      <c r="O96" s="6" t="s">
        <v>166</v>
      </c>
      <c r="P96" s="6" t="s">
        <v>166</v>
      </c>
      <c r="Q96" s="6" t="s">
        <v>166</v>
      </c>
      <c r="R96" s="6" t="s">
        <v>166</v>
      </c>
      <c r="S96" s="6" t="s">
        <v>166</v>
      </c>
      <c r="T96" s="6" t="s">
        <v>166</v>
      </c>
      <c r="U96" s="6" t="s">
        <v>166</v>
      </c>
      <c r="V96" s="6" t="s">
        <v>166</v>
      </c>
      <c r="W96" s="6" t="s">
        <v>166</v>
      </c>
      <c r="X96" s="6" t="s">
        <v>166</v>
      </c>
      <c r="Y96" s="6" t="s">
        <v>166</v>
      </c>
      <c r="Z96" s="6" t="s">
        <v>166</v>
      </c>
      <c r="AA96" s="6" t="s">
        <v>166</v>
      </c>
      <c r="AB96" s="6" t="s">
        <v>166</v>
      </c>
      <c r="AC96" s="6" t="s">
        <v>166</v>
      </c>
      <c r="AD96" s="6" t="s">
        <v>166</v>
      </c>
      <c r="AE96" s="6" t="s">
        <v>166</v>
      </c>
      <c r="AF96" s="6" t="s">
        <v>166</v>
      </c>
      <c r="AG96" s="6" t="s">
        <v>166</v>
      </c>
      <c r="AH96" s="6" t="s">
        <v>166</v>
      </c>
    </row>
    <row r="97" spans="1:34" x14ac:dyDescent="0.25">
      <c r="A97" s="27" t="s">
        <v>401</v>
      </c>
      <c r="B97" s="9" t="s">
        <v>190</v>
      </c>
      <c r="C97" s="8">
        <v>243.24428699999996</v>
      </c>
      <c r="D97" s="8">
        <v>252.98326299999999</v>
      </c>
      <c r="E97" s="8">
        <v>262.72223899999995</v>
      </c>
      <c r="F97" s="8">
        <v>270.94692299999997</v>
      </c>
      <c r="G97" s="8">
        <v>276.15044599999999</v>
      </c>
      <c r="H97" s="8">
        <v>281.05704899999995</v>
      </c>
      <c r="I97" s="8">
        <v>290.37291399999998</v>
      </c>
      <c r="J97" s="8">
        <v>304.84776399999993</v>
      </c>
      <c r="K97" s="8">
        <v>325.45401199999998</v>
      </c>
      <c r="L97" s="8">
        <v>347.81208800000002</v>
      </c>
      <c r="M97" s="8">
        <v>373.39916899999997</v>
      </c>
      <c r="N97" s="8">
        <v>404.11554299999995</v>
      </c>
      <c r="O97" s="8">
        <v>439.419331</v>
      </c>
      <c r="P97" s="8">
        <v>476.50463899999994</v>
      </c>
      <c r="Q97" s="8">
        <v>506.59748099999996</v>
      </c>
      <c r="R97" s="8">
        <v>525.689437</v>
      </c>
      <c r="S97" s="8">
        <v>542.19076600000005</v>
      </c>
      <c r="T97" s="8">
        <v>563.06424199999992</v>
      </c>
      <c r="U97" s="8">
        <v>589.95777099999998</v>
      </c>
      <c r="V97" s="8">
        <v>623.517154</v>
      </c>
      <c r="W97" s="8">
        <v>659.17724599999997</v>
      </c>
      <c r="X97" s="8">
        <v>685.90746899999999</v>
      </c>
      <c r="Y97" s="8">
        <v>691.12583799999993</v>
      </c>
      <c r="Z97" s="8">
        <v>694.28803600000003</v>
      </c>
      <c r="AA97" s="8">
        <v>713.72145</v>
      </c>
      <c r="AB97" s="8">
        <v>742.3</v>
      </c>
      <c r="AC97" s="8">
        <v>776.73529699999995</v>
      </c>
      <c r="AD97" s="8">
        <v>811.87577900000008</v>
      </c>
      <c r="AE97" s="8">
        <v>847.5729859999999</v>
      </c>
      <c r="AF97" s="8">
        <v>879.2914649999999</v>
      </c>
      <c r="AG97" s="8">
        <v>908.41931699999998</v>
      </c>
      <c r="AH97" s="8">
        <v>943.10699599999998</v>
      </c>
    </row>
    <row r="98" spans="1:34" x14ac:dyDescent="0.25">
      <c r="A98" s="27" t="s">
        <v>402</v>
      </c>
      <c r="B98" s="9" t="s">
        <v>4</v>
      </c>
      <c r="C98" s="8">
        <v>24.082846</v>
      </c>
      <c r="D98" s="8">
        <v>23.162939000000001</v>
      </c>
      <c r="E98" s="8">
        <v>22.690935000000003</v>
      </c>
      <c r="F98" s="8">
        <v>22.499378999999998</v>
      </c>
      <c r="G98" s="8">
        <v>22.183561999999998</v>
      </c>
      <c r="H98" s="8">
        <v>21.553180000000001</v>
      </c>
      <c r="I98" s="8">
        <v>21.106529000000002</v>
      </c>
      <c r="J98" s="8">
        <v>21.065213</v>
      </c>
      <c r="K98" s="8">
        <v>21.415460000000003</v>
      </c>
      <c r="L98" s="8">
        <v>21.735659000000002</v>
      </c>
      <c r="M98" s="8">
        <v>22.300624000000003</v>
      </c>
      <c r="N98" s="8">
        <v>23.018646</v>
      </c>
      <c r="O98" s="8">
        <v>23.243692999999997</v>
      </c>
      <c r="P98" s="8">
        <v>23.151045000000003</v>
      </c>
      <c r="Q98" s="8">
        <v>23.176085000000004</v>
      </c>
      <c r="R98" s="8">
        <v>23.397375999999998</v>
      </c>
      <c r="S98" s="8">
        <v>23.907878999999998</v>
      </c>
      <c r="T98" s="8">
        <v>24.725122000000002</v>
      </c>
      <c r="U98" s="8">
        <v>25.734546999999999</v>
      </c>
      <c r="V98" s="8">
        <v>26.543339</v>
      </c>
      <c r="W98" s="8">
        <v>27.058850000000003</v>
      </c>
      <c r="X98" s="8">
        <v>27.636021999999997</v>
      </c>
      <c r="Y98" s="8">
        <v>28.148716</v>
      </c>
      <c r="Z98" s="8">
        <v>28.683006999999996</v>
      </c>
      <c r="AA98" s="8">
        <v>29.631710000000002</v>
      </c>
      <c r="AB98" s="8">
        <v>31.3</v>
      </c>
      <c r="AC98" s="8">
        <v>33.677235000000003</v>
      </c>
      <c r="AD98" s="8">
        <v>36.646666000000003</v>
      </c>
      <c r="AE98" s="8">
        <v>38.737506000000003</v>
      </c>
      <c r="AF98" s="8">
        <v>39.066155999999999</v>
      </c>
      <c r="AG98" s="8">
        <v>39.322503000000005</v>
      </c>
      <c r="AH98" s="8">
        <v>40.298749999999998</v>
      </c>
    </row>
    <row r="99" spans="1:34" x14ac:dyDescent="0.25">
      <c r="A99" s="27" t="s">
        <v>403</v>
      </c>
      <c r="B99" s="1" t="s">
        <v>108</v>
      </c>
      <c r="C99" s="8">
        <v>21.377538000000001</v>
      </c>
      <c r="D99" s="8">
        <v>20.474727000000001</v>
      </c>
      <c r="E99" s="8">
        <v>20.013629999999999</v>
      </c>
      <c r="F99" s="8">
        <v>19.768749</v>
      </c>
      <c r="G99" s="8">
        <v>19.379178000000003</v>
      </c>
      <c r="H99" s="8">
        <v>18.672927000000001</v>
      </c>
      <c r="I99" s="8">
        <v>18.165147000000001</v>
      </c>
      <c r="J99" s="8">
        <v>18.115461</v>
      </c>
      <c r="K99" s="8">
        <v>18.501483</v>
      </c>
      <c r="L99" s="8">
        <v>18.914804999999998</v>
      </c>
      <c r="M99" s="8">
        <v>19.626515999999999</v>
      </c>
      <c r="N99" s="8">
        <v>20.486739000000004</v>
      </c>
      <c r="O99" s="8">
        <v>20.787585</v>
      </c>
      <c r="P99" s="8">
        <v>20.741993999999998</v>
      </c>
      <c r="Q99" s="8">
        <v>20.801507999999998</v>
      </c>
      <c r="R99" s="8">
        <v>21.013902000000002</v>
      </c>
      <c r="S99" s="8">
        <v>21.450429</v>
      </c>
      <c r="T99" s="8">
        <v>22.117640999999999</v>
      </c>
      <c r="U99" s="8">
        <v>22.840271999999999</v>
      </c>
      <c r="V99" s="8">
        <v>23.320205999999999</v>
      </c>
      <c r="W99" s="8">
        <v>23.665278000000004</v>
      </c>
      <c r="X99" s="8">
        <v>24.148488</v>
      </c>
      <c r="Y99" s="8">
        <v>24.585834000000006</v>
      </c>
      <c r="Z99" s="8">
        <v>25.000520999999999</v>
      </c>
      <c r="AA99" s="8">
        <v>25.768197000000001</v>
      </c>
      <c r="AB99" s="8">
        <v>27.3</v>
      </c>
      <c r="AC99" s="8">
        <v>29.568357000000002</v>
      </c>
      <c r="AD99" s="8">
        <v>32.385444</v>
      </c>
      <c r="AE99" s="8">
        <v>34.301631</v>
      </c>
      <c r="AF99" s="8">
        <v>34.369335</v>
      </c>
      <c r="AG99" s="8">
        <v>34.293168000000001</v>
      </c>
      <c r="AH99" s="8">
        <v>34.955466000000001</v>
      </c>
    </row>
    <row r="100" spans="1:34" x14ac:dyDescent="0.25">
      <c r="A100" s="27" t="s">
        <v>404</v>
      </c>
      <c r="B100" s="1" t="s">
        <v>109</v>
      </c>
      <c r="C100" s="8">
        <v>2.7877129999999992</v>
      </c>
      <c r="D100" s="8">
        <v>2.7658189999999996</v>
      </c>
      <c r="E100" s="8">
        <v>2.7521659999999999</v>
      </c>
      <c r="F100" s="8">
        <v>2.8036210000000001</v>
      </c>
      <c r="G100" s="8">
        <v>2.8742639999999993</v>
      </c>
      <c r="H100" s="8">
        <v>2.9462599999999997</v>
      </c>
      <c r="I100" s="8">
        <v>3.0048079999999997</v>
      </c>
      <c r="J100" s="8">
        <v>3.0130899999999996</v>
      </c>
      <c r="K100" s="8">
        <v>2.9788139999999999</v>
      </c>
      <c r="L100" s="8">
        <v>2.8875069999999998</v>
      </c>
      <c r="M100" s="8">
        <v>2.7433920000000001</v>
      </c>
      <c r="N100" s="8">
        <v>2.60432</v>
      </c>
      <c r="O100" s="8">
        <v>2.5296589999999997</v>
      </c>
      <c r="P100" s="8">
        <v>2.4826319999999997</v>
      </c>
      <c r="Q100" s="8">
        <v>2.4484789999999998</v>
      </c>
      <c r="R100" s="8">
        <v>2.4581959999999996</v>
      </c>
      <c r="S100" s="8">
        <v>2.5334309999999998</v>
      </c>
      <c r="T100" s="8">
        <v>2.6860330000000001</v>
      </c>
      <c r="U100" s="8">
        <v>2.9760260000000001</v>
      </c>
      <c r="V100" s="8">
        <v>3.3071420000000002</v>
      </c>
      <c r="W100" s="8">
        <v>3.4791780000000001</v>
      </c>
      <c r="X100" s="8">
        <v>3.5753229999999996</v>
      </c>
      <c r="Y100" s="8">
        <v>3.6522389999999998</v>
      </c>
      <c r="Z100" s="8">
        <v>3.7741729999999993</v>
      </c>
      <c r="AA100" s="8">
        <v>3.9592879999999995</v>
      </c>
      <c r="AB100" s="8">
        <v>4.0999999999999996</v>
      </c>
      <c r="AC100" s="8">
        <v>4.2148820000000002</v>
      </c>
      <c r="AD100" s="8">
        <v>4.3746999999999998</v>
      </c>
      <c r="AE100" s="8">
        <v>4.555059</v>
      </c>
      <c r="AF100" s="8">
        <v>4.8198369999999997</v>
      </c>
      <c r="AG100" s="8">
        <v>5.1572259999999996</v>
      </c>
      <c r="AH100" s="8">
        <v>5.4765749999999995</v>
      </c>
    </row>
    <row r="101" spans="1:34" x14ac:dyDescent="0.25">
      <c r="A101" s="27" t="s">
        <v>405</v>
      </c>
      <c r="B101" s="9" t="s">
        <v>8</v>
      </c>
      <c r="C101" s="8">
        <v>17.975024999999999</v>
      </c>
      <c r="D101" s="8">
        <v>17.242424999999997</v>
      </c>
      <c r="E101" s="8">
        <v>16.69905</v>
      </c>
      <c r="F101" s="8">
        <v>16.090649999999997</v>
      </c>
      <c r="G101" s="8">
        <v>15.434100000000001</v>
      </c>
      <c r="H101" s="8">
        <v>14.704875000000001</v>
      </c>
      <c r="I101" s="8">
        <v>14.348699999999999</v>
      </c>
      <c r="J101" s="8">
        <v>14.414399999999999</v>
      </c>
      <c r="K101" s="8">
        <v>14.809950000000001</v>
      </c>
      <c r="L101" s="8">
        <v>15.060375000000001</v>
      </c>
      <c r="M101" s="8">
        <v>15.137550000000001</v>
      </c>
      <c r="N101" s="8">
        <v>15.133049999999999</v>
      </c>
      <c r="O101" s="8">
        <v>14.978924999999998</v>
      </c>
      <c r="P101" s="8">
        <v>14.734575</v>
      </c>
      <c r="Q101" s="8">
        <v>14.477625</v>
      </c>
      <c r="R101" s="8">
        <v>13.838625</v>
      </c>
      <c r="S101" s="8">
        <v>13.0725</v>
      </c>
      <c r="T101" s="8">
        <v>12.762450000000001</v>
      </c>
      <c r="U101" s="8">
        <v>12.835799999999999</v>
      </c>
      <c r="V101" s="8">
        <v>13.592025</v>
      </c>
      <c r="W101" s="8">
        <v>15.013124999999997</v>
      </c>
      <c r="X101" s="8">
        <v>16.568774999999999</v>
      </c>
      <c r="Y101" s="8">
        <v>17.494425</v>
      </c>
      <c r="Z101" s="8">
        <v>18.214200000000002</v>
      </c>
      <c r="AA101" s="8">
        <v>19.906199999999998</v>
      </c>
      <c r="AB101" s="8">
        <v>22.5</v>
      </c>
      <c r="AC101" s="8">
        <v>24.779475000000001</v>
      </c>
      <c r="AD101" s="8">
        <v>26.168849999999999</v>
      </c>
      <c r="AE101" s="8">
        <v>26.491500000000002</v>
      </c>
      <c r="AF101" s="8">
        <v>25.020899999999997</v>
      </c>
      <c r="AG101" s="8">
        <v>23.352975000000001</v>
      </c>
      <c r="AH101" s="8">
        <v>22.5792</v>
      </c>
    </row>
    <row r="102" spans="1:34" x14ac:dyDescent="0.25">
      <c r="A102" s="27" t="s">
        <v>406</v>
      </c>
      <c r="B102" s="1" t="s">
        <v>110</v>
      </c>
      <c r="C102" s="8">
        <v>6.4298079999999995</v>
      </c>
      <c r="D102" s="8">
        <v>6.1575360000000003</v>
      </c>
      <c r="E102" s="8">
        <v>5.9424519999999994</v>
      </c>
      <c r="F102" s="8">
        <v>5.7413080000000001</v>
      </c>
      <c r="G102" s="8">
        <v>5.5171800000000006</v>
      </c>
      <c r="H102" s="8">
        <v>5.2591200000000002</v>
      </c>
      <c r="I102" s="8">
        <v>5.1193120000000008</v>
      </c>
      <c r="J102" s="8">
        <v>5.0474360000000003</v>
      </c>
      <c r="K102" s="8">
        <v>5.0113960000000004</v>
      </c>
      <c r="L102" s="8">
        <v>4.9133399999999998</v>
      </c>
      <c r="M102" s="8">
        <v>4.8439119999999996</v>
      </c>
      <c r="N102" s="8">
        <v>4.8762799999999995</v>
      </c>
      <c r="O102" s="8">
        <v>4.9454359999999999</v>
      </c>
      <c r="P102" s="8">
        <v>5.0120079999999998</v>
      </c>
      <c r="Q102" s="8">
        <v>5.0880999999999998</v>
      </c>
      <c r="R102" s="8">
        <v>4.9612799999999995</v>
      </c>
      <c r="S102" s="8">
        <v>4.7265439999999996</v>
      </c>
      <c r="T102" s="8">
        <v>4.6866279999999998</v>
      </c>
      <c r="U102" s="8">
        <v>4.6938360000000001</v>
      </c>
      <c r="V102" s="8">
        <v>4.8362959999999999</v>
      </c>
      <c r="W102" s="8">
        <v>5.2564679999999999</v>
      </c>
      <c r="X102" s="8">
        <v>5.6450199999999997</v>
      </c>
      <c r="Y102" s="8">
        <v>5.8501760000000003</v>
      </c>
      <c r="Z102" s="8">
        <v>6.0923239999999996</v>
      </c>
      <c r="AA102" s="8">
        <v>6.4006359999999995</v>
      </c>
      <c r="AB102" s="8">
        <v>6.8</v>
      </c>
      <c r="AC102" s="8">
        <v>7.5195759999999998</v>
      </c>
      <c r="AD102" s="8">
        <v>8.1789719999999999</v>
      </c>
      <c r="AE102" s="8">
        <v>8.4402279999999994</v>
      </c>
      <c r="AF102" s="8">
        <v>8.1049199999999999</v>
      </c>
      <c r="AG102" s="8">
        <v>7.4955719999999992</v>
      </c>
      <c r="AH102" s="8">
        <v>7.109128000000001</v>
      </c>
    </row>
    <row r="103" spans="1:34" x14ac:dyDescent="0.25">
      <c r="A103" s="27" t="s">
        <v>407</v>
      </c>
      <c r="B103" s="1" t="s">
        <v>111</v>
      </c>
      <c r="C103" s="8">
        <v>6.4560599999999999</v>
      </c>
      <c r="D103" s="8">
        <v>6.2395560000000003</v>
      </c>
      <c r="E103" s="8">
        <v>6.0903219999999996</v>
      </c>
      <c r="F103" s="8">
        <v>5.8408340000000001</v>
      </c>
      <c r="G103" s="8">
        <v>5.5972979999999994</v>
      </c>
      <c r="H103" s="8">
        <v>5.3449580000000001</v>
      </c>
      <c r="I103" s="8">
        <v>5.2398060000000006</v>
      </c>
      <c r="J103" s="8">
        <v>5.4000760000000003</v>
      </c>
      <c r="K103" s="8">
        <v>5.7952020000000006</v>
      </c>
      <c r="L103" s="8">
        <v>6.1340320000000013</v>
      </c>
      <c r="M103" s="8">
        <v>6.2508399999999993</v>
      </c>
      <c r="N103" s="8">
        <v>6.1428360000000009</v>
      </c>
      <c r="O103" s="8">
        <v>5.8858459999999999</v>
      </c>
      <c r="P103" s="8">
        <v>5.5950040000000003</v>
      </c>
      <c r="Q103" s="8">
        <v>5.3050300000000004</v>
      </c>
      <c r="R103" s="8">
        <v>4.9259000000000004</v>
      </c>
      <c r="S103" s="8">
        <v>4.5528460000000006</v>
      </c>
      <c r="T103" s="8">
        <v>4.3680240000000001</v>
      </c>
      <c r="U103" s="8">
        <v>4.3736660000000009</v>
      </c>
      <c r="V103" s="8">
        <v>4.5046720000000002</v>
      </c>
      <c r="W103" s="8">
        <v>4.6684760000000001</v>
      </c>
      <c r="X103" s="8">
        <v>4.8623500000000002</v>
      </c>
      <c r="Y103" s="8">
        <v>4.9477240000000009</v>
      </c>
      <c r="Z103" s="8">
        <v>5.0401660000000001</v>
      </c>
      <c r="AA103" s="8">
        <v>5.4869380000000003</v>
      </c>
      <c r="AB103" s="8">
        <v>6.2</v>
      </c>
      <c r="AC103" s="8">
        <v>6.6369760000000007</v>
      </c>
      <c r="AD103" s="8">
        <v>6.6596060000000001</v>
      </c>
      <c r="AE103" s="8">
        <v>6.5405040000000012</v>
      </c>
      <c r="AF103" s="8">
        <v>6.2119039999999996</v>
      </c>
      <c r="AG103" s="8">
        <v>5.8894419999999998</v>
      </c>
      <c r="AH103" s="8">
        <v>5.7499419999999999</v>
      </c>
    </row>
    <row r="104" spans="1:34" x14ac:dyDescent="0.25">
      <c r="A104" s="27" t="s">
        <v>408</v>
      </c>
      <c r="B104" s="1" t="s">
        <v>112</v>
      </c>
      <c r="C104" s="8">
        <v>4.9630850000000004</v>
      </c>
      <c r="D104" s="8">
        <v>4.7270099999999999</v>
      </c>
      <c r="E104" s="8">
        <v>4.5551550000000001</v>
      </c>
      <c r="F104" s="8">
        <v>4.399165</v>
      </c>
      <c r="G104" s="8">
        <v>4.2137249999999993</v>
      </c>
      <c r="H104" s="8">
        <v>4.00007</v>
      </c>
      <c r="I104" s="8">
        <v>3.893005</v>
      </c>
      <c r="J104" s="8">
        <v>3.8798950000000003</v>
      </c>
      <c r="K104" s="8">
        <v>3.9305300000000001</v>
      </c>
      <c r="L104" s="8">
        <v>3.9544700000000002</v>
      </c>
      <c r="M104" s="8">
        <v>3.99057</v>
      </c>
      <c r="N104" s="8">
        <v>4.0591600000000003</v>
      </c>
      <c r="O104" s="8">
        <v>4.0877550000000005</v>
      </c>
      <c r="P104" s="8">
        <v>4.0630550000000003</v>
      </c>
      <c r="Q104" s="8">
        <v>4.0150800000000002</v>
      </c>
      <c r="R104" s="8">
        <v>3.8818900000000003</v>
      </c>
      <c r="S104" s="8">
        <v>3.726375</v>
      </c>
      <c r="T104" s="8">
        <v>3.6403050000000001</v>
      </c>
      <c r="U104" s="8">
        <v>3.7016750000000003</v>
      </c>
      <c r="V104" s="8">
        <v>4.1906400000000001</v>
      </c>
      <c r="W104" s="8">
        <v>5.0348100000000002</v>
      </c>
      <c r="X104" s="8">
        <v>6.0205299999999999</v>
      </c>
      <c r="Y104" s="8">
        <v>6.6660550000000001</v>
      </c>
      <c r="Z104" s="8">
        <v>7.0545099999999987</v>
      </c>
      <c r="AA104" s="8">
        <v>8.0013749999999995</v>
      </c>
      <c r="AB104" s="8">
        <v>9.5</v>
      </c>
      <c r="AC104" s="8">
        <v>10.631355000000001</v>
      </c>
      <c r="AD104" s="8">
        <v>11.347465</v>
      </c>
      <c r="AE104" s="8">
        <v>11.532335</v>
      </c>
      <c r="AF104" s="8">
        <v>10.717329999999999</v>
      </c>
      <c r="AG104" s="8">
        <v>9.9778500000000001</v>
      </c>
      <c r="AH104" s="8">
        <v>9.7317049999999998</v>
      </c>
    </row>
    <row r="105" spans="1:34" x14ac:dyDescent="0.25">
      <c r="A105" s="27" t="s">
        <v>409</v>
      </c>
      <c r="B105" s="9" t="s">
        <v>13</v>
      </c>
      <c r="C105" s="8">
        <v>22.573667999999998</v>
      </c>
      <c r="D105" s="8">
        <v>23.130354000000001</v>
      </c>
      <c r="E105" s="8">
        <v>23.474437999999996</v>
      </c>
      <c r="F105" s="8">
        <v>23.784383999999996</v>
      </c>
      <c r="G105" s="8">
        <v>23.959467999999998</v>
      </c>
      <c r="H105" s="8">
        <v>24.087907999999999</v>
      </c>
      <c r="I105" s="8">
        <v>24.526969999999995</v>
      </c>
      <c r="J105" s="8">
        <v>24.710504</v>
      </c>
      <c r="K105" s="8">
        <v>24.720305999999997</v>
      </c>
      <c r="L105" s="8">
        <v>24.582401999999998</v>
      </c>
      <c r="M105" s="8">
        <v>24.180857999999997</v>
      </c>
      <c r="N105" s="8">
        <v>23.648845999999999</v>
      </c>
      <c r="O105" s="8">
        <v>23.377770000000002</v>
      </c>
      <c r="P105" s="8">
        <v>23.570767999999997</v>
      </c>
      <c r="Q105" s="8">
        <v>24.124749999999999</v>
      </c>
      <c r="R105" s="8">
        <v>24.650677999999999</v>
      </c>
      <c r="S105" s="8">
        <v>25.197899999999994</v>
      </c>
      <c r="T105" s="8">
        <v>25.80968</v>
      </c>
      <c r="U105" s="8">
        <v>26.504607999999998</v>
      </c>
      <c r="V105" s="8">
        <v>27.569645999999992</v>
      </c>
      <c r="W105" s="8">
        <v>29.075436</v>
      </c>
      <c r="X105" s="8">
        <v>30.692089999999997</v>
      </c>
      <c r="Y105" s="8">
        <v>31.821347999999997</v>
      </c>
      <c r="Z105" s="8">
        <v>32.328347999999998</v>
      </c>
      <c r="AA105" s="8">
        <v>32.841431999999998</v>
      </c>
      <c r="AB105" s="8">
        <v>33.799999999999997</v>
      </c>
      <c r="AC105" s="8">
        <v>34.880247999999995</v>
      </c>
      <c r="AD105" s="8">
        <v>35.923991999999998</v>
      </c>
      <c r="AE105" s="8">
        <v>37.074881999999995</v>
      </c>
      <c r="AF105" s="8">
        <v>38.170677999999995</v>
      </c>
      <c r="AG105" s="8">
        <v>39.254306</v>
      </c>
      <c r="AH105" s="8">
        <v>40.540734</v>
      </c>
    </row>
    <row r="106" spans="1:34" x14ac:dyDescent="0.25">
      <c r="A106" s="27" t="s">
        <v>410</v>
      </c>
      <c r="B106" s="9" t="s">
        <v>15</v>
      </c>
      <c r="C106" s="8">
        <v>9.8543890000000012</v>
      </c>
      <c r="D106" s="8">
        <v>9.6135720000000013</v>
      </c>
      <c r="E106" s="8">
        <v>9.5607440000000015</v>
      </c>
      <c r="F106" s="8">
        <v>9.6279029999999999</v>
      </c>
      <c r="G106" s="8">
        <v>9.3702259999999988</v>
      </c>
      <c r="H106" s="8">
        <v>8.8992700000000013</v>
      </c>
      <c r="I106" s="8">
        <v>8.8332350000000002</v>
      </c>
      <c r="J106" s="8">
        <v>9.3412830000000007</v>
      </c>
      <c r="K106" s="8">
        <v>10.357097999999999</v>
      </c>
      <c r="L106" s="8">
        <v>11.747767000000001</v>
      </c>
      <c r="M106" s="8">
        <v>13.319962</v>
      </c>
      <c r="N106" s="8">
        <v>15.214183</v>
      </c>
      <c r="O106" s="8">
        <v>17.612237</v>
      </c>
      <c r="P106" s="8">
        <v>19.829326999999999</v>
      </c>
      <c r="Q106" s="8">
        <v>21.374827</v>
      </c>
      <c r="R106" s="8">
        <v>22.760718999999998</v>
      </c>
      <c r="S106" s="8">
        <v>23.919843999999998</v>
      </c>
      <c r="T106" s="8">
        <v>25.037381</v>
      </c>
      <c r="U106" s="8">
        <v>26.660718000000003</v>
      </c>
      <c r="V106" s="8">
        <v>28.579104999999998</v>
      </c>
      <c r="W106" s="8">
        <v>30.727631000000002</v>
      </c>
      <c r="X106" s="8">
        <v>32.010115000000006</v>
      </c>
      <c r="Y106" s="8">
        <v>30.643893000000002</v>
      </c>
      <c r="Z106" s="8">
        <v>28.67605</v>
      </c>
      <c r="AA106" s="8">
        <v>28.079487000000004</v>
      </c>
      <c r="AB106" s="8">
        <v>28.1</v>
      </c>
      <c r="AC106" s="8">
        <v>28.945529000000001</v>
      </c>
      <c r="AD106" s="8">
        <v>30.052388000000001</v>
      </c>
      <c r="AE106" s="8">
        <v>31.430131000000003</v>
      </c>
      <c r="AF106" s="8">
        <v>33.136082000000002</v>
      </c>
      <c r="AG106" s="8">
        <v>34.708277000000002</v>
      </c>
      <c r="AH106" s="8">
        <v>36.567653999999997</v>
      </c>
    </row>
    <row r="107" spans="1:34" x14ac:dyDescent="0.25">
      <c r="A107" s="27" t="s">
        <v>411</v>
      </c>
      <c r="B107" s="9" t="s">
        <v>17</v>
      </c>
      <c r="C107" s="8">
        <v>72.469419000000002</v>
      </c>
      <c r="D107" s="8">
        <v>73.776556999999997</v>
      </c>
      <c r="E107" s="8">
        <v>75.358680000000007</v>
      </c>
      <c r="F107" s="8">
        <v>77.59309300000001</v>
      </c>
      <c r="G107" s="8">
        <v>79.613912999999997</v>
      </c>
      <c r="H107" s="8">
        <v>81.485090000000014</v>
      </c>
      <c r="I107" s="8">
        <v>83.551953999999981</v>
      </c>
      <c r="J107" s="8">
        <v>86.02426100000001</v>
      </c>
      <c r="K107" s="8">
        <v>90.196359000000015</v>
      </c>
      <c r="L107" s="8">
        <v>94.827618000000001</v>
      </c>
      <c r="M107" s="8">
        <v>99.499805000000009</v>
      </c>
      <c r="N107" s="8">
        <v>104.513485</v>
      </c>
      <c r="O107" s="8">
        <v>109.08207300000002</v>
      </c>
      <c r="P107" s="8">
        <v>112.79628900000002</v>
      </c>
      <c r="Q107" s="8">
        <v>115.63566899999999</v>
      </c>
      <c r="R107" s="8">
        <v>116.79316400000002</v>
      </c>
      <c r="S107" s="8">
        <v>116.90060000000001</v>
      </c>
      <c r="T107" s="8">
        <v>116.73049300000001</v>
      </c>
      <c r="U107" s="8">
        <v>117.23314000000001</v>
      </c>
      <c r="V107" s="8">
        <v>118.72701200000002</v>
      </c>
      <c r="W107" s="8">
        <v>121.37454200000001</v>
      </c>
      <c r="X107" s="8">
        <v>124.877723</v>
      </c>
      <c r="Y107" s="8">
        <v>125.73209500000002</v>
      </c>
      <c r="Z107" s="8">
        <v>124.7025</v>
      </c>
      <c r="AA107" s="8">
        <v>125.57349900000001</v>
      </c>
      <c r="AB107" s="8">
        <v>127.9</v>
      </c>
      <c r="AC107" s="8">
        <v>130.57950500000001</v>
      </c>
      <c r="AD107" s="8">
        <v>132.980188</v>
      </c>
      <c r="AE107" s="8">
        <v>135.25425000000001</v>
      </c>
      <c r="AF107" s="8">
        <v>137.04996600000001</v>
      </c>
      <c r="AG107" s="8">
        <v>138.24327300000002</v>
      </c>
      <c r="AH107" s="8">
        <v>139.97503900000001</v>
      </c>
    </row>
    <row r="108" spans="1:34" x14ac:dyDescent="0.25">
      <c r="A108" s="27" t="s">
        <v>412</v>
      </c>
      <c r="B108" s="1" t="s">
        <v>284</v>
      </c>
      <c r="C108" s="8">
        <v>37.727586000000002</v>
      </c>
      <c r="D108" s="8">
        <v>38.342135999999996</v>
      </c>
      <c r="E108" s="8">
        <v>38.822207999999996</v>
      </c>
      <c r="F108" s="8">
        <v>39.548099999999998</v>
      </c>
      <c r="G108" s="8">
        <v>40.102640999999998</v>
      </c>
      <c r="H108" s="8">
        <v>40.613078999999999</v>
      </c>
      <c r="I108" s="8">
        <v>41.41633199999999</v>
      </c>
      <c r="J108" s="8">
        <v>42.779910000000001</v>
      </c>
      <c r="K108" s="8">
        <v>45.407291999999998</v>
      </c>
      <c r="L108" s="8">
        <v>48.540773999999999</v>
      </c>
      <c r="M108" s="8">
        <v>51.949718999999995</v>
      </c>
      <c r="N108" s="8">
        <v>55.700642999999999</v>
      </c>
      <c r="O108" s="8">
        <v>59.121879</v>
      </c>
      <c r="P108" s="8">
        <v>62.059427999999997</v>
      </c>
      <c r="Q108" s="8">
        <v>64.469909999999999</v>
      </c>
      <c r="R108" s="8">
        <v>65.463312000000002</v>
      </c>
      <c r="S108" s="8">
        <v>65.490785999999986</v>
      </c>
      <c r="T108" s="8">
        <v>65.328834000000001</v>
      </c>
      <c r="U108" s="8">
        <v>65.611526999999995</v>
      </c>
      <c r="V108" s="8">
        <v>66.510216</v>
      </c>
      <c r="W108" s="8">
        <v>67.990196999999995</v>
      </c>
      <c r="X108" s="8">
        <v>70.136783999999992</v>
      </c>
      <c r="Y108" s="8">
        <v>70.455626999999993</v>
      </c>
      <c r="Z108" s="8">
        <v>69.611885999999998</v>
      </c>
      <c r="AA108" s="8">
        <v>70.501899000000009</v>
      </c>
      <c r="AB108" s="8">
        <v>72.3</v>
      </c>
      <c r="AC108" s="8">
        <v>74.014955999999998</v>
      </c>
      <c r="AD108" s="8">
        <v>75.381426000000005</v>
      </c>
      <c r="AE108" s="8">
        <v>76.466649000000004</v>
      </c>
      <c r="AF108" s="8">
        <v>76.737051000000008</v>
      </c>
      <c r="AG108" s="8">
        <v>76.591004999999996</v>
      </c>
      <c r="AH108" s="8">
        <v>77.078306999999995</v>
      </c>
    </row>
    <row r="109" spans="1:34" x14ac:dyDescent="0.25">
      <c r="A109" s="27" t="s">
        <v>413</v>
      </c>
      <c r="B109" s="1" t="s">
        <v>113</v>
      </c>
      <c r="C109" s="8">
        <v>2.036937</v>
      </c>
      <c r="D109" s="8">
        <v>2.0158529999999999</v>
      </c>
      <c r="E109" s="8">
        <v>1.994853</v>
      </c>
      <c r="F109" s="8">
        <v>1.9844580000000003</v>
      </c>
      <c r="G109" s="8">
        <v>1.9490730000000003</v>
      </c>
      <c r="H109" s="8">
        <v>1.8979169999999999</v>
      </c>
      <c r="I109" s="8">
        <v>1.8703230000000002</v>
      </c>
      <c r="J109" s="8">
        <v>1.9063589999999999</v>
      </c>
      <c r="K109" s="8">
        <v>2.0198009999999997</v>
      </c>
      <c r="L109" s="8">
        <v>2.1475860000000004</v>
      </c>
      <c r="M109" s="8">
        <v>2.2194060000000002</v>
      </c>
      <c r="N109" s="8">
        <v>2.2517040000000001</v>
      </c>
      <c r="O109" s="8">
        <v>2.3011380000000003</v>
      </c>
      <c r="P109" s="8">
        <v>2.3427810000000004</v>
      </c>
      <c r="Q109" s="8">
        <v>2.3541630000000002</v>
      </c>
      <c r="R109" s="8">
        <v>2.332449</v>
      </c>
      <c r="S109" s="8">
        <v>2.294565</v>
      </c>
      <c r="T109" s="8">
        <v>2.2884119999999997</v>
      </c>
      <c r="U109" s="8">
        <v>2.3347170000000004</v>
      </c>
      <c r="V109" s="8">
        <v>2.439486</v>
      </c>
      <c r="W109" s="8">
        <v>2.519622</v>
      </c>
      <c r="X109" s="8">
        <v>2.4993569999999998</v>
      </c>
      <c r="Y109" s="8">
        <v>2.3840669999999999</v>
      </c>
      <c r="Z109" s="8">
        <v>2.2457819999999997</v>
      </c>
      <c r="AA109" s="8">
        <v>2.1538439999999999</v>
      </c>
      <c r="AB109" s="8">
        <v>2.1</v>
      </c>
      <c r="AC109" s="8">
        <v>2.1322559999999999</v>
      </c>
      <c r="AD109" s="8">
        <v>2.2591169999999998</v>
      </c>
      <c r="AE109" s="8">
        <v>2.407797</v>
      </c>
      <c r="AF109" s="8">
        <v>2.5305630000000003</v>
      </c>
      <c r="AG109" s="8">
        <v>2.6696040000000001</v>
      </c>
      <c r="AH109" s="8">
        <v>2.8402920000000007</v>
      </c>
    </row>
    <row r="110" spans="1:34" x14ac:dyDescent="0.25">
      <c r="A110" s="27" t="s">
        <v>414</v>
      </c>
      <c r="B110" s="1" t="s">
        <v>114</v>
      </c>
      <c r="C110" s="8">
        <v>3.0087999999999999</v>
      </c>
      <c r="D110" s="8">
        <v>3.0126799999999996</v>
      </c>
      <c r="E110" s="8">
        <v>3.0147599999999999</v>
      </c>
      <c r="F110" s="8">
        <v>3.02956</v>
      </c>
      <c r="G110" s="8">
        <v>2.9993599999999998</v>
      </c>
      <c r="H110" s="8">
        <v>2.9459599999999999</v>
      </c>
      <c r="I110" s="8">
        <v>2.8954399999999998</v>
      </c>
      <c r="J110" s="8">
        <v>2.8614800000000002</v>
      </c>
      <c r="K110" s="8">
        <v>2.8763999999999998</v>
      </c>
      <c r="L110" s="8">
        <v>2.9128400000000001</v>
      </c>
      <c r="M110" s="8">
        <v>2.9958399999999998</v>
      </c>
      <c r="N110" s="8">
        <v>3.13368</v>
      </c>
      <c r="O110" s="8">
        <v>3.2911599999999996</v>
      </c>
      <c r="P110" s="8">
        <v>3.4555599999999997</v>
      </c>
      <c r="Q110" s="8">
        <v>3.6027999999999998</v>
      </c>
      <c r="R110" s="8">
        <v>3.7110000000000003</v>
      </c>
      <c r="S110" s="8">
        <v>3.7806000000000002</v>
      </c>
      <c r="T110" s="8">
        <v>3.8305200000000004</v>
      </c>
      <c r="U110" s="8">
        <v>3.92048</v>
      </c>
      <c r="V110" s="8">
        <v>4.0961600000000002</v>
      </c>
      <c r="W110" s="8">
        <v>4.37052</v>
      </c>
      <c r="X110" s="8">
        <v>4.5544000000000002</v>
      </c>
      <c r="Y110" s="8">
        <v>4.4757199999999999</v>
      </c>
      <c r="Z110" s="8">
        <v>4.2906000000000004</v>
      </c>
      <c r="AA110" s="8">
        <v>4.1367200000000004</v>
      </c>
      <c r="AB110" s="8">
        <v>4</v>
      </c>
      <c r="AC110" s="8">
        <v>3.8766000000000003</v>
      </c>
      <c r="AD110" s="8">
        <v>3.8041199999999997</v>
      </c>
      <c r="AE110" s="8">
        <v>3.7938000000000001</v>
      </c>
      <c r="AF110" s="8">
        <v>3.8238400000000001</v>
      </c>
      <c r="AG110" s="8">
        <v>3.8604799999999999</v>
      </c>
      <c r="AH110" s="8">
        <v>3.90116</v>
      </c>
    </row>
    <row r="111" spans="1:34" x14ac:dyDescent="0.25">
      <c r="A111" s="27" t="s">
        <v>415</v>
      </c>
      <c r="B111" s="1" t="s">
        <v>115</v>
      </c>
      <c r="C111" s="8">
        <v>5.5636559999999999</v>
      </c>
      <c r="D111" s="8">
        <v>5.4933759999999996</v>
      </c>
      <c r="E111" s="8">
        <v>5.4585439999999998</v>
      </c>
      <c r="F111" s="8">
        <v>5.4547360000000005</v>
      </c>
      <c r="G111" s="8">
        <v>5.4556880000000003</v>
      </c>
      <c r="H111" s="8">
        <v>5.4313279999999997</v>
      </c>
      <c r="I111" s="8">
        <v>5.3688879999999992</v>
      </c>
      <c r="J111" s="8">
        <v>5.3558399999999997</v>
      </c>
      <c r="K111" s="8">
        <v>5.4238239999999998</v>
      </c>
      <c r="L111" s="8">
        <v>5.4607280000000005</v>
      </c>
      <c r="M111" s="8">
        <v>5.4788159999999992</v>
      </c>
      <c r="N111" s="8">
        <v>5.4850320000000004</v>
      </c>
      <c r="O111" s="8">
        <v>5.4648159999999999</v>
      </c>
      <c r="P111" s="8">
        <v>5.4070799999999997</v>
      </c>
      <c r="Q111" s="8">
        <v>5.3289599999999995</v>
      </c>
      <c r="R111" s="8">
        <v>5.2262559999999993</v>
      </c>
      <c r="S111" s="8">
        <v>5.0849679999999999</v>
      </c>
      <c r="T111" s="8">
        <v>4.9547119999999998</v>
      </c>
      <c r="U111" s="8">
        <v>4.8910400000000003</v>
      </c>
      <c r="V111" s="8">
        <v>4.8801199999999998</v>
      </c>
      <c r="W111" s="8">
        <v>4.9397039999999999</v>
      </c>
      <c r="X111" s="8">
        <v>5.1474080000000004</v>
      </c>
      <c r="Y111" s="8">
        <v>5.347944</v>
      </c>
      <c r="Z111" s="8">
        <v>5.4262879999999996</v>
      </c>
      <c r="AA111" s="8">
        <v>5.5006559999999993</v>
      </c>
      <c r="AB111" s="8">
        <v>5.6</v>
      </c>
      <c r="AC111" s="8">
        <v>5.679015999999999</v>
      </c>
      <c r="AD111" s="8">
        <v>5.679856</v>
      </c>
      <c r="AE111" s="8">
        <v>5.6215599999999997</v>
      </c>
      <c r="AF111" s="8">
        <v>5.5728400000000002</v>
      </c>
      <c r="AG111" s="8">
        <v>5.5356559999999995</v>
      </c>
      <c r="AH111" s="8">
        <v>5.5006559999999993</v>
      </c>
    </row>
    <row r="112" spans="1:34" x14ac:dyDescent="0.25">
      <c r="A112" s="27" t="s">
        <v>416</v>
      </c>
      <c r="B112" s="1" t="s">
        <v>116</v>
      </c>
      <c r="C112" s="8">
        <v>4.4351579999999995</v>
      </c>
      <c r="D112" s="8">
        <v>4.5182280000000006</v>
      </c>
      <c r="E112" s="8">
        <v>4.5761039999999999</v>
      </c>
      <c r="F112" s="8">
        <v>4.6544940000000006</v>
      </c>
      <c r="G112" s="8">
        <v>4.7094839999999998</v>
      </c>
      <c r="H112" s="8">
        <v>4.7663459999999995</v>
      </c>
      <c r="I112" s="8">
        <v>4.8584639999999997</v>
      </c>
      <c r="J112" s="8">
        <v>4.9862279999999997</v>
      </c>
      <c r="K112" s="8">
        <v>5.2205400000000006</v>
      </c>
      <c r="L112" s="8">
        <v>5.4371459999999994</v>
      </c>
      <c r="M112" s="8">
        <v>5.6379180000000009</v>
      </c>
      <c r="N112" s="8">
        <v>5.8927440000000004</v>
      </c>
      <c r="O112" s="8">
        <v>6.1430460000000009</v>
      </c>
      <c r="P112" s="8">
        <v>6.3620700000000001</v>
      </c>
      <c r="Q112" s="8">
        <v>6.538818</v>
      </c>
      <c r="R112" s="8">
        <v>6.6339779999999999</v>
      </c>
      <c r="S112" s="8">
        <v>6.6522299999999994</v>
      </c>
      <c r="T112" s="8">
        <v>6.6616680000000006</v>
      </c>
      <c r="U112" s="8">
        <v>6.7223519999999999</v>
      </c>
      <c r="V112" s="8">
        <v>6.8538600000000001</v>
      </c>
      <c r="W112" s="8">
        <v>7.1100119999999993</v>
      </c>
      <c r="X112" s="8">
        <v>7.421856</v>
      </c>
      <c r="Y112" s="8">
        <v>7.4982179999999996</v>
      </c>
      <c r="Z112" s="8">
        <v>7.4188920000000005</v>
      </c>
      <c r="AA112" s="8">
        <v>7.5106200000000003</v>
      </c>
      <c r="AB112" s="8">
        <v>7.8</v>
      </c>
      <c r="AC112" s="8">
        <v>8.110517999999999</v>
      </c>
      <c r="AD112" s="8">
        <v>8.3174519999999994</v>
      </c>
      <c r="AE112" s="8">
        <v>8.4497399999999985</v>
      </c>
      <c r="AF112" s="8">
        <v>8.5622160000000012</v>
      </c>
      <c r="AG112" s="8">
        <v>8.6770319999999987</v>
      </c>
      <c r="AH112" s="8">
        <v>8.8079940000000008</v>
      </c>
    </row>
    <row r="113" spans="1:34" x14ac:dyDescent="0.25">
      <c r="A113" s="27" t="s">
        <v>417</v>
      </c>
      <c r="B113" s="1" t="s">
        <v>117</v>
      </c>
      <c r="C113" s="8">
        <v>3.6610079999999998</v>
      </c>
      <c r="D113" s="8">
        <v>3.7620959999999997</v>
      </c>
      <c r="E113" s="8">
        <v>3.8399399999999999</v>
      </c>
      <c r="F113" s="8">
        <v>3.9312</v>
      </c>
      <c r="G113" s="8">
        <v>4.008966</v>
      </c>
      <c r="H113" s="8">
        <v>4.1038919999999992</v>
      </c>
      <c r="I113" s="8">
        <v>4.2196439999999997</v>
      </c>
      <c r="J113" s="8">
        <v>4.3710420000000001</v>
      </c>
      <c r="K113" s="8">
        <v>4.6635419999999996</v>
      </c>
      <c r="L113" s="8">
        <v>5.0107979999999994</v>
      </c>
      <c r="M113" s="8">
        <v>5.5427580000000001</v>
      </c>
      <c r="N113" s="8">
        <v>6.1930439999999995</v>
      </c>
      <c r="O113" s="8">
        <v>6.7104180000000007</v>
      </c>
      <c r="P113" s="8">
        <v>7.0577519999999989</v>
      </c>
      <c r="Q113" s="8">
        <v>7.2407399999999997</v>
      </c>
      <c r="R113" s="8">
        <v>7.1819279999999992</v>
      </c>
      <c r="S113" s="8">
        <v>6.9749940000000006</v>
      </c>
      <c r="T113" s="8">
        <v>6.8075279999999996</v>
      </c>
      <c r="U113" s="8">
        <v>6.7334279999999991</v>
      </c>
      <c r="V113" s="8">
        <v>6.7621320000000003</v>
      </c>
      <c r="W113" s="8">
        <v>6.8751540000000002</v>
      </c>
      <c r="X113" s="8">
        <v>7.0753020000000006</v>
      </c>
      <c r="Y113" s="8">
        <v>7.1929259999999999</v>
      </c>
      <c r="Z113" s="8">
        <v>7.2325499999999998</v>
      </c>
      <c r="AA113" s="8">
        <v>7.485036</v>
      </c>
      <c r="AB113" s="8">
        <v>7.8</v>
      </c>
      <c r="AC113" s="8">
        <v>8.0218319999999999</v>
      </c>
      <c r="AD113" s="8">
        <v>8.1591900000000006</v>
      </c>
      <c r="AE113" s="8">
        <v>8.1710460000000005</v>
      </c>
      <c r="AF113" s="8">
        <v>8.0989740000000001</v>
      </c>
      <c r="AG113" s="8">
        <v>7.9892280000000007</v>
      </c>
      <c r="AH113" s="8">
        <v>7.9098239999999995</v>
      </c>
    </row>
    <row r="114" spans="1:34" x14ac:dyDescent="0.25">
      <c r="A114" s="27" t="s">
        <v>418</v>
      </c>
      <c r="B114" s="1" t="s">
        <v>118</v>
      </c>
      <c r="C114" s="8">
        <v>6.0876280000000005</v>
      </c>
      <c r="D114" s="8">
        <v>6.3767719999999999</v>
      </c>
      <c r="E114" s="8">
        <v>6.674188</v>
      </c>
      <c r="F114" s="8">
        <v>6.9930360000000009</v>
      </c>
      <c r="G114" s="8">
        <v>7.277292000000001</v>
      </c>
      <c r="H114" s="8">
        <v>7.5985839999999998</v>
      </c>
      <c r="I114" s="8">
        <v>8.0135000000000005</v>
      </c>
      <c r="J114" s="8">
        <v>8.5739280000000004</v>
      </c>
      <c r="K114" s="8">
        <v>9.5195679999999996</v>
      </c>
      <c r="L114" s="8">
        <v>10.774656</v>
      </c>
      <c r="M114" s="8">
        <v>12.123744000000002</v>
      </c>
      <c r="N114" s="8">
        <v>13.442752</v>
      </c>
      <c r="O114" s="8">
        <v>14.632228</v>
      </c>
      <c r="P114" s="8">
        <v>15.887880000000003</v>
      </c>
      <c r="Q114" s="8">
        <v>17.130184</v>
      </c>
      <c r="R114" s="8">
        <v>17.510132000000002</v>
      </c>
      <c r="S114" s="8">
        <v>17.257460000000002</v>
      </c>
      <c r="T114" s="8">
        <v>16.917180000000002</v>
      </c>
      <c r="U114" s="8">
        <v>16.820736</v>
      </c>
      <c r="V114" s="8">
        <v>16.880144000000001</v>
      </c>
      <c r="W114" s="8">
        <v>17.101420000000001</v>
      </c>
      <c r="X114" s="8">
        <v>17.924295999999998</v>
      </c>
      <c r="Y114" s="8">
        <v>18.136735999999999</v>
      </c>
      <c r="Z114" s="8">
        <v>17.805104</v>
      </c>
      <c r="AA114" s="8">
        <v>18.236000000000001</v>
      </c>
      <c r="AB114" s="8">
        <v>18.8</v>
      </c>
      <c r="AC114" s="8">
        <v>18.948520000000002</v>
      </c>
      <c r="AD114" s="8">
        <v>18.809776000000003</v>
      </c>
      <c r="AE114" s="8">
        <v>18.648848000000001</v>
      </c>
      <c r="AF114" s="8">
        <v>18.269276000000001</v>
      </c>
      <c r="AG114" s="8">
        <v>17.788372000000003</v>
      </c>
      <c r="AH114" s="8">
        <v>17.634964</v>
      </c>
    </row>
    <row r="115" spans="1:34" x14ac:dyDescent="0.25">
      <c r="A115" s="27" t="s">
        <v>419</v>
      </c>
      <c r="B115" s="1" t="s">
        <v>119</v>
      </c>
      <c r="C115" s="8">
        <v>2.24105</v>
      </c>
      <c r="D115" s="8">
        <v>2.2660750000000003</v>
      </c>
      <c r="E115" s="8">
        <v>2.2996749999999997</v>
      </c>
      <c r="F115" s="8">
        <v>2.3387500000000001</v>
      </c>
      <c r="G115" s="8">
        <v>2.3617500000000002</v>
      </c>
      <c r="H115" s="8">
        <v>2.3888499999999997</v>
      </c>
      <c r="I115" s="8">
        <v>2.4311499999999997</v>
      </c>
      <c r="J115" s="8">
        <v>2.4880750000000003</v>
      </c>
      <c r="K115" s="8">
        <v>2.5947749999999998</v>
      </c>
      <c r="L115" s="8">
        <v>2.7168999999999999</v>
      </c>
      <c r="M115" s="8">
        <v>2.7761499999999999</v>
      </c>
      <c r="N115" s="8">
        <v>2.7814749999999999</v>
      </c>
      <c r="O115" s="8">
        <v>2.7853500000000002</v>
      </c>
      <c r="P115" s="8">
        <v>2.8350999999999997</v>
      </c>
      <c r="Q115" s="8">
        <v>2.9140499999999996</v>
      </c>
      <c r="R115" s="8">
        <v>2.9360750000000002</v>
      </c>
      <c r="S115" s="8">
        <v>2.9020250000000001</v>
      </c>
      <c r="T115" s="8">
        <v>2.8547249999999997</v>
      </c>
      <c r="U115" s="8">
        <v>2.782</v>
      </c>
      <c r="V115" s="8">
        <v>2.7373750000000001</v>
      </c>
      <c r="W115" s="8">
        <v>2.7552499999999998</v>
      </c>
      <c r="X115" s="8">
        <v>2.7795999999999998</v>
      </c>
      <c r="Y115" s="8">
        <v>2.7343500000000001</v>
      </c>
      <c r="Z115" s="8">
        <v>2.6339249999999996</v>
      </c>
      <c r="AA115" s="8">
        <v>2.5500249999999998</v>
      </c>
      <c r="AB115" s="8">
        <v>2.5</v>
      </c>
      <c r="AC115" s="8">
        <v>2.4750000000000001</v>
      </c>
      <c r="AD115" s="8">
        <v>2.4638000000000004</v>
      </c>
      <c r="AE115" s="8">
        <v>2.4857749999999998</v>
      </c>
      <c r="AF115" s="8">
        <v>2.478275</v>
      </c>
      <c r="AG115" s="8">
        <v>2.4682749999999998</v>
      </c>
      <c r="AH115" s="8">
        <v>2.5114999999999998</v>
      </c>
    </row>
    <row r="116" spans="1:34" x14ac:dyDescent="0.25">
      <c r="A116" s="27" t="s">
        <v>420</v>
      </c>
      <c r="B116" s="1" t="s">
        <v>120</v>
      </c>
      <c r="C116" s="8">
        <v>6.0541600000000004</v>
      </c>
      <c r="D116" s="8">
        <v>5.9775520000000002</v>
      </c>
      <c r="E116" s="8">
        <v>5.8308530000000012</v>
      </c>
      <c r="F116" s="8">
        <v>5.8614430000000004</v>
      </c>
      <c r="G116" s="8">
        <v>5.9216920000000002</v>
      </c>
      <c r="H116" s="8">
        <v>5.9403120000000005</v>
      </c>
      <c r="I116" s="8">
        <v>6.1211920000000006</v>
      </c>
      <c r="J116" s="8">
        <v>6.5463929999999992</v>
      </c>
      <c r="K116" s="8">
        <v>7.2289490000000001</v>
      </c>
      <c r="L116" s="8">
        <v>7.9585869999999996</v>
      </c>
      <c r="M116" s="8">
        <v>8.6269120000000008</v>
      </c>
      <c r="N116" s="8">
        <v>9.3904650000000007</v>
      </c>
      <c r="O116" s="8">
        <v>10.11731</v>
      </c>
      <c r="P116" s="8">
        <v>10.665535999999999</v>
      </c>
      <c r="Q116" s="8">
        <v>11.118933</v>
      </c>
      <c r="R116" s="8">
        <v>11.543469000000002</v>
      </c>
      <c r="S116" s="8">
        <v>12.062568000000001</v>
      </c>
      <c r="T116" s="8">
        <v>12.478858000000001</v>
      </c>
      <c r="U116" s="8">
        <v>12.712539000000001</v>
      </c>
      <c r="V116" s="8">
        <v>12.898073999999999</v>
      </c>
      <c r="W116" s="8">
        <v>12.965505</v>
      </c>
      <c r="X116" s="8">
        <v>12.94755</v>
      </c>
      <c r="Y116" s="8">
        <v>12.699106000000002</v>
      </c>
      <c r="Z116" s="8">
        <v>12.548417000000002</v>
      </c>
      <c r="AA116" s="8">
        <v>12.771591000000001</v>
      </c>
      <c r="AB116" s="8">
        <v>13.3</v>
      </c>
      <c r="AC116" s="8">
        <v>14.153594</v>
      </c>
      <c r="AD116" s="8">
        <v>15.085924</v>
      </c>
      <c r="AE116" s="8">
        <v>15.849211</v>
      </c>
      <c r="AF116" s="8">
        <v>16.069592</v>
      </c>
      <c r="AG116" s="8">
        <v>16.000964</v>
      </c>
      <c r="AH116" s="8">
        <v>16.085419000000002</v>
      </c>
    </row>
    <row r="117" spans="1:34" x14ac:dyDescent="0.25">
      <c r="A117" s="27" t="s">
        <v>421</v>
      </c>
      <c r="B117" s="1" t="s">
        <v>121</v>
      </c>
      <c r="C117" s="8">
        <v>2.4438119999999999</v>
      </c>
      <c r="D117" s="8">
        <v>2.5893710000000003</v>
      </c>
      <c r="E117" s="8">
        <v>2.667767</v>
      </c>
      <c r="F117" s="8">
        <v>2.7202660000000005</v>
      </c>
      <c r="G117" s="8">
        <v>2.7525080000000002</v>
      </c>
      <c r="H117" s="8">
        <v>2.7742689999999999</v>
      </c>
      <c r="I117" s="8">
        <v>2.8008710000000003</v>
      </c>
      <c r="J117" s="8">
        <v>2.8119160000000005</v>
      </c>
      <c r="K117" s="8">
        <v>2.8798310000000003</v>
      </c>
      <c r="L117" s="8">
        <v>2.9872730000000001</v>
      </c>
      <c r="M117" s="8">
        <v>3.2226489999999997</v>
      </c>
      <c r="N117" s="8">
        <v>3.571107</v>
      </c>
      <c r="O117" s="8">
        <v>3.852214</v>
      </c>
      <c r="P117" s="8">
        <v>3.9420310000000005</v>
      </c>
      <c r="Q117" s="8">
        <v>3.8798030000000008</v>
      </c>
      <c r="R117" s="8">
        <v>3.81311</v>
      </c>
      <c r="S117" s="8">
        <v>3.7729719999999998</v>
      </c>
      <c r="T117" s="8">
        <v>3.7055269999999996</v>
      </c>
      <c r="U117" s="8">
        <v>3.6858339999999998</v>
      </c>
      <c r="V117" s="8">
        <v>3.758308</v>
      </c>
      <c r="W117" s="8">
        <v>3.9670820000000004</v>
      </c>
      <c r="X117" s="8">
        <v>4.2746500000000003</v>
      </c>
      <c r="Y117" s="8">
        <v>4.4453070000000006</v>
      </c>
      <c r="Z117" s="8">
        <v>4.4730370000000006</v>
      </c>
      <c r="AA117" s="8">
        <v>4.5716900000000003</v>
      </c>
      <c r="AB117" s="8">
        <v>4.7</v>
      </c>
      <c r="AC117" s="8">
        <v>4.8147270000000004</v>
      </c>
      <c r="AD117" s="8">
        <v>4.9713310000000002</v>
      </c>
      <c r="AE117" s="8">
        <v>5.1641720000000007</v>
      </c>
      <c r="AF117" s="8">
        <v>5.3774580000000007</v>
      </c>
      <c r="AG117" s="8">
        <v>5.5931880000000005</v>
      </c>
      <c r="AH117" s="8">
        <v>5.8269190000000002</v>
      </c>
    </row>
    <row r="118" spans="1:34" x14ac:dyDescent="0.25">
      <c r="A118" s="27" t="s">
        <v>422</v>
      </c>
      <c r="B118" s="1" t="s">
        <v>122</v>
      </c>
      <c r="C118" s="8">
        <v>0.50333800000000006</v>
      </c>
      <c r="D118" s="8">
        <v>0.52619600000000011</v>
      </c>
      <c r="E118" s="8">
        <v>0.54675499999999999</v>
      </c>
      <c r="F118" s="8">
        <v>0.56581800000000004</v>
      </c>
      <c r="G118" s="8">
        <v>0.57203300000000001</v>
      </c>
      <c r="H118" s="8">
        <v>0.57455200000000006</v>
      </c>
      <c r="I118" s="8">
        <v>0.59502300000000008</v>
      </c>
      <c r="J118" s="8">
        <v>0.63324800000000003</v>
      </c>
      <c r="K118" s="8">
        <v>0.68807200000000013</v>
      </c>
      <c r="L118" s="8">
        <v>0.74632799999999999</v>
      </c>
      <c r="M118" s="8">
        <v>0.81709100000000001</v>
      </c>
      <c r="N118" s="8">
        <v>0.9066860000000001</v>
      </c>
      <c r="O118" s="8">
        <v>1.0042230000000003</v>
      </c>
      <c r="P118" s="8">
        <v>1.0947530000000001</v>
      </c>
      <c r="Q118" s="8">
        <v>1.1628320000000001</v>
      </c>
      <c r="R118" s="8">
        <v>1.2247840000000001</v>
      </c>
      <c r="S118" s="8">
        <v>1.2673980000000002</v>
      </c>
      <c r="T118" s="8">
        <v>1.2700490000000002</v>
      </c>
      <c r="U118" s="8">
        <v>1.2649560000000002</v>
      </c>
      <c r="V118" s="8">
        <v>1.2749990000000002</v>
      </c>
      <c r="W118" s="8">
        <v>1.291466</v>
      </c>
      <c r="X118" s="8">
        <v>1.280257</v>
      </c>
      <c r="Y118" s="8">
        <v>1.222397</v>
      </c>
      <c r="Z118" s="8">
        <v>1.15544</v>
      </c>
      <c r="AA118" s="8">
        <v>1.1125730000000003</v>
      </c>
      <c r="AB118" s="8">
        <v>1.1000000000000001</v>
      </c>
      <c r="AC118" s="8">
        <v>1.0970850000000001</v>
      </c>
      <c r="AD118" s="8">
        <v>1.080387</v>
      </c>
      <c r="AE118" s="8">
        <v>1.0825100000000001</v>
      </c>
      <c r="AF118" s="8">
        <v>1.109856</v>
      </c>
      <c r="AG118" s="8">
        <v>1.1304480000000001</v>
      </c>
      <c r="AH118" s="8">
        <v>1.1464640000000001</v>
      </c>
    </row>
    <row r="119" spans="1:34" x14ac:dyDescent="0.25">
      <c r="A119" s="27" t="s">
        <v>423</v>
      </c>
      <c r="B119" s="1" t="s">
        <v>123</v>
      </c>
      <c r="C119" s="8">
        <v>2.0265080000000002</v>
      </c>
      <c r="D119" s="8">
        <v>2.0554600000000001</v>
      </c>
      <c r="E119" s="8">
        <v>2.0904400000000001</v>
      </c>
      <c r="F119" s="8">
        <v>2.1335160000000002</v>
      </c>
      <c r="G119" s="8">
        <v>2.1674840000000004</v>
      </c>
      <c r="H119" s="8">
        <v>2.2033880000000003</v>
      </c>
      <c r="I119" s="8">
        <v>2.2090200000000002</v>
      </c>
      <c r="J119" s="8">
        <v>2.19252</v>
      </c>
      <c r="K119" s="8">
        <v>2.2141680000000004</v>
      </c>
      <c r="L119" s="8">
        <v>2.2672320000000004</v>
      </c>
      <c r="M119" s="8">
        <v>2.3266760000000004</v>
      </c>
      <c r="N119" s="8">
        <v>2.4225520000000005</v>
      </c>
      <c r="O119" s="8">
        <v>2.5671360000000005</v>
      </c>
      <c r="P119" s="8">
        <v>2.7311680000000003</v>
      </c>
      <c r="Q119" s="8">
        <v>2.8994240000000002</v>
      </c>
      <c r="R119" s="8">
        <v>3.0645560000000001</v>
      </c>
      <c r="S119" s="8">
        <v>3.1957640000000005</v>
      </c>
      <c r="T119" s="8">
        <v>3.3491040000000005</v>
      </c>
      <c r="U119" s="8">
        <v>3.5485120000000001</v>
      </c>
      <c r="V119" s="8">
        <v>3.7404400000000004</v>
      </c>
      <c r="W119" s="8">
        <v>3.8961120000000005</v>
      </c>
      <c r="X119" s="8">
        <v>4.0172440000000007</v>
      </c>
      <c r="Y119" s="8">
        <v>4.0883039999999999</v>
      </c>
      <c r="Z119" s="8">
        <v>4.1451080000000005</v>
      </c>
      <c r="AA119" s="8">
        <v>4.255592</v>
      </c>
      <c r="AB119" s="8">
        <v>4.4000000000000004</v>
      </c>
      <c r="AC119" s="8">
        <v>4.5059520000000006</v>
      </c>
      <c r="AD119" s="8">
        <v>4.5426040000000008</v>
      </c>
      <c r="AE119" s="8">
        <v>4.5810160000000009</v>
      </c>
      <c r="AF119" s="8">
        <v>4.6084720000000008</v>
      </c>
      <c r="AG119" s="8">
        <v>4.6040720000000004</v>
      </c>
      <c r="AH119" s="8">
        <v>4.6207040000000008</v>
      </c>
    </row>
    <row r="120" spans="1:34" x14ac:dyDescent="0.25">
      <c r="A120" s="27" t="s">
        <v>424</v>
      </c>
      <c r="B120" s="1" t="s">
        <v>285</v>
      </c>
      <c r="C120" s="8">
        <v>34.737212</v>
      </c>
      <c r="D120" s="8">
        <v>35.439440000000005</v>
      </c>
      <c r="E120" s="8">
        <v>36.583131999999999</v>
      </c>
      <c r="F120" s="8">
        <v>38.140487999999998</v>
      </c>
      <c r="G120" s="8">
        <v>39.657255999999997</v>
      </c>
      <c r="H120" s="8">
        <v>41.061712000000007</v>
      </c>
      <c r="I120" s="8">
        <v>42.348295999999998</v>
      </c>
      <c r="J120" s="8">
        <v>43.453068000000002</v>
      </c>
      <c r="K120" s="8">
        <v>44.969279999999998</v>
      </c>
      <c r="L120" s="8">
        <v>46.430447999999998</v>
      </c>
      <c r="M120" s="8">
        <v>47.653091999999994</v>
      </c>
      <c r="N120" s="8">
        <v>48.876292000000007</v>
      </c>
      <c r="O120" s="8">
        <v>49.994408</v>
      </c>
      <c r="P120" s="8">
        <v>50.747788</v>
      </c>
      <c r="Q120" s="8">
        <v>51.155892000000001</v>
      </c>
      <c r="R120" s="8">
        <v>51.313240000000008</v>
      </c>
      <c r="S120" s="8">
        <v>51.392748000000005</v>
      </c>
      <c r="T120" s="8">
        <v>51.386076000000003</v>
      </c>
      <c r="U120" s="8">
        <v>51.606251999999998</v>
      </c>
      <c r="V120" s="8">
        <v>52.200615999999997</v>
      </c>
      <c r="W120" s="8">
        <v>53.368216000000004</v>
      </c>
      <c r="X120" s="8">
        <v>54.726523999999998</v>
      </c>
      <c r="Y120" s="8">
        <v>55.259728000000003</v>
      </c>
      <c r="Z120" s="8">
        <v>55.066796000000004</v>
      </c>
      <c r="AA120" s="8">
        <v>55.057900000000011</v>
      </c>
      <c r="AB120" s="8">
        <v>55.6</v>
      </c>
      <c r="AC120" s="8">
        <v>56.570775999999995</v>
      </c>
      <c r="AD120" s="8">
        <v>57.604935999999995</v>
      </c>
      <c r="AE120" s="8">
        <v>58.786991999999998</v>
      </c>
      <c r="AF120" s="8">
        <v>60.288192000000002</v>
      </c>
      <c r="AG120" s="8">
        <v>61.599240000000009</v>
      </c>
      <c r="AH120" s="8">
        <v>62.825775999999998</v>
      </c>
    </row>
    <row r="121" spans="1:34" x14ac:dyDescent="0.25">
      <c r="A121" s="27" t="s">
        <v>425</v>
      </c>
      <c r="B121" s="1" t="s">
        <v>124</v>
      </c>
      <c r="C121" s="8">
        <v>7.7383230000000003</v>
      </c>
      <c r="D121" s="8">
        <v>7.8791910000000005</v>
      </c>
      <c r="E121" s="8">
        <v>8.0421180000000003</v>
      </c>
      <c r="F121" s="8">
        <v>8.2636109999999992</v>
      </c>
      <c r="G121" s="8">
        <v>8.5226429999999986</v>
      </c>
      <c r="H121" s="8">
        <v>8.8008959999999998</v>
      </c>
      <c r="I121" s="8">
        <v>9.0373530000000013</v>
      </c>
      <c r="J121" s="8">
        <v>9.2125350000000008</v>
      </c>
      <c r="K121" s="8">
        <v>9.4607309999999991</v>
      </c>
      <c r="L121" s="8">
        <v>9.659262</v>
      </c>
      <c r="M121" s="8">
        <v>9.7876170000000009</v>
      </c>
      <c r="N121" s="8">
        <v>9.9426750000000013</v>
      </c>
      <c r="O121" s="8">
        <v>10.16133</v>
      </c>
      <c r="P121" s="8">
        <v>10.362183</v>
      </c>
      <c r="Q121" s="8">
        <v>10.504985999999999</v>
      </c>
      <c r="R121" s="8">
        <v>10.653981000000002</v>
      </c>
      <c r="S121" s="8">
        <v>10.820778000000001</v>
      </c>
      <c r="T121" s="8">
        <v>10.985511000000001</v>
      </c>
      <c r="U121" s="8">
        <v>11.212164</v>
      </c>
      <c r="V121" s="8">
        <v>11.522022</v>
      </c>
      <c r="W121" s="8">
        <v>11.79576</v>
      </c>
      <c r="X121" s="8">
        <v>12.110906999999999</v>
      </c>
      <c r="Y121" s="8">
        <v>12.375486</v>
      </c>
      <c r="Z121" s="8">
        <v>12.507453</v>
      </c>
      <c r="AA121" s="8">
        <v>12.666639</v>
      </c>
      <c r="AB121" s="8">
        <v>12.9</v>
      </c>
      <c r="AC121" s="8">
        <v>13.149357000000002</v>
      </c>
      <c r="AD121" s="8">
        <v>13.358208000000001</v>
      </c>
      <c r="AE121" s="8">
        <v>13.629494999999999</v>
      </c>
      <c r="AF121" s="8">
        <v>13.958187000000001</v>
      </c>
      <c r="AG121" s="8">
        <v>14.210769000000001</v>
      </c>
      <c r="AH121" s="8">
        <v>14.425296000000001</v>
      </c>
    </row>
    <row r="122" spans="1:34" x14ac:dyDescent="0.25">
      <c r="A122" s="27" t="s">
        <v>426</v>
      </c>
      <c r="B122" s="1" t="s">
        <v>125</v>
      </c>
      <c r="C122" s="8">
        <v>2.3705400000000001</v>
      </c>
      <c r="D122" s="8">
        <v>2.392935</v>
      </c>
      <c r="E122" s="8">
        <v>2.4277800000000003</v>
      </c>
      <c r="F122" s="8">
        <v>2.4614249999999998</v>
      </c>
      <c r="G122" s="8">
        <v>2.4708899999999998</v>
      </c>
      <c r="H122" s="8">
        <v>2.458275</v>
      </c>
      <c r="I122" s="8">
        <v>2.4763500000000001</v>
      </c>
      <c r="J122" s="8">
        <v>2.5486050000000002</v>
      </c>
      <c r="K122" s="8">
        <v>2.6337299999999999</v>
      </c>
      <c r="L122" s="8">
        <v>2.6681400000000002</v>
      </c>
      <c r="M122" s="8">
        <v>2.695335</v>
      </c>
      <c r="N122" s="8">
        <v>2.7192899999999995</v>
      </c>
      <c r="O122" s="8">
        <v>2.7117</v>
      </c>
      <c r="P122" s="8">
        <v>2.6609250000000002</v>
      </c>
      <c r="Q122" s="8">
        <v>2.5738650000000001</v>
      </c>
      <c r="R122" s="8">
        <v>2.459625</v>
      </c>
      <c r="S122" s="8">
        <v>2.3247149999999999</v>
      </c>
      <c r="T122" s="8">
        <v>2.1865949999999996</v>
      </c>
      <c r="U122" s="8">
        <v>2.0628449999999998</v>
      </c>
      <c r="V122" s="8">
        <v>1.9612349999999998</v>
      </c>
      <c r="W122" s="8">
        <v>1.878255</v>
      </c>
      <c r="X122" s="8">
        <v>1.8026249999999999</v>
      </c>
      <c r="Y122" s="8">
        <v>1.729155</v>
      </c>
      <c r="Z122" s="8">
        <v>1.6463700000000001</v>
      </c>
      <c r="AA122" s="8">
        <v>1.5624449999999999</v>
      </c>
      <c r="AB122" s="8">
        <v>1.5</v>
      </c>
      <c r="AC122" s="8">
        <v>1.4497949999999999</v>
      </c>
      <c r="AD122" s="8">
        <v>1.410795</v>
      </c>
      <c r="AE122" s="8">
        <v>1.3753200000000001</v>
      </c>
      <c r="AF122" s="8">
        <v>1.3335000000000001</v>
      </c>
      <c r="AG122" s="8">
        <v>1.2785549999999999</v>
      </c>
      <c r="AH122" s="8">
        <v>1.2163349999999999</v>
      </c>
    </row>
    <row r="123" spans="1:34" x14ac:dyDescent="0.25">
      <c r="A123" s="27" t="s">
        <v>427</v>
      </c>
      <c r="B123" s="1" t="s">
        <v>126</v>
      </c>
      <c r="C123" s="8">
        <v>0.54917499999999997</v>
      </c>
      <c r="D123" s="8">
        <v>0.55472499999999991</v>
      </c>
      <c r="E123" s="8">
        <v>0.56206999999999996</v>
      </c>
      <c r="F123" s="8">
        <v>0.57083499999999998</v>
      </c>
      <c r="G123" s="8">
        <v>0.57254499999999997</v>
      </c>
      <c r="H123" s="8">
        <v>0.58055000000000001</v>
      </c>
      <c r="I123" s="8">
        <v>0.60148499999999994</v>
      </c>
      <c r="J123" s="8">
        <v>0.63338500000000009</v>
      </c>
      <c r="K123" s="8">
        <v>0.67985499999999999</v>
      </c>
      <c r="L123" s="8">
        <v>0.71103499999999997</v>
      </c>
      <c r="M123" s="8">
        <v>0.732595</v>
      </c>
      <c r="N123" s="8">
        <v>0.76013499999999989</v>
      </c>
      <c r="O123" s="8">
        <v>0.79093999999999998</v>
      </c>
      <c r="P123" s="8">
        <v>0.81967500000000004</v>
      </c>
      <c r="Q123" s="8">
        <v>0.83809500000000003</v>
      </c>
      <c r="R123" s="8">
        <v>0.82593500000000009</v>
      </c>
      <c r="S123" s="8">
        <v>0.79171499999999995</v>
      </c>
      <c r="T123" s="8">
        <v>0.75239</v>
      </c>
      <c r="U123" s="8">
        <v>0.71650499999999995</v>
      </c>
      <c r="V123" s="8">
        <v>0.68373000000000006</v>
      </c>
      <c r="W123" s="8">
        <v>0.65195999999999998</v>
      </c>
      <c r="X123" s="8">
        <v>0.618645</v>
      </c>
      <c r="Y123" s="8">
        <v>0.58118999999999998</v>
      </c>
      <c r="Z123" s="8">
        <v>0.54345500000000002</v>
      </c>
      <c r="AA123" s="8">
        <v>0.51448000000000005</v>
      </c>
      <c r="AB123" s="8">
        <v>0.5</v>
      </c>
      <c r="AC123" s="8">
        <v>0.49637999999999999</v>
      </c>
      <c r="AD123" s="8">
        <v>0.48308000000000001</v>
      </c>
      <c r="AE123" s="8">
        <v>0.45563999999999999</v>
      </c>
      <c r="AF123" s="8">
        <v>0.42970999999999998</v>
      </c>
      <c r="AG123" s="8">
        <v>0.39901999999999999</v>
      </c>
      <c r="AH123" s="8">
        <v>0.36627499999999996</v>
      </c>
    </row>
    <row r="124" spans="1:34" x14ac:dyDescent="0.25">
      <c r="A124" s="27" t="s">
        <v>428</v>
      </c>
      <c r="B124" s="1" t="s">
        <v>127</v>
      </c>
      <c r="C124" s="8">
        <v>6.3844200000000004</v>
      </c>
      <c r="D124" s="8">
        <v>6.5360610000000001</v>
      </c>
      <c r="E124" s="8">
        <v>6.8726069999999995</v>
      </c>
      <c r="F124" s="8">
        <v>7.3567619999999998</v>
      </c>
      <c r="G124" s="8">
        <v>7.7600879999999997</v>
      </c>
      <c r="H124" s="8">
        <v>7.9396379999999995</v>
      </c>
      <c r="I124" s="8">
        <v>8.0015040000000006</v>
      </c>
      <c r="J124" s="8">
        <v>8.0249399999999991</v>
      </c>
      <c r="K124" s="8">
        <v>8.0919090000000011</v>
      </c>
      <c r="L124" s="8">
        <v>8.1625319999999988</v>
      </c>
      <c r="M124" s="8">
        <v>8.2143179999999987</v>
      </c>
      <c r="N124" s="8">
        <v>8.2439909999999994</v>
      </c>
      <c r="O124" s="8">
        <v>8.1626580000000004</v>
      </c>
      <c r="P124" s="8">
        <v>8.0098199999999995</v>
      </c>
      <c r="Q124" s="8">
        <v>7.8637860000000002</v>
      </c>
      <c r="R124" s="8">
        <v>7.655003999999999</v>
      </c>
      <c r="S124" s="8">
        <v>7.446726</v>
      </c>
      <c r="T124" s="8">
        <v>7.2316440000000002</v>
      </c>
      <c r="U124" s="8">
        <v>7.01694</v>
      </c>
      <c r="V124" s="8">
        <v>6.9355440000000002</v>
      </c>
      <c r="W124" s="8">
        <v>6.8952239999999998</v>
      </c>
      <c r="X124" s="8">
        <v>6.7719960000000006</v>
      </c>
      <c r="Y124" s="8">
        <v>6.5438729999999996</v>
      </c>
      <c r="Z124" s="8">
        <v>6.3375480000000008</v>
      </c>
      <c r="AA124" s="8">
        <v>6.2622</v>
      </c>
      <c r="AB124" s="8">
        <v>6.3</v>
      </c>
      <c r="AC124" s="8">
        <v>6.3417060000000003</v>
      </c>
      <c r="AD124" s="8">
        <v>6.3941850000000002</v>
      </c>
      <c r="AE124" s="8">
        <v>6.4959929999999995</v>
      </c>
      <c r="AF124" s="8">
        <v>6.5490390000000005</v>
      </c>
      <c r="AG124" s="8">
        <v>6.5668680000000004</v>
      </c>
      <c r="AH124" s="8">
        <v>6.576066</v>
      </c>
    </row>
    <row r="125" spans="1:34" x14ac:dyDescent="0.25">
      <c r="A125" s="27" t="s">
        <v>429</v>
      </c>
      <c r="B125" s="1" t="s">
        <v>128</v>
      </c>
      <c r="C125" s="8">
        <v>2.2626899999999996</v>
      </c>
      <c r="D125" s="8">
        <v>2.3475990000000002</v>
      </c>
      <c r="E125" s="8">
        <v>2.426215</v>
      </c>
      <c r="F125" s="8">
        <v>2.5112170000000003</v>
      </c>
      <c r="G125" s="8">
        <v>2.5744880000000001</v>
      </c>
      <c r="H125" s="8">
        <v>2.6091150000000005</v>
      </c>
      <c r="I125" s="8">
        <v>2.6145709999999998</v>
      </c>
      <c r="J125" s="8">
        <v>2.6182909999999997</v>
      </c>
      <c r="K125" s="8">
        <v>2.6579709999999999</v>
      </c>
      <c r="L125" s="8">
        <v>2.6884440000000001</v>
      </c>
      <c r="M125" s="8">
        <v>2.7892869999999998</v>
      </c>
      <c r="N125" s="8">
        <v>2.9274230000000006</v>
      </c>
      <c r="O125" s="8">
        <v>3.0689069999999998</v>
      </c>
      <c r="P125" s="8">
        <v>3.2047490000000005</v>
      </c>
      <c r="Q125" s="8">
        <v>3.2787460000000004</v>
      </c>
      <c r="R125" s="8">
        <v>3.2968500000000001</v>
      </c>
      <c r="S125" s="8">
        <v>3.2928820000000001</v>
      </c>
      <c r="T125" s="8">
        <v>3.3217430000000001</v>
      </c>
      <c r="U125" s="8">
        <v>3.404544</v>
      </c>
      <c r="V125" s="8">
        <v>3.4873450000000004</v>
      </c>
      <c r="W125" s="8">
        <v>3.5623340000000003</v>
      </c>
      <c r="X125" s="8">
        <v>3.6109420000000001</v>
      </c>
      <c r="Y125" s="8">
        <v>3.5167329999999999</v>
      </c>
      <c r="Z125" s="8">
        <v>3.3176820000000005</v>
      </c>
      <c r="AA125" s="8">
        <v>3.1848469999999995</v>
      </c>
      <c r="AB125" s="8">
        <v>3.1</v>
      </c>
      <c r="AC125" s="8">
        <v>2.9810530000000002</v>
      </c>
      <c r="AD125" s="8">
        <v>2.8643999999999998</v>
      </c>
      <c r="AE125" s="8">
        <v>2.7606120000000005</v>
      </c>
      <c r="AF125" s="8">
        <v>2.672758</v>
      </c>
      <c r="AG125" s="8">
        <v>2.618322</v>
      </c>
      <c r="AH125" s="8">
        <v>2.5827339999999999</v>
      </c>
    </row>
    <row r="126" spans="1:34" x14ac:dyDescent="0.25">
      <c r="A126" s="27" t="s">
        <v>430</v>
      </c>
      <c r="B126" s="1" t="s">
        <v>129</v>
      </c>
      <c r="C126" s="8">
        <v>4.3429900000000004</v>
      </c>
      <c r="D126" s="8">
        <v>4.3016799999999993</v>
      </c>
      <c r="E126" s="8">
        <v>4.2654700000000005</v>
      </c>
      <c r="F126" s="8">
        <v>4.2694650000000003</v>
      </c>
      <c r="G126" s="8">
        <v>4.3430749999999998</v>
      </c>
      <c r="H126" s="8">
        <v>4.535685</v>
      </c>
      <c r="I126" s="8">
        <v>4.7709650000000003</v>
      </c>
      <c r="J126" s="8">
        <v>4.9420700000000002</v>
      </c>
      <c r="K126" s="8">
        <v>5.1524450000000002</v>
      </c>
      <c r="L126" s="8">
        <v>5.3090999999999999</v>
      </c>
      <c r="M126" s="8">
        <v>5.3218499999999995</v>
      </c>
      <c r="N126" s="8">
        <v>5.2575900000000004</v>
      </c>
      <c r="O126" s="8">
        <v>5.1912900000000004</v>
      </c>
      <c r="P126" s="8">
        <v>5.1580550000000009</v>
      </c>
      <c r="Q126" s="8">
        <v>5.1570349999999996</v>
      </c>
      <c r="R126" s="8">
        <v>5.1642600000000005</v>
      </c>
      <c r="S126" s="8">
        <v>5.2932899999999998</v>
      </c>
      <c r="T126" s="8">
        <v>5.4796099999999992</v>
      </c>
      <c r="U126" s="8">
        <v>5.7860349999999992</v>
      </c>
      <c r="V126" s="8">
        <v>6.2389149999999995</v>
      </c>
      <c r="W126" s="8">
        <v>6.8348500000000003</v>
      </c>
      <c r="X126" s="8">
        <v>7.5371199999999998</v>
      </c>
      <c r="Y126" s="8">
        <v>8.1288049999999998</v>
      </c>
      <c r="Z126" s="8">
        <v>8.4923500000000001</v>
      </c>
      <c r="AA126" s="8">
        <v>8.5525299999999991</v>
      </c>
      <c r="AB126" s="8">
        <v>8.5</v>
      </c>
      <c r="AC126" s="8">
        <v>8.8401699999999988</v>
      </c>
      <c r="AD126" s="8">
        <v>9.1113199999999992</v>
      </c>
      <c r="AE126" s="8">
        <v>8.9544100000000011</v>
      </c>
      <c r="AF126" s="8">
        <v>8.8647349999999996</v>
      </c>
      <c r="AG126" s="8">
        <v>8.8687299999999993</v>
      </c>
      <c r="AH126" s="8">
        <v>8.91174</v>
      </c>
    </row>
    <row r="127" spans="1:34" x14ac:dyDescent="0.25">
      <c r="A127" s="27" t="s">
        <v>431</v>
      </c>
      <c r="B127" s="1" t="s">
        <v>130</v>
      </c>
      <c r="C127" s="8">
        <v>7.4433569999999998</v>
      </c>
      <c r="D127" s="8">
        <v>7.6607909999999997</v>
      </c>
      <c r="E127" s="8">
        <v>8.0447239999999987</v>
      </c>
      <c r="F127" s="8">
        <v>8.5539069999999988</v>
      </c>
      <c r="G127" s="8">
        <v>9.0963229999999999</v>
      </c>
      <c r="H127" s="8">
        <v>9.6809899999999995</v>
      </c>
      <c r="I127" s="8">
        <v>10.221902999999999</v>
      </c>
      <c r="J127" s="8">
        <v>10.624205999999999</v>
      </c>
      <c r="K127" s="8">
        <v>11.13222</v>
      </c>
      <c r="L127" s="8">
        <v>11.773166000000002</v>
      </c>
      <c r="M127" s="8">
        <v>12.383384</v>
      </c>
      <c r="N127" s="8">
        <v>13.017315999999999</v>
      </c>
      <c r="O127" s="8">
        <v>13.617013</v>
      </c>
      <c r="P127" s="8">
        <v>14.006791</v>
      </c>
      <c r="Q127" s="8">
        <v>14.305053000000001</v>
      </c>
      <c r="R127" s="8">
        <v>14.59413</v>
      </c>
      <c r="S127" s="8">
        <v>14.777162000000001</v>
      </c>
      <c r="T127" s="8">
        <v>14.838951999999999</v>
      </c>
      <c r="U127" s="8">
        <v>14.850642000000001</v>
      </c>
      <c r="V127" s="8">
        <v>14.809560000000001</v>
      </c>
      <c r="W127" s="8">
        <v>15.178963999999999</v>
      </c>
      <c r="X127" s="8">
        <v>15.713697999999999</v>
      </c>
      <c r="Y127" s="8">
        <v>15.969708999999998</v>
      </c>
      <c r="Z127" s="8">
        <v>16.004778999999999</v>
      </c>
      <c r="AA127" s="8">
        <v>16.181632</v>
      </c>
      <c r="AB127" s="8">
        <v>16.7</v>
      </c>
      <c r="AC127" s="8">
        <v>17.183631999999999</v>
      </c>
      <c r="AD127" s="8">
        <v>17.727885000000001</v>
      </c>
      <c r="AE127" s="8">
        <v>18.714186999999999</v>
      </c>
      <c r="AF127" s="8">
        <v>19.907402000000001</v>
      </c>
      <c r="AG127" s="8">
        <v>20.924432000000003</v>
      </c>
      <c r="AH127" s="8">
        <v>21.917413999999997</v>
      </c>
    </row>
    <row r="128" spans="1:34" x14ac:dyDescent="0.25">
      <c r="A128" s="27" t="s">
        <v>432</v>
      </c>
      <c r="B128" s="1" t="s">
        <v>131</v>
      </c>
      <c r="C128" s="8">
        <v>3.695319</v>
      </c>
      <c r="D128" s="8">
        <v>3.806705</v>
      </c>
      <c r="E128" s="8">
        <v>3.9717099999999999</v>
      </c>
      <c r="F128" s="8">
        <v>4.1730099999999997</v>
      </c>
      <c r="G128" s="8">
        <v>4.3185560000000001</v>
      </c>
      <c r="H128" s="8">
        <v>4.4296370000000005</v>
      </c>
      <c r="I128" s="8">
        <v>4.5749389999999996</v>
      </c>
      <c r="J128" s="8">
        <v>4.7901470000000002</v>
      </c>
      <c r="K128" s="8">
        <v>5.0916089999999992</v>
      </c>
      <c r="L128" s="8">
        <v>5.3744050000000003</v>
      </c>
      <c r="M128" s="8">
        <v>5.6252369999999994</v>
      </c>
      <c r="N128" s="8">
        <v>5.8857679999999997</v>
      </c>
      <c r="O128" s="8">
        <v>6.1586819999999998</v>
      </c>
      <c r="P128" s="8">
        <v>6.391945999999999</v>
      </c>
      <c r="Q128" s="8">
        <v>6.504003</v>
      </c>
      <c r="R128" s="8">
        <v>6.5432869999999994</v>
      </c>
      <c r="S128" s="8">
        <v>6.5409079999999991</v>
      </c>
      <c r="T128" s="8">
        <v>6.501258</v>
      </c>
      <c r="U128" s="8">
        <v>6.4828359999999998</v>
      </c>
      <c r="V128" s="8">
        <v>6.499123</v>
      </c>
      <c r="W128" s="8">
        <v>6.5209609999999998</v>
      </c>
      <c r="X128" s="8">
        <v>6.5283420000000003</v>
      </c>
      <c r="Y128" s="8">
        <v>6.3923730000000001</v>
      </c>
      <c r="Z128" s="8">
        <v>6.1989419999999997</v>
      </c>
      <c r="AA128" s="8">
        <v>6.1225699999999996</v>
      </c>
      <c r="AB128" s="8">
        <v>6.1</v>
      </c>
      <c r="AC128" s="8">
        <v>6.132574</v>
      </c>
      <c r="AD128" s="8">
        <v>6.2678719999999997</v>
      </c>
      <c r="AE128" s="8">
        <v>6.4382449999999993</v>
      </c>
      <c r="AF128" s="8">
        <v>6.6411309999999988</v>
      </c>
      <c r="AG128" s="8">
        <v>6.8326099999999999</v>
      </c>
      <c r="AH128" s="8">
        <v>6.9626009999999994</v>
      </c>
    </row>
    <row r="129" spans="1:34" x14ac:dyDescent="0.25">
      <c r="A129" s="27" t="s">
        <v>433</v>
      </c>
      <c r="B129" s="9" t="s">
        <v>40</v>
      </c>
      <c r="C129" s="8">
        <v>16.735595</v>
      </c>
      <c r="D129" s="8">
        <v>17.194544999999998</v>
      </c>
      <c r="E129" s="8">
        <v>17.447804999999999</v>
      </c>
      <c r="F129" s="8">
        <v>17.393535</v>
      </c>
      <c r="G129" s="8">
        <v>17.113809999999997</v>
      </c>
      <c r="H129" s="8">
        <v>16.857199999999999</v>
      </c>
      <c r="I129" s="8">
        <v>17.188514999999999</v>
      </c>
      <c r="J129" s="8">
        <v>18.34393</v>
      </c>
      <c r="K129" s="8">
        <v>20.217585</v>
      </c>
      <c r="L129" s="8">
        <v>22.352204999999998</v>
      </c>
      <c r="M129" s="8">
        <v>24.753150000000002</v>
      </c>
      <c r="N129" s="8">
        <v>27.092120000000001</v>
      </c>
      <c r="O129" s="8">
        <v>28.808994999999999</v>
      </c>
      <c r="P129" s="8">
        <v>30.057874999999999</v>
      </c>
      <c r="Q129" s="8">
        <v>30.452170000000002</v>
      </c>
      <c r="R129" s="8">
        <v>29.906790000000001</v>
      </c>
      <c r="S129" s="8">
        <v>29.638120000000001</v>
      </c>
      <c r="T129" s="8">
        <v>30.120520000000003</v>
      </c>
      <c r="U129" s="8">
        <v>31.483635</v>
      </c>
      <c r="V129" s="8">
        <v>33.046745000000001</v>
      </c>
      <c r="W129" s="8">
        <v>33.53886</v>
      </c>
      <c r="X129" s="8">
        <v>33.263825000000004</v>
      </c>
      <c r="Y129" s="8">
        <v>32.336210000000001</v>
      </c>
      <c r="Z129" s="8">
        <v>31.668219999999998</v>
      </c>
      <c r="AA129" s="8">
        <v>32.303715000000004</v>
      </c>
      <c r="AB129" s="8">
        <v>33.5</v>
      </c>
      <c r="AC129" s="8">
        <v>34.280214999999998</v>
      </c>
      <c r="AD129" s="8">
        <v>34.993429999999996</v>
      </c>
      <c r="AE129" s="8">
        <v>35.790729999999996</v>
      </c>
      <c r="AF129" s="8">
        <v>36.282175000000002</v>
      </c>
      <c r="AG129" s="8">
        <v>36.681494999999998</v>
      </c>
      <c r="AH129" s="8">
        <v>37.155854999999995</v>
      </c>
    </row>
    <row r="130" spans="1:34" x14ac:dyDescent="0.25">
      <c r="A130" s="27" t="s">
        <v>434</v>
      </c>
      <c r="B130" s="9" t="s">
        <v>42</v>
      </c>
      <c r="C130" s="8">
        <v>9.1329059999999984</v>
      </c>
      <c r="D130" s="8">
        <v>9.9070159999999987</v>
      </c>
      <c r="E130" s="8">
        <v>10.497249999999999</v>
      </c>
      <c r="F130" s="8">
        <v>10.909578</v>
      </c>
      <c r="G130" s="8">
        <v>11.279718000000001</v>
      </c>
      <c r="H130" s="8">
        <v>11.647469999999998</v>
      </c>
      <c r="I130" s="8">
        <v>12.234519999999998</v>
      </c>
      <c r="J130" s="8">
        <v>13.098975999999999</v>
      </c>
      <c r="K130" s="8">
        <v>14.185117999999997</v>
      </c>
      <c r="L130" s="8">
        <v>15.307477999999998</v>
      </c>
      <c r="M130" s="8">
        <v>16.163974</v>
      </c>
      <c r="N130" s="8">
        <v>17.277577999999998</v>
      </c>
      <c r="O130" s="8">
        <v>18.944401999999997</v>
      </c>
      <c r="P130" s="8">
        <v>21.026738000000002</v>
      </c>
      <c r="Q130" s="8">
        <v>23.243995999999996</v>
      </c>
      <c r="R130" s="8">
        <v>25.285735999999996</v>
      </c>
      <c r="S130" s="8">
        <v>27.558316000000001</v>
      </c>
      <c r="T130" s="8">
        <v>30.245213999999997</v>
      </c>
      <c r="U130" s="8">
        <v>32.797587999999998</v>
      </c>
      <c r="V130" s="8">
        <v>35.168473999999996</v>
      </c>
      <c r="W130" s="8">
        <v>36.991712</v>
      </c>
      <c r="X130" s="8">
        <v>37.647615999999999</v>
      </c>
      <c r="Y130" s="8">
        <v>37.201059999999998</v>
      </c>
      <c r="Z130" s="8">
        <v>37.011611999999992</v>
      </c>
      <c r="AA130" s="8">
        <v>38.160637999999999</v>
      </c>
      <c r="AB130" s="8">
        <v>39.799999999999997</v>
      </c>
      <c r="AC130" s="8">
        <v>41.075987999999995</v>
      </c>
      <c r="AD130" s="8">
        <v>42.207900000000002</v>
      </c>
      <c r="AE130" s="8">
        <v>43.551547999999997</v>
      </c>
      <c r="AF130" s="8">
        <v>44.734802000000002</v>
      </c>
      <c r="AG130" s="8">
        <v>46.236455999999997</v>
      </c>
      <c r="AH130" s="8">
        <v>48.273021999999997</v>
      </c>
    </row>
    <row r="131" spans="1:34" x14ac:dyDescent="0.25">
      <c r="A131" s="27" t="s">
        <v>435</v>
      </c>
      <c r="B131" s="9" t="s">
        <v>44</v>
      </c>
      <c r="C131" s="8">
        <v>25.775884999999999</v>
      </c>
      <c r="D131" s="8">
        <v>26.232883999999999</v>
      </c>
      <c r="E131" s="8">
        <v>26.540623</v>
      </c>
      <c r="F131" s="8">
        <v>26.393119000000002</v>
      </c>
      <c r="G131" s="8">
        <v>25.925144999999997</v>
      </c>
      <c r="H131" s="8">
        <v>25.604235999999997</v>
      </c>
      <c r="I131" s="8">
        <v>25.757885999999999</v>
      </c>
      <c r="J131" s="8">
        <v>26.793047999999999</v>
      </c>
      <c r="K131" s="8">
        <v>28.722013999999998</v>
      </c>
      <c r="L131" s="8">
        <v>30.492061999999997</v>
      </c>
      <c r="M131" s="8">
        <v>32.446051000000004</v>
      </c>
      <c r="N131" s="8">
        <v>34.830259999999996</v>
      </c>
      <c r="O131" s="8">
        <v>36.847465</v>
      </c>
      <c r="P131" s="8">
        <v>38.585904999999997</v>
      </c>
      <c r="Q131" s="8">
        <v>39.819933999999996</v>
      </c>
      <c r="R131" s="8">
        <v>39.865590000000005</v>
      </c>
      <c r="S131" s="8">
        <v>39.340545999999996</v>
      </c>
      <c r="T131" s="8">
        <v>39.335716999999995</v>
      </c>
      <c r="U131" s="8">
        <v>40.423119999999997</v>
      </c>
      <c r="V131" s="8">
        <v>42.524613000000002</v>
      </c>
      <c r="W131" s="8">
        <v>44.101939999999992</v>
      </c>
      <c r="X131" s="8">
        <v>44.671762000000001</v>
      </c>
      <c r="Y131" s="8">
        <v>44.155936999999994</v>
      </c>
      <c r="Z131" s="8">
        <v>43.13526199999999</v>
      </c>
      <c r="AA131" s="8">
        <v>43.183113000000006</v>
      </c>
      <c r="AB131" s="8">
        <v>43.9</v>
      </c>
      <c r="AC131" s="8">
        <v>44.971598999999998</v>
      </c>
      <c r="AD131" s="8">
        <v>47.268008000000002</v>
      </c>
      <c r="AE131" s="8">
        <v>50.496853000000002</v>
      </c>
      <c r="AF131" s="8">
        <v>53.065442000000004</v>
      </c>
      <c r="AG131" s="8">
        <v>54.849537999999995</v>
      </c>
      <c r="AH131" s="8">
        <v>56.871133</v>
      </c>
    </row>
    <row r="132" spans="1:34" x14ac:dyDescent="0.25">
      <c r="A132" s="27" t="s">
        <v>436</v>
      </c>
      <c r="B132" s="1" t="s">
        <v>132</v>
      </c>
      <c r="C132" s="8">
        <v>4.9153549999999999</v>
      </c>
      <c r="D132" s="8">
        <v>4.9491450000000006</v>
      </c>
      <c r="E132" s="8">
        <v>5.0051709999999998</v>
      </c>
      <c r="F132" s="8">
        <v>5.0532399999999997</v>
      </c>
      <c r="G132" s="8">
        <v>5.1286680000000002</v>
      </c>
      <c r="H132" s="8">
        <v>5.4192620000000007</v>
      </c>
      <c r="I132" s="8">
        <v>5.7971649999999997</v>
      </c>
      <c r="J132" s="8">
        <v>6.0415430000000008</v>
      </c>
      <c r="K132" s="8">
        <v>6.5451230000000002</v>
      </c>
      <c r="L132" s="8">
        <v>7.3408229999999994</v>
      </c>
      <c r="M132" s="8">
        <v>8.4084780000000006</v>
      </c>
      <c r="N132" s="8">
        <v>9.6859579999999994</v>
      </c>
      <c r="O132" s="8">
        <v>10.670881999999999</v>
      </c>
      <c r="P132" s="8">
        <v>11.516177000000001</v>
      </c>
      <c r="Q132" s="8">
        <v>12.392645999999999</v>
      </c>
      <c r="R132" s="8">
        <v>12.572168999999999</v>
      </c>
      <c r="S132" s="8">
        <v>12.126250000000001</v>
      </c>
      <c r="T132" s="8">
        <v>11.682402</v>
      </c>
      <c r="U132" s="8">
        <v>11.275723000000001</v>
      </c>
      <c r="V132" s="8">
        <v>10.847026000000001</v>
      </c>
      <c r="W132" s="8">
        <v>10.698895</v>
      </c>
      <c r="X132" s="8">
        <v>10.897383999999999</v>
      </c>
      <c r="Y132" s="8">
        <v>10.979461000000001</v>
      </c>
      <c r="Z132" s="8">
        <v>10.902289000000001</v>
      </c>
      <c r="AA132" s="8">
        <v>10.892152000000001</v>
      </c>
      <c r="AB132" s="8">
        <v>10.9</v>
      </c>
      <c r="AC132" s="8">
        <v>11.039301999999999</v>
      </c>
      <c r="AD132" s="8">
        <v>11.407395000000001</v>
      </c>
      <c r="AE132" s="8">
        <v>11.887430999999999</v>
      </c>
      <c r="AF132" s="8">
        <v>12.351225999999999</v>
      </c>
      <c r="AG132" s="8">
        <v>12.765098999999999</v>
      </c>
      <c r="AH132" s="8">
        <v>13.202843</v>
      </c>
    </row>
    <row r="133" spans="1:34" x14ac:dyDescent="0.25">
      <c r="A133" s="27" t="s">
        <v>437</v>
      </c>
      <c r="B133" s="1" t="s">
        <v>133</v>
      </c>
      <c r="C133" s="8">
        <v>2.3266170000000002</v>
      </c>
      <c r="D133" s="8">
        <v>2.2784219999999999</v>
      </c>
      <c r="E133" s="8">
        <v>2.283201</v>
      </c>
      <c r="F133" s="8">
        <v>2.2777200000000004</v>
      </c>
      <c r="G133" s="8">
        <v>2.2355730000000005</v>
      </c>
      <c r="H133" s="8">
        <v>2.1836520000000004</v>
      </c>
      <c r="I133" s="8">
        <v>2.205819</v>
      </c>
      <c r="J133" s="8">
        <v>2.2951620000000004</v>
      </c>
      <c r="K133" s="8">
        <v>2.3615010000000001</v>
      </c>
      <c r="L133" s="8">
        <v>2.3905259999999999</v>
      </c>
      <c r="M133" s="8">
        <v>2.3926050000000001</v>
      </c>
      <c r="N133" s="8">
        <v>2.4207120000000004</v>
      </c>
      <c r="O133" s="8">
        <v>2.4869699999999999</v>
      </c>
      <c r="P133" s="8">
        <v>2.4959609999999999</v>
      </c>
      <c r="Q133" s="8">
        <v>2.4504930000000003</v>
      </c>
      <c r="R133" s="8">
        <v>2.4178500000000001</v>
      </c>
      <c r="S133" s="8">
        <v>2.4269220000000002</v>
      </c>
      <c r="T133" s="8">
        <v>2.451222</v>
      </c>
      <c r="U133" s="8">
        <v>2.459133</v>
      </c>
      <c r="V133" s="8">
        <v>2.4731460000000003</v>
      </c>
      <c r="W133" s="8">
        <v>2.540457</v>
      </c>
      <c r="X133" s="8">
        <v>2.6467290000000001</v>
      </c>
      <c r="Y133" s="8">
        <v>2.6699760000000001</v>
      </c>
      <c r="Z133" s="8">
        <v>2.6275049999999998</v>
      </c>
      <c r="AA133" s="8">
        <v>2.6509950000000004</v>
      </c>
      <c r="AB133" s="8">
        <v>2.7</v>
      </c>
      <c r="AC133" s="8">
        <v>2.7186029999999999</v>
      </c>
      <c r="AD133" s="8">
        <v>2.7768960000000003</v>
      </c>
      <c r="AE133" s="8">
        <v>2.9019060000000003</v>
      </c>
      <c r="AF133" s="8">
        <v>2.9682179999999998</v>
      </c>
      <c r="AG133" s="8">
        <v>2.9084129999999999</v>
      </c>
      <c r="AH133" s="8">
        <v>2.8133460000000001</v>
      </c>
    </row>
    <row r="134" spans="1:34" x14ac:dyDescent="0.25">
      <c r="A134" s="27" t="s">
        <v>438</v>
      </c>
      <c r="B134" s="1" t="s">
        <v>134</v>
      </c>
      <c r="C134" s="8">
        <v>2.5085999999999999</v>
      </c>
      <c r="D134" s="8">
        <v>2.4946799999999998</v>
      </c>
      <c r="E134" s="8">
        <v>2.4630239999999999</v>
      </c>
      <c r="F134" s="8">
        <v>2.4208560000000001</v>
      </c>
      <c r="G134" s="8">
        <v>2.3661119999999998</v>
      </c>
      <c r="H134" s="8">
        <v>2.2787039999999998</v>
      </c>
      <c r="I134" s="8">
        <v>2.2366319999999997</v>
      </c>
      <c r="J134" s="8">
        <v>2.2650960000000002</v>
      </c>
      <c r="K134" s="8">
        <v>2.340576</v>
      </c>
      <c r="L134" s="8">
        <v>2.3861520000000001</v>
      </c>
      <c r="M134" s="8">
        <v>2.5063439999999999</v>
      </c>
      <c r="N134" s="8">
        <v>2.6430959999999999</v>
      </c>
      <c r="O134" s="8">
        <v>2.7017280000000001</v>
      </c>
      <c r="P134" s="8">
        <v>2.6702879999999998</v>
      </c>
      <c r="Q134" s="8">
        <v>2.5544879999999996</v>
      </c>
      <c r="R134" s="8">
        <v>2.4234239999999998</v>
      </c>
      <c r="S134" s="8">
        <v>2.337888</v>
      </c>
      <c r="T134" s="8">
        <v>2.2975439999999998</v>
      </c>
      <c r="U134" s="8">
        <v>2.2660079999999998</v>
      </c>
      <c r="V134" s="8">
        <v>2.2572480000000001</v>
      </c>
      <c r="W134" s="8">
        <v>2.2733279999999998</v>
      </c>
      <c r="X134" s="8">
        <v>2.2969919999999999</v>
      </c>
      <c r="Y134" s="8">
        <v>2.3433120000000001</v>
      </c>
      <c r="Z134" s="8">
        <v>2.3822399999999999</v>
      </c>
      <c r="AA134" s="8">
        <v>2.3871359999999999</v>
      </c>
      <c r="AB134" s="8">
        <v>2.4</v>
      </c>
      <c r="AC134" s="8">
        <v>2.4569999999999999</v>
      </c>
      <c r="AD134" s="8">
        <v>2.5627200000000001</v>
      </c>
      <c r="AE134" s="8">
        <v>2.724504</v>
      </c>
      <c r="AF134" s="8">
        <v>2.8702799999999997</v>
      </c>
      <c r="AG134" s="8">
        <v>2.9343359999999996</v>
      </c>
      <c r="AH134" s="8">
        <v>2.9472719999999999</v>
      </c>
    </row>
    <row r="135" spans="1:34" x14ac:dyDescent="0.25">
      <c r="A135" s="27" t="s">
        <v>439</v>
      </c>
      <c r="B135" s="1" t="s">
        <v>135</v>
      </c>
      <c r="C135" s="8">
        <v>8.1636159999999993</v>
      </c>
      <c r="D135" s="8">
        <v>8.4645759999999992</v>
      </c>
      <c r="E135" s="8">
        <v>8.6085200000000004</v>
      </c>
      <c r="F135" s="8">
        <v>8.4411679999999993</v>
      </c>
      <c r="G135" s="8">
        <v>8.0303120000000003</v>
      </c>
      <c r="H135" s="8">
        <v>7.6503120000000004</v>
      </c>
      <c r="I135" s="8">
        <v>7.399055999999999</v>
      </c>
      <c r="J135" s="8">
        <v>7.8184239999999985</v>
      </c>
      <c r="K135" s="8">
        <v>8.7082319999999989</v>
      </c>
      <c r="L135" s="8">
        <v>9.2615119999999997</v>
      </c>
      <c r="M135" s="8">
        <v>9.6934959999999997</v>
      </c>
      <c r="N135" s="8">
        <v>10.184608000000001</v>
      </c>
      <c r="O135" s="8">
        <v>10.511863999999997</v>
      </c>
      <c r="P135" s="8">
        <v>10.782727999999997</v>
      </c>
      <c r="Q135" s="8">
        <v>10.821335999999999</v>
      </c>
      <c r="R135" s="8">
        <v>10.802183999999997</v>
      </c>
      <c r="S135" s="8">
        <v>10.954488</v>
      </c>
      <c r="T135" s="8">
        <v>11.458064</v>
      </c>
      <c r="U135" s="8">
        <v>12.97092</v>
      </c>
      <c r="V135" s="8">
        <v>15.121872000000002</v>
      </c>
      <c r="W135" s="8">
        <v>16.035391999999998</v>
      </c>
      <c r="X135" s="8">
        <v>15.705703999999999</v>
      </c>
      <c r="Y135" s="8">
        <v>14.983856000000001</v>
      </c>
      <c r="Z135" s="8">
        <v>14.311863999999998</v>
      </c>
      <c r="AA135" s="8">
        <v>14.500039999999998</v>
      </c>
      <c r="AB135" s="8">
        <v>15.2</v>
      </c>
      <c r="AC135" s="8">
        <v>15.881263999999998</v>
      </c>
      <c r="AD135" s="8">
        <v>16.879296</v>
      </c>
      <c r="AE135" s="8">
        <v>18.184823999999999</v>
      </c>
      <c r="AF135" s="8">
        <v>19.091808</v>
      </c>
      <c r="AG135" s="8">
        <v>19.593712</v>
      </c>
      <c r="AH135" s="8">
        <v>20.336839999999999</v>
      </c>
    </row>
    <row r="136" spans="1:34" x14ac:dyDescent="0.25">
      <c r="A136" s="27" t="s">
        <v>440</v>
      </c>
      <c r="B136" s="1" t="s">
        <v>136</v>
      </c>
      <c r="C136" s="8">
        <v>0.76100200000000018</v>
      </c>
      <c r="D136" s="8">
        <v>0.80044800000000005</v>
      </c>
      <c r="E136" s="8">
        <v>0.83853000000000011</v>
      </c>
      <c r="F136" s="8">
        <v>0.84354600000000024</v>
      </c>
      <c r="G136" s="8">
        <v>0.83373400000000009</v>
      </c>
      <c r="H136" s="8">
        <v>0.817608</v>
      </c>
      <c r="I136" s="8">
        <v>0.82324000000000008</v>
      </c>
      <c r="J136" s="8">
        <v>0.86587599999999998</v>
      </c>
      <c r="K136" s="8">
        <v>0.93165600000000015</v>
      </c>
      <c r="L136" s="8">
        <v>1.035452</v>
      </c>
      <c r="M136" s="8">
        <v>1.146838</v>
      </c>
      <c r="N136" s="8">
        <v>1.2835460000000001</v>
      </c>
      <c r="O136" s="8">
        <v>1.5375360000000002</v>
      </c>
      <c r="P136" s="8">
        <v>1.7999300000000003</v>
      </c>
      <c r="Q136" s="8">
        <v>1.9561740000000003</v>
      </c>
      <c r="R136" s="8">
        <v>1.9635000000000002</v>
      </c>
      <c r="S136" s="8">
        <v>1.9658760000000004</v>
      </c>
      <c r="T136" s="8">
        <v>2.0343180000000003</v>
      </c>
      <c r="U136" s="8">
        <v>2.0959620000000001</v>
      </c>
      <c r="V136" s="8">
        <v>2.1677920000000004</v>
      </c>
      <c r="W136" s="8">
        <v>2.2931480000000004</v>
      </c>
      <c r="X136" s="8">
        <v>2.3556720000000002</v>
      </c>
      <c r="Y136" s="8">
        <v>2.2898480000000005</v>
      </c>
      <c r="Z136" s="8">
        <v>2.2655159999999999</v>
      </c>
      <c r="AA136" s="8">
        <v>2.235992</v>
      </c>
      <c r="AB136" s="8">
        <v>2.2000000000000002</v>
      </c>
      <c r="AC136" s="8">
        <v>2.3165120000000003</v>
      </c>
      <c r="AD136" s="8">
        <v>2.3751199999999999</v>
      </c>
      <c r="AE136" s="8">
        <v>2.3660340000000004</v>
      </c>
      <c r="AF136" s="8">
        <v>2.4043800000000006</v>
      </c>
      <c r="AG136" s="8">
        <v>2.4692580000000004</v>
      </c>
      <c r="AH136" s="8">
        <v>2.6223340000000004</v>
      </c>
    </row>
    <row r="137" spans="1:34" x14ac:dyDescent="0.25">
      <c r="A137" s="27" t="s">
        <v>441</v>
      </c>
      <c r="B137" s="1" t="s">
        <v>137</v>
      </c>
      <c r="C137" s="8">
        <v>0.70672399999999991</v>
      </c>
      <c r="D137" s="8">
        <v>0.73130600000000001</v>
      </c>
      <c r="E137" s="8">
        <v>0.75860799999999995</v>
      </c>
      <c r="F137" s="8">
        <v>0.7853659999999999</v>
      </c>
      <c r="G137" s="8">
        <v>0.82443200000000005</v>
      </c>
      <c r="H137" s="8">
        <v>0.89090199999999997</v>
      </c>
      <c r="I137" s="8">
        <v>0.99024999999999996</v>
      </c>
      <c r="J137" s="8">
        <v>1.08562</v>
      </c>
      <c r="K137" s="8">
        <v>1.175278</v>
      </c>
      <c r="L137" s="8">
        <v>1.2670439999999998</v>
      </c>
      <c r="M137" s="8">
        <v>1.3390899999999999</v>
      </c>
      <c r="N137" s="8">
        <v>1.3805699999999999</v>
      </c>
      <c r="O137" s="8">
        <v>1.4451019999999999</v>
      </c>
      <c r="P137" s="8">
        <v>1.5599539999999998</v>
      </c>
      <c r="Q137" s="8">
        <v>1.6869100000000001</v>
      </c>
      <c r="R137" s="8">
        <v>1.7664359999999999</v>
      </c>
      <c r="S137" s="8">
        <v>1.7796959999999999</v>
      </c>
      <c r="T137" s="8">
        <v>1.8285200000000001</v>
      </c>
      <c r="U137" s="8">
        <v>1.9731219999999998</v>
      </c>
      <c r="V137" s="8">
        <v>2.2511399999999999</v>
      </c>
      <c r="W137" s="8">
        <v>2.6957240000000002</v>
      </c>
      <c r="X137" s="8">
        <v>3.2515899999999998</v>
      </c>
      <c r="Y137" s="8">
        <v>3.5747599999999999</v>
      </c>
      <c r="Z137" s="8">
        <v>3.591046</v>
      </c>
      <c r="AA137" s="8">
        <v>3.5054339999999997</v>
      </c>
      <c r="AB137" s="8">
        <v>3.4</v>
      </c>
      <c r="AC137" s="8">
        <v>3.5955340000000002</v>
      </c>
      <c r="AD137" s="8">
        <v>4.2744460000000002</v>
      </c>
      <c r="AE137" s="8">
        <v>4.854417999999999</v>
      </c>
      <c r="AF137" s="8">
        <v>5.3440519999999996</v>
      </c>
      <c r="AG137" s="8">
        <v>5.7980539999999996</v>
      </c>
      <c r="AH137" s="8">
        <v>5.9804300000000001</v>
      </c>
    </row>
    <row r="138" spans="1:34" x14ac:dyDescent="0.25">
      <c r="A138" s="27" t="s">
        <v>442</v>
      </c>
      <c r="B138" s="1" t="s">
        <v>138</v>
      </c>
      <c r="C138" s="8">
        <v>5.8135649999999996</v>
      </c>
      <c r="D138" s="8">
        <v>5.9320960000000005</v>
      </c>
      <c r="E138" s="8">
        <v>5.9764050000000006</v>
      </c>
      <c r="F138" s="8">
        <v>5.9175820000000012</v>
      </c>
      <c r="G138" s="8">
        <v>5.7851270000000001</v>
      </c>
      <c r="H138" s="8">
        <v>5.5716060000000001</v>
      </c>
      <c r="I138" s="8">
        <v>5.4134860000000007</v>
      </c>
      <c r="J138" s="8">
        <v>5.4600370000000007</v>
      </c>
      <c r="K138" s="8">
        <v>5.6424650000000005</v>
      </c>
      <c r="L138" s="8">
        <v>5.7222919999999995</v>
      </c>
      <c r="M138" s="8">
        <v>5.7661289999999994</v>
      </c>
      <c r="N138" s="8">
        <v>5.9332759999999993</v>
      </c>
      <c r="O138" s="8">
        <v>6.1414870000000006</v>
      </c>
      <c r="P138" s="8">
        <v>6.3795520000000003</v>
      </c>
      <c r="Q138" s="8">
        <v>6.549354000000001</v>
      </c>
      <c r="R138" s="8">
        <v>6.517081000000001</v>
      </c>
      <c r="S138" s="8">
        <v>6.3732390000000008</v>
      </c>
      <c r="T138" s="8">
        <v>6.2465660000000005</v>
      </c>
      <c r="U138" s="8">
        <v>6.1657360000000008</v>
      </c>
      <c r="V138" s="8">
        <v>6.3127639999999996</v>
      </c>
      <c r="W138" s="8">
        <v>6.4518860000000009</v>
      </c>
      <c r="X138" s="8">
        <v>6.3269830000000002</v>
      </c>
      <c r="Y138" s="8">
        <v>6.0763510000000007</v>
      </c>
      <c r="Z138" s="8">
        <v>5.8067799999999998</v>
      </c>
      <c r="AA138" s="8">
        <v>5.7881950000000009</v>
      </c>
      <c r="AB138" s="8">
        <v>5.9</v>
      </c>
      <c r="AC138" s="8">
        <v>5.7984609999999996</v>
      </c>
      <c r="AD138" s="8">
        <v>5.7957470000000004</v>
      </c>
      <c r="AE138" s="8">
        <v>6.2744730000000004</v>
      </c>
      <c r="AF138" s="8">
        <v>6.661041</v>
      </c>
      <c r="AG138" s="8">
        <v>6.9260099999999998</v>
      </c>
      <c r="AH138" s="8">
        <v>7.4071550000000004</v>
      </c>
    </row>
    <row r="139" spans="1:34" x14ac:dyDescent="0.25">
      <c r="A139" s="27" t="s">
        <v>443</v>
      </c>
      <c r="B139" s="1" t="s">
        <v>139</v>
      </c>
      <c r="C139" s="8">
        <v>0.49807200000000001</v>
      </c>
      <c r="D139" s="8">
        <v>0.53287200000000001</v>
      </c>
      <c r="E139" s="8">
        <v>0.56313599999999997</v>
      </c>
      <c r="F139" s="8">
        <v>0.57662400000000003</v>
      </c>
      <c r="G139" s="8">
        <v>0.57533999999999996</v>
      </c>
      <c r="H139" s="8">
        <v>0.56372399999999989</v>
      </c>
      <c r="I139" s="8">
        <v>0.57113999999999998</v>
      </c>
      <c r="J139" s="8">
        <v>0.63424799999999992</v>
      </c>
      <c r="K139" s="8">
        <v>0.72118799999999994</v>
      </c>
      <c r="L139" s="8">
        <v>0.770316</v>
      </c>
      <c r="M139" s="8">
        <v>0.81712799999999985</v>
      </c>
      <c r="N139" s="8">
        <v>0.85475999999999996</v>
      </c>
      <c r="O139" s="8">
        <v>0.85398000000000007</v>
      </c>
      <c r="P139" s="8">
        <v>0.84191999999999989</v>
      </c>
      <c r="Q139" s="8">
        <v>0.81544799999999995</v>
      </c>
      <c r="R139" s="8">
        <v>0.80930399999999991</v>
      </c>
      <c r="S139" s="8">
        <v>0.83846399999999999</v>
      </c>
      <c r="T139" s="8">
        <v>0.87635999999999992</v>
      </c>
      <c r="U139" s="8">
        <v>0.90903599999999996</v>
      </c>
      <c r="V139" s="8">
        <v>0.98547600000000002</v>
      </c>
      <c r="W139" s="8">
        <v>1.1115599999999999</v>
      </c>
      <c r="X139" s="8">
        <v>1.2096960000000001</v>
      </c>
      <c r="Y139" s="8">
        <v>1.246896</v>
      </c>
      <c r="Z139" s="8">
        <v>1.2464759999999999</v>
      </c>
      <c r="AA139" s="8">
        <v>1.2179159999999998</v>
      </c>
      <c r="AB139" s="8">
        <v>1.2</v>
      </c>
      <c r="AC139" s="8">
        <v>1.2223439999999999</v>
      </c>
      <c r="AD139" s="8">
        <v>1.358088</v>
      </c>
      <c r="AE139" s="8">
        <v>1.524024</v>
      </c>
      <c r="AF139" s="8">
        <v>1.6441919999999999</v>
      </c>
      <c r="AG139" s="8">
        <v>1.7889359999999999</v>
      </c>
      <c r="AH139" s="8">
        <v>1.92822</v>
      </c>
    </row>
    <row r="140" spans="1:34" x14ac:dyDescent="0.25">
      <c r="A140" s="27" t="s">
        <v>444</v>
      </c>
      <c r="B140" s="9" t="s">
        <v>286</v>
      </c>
      <c r="C140" s="8">
        <v>11.25093</v>
      </c>
      <c r="D140" s="8">
        <v>11.988546000000001</v>
      </c>
      <c r="E140" s="8">
        <v>12.739878000000001</v>
      </c>
      <c r="F140" s="8">
        <v>13.409675999999999</v>
      </c>
      <c r="G140" s="8">
        <v>13.982700000000001</v>
      </c>
      <c r="H140" s="8">
        <v>14.663165999999999</v>
      </c>
      <c r="I140" s="8">
        <v>15.513558000000003</v>
      </c>
      <c r="J140" s="8">
        <v>16.433291999999998</v>
      </c>
      <c r="K140" s="8">
        <v>17.570195999999999</v>
      </c>
      <c r="L140" s="8">
        <v>18.775680000000001</v>
      </c>
      <c r="M140" s="8">
        <v>20.202906000000002</v>
      </c>
      <c r="N140" s="8">
        <v>22.012656000000003</v>
      </c>
      <c r="O140" s="8">
        <v>24.877776000000004</v>
      </c>
      <c r="P140" s="8">
        <v>29.328617999999995</v>
      </c>
      <c r="Q140" s="8">
        <v>33.848801999999999</v>
      </c>
      <c r="R140" s="8">
        <v>36.094416000000002</v>
      </c>
      <c r="S140" s="8">
        <v>37.110162000000003</v>
      </c>
      <c r="T140" s="8">
        <v>38.529768000000004</v>
      </c>
      <c r="U140" s="8">
        <v>40.348662000000004</v>
      </c>
      <c r="V140" s="8">
        <v>43.097196000000004</v>
      </c>
      <c r="W140" s="8">
        <v>47.073312000000008</v>
      </c>
      <c r="X140" s="8">
        <v>51.407567999999998</v>
      </c>
      <c r="Y140" s="8">
        <v>55.374540000000003</v>
      </c>
      <c r="Z140" s="8">
        <v>60.940188000000006</v>
      </c>
      <c r="AA140" s="8">
        <v>68.536566000000008</v>
      </c>
      <c r="AB140" s="8">
        <v>76.2</v>
      </c>
      <c r="AC140" s="8">
        <v>84.338160000000002</v>
      </c>
      <c r="AD140" s="8">
        <v>93.520259999999993</v>
      </c>
      <c r="AE140" s="8">
        <v>103.02163800000002</v>
      </c>
      <c r="AF140" s="8">
        <v>113.230152</v>
      </c>
      <c r="AG140" s="8">
        <v>125.919738</v>
      </c>
      <c r="AH140" s="8">
        <v>140.38859399999998</v>
      </c>
    </row>
    <row r="141" spans="1:34" x14ac:dyDescent="0.25">
      <c r="A141" s="27" t="s">
        <v>445</v>
      </c>
      <c r="B141" s="1" t="s">
        <v>140</v>
      </c>
      <c r="C141" s="8">
        <v>1.165184</v>
      </c>
      <c r="D141" s="8">
        <v>1.296</v>
      </c>
      <c r="E141" s="8">
        <v>1.4168960000000002</v>
      </c>
      <c r="F141" s="8">
        <v>1.5309440000000001</v>
      </c>
      <c r="G141" s="8">
        <v>1.6249600000000002</v>
      </c>
      <c r="H141" s="8">
        <v>1.7057280000000004</v>
      </c>
      <c r="I141" s="8">
        <v>1.7651840000000001</v>
      </c>
      <c r="J141" s="8">
        <v>1.7988480000000002</v>
      </c>
      <c r="K141" s="8">
        <v>1.826368</v>
      </c>
      <c r="L141" s="8">
        <v>1.8257920000000001</v>
      </c>
      <c r="M141" s="8">
        <v>1.8289280000000003</v>
      </c>
      <c r="N141" s="8">
        <v>1.9119360000000001</v>
      </c>
      <c r="O141" s="8">
        <v>2.1123200000000004</v>
      </c>
      <c r="P141" s="8">
        <v>2.3964160000000003</v>
      </c>
      <c r="Q141" s="8">
        <v>2.7291520000000005</v>
      </c>
      <c r="R141" s="8">
        <v>3.0899839999999998</v>
      </c>
      <c r="S141" s="8">
        <v>3.5438080000000003</v>
      </c>
      <c r="T141" s="8">
        <v>3.9046400000000001</v>
      </c>
      <c r="U141" s="8">
        <v>4.0840320000000006</v>
      </c>
      <c r="V141" s="8">
        <v>4.2919679999999998</v>
      </c>
      <c r="W141" s="8">
        <v>4.6045440000000006</v>
      </c>
      <c r="X141" s="8">
        <v>4.8768000000000002</v>
      </c>
      <c r="Y141" s="8">
        <v>5.133376000000001</v>
      </c>
      <c r="Z141" s="8">
        <v>5.49024</v>
      </c>
      <c r="AA141" s="8">
        <v>6.0442240000000007</v>
      </c>
      <c r="AB141" s="8">
        <v>6.4</v>
      </c>
      <c r="AC141" s="8">
        <v>6.500160000000001</v>
      </c>
      <c r="AD141" s="8">
        <v>6.8709120000000006</v>
      </c>
      <c r="AE141" s="8">
        <v>7.1445119999999998</v>
      </c>
      <c r="AF141" s="8">
        <v>7.0802560000000003</v>
      </c>
      <c r="AG141" s="8">
        <v>7.1055360000000007</v>
      </c>
      <c r="AH141" s="8">
        <v>7.2986240000000002</v>
      </c>
    </row>
    <row r="142" spans="1:34" x14ac:dyDescent="0.25">
      <c r="A142" s="27" t="s">
        <v>446</v>
      </c>
      <c r="B142" s="1" t="s">
        <v>141</v>
      </c>
      <c r="C142" s="8">
        <v>0.47000100000000006</v>
      </c>
      <c r="D142" s="8">
        <v>0.538188</v>
      </c>
      <c r="E142" s="8">
        <v>0.61622400000000011</v>
      </c>
      <c r="F142" s="8">
        <v>0.68415900000000007</v>
      </c>
      <c r="G142" s="8">
        <v>0.73836000000000002</v>
      </c>
      <c r="H142" s="8">
        <v>0.79421999999999993</v>
      </c>
      <c r="I142" s="8">
        <v>0.86236499999999994</v>
      </c>
      <c r="J142" s="8">
        <v>0.94460100000000013</v>
      </c>
      <c r="K142" s="8">
        <v>1.011549</v>
      </c>
      <c r="L142" s="8">
        <v>1.0223009999999999</v>
      </c>
      <c r="M142" s="8">
        <v>0.99794099999999997</v>
      </c>
      <c r="N142" s="8">
        <v>0.99092699999999989</v>
      </c>
      <c r="O142" s="8">
        <v>0.99321599999999999</v>
      </c>
      <c r="P142" s="8">
        <v>0.99565200000000009</v>
      </c>
      <c r="Q142" s="8">
        <v>1.0203690000000001</v>
      </c>
      <c r="R142" s="8">
        <v>1.069299</v>
      </c>
      <c r="S142" s="8">
        <v>1.1325510000000001</v>
      </c>
      <c r="T142" s="8">
        <v>1.2498150000000001</v>
      </c>
      <c r="U142" s="8">
        <v>1.4654430000000003</v>
      </c>
      <c r="V142" s="8">
        <v>1.6362150000000002</v>
      </c>
      <c r="W142" s="8">
        <v>1.7238900000000001</v>
      </c>
      <c r="X142" s="8">
        <v>1.8120480000000001</v>
      </c>
      <c r="Y142" s="8">
        <v>1.8782819999999998</v>
      </c>
      <c r="Z142" s="8">
        <v>1.9859909999999998</v>
      </c>
      <c r="AA142" s="8">
        <v>2.0807010000000004</v>
      </c>
      <c r="AB142" s="8">
        <v>2.1</v>
      </c>
      <c r="AC142" s="8">
        <v>2.076816</v>
      </c>
      <c r="AD142" s="8">
        <v>2.015139</v>
      </c>
      <c r="AE142" s="8">
        <v>1.978305</v>
      </c>
      <c r="AF142" s="8">
        <v>1.9684139999999999</v>
      </c>
      <c r="AG142" s="8">
        <v>1.9753230000000002</v>
      </c>
      <c r="AH142" s="8">
        <v>2.014068</v>
      </c>
    </row>
    <row r="143" spans="1:34" x14ac:dyDescent="0.25">
      <c r="A143" s="27" t="s">
        <v>447</v>
      </c>
      <c r="B143" s="1" t="s">
        <v>142</v>
      </c>
      <c r="C143" s="8">
        <v>9.6885539999999999</v>
      </c>
      <c r="D143" s="8">
        <v>10.209444000000001</v>
      </c>
      <c r="E143" s="8">
        <v>10.74954</v>
      </c>
      <c r="F143" s="8">
        <v>11.230271999999999</v>
      </c>
      <c r="G143" s="8">
        <v>11.652803999999998</v>
      </c>
      <c r="H143" s="8">
        <v>12.202212000000001</v>
      </c>
      <c r="I143" s="8">
        <v>12.928548000000001</v>
      </c>
      <c r="J143" s="8">
        <v>13.732290000000001</v>
      </c>
      <c r="K143" s="8">
        <v>14.765922</v>
      </c>
      <c r="L143" s="8">
        <v>15.938651999999999</v>
      </c>
      <c r="M143" s="8">
        <v>17.343600000000002</v>
      </c>
      <c r="N143" s="8">
        <v>18.969708000000001</v>
      </c>
      <c r="O143" s="8">
        <v>21.426912000000002</v>
      </c>
      <c r="P143" s="8">
        <v>25.321073999999999</v>
      </c>
      <c r="Q143" s="8">
        <v>29.182062000000002</v>
      </c>
      <c r="R143" s="8">
        <v>30.651030000000002</v>
      </c>
      <c r="S143" s="8">
        <v>30.715050000000002</v>
      </c>
      <c r="T143" s="8">
        <v>31.224300000000003</v>
      </c>
      <c r="U143" s="8">
        <v>32.289942000000003</v>
      </c>
      <c r="V143" s="8">
        <v>34.252446000000006</v>
      </c>
      <c r="W143" s="8">
        <v>37.319004</v>
      </c>
      <c r="X143" s="8">
        <v>40.921002000000009</v>
      </c>
      <c r="Y143" s="8">
        <v>44.236074000000009</v>
      </c>
      <c r="Z143" s="8">
        <v>48.071454000000003</v>
      </c>
      <c r="AA143" s="8">
        <v>52.933481999999998</v>
      </c>
      <c r="AB143" s="8">
        <v>58.2</v>
      </c>
      <c r="AC143" s="8">
        <v>63.696407999999998</v>
      </c>
      <c r="AD143" s="8">
        <v>69.443657999999999</v>
      </c>
      <c r="AE143" s="8">
        <v>75.871266000000006</v>
      </c>
      <c r="AF143" s="8">
        <v>83.026955999999984</v>
      </c>
      <c r="AG143" s="8">
        <v>91.069032000000007</v>
      </c>
      <c r="AH143" s="8">
        <v>99.93056399999999</v>
      </c>
    </row>
    <row r="144" spans="1:34" x14ac:dyDescent="0.25">
      <c r="A144" s="27" t="s">
        <v>448</v>
      </c>
      <c r="B144" s="1" t="s">
        <v>143</v>
      </c>
      <c r="C144" s="8">
        <v>0.15941</v>
      </c>
      <c r="D144" s="8">
        <v>0.18895500000000001</v>
      </c>
      <c r="E144" s="8">
        <v>0.216505</v>
      </c>
      <c r="F144" s="8">
        <v>0.23882999999999999</v>
      </c>
      <c r="G144" s="8">
        <v>0.255075</v>
      </c>
      <c r="H144" s="8">
        <v>0.26733000000000001</v>
      </c>
      <c r="I144" s="8">
        <v>0.28395499999999996</v>
      </c>
      <c r="J144" s="8">
        <v>0.30485500000000004</v>
      </c>
      <c r="K144" s="8">
        <v>0.33107500000000001</v>
      </c>
      <c r="L144" s="8">
        <v>0.35814999999999997</v>
      </c>
      <c r="M144" s="8">
        <v>0.39387</v>
      </c>
      <c r="N144" s="8">
        <v>0.49219500000000005</v>
      </c>
      <c r="O144" s="8">
        <v>0.68893999999999989</v>
      </c>
      <c r="P144" s="8">
        <v>0.95636500000000002</v>
      </c>
      <c r="Q144" s="8">
        <v>1.2635000000000001</v>
      </c>
      <c r="R144" s="8">
        <v>1.6275400000000002</v>
      </c>
      <c r="S144" s="8">
        <v>2.0352799999999998</v>
      </c>
      <c r="T144" s="8">
        <v>2.4252549999999999</v>
      </c>
      <c r="U144" s="8">
        <v>2.7698199999999997</v>
      </c>
      <c r="V144" s="8">
        <v>3.17319</v>
      </c>
      <c r="W144" s="8">
        <v>3.6862849999999998</v>
      </c>
      <c r="X144" s="8">
        <v>4.0914599999999997</v>
      </c>
      <c r="Y144" s="8">
        <v>4.4599650000000004</v>
      </c>
      <c r="Z144" s="8">
        <v>5.6621899999999989</v>
      </c>
      <c r="AA144" s="8">
        <v>7.5815699999999993</v>
      </c>
      <c r="AB144" s="8">
        <v>9.5</v>
      </c>
      <c r="AC144" s="8">
        <v>11.935419999999999</v>
      </c>
      <c r="AD144" s="8">
        <v>14.75559</v>
      </c>
      <c r="AE144" s="8">
        <v>17.37987</v>
      </c>
      <c r="AF144" s="8">
        <v>20.371039999999997</v>
      </c>
      <c r="AG144" s="8">
        <v>24.48169</v>
      </c>
      <c r="AH144" s="8">
        <v>29.127570000000002</v>
      </c>
    </row>
    <row r="145" spans="1:34" x14ac:dyDescent="0.25">
      <c r="A145" s="27" t="s">
        <v>449</v>
      </c>
      <c r="B145" s="9" t="s">
        <v>287</v>
      </c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</row>
    <row r="146" spans="1:34" x14ac:dyDescent="0.25">
      <c r="A146" s="27" t="s">
        <v>450</v>
      </c>
      <c r="B146" s="9" t="s">
        <v>61</v>
      </c>
      <c r="C146" s="8">
        <v>11.441160000000002</v>
      </c>
      <c r="D146" s="8">
        <v>12.935904000000001</v>
      </c>
      <c r="E146" s="8">
        <v>14.515560000000001</v>
      </c>
      <c r="F146" s="8">
        <v>15.847799999999999</v>
      </c>
      <c r="G146" s="8">
        <v>16.653732000000002</v>
      </c>
      <c r="H146" s="8">
        <v>17.234940000000002</v>
      </c>
      <c r="I146" s="8">
        <v>18.389303999999999</v>
      </c>
      <c r="J146" s="8">
        <v>20.378880000000002</v>
      </c>
      <c r="K146" s="8">
        <v>22.918188000000001</v>
      </c>
      <c r="L146" s="8">
        <v>25.819104000000003</v>
      </c>
      <c r="M146" s="8">
        <v>29.320992</v>
      </c>
      <c r="N146" s="8">
        <v>34.351295999999998</v>
      </c>
      <c r="O146" s="8">
        <v>40.578420000000001</v>
      </c>
      <c r="P146" s="8">
        <v>46.159188</v>
      </c>
      <c r="Q146" s="8">
        <v>50.283275999999994</v>
      </c>
      <c r="R146" s="8">
        <v>53.45796</v>
      </c>
      <c r="S146" s="8">
        <v>56.476728000000001</v>
      </c>
      <c r="T146" s="8">
        <v>60.101592000000004</v>
      </c>
      <c r="U146" s="8">
        <v>64.243248000000008</v>
      </c>
      <c r="V146" s="8">
        <v>68.715767999999997</v>
      </c>
      <c r="W146" s="8">
        <v>73.493532000000002</v>
      </c>
      <c r="X146" s="8">
        <v>75.723935999999995</v>
      </c>
      <c r="Y146" s="8">
        <v>73.078488000000007</v>
      </c>
      <c r="Z146" s="8">
        <v>70.968131999999997</v>
      </c>
      <c r="AA146" s="8">
        <v>71.607168000000001</v>
      </c>
      <c r="AB146" s="8">
        <v>73.2</v>
      </c>
      <c r="AC146" s="8">
        <v>76.821204000000009</v>
      </c>
      <c r="AD146" s="8">
        <v>80.788644000000005</v>
      </c>
      <c r="AE146" s="8">
        <v>85.533468000000013</v>
      </c>
      <c r="AF146" s="8">
        <v>90.921720000000008</v>
      </c>
      <c r="AG146" s="8">
        <v>95.119740000000007</v>
      </c>
      <c r="AH146" s="8">
        <v>98.892467999999994</v>
      </c>
    </row>
    <row r="147" spans="1:34" x14ac:dyDescent="0.25">
      <c r="A147" s="27" t="s">
        <v>451</v>
      </c>
      <c r="B147" s="1" t="s">
        <v>144</v>
      </c>
      <c r="C147" s="8">
        <v>10.068681</v>
      </c>
      <c r="D147" s="8">
        <v>11.109138</v>
      </c>
      <c r="E147" s="8">
        <v>12.233766000000001</v>
      </c>
      <c r="F147" s="8">
        <v>13.195895999999999</v>
      </c>
      <c r="G147" s="8">
        <v>13.709001000000001</v>
      </c>
      <c r="H147" s="8">
        <v>14.148314999999998</v>
      </c>
      <c r="I147" s="8">
        <v>15.108384000000001</v>
      </c>
      <c r="J147" s="8">
        <v>16.768242000000001</v>
      </c>
      <c r="K147" s="8">
        <v>18.697376999999999</v>
      </c>
      <c r="L147" s="8">
        <v>21.045083999999999</v>
      </c>
      <c r="M147" s="8">
        <v>24.147558</v>
      </c>
      <c r="N147" s="8">
        <v>28.278762</v>
      </c>
      <c r="O147" s="8">
        <v>33.277203000000007</v>
      </c>
      <c r="P147" s="8">
        <v>37.594023</v>
      </c>
      <c r="Q147" s="8">
        <v>40.819439999999993</v>
      </c>
      <c r="R147" s="8">
        <v>43.545711000000004</v>
      </c>
      <c r="S147" s="8">
        <v>45.988122000000004</v>
      </c>
      <c r="T147" s="8">
        <v>48.908154000000003</v>
      </c>
      <c r="U147" s="8">
        <v>52.570758000000005</v>
      </c>
      <c r="V147" s="8">
        <v>56.616506999999999</v>
      </c>
      <c r="W147" s="8">
        <v>60.622149</v>
      </c>
      <c r="X147" s="8">
        <v>62.134770000000003</v>
      </c>
      <c r="Y147" s="8">
        <v>59.009054999999996</v>
      </c>
      <c r="Z147" s="8">
        <v>56.503595999999995</v>
      </c>
      <c r="AA147" s="8">
        <v>56.83953600000001</v>
      </c>
      <c r="AB147" s="8">
        <v>58.199999999999996</v>
      </c>
      <c r="AC147" s="8">
        <v>61.529262000000003</v>
      </c>
      <c r="AD147" s="8">
        <v>65.246424000000005</v>
      </c>
      <c r="AE147" s="8">
        <v>69.704745000000003</v>
      </c>
      <c r="AF147" s="8">
        <v>74.680755000000019</v>
      </c>
      <c r="AG147" s="8">
        <v>78.371328000000005</v>
      </c>
      <c r="AH147" s="8">
        <v>81.472716000000005</v>
      </c>
    </row>
    <row r="148" spans="1:34" x14ac:dyDescent="0.25">
      <c r="A148" s="27" t="s">
        <v>452</v>
      </c>
      <c r="B148" s="1" t="s">
        <v>145</v>
      </c>
      <c r="C148" s="8">
        <v>0.49965499999999996</v>
      </c>
      <c r="D148" s="8">
        <v>0.65390000000000004</v>
      </c>
      <c r="E148" s="8">
        <v>0.8141250000000001</v>
      </c>
      <c r="F148" s="8">
        <v>0.93931500000000001</v>
      </c>
      <c r="G148" s="8">
        <v>1.0159499999999999</v>
      </c>
      <c r="H148" s="8">
        <v>0.99229000000000001</v>
      </c>
      <c r="I148" s="8">
        <v>0.98767499999999997</v>
      </c>
      <c r="J148" s="8">
        <v>1.051895</v>
      </c>
      <c r="K148" s="8">
        <v>1.1346400000000001</v>
      </c>
      <c r="L148" s="8">
        <v>1.2492350000000001</v>
      </c>
      <c r="M148" s="8">
        <v>1.39412</v>
      </c>
      <c r="N148" s="8">
        <v>1.6956549999999999</v>
      </c>
      <c r="O148" s="8">
        <v>2.1407750000000001</v>
      </c>
      <c r="P148" s="8">
        <v>2.6787800000000006</v>
      </c>
      <c r="Q148" s="8">
        <v>3.0689099999999998</v>
      </c>
      <c r="R148" s="8">
        <v>3.2273150000000004</v>
      </c>
      <c r="S148" s="8">
        <v>3.3640750000000001</v>
      </c>
      <c r="T148" s="8">
        <v>3.541785</v>
      </c>
      <c r="U148" s="8">
        <v>3.7271000000000005</v>
      </c>
      <c r="V148" s="8">
        <v>4.01206</v>
      </c>
      <c r="W148" s="8">
        <v>4.5983600000000004</v>
      </c>
      <c r="X148" s="8">
        <v>5.1351299999999993</v>
      </c>
      <c r="Y148" s="8">
        <v>5.6108650000000004</v>
      </c>
      <c r="Z148" s="8">
        <v>6.1106500000000006</v>
      </c>
      <c r="AA148" s="8">
        <v>6.4242749999999997</v>
      </c>
      <c r="AB148" s="8">
        <v>6.5</v>
      </c>
      <c r="AC148" s="8">
        <v>6.477055</v>
      </c>
      <c r="AD148" s="8">
        <v>6.5072149999999995</v>
      </c>
      <c r="AE148" s="8">
        <v>6.6125800000000003</v>
      </c>
      <c r="AF148" s="8">
        <v>6.8152499999999998</v>
      </c>
      <c r="AG148" s="8">
        <v>7.1809400000000005</v>
      </c>
      <c r="AH148" s="8">
        <v>7.7054900000000011</v>
      </c>
    </row>
    <row r="149" spans="1:34" x14ac:dyDescent="0.25">
      <c r="A149" s="27" t="s">
        <v>453</v>
      </c>
      <c r="B149" s="1" t="s">
        <v>146</v>
      </c>
      <c r="C149" s="8">
        <v>1.2010100000000001</v>
      </c>
      <c r="D149" s="8">
        <v>1.3333120000000003</v>
      </c>
      <c r="E149" s="8">
        <v>1.4757400000000001</v>
      </c>
      <c r="F149" s="8">
        <v>1.6228990000000001</v>
      </c>
      <c r="G149" s="8">
        <v>1.7771960000000002</v>
      </c>
      <c r="H149" s="8">
        <v>2.0115880000000002</v>
      </c>
      <c r="I149" s="8">
        <v>2.2825000000000002</v>
      </c>
      <c r="J149" s="8">
        <v>2.5843710000000004</v>
      </c>
      <c r="K149" s="8">
        <v>3.1293490000000004</v>
      </c>
      <c r="L149" s="8">
        <v>3.5838570000000005</v>
      </c>
      <c r="M149" s="8">
        <v>3.8792540000000004</v>
      </c>
      <c r="N149" s="8">
        <v>4.4518710000000006</v>
      </c>
      <c r="O149" s="8">
        <v>5.1709000000000005</v>
      </c>
      <c r="P149" s="8">
        <v>5.7849339999999998</v>
      </c>
      <c r="Q149" s="8">
        <v>6.2261620000000004</v>
      </c>
      <c r="R149" s="8">
        <v>6.5287800000000002</v>
      </c>
      <c r="S149" s="8">
        <v>6.9734109999999996</v>
      </c>
      <c r="T149" s="8">
        <v>7.4960620000000002</v>
      </c>
      <c r="U149" s="8">
        <v>7.800091000000001</v>
      </c>
      <c r="V149" s="8">
        <v>7.9422700000000006</v>
      </c>
      <c r="W149" s="8">
        <v>8.0955710000000014</v>
      </c>
      <c r="X149" s="8">
        <v>8.2378330000000002</v>
      </c>
      <c r="Y149" s="8">
        <v>8.2418170000000011</v>
      </c>
      <c r="Z149" s="8">
        <v>8.1708520000000018</v>
      </c>
      <c r="AA149" s="8">
        <v>8.1686110000000003</v>
      </c>
      <c r="AB149" s="8">
        <v>8.3000000000000007</v>
      </c>
      <c r="AC149" s="8">
        <v>8.5490000000000013</v>
      </c>
      <c r="AD149" s="8">
        <v>8.7052890000000005</v>
      </c>
      <c r="AE149" s="8">
        <v>8.8038930000000004</v>
      </c>
      <c r="AF149" s="8">
        <v>8.9179349999999999</v>
      </c>
      <c r="AG149" s="8">
        <v>9.0255030000000005</v>
      </c>
      <c r="AH149" s="8">
        <v>9.1933290000000003</v>
      </c>
    </row>
    <row r="150" spans="1:34" x14ac:dyDescent="0.25">
      <c r="A150" s="27" t="s">
        <v>454</v>
      </c>
      <c r="B150" s="1" t="s">
        <v>147</v>
      </c>
      <c r="C150" s="8">
        <v>2.2409999999999999E-2</v>
      </c>
      <c r="D150" s="8">
        <v>2.4418000000000002E-2</v>
      </c>
      <c r="E150" s="8">
        <v>2.5654000000000003E-2</v>
      </c>
      <c r="F150" s="8">
        <v>2.6432000000000001E-2</v>
      </c>
      <c r="G150" s="8">
        <v>2.6332000000000005E-2</v>
      </c>
      <c r="H150" s="8">
        <v>2.5762E-2</v>
      </c>
      <c r="I150" s="8">
        <v>2.6690000000000005E-2</v>
      </c>
      <c r="J150" s="8">
        <v>2.9064E-2</v>
      </c>
      <c r="K150" s="8">
        <v>3.2573999999999999E-2</v>
      </c>
      <c r="L150" s="8">
        <v>3.7238E-2</v>
      </c>
      <c r="M150" s="8">
        <v>4.566400000000001E-2</v>
      </c>
      <c r="N150" s="8">
        <v>6.0920000000000002E-2</v>
      </c>
      <c r="O150" s="8">
        <v>7.9952000000000009E-2</v>
      </c>
      <c r="P150" s="8">
        <v>9.6658000000000008E-2</v>
      </c>
      <c r="Q150" s="8">
        <v>0.10622400000000001</v>
      </c>
      <c r="R150" s="8">
        <v>0.10289000000000001</v>
      </c>
      <c r="S150" s="8">
        <v>9.1278000000000012E-2</v>
      </c>
      <c r="T150" s="8">
        <v>8.6576E-2</v>
      </c>
      <c r="U150" s="8">
        <v>8.8286000000000003E-2</v>
      </c>
      <c r="V150" s="8">
        <v>9.0644000000000002E-2</v>
      </c>
      <c r="W150" s="8">
        <v>0.10575000000000001</v>
      </c>
      <c r="X150" s="8">
        <v>0.13445199999999999</v>
      </c>
      <c r="Y150" s="8">
        <v>0.15717200000000001</v>
      </c>
      <c r="Z150" s="8">
        <v>0.17294000000000001</v>
      </c>
      <c r="AA150" s="8">
        <v>0.18639400000000003</v>
      </c>
      <c r="AB150" s="8">
        <v>0.2</v>
      </c>
      <c r="AC150" s="8">
        <v>0.20087000000000002</v>
      </c>
      <c r="AD150" s="8">
        <v>0.183974</v>
      </c>
      <c r="AE150" s="8">
        <v>0.16989000000000001</v>
      </c>
      <c r="AF150" s="8">
        <v>0.16299000000000002</v>
      </c>
      <c r="AG150" s="8">
        <v>0.16359599999999999</v>
      </c>
      <c r="AH150" s="8">
        <v>0.16736600000000001</v>
      </c>
    </row>
    <row r="151" spans="1:34" x14ac:dyDescent="0.25">
      <c r="A151" s="27" t="s">
        <v>455</v>
      </c>
      <c r="B151" s="9" t="s">
        <v>67</v>
      </c>
      <c r="C151" s="8">
        <v>12.607844</v>
      </c>
      <c r="D151" s="8">
        <v>13.754992000000001</v>
      </c>
      <c r="E151" s="8">
        <v>14.871810000000004</v>
      </c>
      <c r="F151" s="8">
        <v>15.629386000000002</v>
      </c>
      <c r="G151" s="8">
        <v>15.969082000000004</v>
      </c>
      <c r="H151" s="8">
        <v>16.195546</v>
      </c>
      <c r="I151" s="8">
        <v>16.902571999999999</v>
      </c>
      <c r="J151" s="8">
        <v>18.460186</v>
      </c>
      <c r="K151" s="8">
        <v>20.724826000000004</v>
      </c>
      <c r="L151" s="8">
        <v>23.422173999999998</v>
      </c>
      <c r="M151" s="8">
        <v>27.363726</v>
      </c>
      <c r="N151" s="8">
        <v>31.406378000000004</v>
      </c>
      <c r="O151" s="8">
        <v>36.437787999999998</v>
      </c>
      <c r="P151" s="8">
        <v>42.711379999999998</v>
      </c>
      <c r="Q151" s="8">
        <v>46.840303999999996</v>
      </c>
      <c r="R151" s="8">
        <v>48.557656000000009</v>
      </c>
      <c r="S151" s="8">
        <v>49.556523999999996</v>
      </c>
      <c r="T151" s="8">
        <v>51.270506000000005</v>
      </c>
      <c r="U151" s="8">
        <v>54.320356000000004</v>
      </c>
      <c r="V151" s="8">
        <v>59.312000000000005</v>
      </c>
      <c r="W151" s="8">
        <v>64.007084000000006</v>
      </c>
      <c r="X151" s="8">
        <v>65.75072200000001</v>
      </c>
      <c r="Y151" s="8">
        <v>64.005736000000013</v>
      </c>
      <c r="Z151" s="8">
        <v>62.864654000000009</v>
      </c>
      <c r="AA151" s="8">
        <v>64.284098</v>
      </c>
      <c r="AB151" s="8">
        <v>67.400000000000006</v>
      </c>
      <c r="AC151" s="8">
        <v>71.902994000000007</v>
      </c>
      <c r="AD151" s="8">
        <v>75.959800000000001</v>
      </c>
      <c r="AE151" s="8">
        <v>81.005364000000014</v>
      </c>
      <c r="AF151" s="8">
        <v>86.536208000000002</v>
      </c>
      <c r="AG151" s="8">
        <v>90.578860000000006</v>
      </c>
      <c r="AH151" s="8">
        <v>94.218459999999993</v>
      </c>
    </row>
    <row r="152" spans="1:34" x14ac:dyDescent="0.25">
      <c r="A152" s="27" t="s">
        <v>456</v>
      </c>
      <c r="B152" s="1" t="s">
        <v>148</v>
      </c>
      <c r="C152" s="8">
        <v>8.278848</v>
      </c>
      <c r="D152" s="8">
        <v>8.7920639999999999</v>
      </c>
      <c r="E152" s="8">
        <v>9.3371519999999997</v>
      </c>
      <c r="F152" s="8">
        <v>9.7242239999999995</v>
      </c>
      <c r="G152" s="8">
        <v>9.8759039999999985</v>
      </c>
      <c r="H152" s="8">
        <v>9.759167999999999</v>
      </c>
      <c r="I152" s="8">
        <v>9.5873279999999994</v>
      </c>
      <c r="J152" s="8">
        <v>9.5669760000000004</v>
      </c>
      <c r="K152" s="8">
        <v>9.5748479999999994</v>
      </c>
      <c r="L152" s="8">
        <v>9.5274239999999999</v>
      </c>
      <c r="M152" s="8">
        <v>9.5347199999999983</v>
      </c>
      <c r="N152" s="8">
        <v>9.7889280000000003</v>
      </c>
      <c r="O152" s="8">
        <v>10.372992</v>
      </c>
      <c r="P152" s="8">
        <v>11.02272</v>
      </c>
      <c r="Q152" s="8">
        <v>11.590272000000001</v>
      </c>
      <c r="R152" s="8">
        <v>12.429311999999999</v>
      </c>
      <c r="S152" s="8">
        <v>13.155072000000001</v>
      </c>
      <c r="T152" s="8">
        <v>13.770047999999999</v>
      </c>
      <c r="U152" s="8">
        <v>14.682047999999998</v>
      </c>
      <c r="V152" s="8">
        <v>15.567359999999999</v>
      </c>
      <c r="W152" s="8">
        <v>16.455552000000001</v>
      </c>
      <c r="X152" s="8">
        <v>17.444735999999999</v>
      </c>
      <c r="Y152" s="8">
        <v>18.008064000000001</v>
      </c>
      <c r="Z152" s="8">
        <v>18.428351999999997</v>
      </c>
      <c r="AA152" s="8">
        <v>18.791808</v>
      </c>
      <c r="AB152" s="8">
        <v>19.2</v>
      </c>
      <c r="AC152" s="8">
        <v>20.312256000000001</v>
      </c>
      <c r="AD152" s="8">
        <v>21.594239999999999</v>
      </c>
      <c r="AE152" s="8">
        <v>22.800192000000003</v>
      </c>
      <c r="AF152" s="8">
        <v>24.296256</v>
      </c>
      <c r="AG152" s="8">
        <v>25.933631999999999</v>
      </c>
      <c r="AH152" s="8">
        <v>27.495551999999996</v>
      </c>
    </row>
    <row r="153" spans="1:34" x14ac:dyDescent="0.25">
      <c r="A153" s="27" t="s">
        <v>457</v>
      </c>
      <c r="B153" s="1" t="s">
        <v>149</v>
      </c>
      <c r="C153" s="8">
        <v>5.0320800000000006</v>
      </c>
      <c r="D153" s="8">
        <v>5.6586800000000004</v>
      </c>
      <c r="E153" s="8">
        <v>6.2409360000000005</v>
      </c>
      <c r="F153" s="8">
        <v>6.6246080000000003</v>
      </c>
      <c r="G153" s="8">
        <v>6.8145160000000002</v>
      </c>
      <c r="H153" s="8">
        <v>7.1109460000000002</v>
      </c>
      <c r="I153" s="8">
        <v>7.8994979999999995</v>
      </c>
      <c r="J153" s="8">
        <v>9.3724900000000009</v>
      </c>
      <c r="K153" s="8">
        <v>11.506786000000002</v>
      </c>
      <c r="L153" s="8">
        <v>14.128384</v>
      </c>
      <c r="M153" s="8">
        <v>17.944378</v>
      </c>
      <c r="N153" s="8">
        <v>21.677949999999999</v>
      </c>
      <c r="O153" s="8">
        <v>26.103192</v>
      </c>
      <c r="P153" s="8">
        <v>31.720420000000004</v>
      </c>
      <c r="Q153" s="8">
        <v>35.291076000000004</v>
      </c>
      <c r="R153" s="8">
        <v>36.154820000000001</v>
      </c>
      <c r="S153" s="8">
        <v>36.407388000000005</v>
      </c>
      <c r="T153" s="8">
        <v>37.501528</v>
      </c>
      <c r="U153" s="8">
        <v>39.637270000000001</v>
      </c>
      <c r="V153" s="8">
        <v>43.752586000000001</v>
      </c>
      <c r="W153" s="8">
        <v>47.56617</v>
      </c>
      <c r="X153" s="8">
        <v>48.315198000000009</v>
      </c>
      <c r="Y153" s="8">
        <v>46.011719999999997</v>
      </c>
      <c r="Z153" s="8">
        <v>44.476550000000003</v>
      </c>
      <c r="AA153" s="8">
        <v>45.529719999999998</v>
      </c>
      <c r="AB153" s="8">
        <v>48.2</v>
      </c>
      <c r="AC153" s="8">
        <v>51.575445999999999</v>
      </c>
      <c r="AD153" s="8">
        <v>54.36478000000001</v>
      </c>
      <c r="AE153" s="8">
        <v>58.173062000000009</v>
      </c>
      <c r="AF153" s="8">
        <v>62.195834000000005</v>
      </c>
      <c r="AG153" s="8">
        <v>64.686810000000008</v>
      </c>
      <c r="AH153" s="8">
        <v>66.858220000000017</v>
      </c>
    </row>
    <row r="154" spans="1:34" x14ac:dyDescent="0.25">
      <c r="A154" s="27" t="s">
        <v>458</v>
      </c>
      <c r="B154" s="9" t="s">
        <v>288</v>
      </c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</row>
    <row r="155" spans="1:34" x14ac:dyDescent="0.25">
      <c r="A155" s="27" t="s">
        <v>459</v>
      </c>
      <c r="B155" s="9" t="s">
        <v>72</v>
      </c>
      <c r="C155" s="8">
        <v>1.9607379999999999</v>
      </c>
      <c r="D155" s="8">
        <v>2.2473619999999999</v>
      </c>
      <c r="E155" s="8">
        <v>2.4937640000000001</v>
      </c>
      <c r="F155" s="8">
        <v>2.6725659999999998</v>
      </c>
      <c r="G155" s="8">
        <v>2.7986399999999998</v>
      </c>
      <c r="H155" s="8">
        <v>2.9882579999999996</v>
      </c>
      <c r="I155" s="8">
        <v>3.25325</v>
      </c>
      <c r="J155" s="8">
        <v>3.5631959999999996</v>
      </c>
      <c r="K155" s="8">
        <v>4.0472119999999991</v>
      </c>
      <c r="L155" s="8">
        <v>4.6691319999999994</v>
      </c>
      <c r="M155" s="8">
        <v>5.6222919999999998</v>
      </c>
      <c r="N155" s="8">
        <v>7.0679179999999997</v>
      </c>
      <c r="O155" s="8">
        <v>9.0769900000000003</v>
      </c>
      <c r="P155" s="8">
        <v>11.369306</v>
      </c>
      <c r="Q155" s="8">
        <v>13.469975999999997</v>
      </c>
      <c r="R155" s="8">
        <v>15.416517999999998</v>
      </c>
      <c r="S155" s="8">
        <v>17.471558000000002</v>
      </c>
      <c r="T155" s="8">
        <v>19.555327999999999</v>
      </c>
      <c r="U155" s="8">
        <v>21.824997999999997</v>
      </c>
      <c r="V155" s="8">
        <v>24.122722</v>
      </c>
      <c r="W155" s="8">
        <v>26.333917999999997</v>
      </c>
      <c r="X155" s="8">
        <v>28.309527999999997</v>
      </c>
      <c r="Y155" s="8">
        <v>29.791319999999995</v>
      </c>
      <c r="Z155" s="8">
        <v>31.328881999999993</v>
      </c>
      <c r="AA155" s="8">
        <v>32.644377999999996</v>
      </c>
      <c r="AB155" s="8">
        <v>33.799999999999997</v>
      </c>
      <c r="AC155" s="8">
        <v>35.267257999999998</v>
      </c>
      <c r="AD155" s="8">
        <v>35.998689999999996</v>
      </c>
      <c r="AE155" s="8">
        <v>36.159239999999997</v>
      </c>
      <c r="AF155" s="8">
        <v>36.200137999999995</v>
      </c>
      <c r="AG155" s="8">
        <v>36.597287999999992</v>
      </c>
      <c r="AH155" s="8">
        <v>37.773189999999992</v>
      </c>
    </row>
    <row r="156" spans="1:34" x14ac:dyDescent="0.25">
      <c r="A156" s="27" t="s">
        <v>460</v>
      </c>
      <c r="B156" s="1" t="s">
        <v>150</v>
      </c>
      <c r="C156" s="8">
        <v>0.28036800000000001</v>
      </c>
      <c r="D156" s="8">
        <v>0.313467</v>
      </c>
      <c r="E156" s="8">
        <v>0.33452100000000001</v>
      </c>
      <c r="F156" s="8">
        <v>0.35758800000000002</v>
      </c>
      <c r="G156" s="8">
        <v>0.37755299999999997</v>
      </c>
      <c r="H156" s="8">
        <v>0.39933300000000005</v>
      </c>
      <c r="I156" s="8">
        <v>0.41903399999999996</v>
      </c>
      <c r="J156" s="8">
        <v>0.43579799999999996</v>
      </c>
      <c r="K156" s="8">
        <v>0.46661999999999998</v>
      </c>
      <c r="L156" s="8">
        <v>0.5108069999999999</v>
      </c>
      <c r="M156" s="8">
        <v>0.59343899999999994</v>
      </c>
      <c r="N156" s="8">
        <v>0.74695499999999992</v>
      </c>
      <c r="O156" s="8">
        <v>0.95831999999999995</v>
      </c>
      <c r="P156" s="8">
        <v>1.1946000000000001</v>
      </c>
      <c r="Q156" s="8">
        <v>1.4336519999999999</v>
      </c>
      <c r="R156" s="8">
        <v>1.6920089999999999</v>
      </c>
      <c r="S156" s="8">
        <v>1.9886789999999999</v>
      </c>
      <c r="T156" s="8">
        <v>2.2867349999999997</v>
      </c>
      <c r="U156" s="8">
        <v>2.5649579999999998</v>
      </c>
      <c r="V156" s="8">
        <v>2.7568200000000003</v>
      </c>
      <c r="W156" s="8">
        <v>2.9190149999999999</v>
      </c>
      <c r="X156" s="8">
        <v>3.1098870000000001</v>
      </c>
      <c r="Y156" s="8">
        <v>3.2550539999999999</v>
      </c>
      <c r="Z156" s="8">
        <v>3.3082830000000003</v>
      </c>
      <c r="AA156" s="8">
        <v>3.2804309999999997</v>
      </c>
      <c r="AB156" s="8">
        <v>3.3</v>
      </c>
      <c r="AC156" s="8">
        <v>3.388506</v>
      </c>
      <c r="AD156" s="8">
        <v>3.3592019999999998</v>
      </c>
      <c r="AE156" s="8">
        <v>3.2813219999999994</v>
      </c>
      <c r="AF156" s="8">
        <v>3.2130449999999997</v>
      </c>
      <c r="AG156" s="8">
        <v>3.1797809999999997</v>
      </c>
      <c r="AH156" s="8">
        <v>3.2263439999999997</v>
      </c>
    </row>
    <row r="157" spans="1:34" x14ac:dyDescent="0.25">
      <c r="A157" s="27" t="s">
        <v>461</v>
      </c>
      <c r="B157" s="1" t="s">
        <v>151</v>
      </c>
      <c r="C157" s="8">
        <v>0.10421</v>
      </c>
      <c r="D157" s="8">
        <v>0.12988</v>
      </c>
      <c r="E157" s="8">
        <v>0.15079000000000001</v>
      </c>
      <c r="F157" s="8">
        <v>0.165155</v>
      </c>
      <c r="G157" s="8">
        <v>0.17399500000000001</v>
      </c>
      <c r="H157" s="8">
        <v>0.1802</v>
      </c>
      <c r="I157" s="8">
        <v>0.19694500000000001</v>
      </c>
      <c r="J157" s="8">
        <v>0.23043499999999997</v>
      </c>
      <c r="K157" s="8">
        <v>0.29316499999999995</v>
      </c>
      <c r="L157" s="8">
        <v>0.38674999999999998</v>
      </c>
      <c r="M157" s="8">
        <v>0.54994999999999994</v>
      </c>
      <c r="N157" s="8">
        <v>0.83019499999999991</v>
      </c>
      <c r="O157" s="8">
        <v>1.2627599999999999</v>
      </c>
      <c r="P157" s="8">
        <v>1.7939250000000002</v>
      </c>
      <c r="Q157" s="8">
        <v>2.2978899999999998</v>
      </c>
      <c r="R157" s="8">
        <v>2.7061450000000002</v>
      </c>
      <c r="S157" s="8">
        <v>3.0495450000000002</v>
      </c>
      <c r="T157" s="8">
        <v>3.4758200000000006</v>
      </c>
      <c r="U157" s="8">
        <v>3.886965</v>
      </c>
      <c r="V157" s="8">
        <v>4.4001950000000001</v>
      </c>
      <c r="W157" s="8">
        <v>5.0952400000000004</v>
      </c>
      <c r="X157" s="8">
        <v>5.7253449999999999</v>
      </c>
      <c r="Y157" s="8">
        <v>6.5538400000000001</v>
      </c>
      <c r="Z157" s="8">
        <v>7.4885850000000005</v>
      </c>
      <c r="AA157" s="8">
        <v>8.1084049999999994</v>
      </c>
      <c r="AB157" s="8">
        <v>8.5</v>
      </c>
      <c r="AC157" s="8">
        <v>8.8931249999999995</v>
      </c>
      <c r="AD157" s="8">
        <v>8.9267000000000003</v>
      </c>
      <c r="AE157" s="8">
        <v>8.6683000000000003</v>
      </c>
      <c r="AF157" s="8">
        <v>8.3408800000000003</v>
      </c>
      <c r="AG157" s="8">
        <v>7.9636500000000003</v>
      </c>
      <c r="AH157" s="8">
        <v>7.811585</v>
      </c>
    </row>
    <row r="158" spans="1:34" x14ac:dyDescent="0.25">
      <c r="A158" s="27" t="s">
        <v>462</v>
      </c>
      <c r="B158" s="1" t="s">
        <v>152</v>
      </c>
      <c r="C158" s="8">
        <v>1.8893599999999997</v>
      </c>
      <c r="D158" s="8">
        <v>2.1344399999999997</v>
      </c>
      <c r="E158" s="8">
        <v>2.36104</v>
      </c>
      <c r="F158" s="8">
        <v>2.5183399999999998</v>
      </c>
      <c r="G158" s="8">
        <v>2.6294400000000002</v>
      </c>
      <c r="H158" s="8">
        <v>2.8320599999999998</v>
      </c>
      <c r="I158" s="8">
        <v>3.1019999999999999</v>
      </c>
      <c r="J158" s="8">
        <v>3.3820599999999996</v>
      </c>
      <c r="K158" s="8">
        <v>3.7864199999999992</v>
      </c>
      <c r="L158" s="8">
        <v>4.2695400000000001</v>
      </c>
      <c r="M158" s="8">
        <v>4.9537399999999998</v>
      </c>
      <c r="N158" s="8">
        <v>5.9041399999999999</v>
      </c>
      <c r="O158" s="8">
        <v>7.1693600000000002</v>
      </c>
      <c r="P158" s="8">
        <v>8.5720799999999997</v>
      </c>
      <c r="Q158" s="8">
        <v>9.82498</v>
      </c>
      <c r="R158" s="8">
        <v>11.064020000000001</v>
      </c>
      <c r="S158" s="8">
        <v>12.4894</v>
      </c>
      <c r="T158" s="8">
        <v>13.827</v>
      </c>
      <c r="U158" s="8">
        <v>15.408579999999999</v>
      </c>
      <c r="V158" s="8">
        <v>16.982019999999999</v>
      </c>
      <c r="W158" s="8">
        <v>18.29806</v>
      </c>
      <c r="X158" s="8">
        <v>19.43656</v>
      </c>
      <c r="Y158" s="8">
        <v>19.941239999999997</v>
      </c>
      <c r="Z158" s="8">
        <v>20.507960000000004</v>
      </c>
      <c r="AA158" s="8">
        <v>21.247820000000001</v>
      </c>
      <c r="AB158" s="8">
        <v>22</v>
      </c>
      <c r="AC158" s="8">
        <v>22.98714</v>
      </c>
      <c r="AD158" s="8">
        <v>23.695320000000002</v>
      </c>
      <c r="AE158" s="8">
        <v>24.154679999999999</v>
      </c>
      <c r="AF158" s="8">
        <v>24.546939999999999</v>
      </c>
      <c r="AG158" s="8">
        <v>25.29054</v>
      </c>
      <c r="AH158" s="8">
        <v>26.509340000000002</v>
      </c>
    </row>
    <row r="159" spans="1:34" x14ac:dyDescent="0.25">
      <c r="A159" s="27" t="s">
        <v>463</v>
      </c>
      <c r="B159" s="9" t="s">
        <v>153</v>
      </c>
      <c r="C159" s="8">
        <v>2.398123</v>
      </c>
      <c r="D159" s="8">
        <v>2.6355189999999999</v>
      </c>
      <c r="E159" s="8">
        <v>2.8394809999999997</v>
      </c>
      <c r="F159" s="8">
        <v>2.9708809999999999</v>
      </c>
      <c r="G159" s="8">
        <v>3.0318359999999998</v>
      </c>
      <c r="H159" s="8">
        <v>3.1181950000000001</v>
      </c>
      <c r="I159" s="8">
        <v>3.2393749999999999</v>
      </c>
      <c r="J159" s="8">
        <v>3.3588760000000004</v>
      </c>
      <c r="K159" s="8">
        <v>3.5307179999999998</v>
      </c>
      <c r="L159" s="8">
        <v>3.7573829999999999</v>
      </c>
      <c r="M159" s="8">
        <v>3.9928809999999997</v>
      </c>
      <c r="N159" s="8">
        <v>4.3060510000000001</v>
      </c>
      <c r="O159" s="8">
        <v>4.6640429999999995</v>
      </c>
      <c r="P159" s="8">
        <v>4.8832620000000002</v>
      </c>
      <c r="Q159" s="8">
        <v>4.9075710000000008</v>
      </c>
      <c r="R159" s="8">
        <v>5.1425580000000002</v>
      </c>
      <c r="S159" s="8">
        <v>5.5694619999999997</v>
      </c>
      <c r="T159" s="8">
        <v>5.8102159999999996</v>
      </c>
      <c r="U159" s="8">
        <v>5.8756969999999997</v>
      </c>
      <c r="V159" s="8">
        <v>5.8162020000000005</v>
      </c>
      <c r="W159" s="8">
        <v>5.8132089999999996</v>
      </c>
      <c r="X159" s="8">
        <v>6.0460060000000002</v>
      </c>
      <c r="Y159" s="8">
        <v>6.3449410000000004</v>
      </c>
      <c r="Z159" s="8">
        <v>6.5682479999999996</v>
      </c>
      <c r="AA159" s="8">
        <v>6.8879150000000005</v>
      </c>
      <c r="AB159" s="8">
        <v>7.3</v>
      </c>
      <c r="AC159" s="8">
        <v>7.6357270000000002</v>
      </c>
      <c r="AD159" s="8">
        <v>7.8258190000000001</v>
      </c>
      <c r="AE159" s="8">
        <v>7.9199889999999993</v>
      </c>
      <c r="AF159" s="8">
        <v>8.0316789999999987</v>
      </c>
      <c r="AG159" s="8">
        <v>8.3718590000000006</v>
      </c>
      <c r="AH159" s="8">
        <v>8.9183369999999993</v>
      </c>
    </row>
    <row r="160" spans="1:34" x14ac:dyDescent="0.25">
      <c r="A160" s="27" t="s">
        <v>464</v>
      </c>
      <c r="B160" s="9" t="s">
        <v>78</v>
      </c>
      <c r="C160" s="8">
        <v>2.5509439999999999</v>
      </c>
      <c r="D160" s="8">
        <v>2.9261760000000003</v>
      </c>
      <c r="E160" s="8">
        <v>3.2477280000000004</v>
      </c>
      <c r="F160" s="8">
        <v>3.5045120000000001</v>
      </c>
      <c r="G160" s="8">
        <v>3.6826240000000001</v>
      </c>
      <c r="H160" s="8">
        <v>3.8816800000000002</v>
      </c>
      <c r="I160" s="8">
        <v>4.1979519999999999</v>
      </c>
      <c r="J160" s="8">
        <v>4.5589279999999999</v>
      </c>
      <c r="K160" s="8">
        <v>4.9588000000000001</v>
      </c>
      <c r="L160" s="8">
        <v>5.3484639999999999</v>
      </c>
      <c r="M160" s="8">
        <v>5.7779040000000013</v>
      </c>
      <c r="N160" s="8">
        <v>6.4489920000000005</v>
      </c>
      <c r="O160" s="8">
        <v>7.4148800000000001</v>
      </c>
      <c r="P160" s="8">
        <v>8.4812640000000012</v>
      </c>
      <c r="Q160" s="8">
        <v>9.3538720000000009</v>
      </c>
      <c r="R160" s="8">
        <v>10.029536</v>
      </c>
      <c r="S160" s="8">
        <v>10.83544</v>
      </c>
      <c r="T160" s="8">
        <v>11.869088000000001</v>
      </c>
      <c r="U160" s="8">
        <v>12.899392000000001</v>
      </c>
      <c r="V160" s="8">
        <v>14.012416</v>
      </c>
      <c r="W160" s="8">
        <v>15.020016</v>
      </c>
      <c r="X160" s="8">
        <v>15.412144000000001</v>
      </c>
      <c r="Y160" s="8">
        <v>15.536928000000003</v>
      </c>
      <c r="Z160" s="8">
        <v>15.963903999999999</v>
      </c>
      <c r="AA160" s="8">
        <v>16.774560000000001</v>
      </c>
      <c r="AB160" s="8">
        <v>17.600000000000001</v>
      </c>
      <c r="AC160" s="8">
        <v>18.513263999999999</v>
      </c>
      <c r="AD160" s="8">
        <v>19.586864000000002</v>
      </c>
      <c r="AE160" s="8">
        <v>20.6096</v>
      </c>
      <c r="AF160" s="8">
        <v>21.745680000000004</v>
      </c>
      <c r="AG160" s="8">
        <v>22.722656000000001</v>
      </c>
      <c r="AH160" s="8">
        <v>23.598080000000003</v>
      </c>
    </row>
    <row r="161" spans="1:34" x14ac:dyDescent="0.25">
      <c r="A161" s="27" t="s">
        <v>465</v>
      </c>
      <c r="B161" s="1" t="s">
        <v>154</v>
      </c>
      <c r="C161" s="8">
        <v>0.96306000000000003</v>
      </c>
      <c r="D161" s="8">
        <v>1.1544400000000001</v>
      </c>
      <c r="E161" s="8">
        <v>1.3280400000000001</v>
      </c>
      <c r="F161" s="8">
        <v>1.47238</v>
      </c>
      <c r="G161" s="8">
        <v>1.6006200000000002</v>
      </c>
      <c r="H161" s="8">
        <v>1.7593799999999999</v>
      </c>
      <c r="I161" s="8">
        <v>1.9961199999999999</v>
      </c>
      <c r="J161" s="8">
        <v>2.2978200000000002</v>
      </c>
      <c r="K161" s="8">
        <v>2.6760999999999995</v>
      </c>
      <c r="L161" s="8">
        <v>3.0928800000000001</v>
      </c>
      <c r="M161" s="8">
        <v>3.6022000000000003</v>
      </c>
      <c r="N161" s="8">
        <v>4.3205400000000003</v>
      </c>
      <c r="O161" s="8">
        <v>5.2620399999999998</v>
      </c>
      <c r="P161" s="8">
        <v>6.2693399999999997</v>
      </c>
      <c r="Q161" s="8">
        <v>7.0845599999999997</v>
      </c>
      <c r="R161" s="8">
        <v>7.7009799999999995</v>
      </c>
      <c r="S161" s="8">
        <v>8.4046199999999995</v>
      </c>
      <c r="T161" s="8">
        <v>9.2666000000000004</v>
      </c>
      <c r="U161" s="8">
        <v>10.08616</v>
      </c>
      <c r="V161" s="8">
        <v>10.897320000000001</v>
      </c>
      <c r="W161" s="8">
        <v>11.6305</v>
      </c>
      <c r="X161" s="8">
        <v>11.99324</v>
      </c>
      <c r="Y161" s="8">
        <v>12.19876</v>
      </c>
      <c r="Z161" s="8">
        <v>12.639479999999999</v>
      </c>
      <c r="AA161" s="8">
        <v>13.310360000000001</v>
      </c>
      <c r="AB161" s="8">
        <v>14</v>
      </c>
      <c r="AC161" s="8">
        <v>14.83874</v>
      </c>
      <c r="AD161" s="8">
        <v>15.78598</v>
      </c>
      <c r="AE161" s="8">
        <v>16.690799999999999</v>
      </c>
      <c r="AF161" s="8">
        <v>17.685359999999999</v>
      </c>
      <c r="AG161" s="8">
        <v>18.431139999999999</v>
      </c>
      <c r="AH161" s="8">
        <v>18.981339999999999</v>
      </c>
    </row>
    <row r="162" spans="1:34" x14ac:dyDescent="0.25">
      <c r="A162" s="27" t="s">
        <v>466</v>
      </c>
      <c r="B162" s="1" t="s">
        <v>155</v>
      </c>
      <c r="C162" s="8">
        <v>2.1099749999999999</v>
      </c>
      <c r="D162" s="8">
        <v>2.3210949999999997</v>
      </c>
      <c r="E162" s="8">
        <v>2.4859800000000001</v>
      </c>
      <c r="F162" s="8">
        <v>2.6086199999999997</v>
      </c>
      <c r="G162" s="8">
        <v>2.644355</v>
      </c>
      <c r="H162" s="8">
        <v>2.6611900000000004</v>
      </c>
      <c r="I162" s="8">
        <v>2.721495</v>
      </c>
      <c r="J162" s="8">
        <v>2.7440000000000002</v>
      </c>
      <c r="K162" s="8">
        <v>2.7056049999999998</v>
      </c>
      <c r="L162" s="8">
        <v>2.6038600000000001</v>
      </c>
      <c r="M162" s="8">
        <v>2.4302250000000001</v>
      </c>
      <c r="N162" s="8">
        <v>2.2897350000000003</v>
      </c>
      <c r="O162" s="8">
        <v>2.2363949999999999</v>
      </c>
      <c r="P162" s="8">
        <v>2.23272</v>
      </c>
      <c r="Q162" s="8">
        <v>2.2468249999999999</v>
      </c>
      <c r="R162" s="8">
        <v>2.2801799999999997</v>
      </c>
      <c r="S162" s="8">
        <v>2.3620800000000002</v>
      </c>
      <c r="T162" s="8">
        <v>2.518005</v>
      </c>
      <c r="U162" s="8">
        <v>2.7196050000000001</v>
      </c>
      <c r="V162" s="8">
        <v>3.0171749999999999</v>
      </c>
      <c r="W162" s="8">
        <v>3.285765</v>
      </c>
      <c r="X162" s="8">
        <v>3.31331</v>
      </c>
      <c r="Y162" s="8">
        <v>3.2370450000000002</v>
      </c>
      <c r="Z162" s="8">
        <v>3.2279450000000001</v>
      </c>
      <c r="AA162" s="8">
        <v>3.3654949999999997</v>
      </c>
      <c r="AB162" s="8">
        <v>3.5</v>
      </c>
      <c r="AC162" s="8">
        <v>3.5823550000000002</v>
      </c>
      <c r="AD162" s="8">
        <v>3.7140599999999999</v>
      </c>
      <c r="AE162" s="8">
        <v>3.8381349999999999</v>
      </c>
      <c r="AF162" s="8">
        <v>3.9856950000000002</v>
      </c>
      <c r="AG162" s="8">
        <v>4.2064050000000002</v>
      </c>
      <c r="AH162" s="8">
        <v>4.5031699999999999</v>
      </c>
    </row>
    <row r="163" spans="1:34" x14ac:dyDescent="0.25">
      <c r="A163" s="27" t="s">
        <v>467</v>
      </c>
      <c r="B163" s="9" t="s">
        <v>289</v>
      </c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</row>
    <row r="164" spans="1:34" x14ac:dyDescent="0.25">
      <c r="A164" s="27" t="s">
        <v>468</v>
      </c>
      <c r="B164" s="9" t="s">
        <v>83</v>
      </c>
      <c r="C164" s="8">
        <v>0.74080400000000002</v>
      </c>
      <c r="D164" s="8">
        <v>0.77331200000000011</v>
      </c>
      <c r="E164" s="8">
        <v>0.81166799999999995</v>
      </c>
      <c r="F164" s="8">
        <v>0.85062599999999999</v>
      </c>
      <c r="G164" s="8">
        <v>0.88674600000000003</v>
      </c>
      <c r="H164" s="8">
        <v>0.94384999999999986</v>
      </c>
      <c r="I164" s="8">
        <v>1.0111019999999999</v>
      </c>
      <c r="J164" s="8">
        <v>1.0883299999999998</v>
      </c>
      <c r="K164" s="8">
        <v>1.2064079999999999</v>
      </c>
      <c r="L164" s="8">
        <v>1.3404819999999997</v>
      </c>
      <c r="M164" s="8">
        <v>1.5263280000000001</v>
      </c>
      <c r="N164" s="8">
        <v>1.8198460000000001</v>
      </c>
      <c r="O164" s="8">
        <v>2.1893879999999997</v>
      </c>
      <c r="P164" s="8">
        <v>2.611218</v>
      </c>
      <c r="Q164" s="8">
        <v>3.0752739999999998</v>
      </c>
      <c r="R164" s="8">
        <v>3.6089039999999999</v>
      </c>
      <c r="S164" s="8">
        <v>4.193962</v>
      </c>
      <c r="T164" s="8">
        <v>4.8132479999999997</v>
      </c>
      <c r="U164" s="8">
        <v>5.3558219999999999</v>
      </c>
      <c r="V164" s="8">
        <v>5.8387979999999997</v>
      </c>
      <c r="W164" s="8">
        <v>6.3768139999999995</v>
      </c>
      <c r="X164" s="8">
        <v>6.9099279999999998</v>
      </c>
      <c r="Y164" s="8">
        <v>7.3778540000000001</v>
      </c>
      <c r="Z164" s="8">
        <v>7.8201519999999993</v>
      </c>
      <c r="AA164" s="8">
        <v>8.2622779999999985</v>
      </c>
      <c r="AB164" s="8">
        <v>8.6</v>
      </c>
      <c r="AC164" s="8">
        <v>8.7991759999999992</v>
      </c>
      <c r="AD164" s="8">
        <v>8.9202639999999995</v>
      </c>
      <c r="AE164" s="8">
        <v>9.1859180000000009</v>
      </c>
      <c r="AF164" s="8">
        <v>9.4495939999999994</v>
      </c>
      <c r="AG164" s="8">
        <v>9.6236580000000007</v>
      </c>
      <c r="AH164" s="8">
        <v>9.901352000000001</v>
      </c>
    </row>
    <row r="165" spans="1:34" x14ac:dyDescent="0.25">
      <c r="A165" s="27" t="s">
        <v>469</v>
      </c>
      <c r="B165" s="9" t="s">
        <v>85</v>
      </c>
      <c r="C165" s="8">
        <v>11.247910000000001</v>
      </c>
      <c r="D165" s="8">
        <v>12.098753000000002</v>
      </c>
      <c r="E165" s="8">
        <v>13.043996999999999</v>
      </c>
      <c r="F165" s="8">
        <v>14.044154000000001</v>
      </c>
      <c r="G165" s="8">
        <v>15.104160000000002</v>
      </c>
      <c r="H165" s="8">
        <v>16.380732999999999</v>
      </c>
      <c r="I165" s="8">
        <v>17.699878999999999</v>
      </c>
      <c r="J165" s="8">
        <v>18.743226000000003</v>
      </c>
      <c r="K165" s="8">
        <v>19.625536</v>
      </c>
      <c r="L165" s="8">
        <v>20.485017000000003</v>
      </c>
      <c r="M165" s="8">
        <v>21.554278</v>
      </c>
      <c r="N165" s="8">
        <v>22.971527000000002</v>
      </c>
      <c r="O165" s="8">
        <v>24.449241999999998</v>
      </c>
      <c r="P165" s="8">
        <v>25.794919000000004</v>
      </c>
      <c r="Q165" s="8">
        <v>27.088151000000003</v>
      </c>
      <c r="R165" s="8">
        <v>28.702223</v>
      </c>
      <c r="S165" s="8">
        <v>30.980187000000001</v>
      </c>
      <c r="T165" s="8">
        <v>33.772112</v>
      </c>
      <c r="U165" s="8">
        <v>37.045914000000003</v>
      </c>
      <c r="V165" s="8">
        <v>40.652279</v>
      </c>
      <c r="W165" s="8">
        <v>44.859602000000002</v>
      </c>
      <c r="X165" s="8">
        <v>49.15330500000001</v>
      </c>
      <c r="Y165" s="8">
        <v>52.370959999999997</v>
      </c>
      <c r="Z165" s="8">
        <v>55.191884000000002</v>
      </c>
      <c r="AA165" s="8">
        <v>58.344754000000002</v>
      </c>
      <c r="AB165" s="8">
        <v>61.7</v>
      </c>
      <c r="AC165" s="8">
        <v>65.416808000000003</v>
      </c>
      <c r="AD165" s="8">
        <v>68.898539</v>
      </c>
      <c r="AE165" s="8">
        <v>71.965646000000007</v>
      </c>
      <c r="AF165" s="8">
        <v>75.158620999999997</v>
      </c>
      <c r="AG165" s="8">
        <v>78.986489000000006</v>
      </c>
      <c r="AH165" s="8">
        <v>83.721347000000009</v>
      </c>
    </row>
    <row r="166" spans="1:34" x14ac:dyDescent="0.25">
      <c r="A166" s="27" t="s">
        <v>470</v>
      </c>
      <c r="B166" s="1" t="s">
        <v>156</v>
      </c>
      <c r="C166" s="8">
        <v>5.1862199999999996</v>
      </c>
      <c r="D166" s="8">
        <v>5.6246879999999999</v>
      </c>
      <c r="E166" s="8">
        <v>6.0909720000000007</v>
      </c>
      <c r="F166" s="8">
        <v>6.5609159999999997</v>
      </c>
      <c r="G166" s="8">
        <v>7.0581879999999986</v>
      </c>
      <c r="H166" s="8">
        <v>7.8133679999999996</v>
      </c>
      <c r="I166" s="8">
        <v>8.7190960000000004</v>
      </c>
      <c r="J166" s="8">
        <v>9.4081519999999994</v>
      </c>
      <c r="K166" s="8">
        <v>9.9312879999999986</v>
      </c>
      <c r="L166" s="8">
        <v>10.413919999999997</v>
      </c>
      <c r="M166" s="8">
        <v>10.924856</v>
      </c>
      <c r="N166" s="8">
        <v>11.484104</v>
      </c>
      <c r="O166" s="8">
        <v>11.970151999999999</v>
      </c>
      <c r="P166" s="8">
        <v>12.286619999999997</v>
      </c>
      <c r="Q166" s="8">
        <v>12.505975999999999</v>
      </c>
      <c r="R166" s="8">
        <v>12.886372</v>
      </c>
      <c r="S166" s="8">
        <v>13.63472</v>
      </c>
      <c r="T166" s="8">
        <v>14.654395999999998</v>
      </c>
      <c r="U166" s="8">
        <v>15.954427999999998</v>
      </c>
      <c r="V166" s="8">
        <v>17.233476</v>
      </c>
      <c r="W166" s="8">
        <v>18.768723999999999</v>
      </c>
      <c r="X166" s="8">
        <v>20.355944000000001</v>
      </c>
      <c r="Y166" s="8">
        <v>21.223363999999997</v>
      </c>
      <c r="Z166" s="8">
        <v>22.260607999999998</v>
      </c>
      <c r="AA166" s="8">
        <v>23.463528</v>
      </c>
      <c r="AB166" s="8">
        <v>24.4</v>
      </c>
      <c r="AC166" s="8">
        <v>25.586815999999999</v>
      </c>
      <c r="AD166" s="8">
        <v>26.794127999999997</v>
      </c>
      <c r="AE166" s="8">
        <v>27.938244000000001</v>
      </c>
      <c r="AF166" s="8">
        <v>29.140675999999999</v>
      </c>
      <c r="AG166" s="8">
        <v>30.789627999999997</v>
      </c>
      <c r="AH166" s="8">
        <v>33.047359999999998</v>
      </c>
    </row>
    <row r="167" spans="1:34" x14ac:dyDescent="0.25">
      <c r="A167" s="27" t="s">
        <v>471</v>
      </c>
      <c r="B167" s="1" t="s">
        <v>157</v>
      </c>
      <c r="C167" s="8">
        <v>5.763566</v>
      </c>
      <c r="D167" s="8">
        <v>6.1587099999999984</v>
      </c>
      <c r="E167" s="8">
        <v>6.6208399999999994</v>
      </c>
      <c r="F167" s="8">
        <v>7.1363240000000001</v>
      </c>
      <c r="G167" s="8">
        <v>7.6856579999999983</v>
      </c>
      <c r="H167" s="8">
        <v>8.1884719999999991</v>
      </c>
      <c r="I167" s="8">
        <v>8.5873600000000003</v>
      </c>
      <c r="J167" s="8">
        <v>8.9329520000000002</v>
      </c>
      <c r="K167" s="8">
        <v>9.2766099999999998</v>
      </c>
      <c r="L167" s="8">
        <v>9.6369880000000006</v>
      </c>
      <c r="M167" s="8">
        <v>10.167394</v>
      </c>
      <c r="N167" s="8">
        <v>10.974555999999998</v>
      </c>
      <c r="O167" s="8">
        <v>11.891512000000001</v>
      </c>
      <c r="P167" s="8">
        <v>12.830435999999999</v>
      </c>
      <c r="Q167" s="8">
        <v>13.809049999999999</v>
      </c>
      <c r="R167" s="8">
        <v>14.929694</v>
      </c>
      <c r="S167" s="8">
        <v>16.354539999999997</v>
      </c>
      <c r="T167" s="8">
        <v>18.020892</v>
      </c>
      <c r="U167" s="8">
        <v>19.872070000000001</v>
      </c>
      <c r="V167" s="8">
        <v>22.023910000000001</v>
      </c>
      <c r="W167" s="8">
        <v>24.50376</v>
      </c>
      <c r="X167" s="8">
        <v>27.114314</v>
      </c>
      <c r="Y167" s="8">
        <v>29.425257999999999</v>
      </c>
      <c r="Z167" s="8">
        <v>31.165229999999998</v>
      </c>
      <c r="AA167" s="8">
        <v>33.037583999999995</v>
      </c>
      <c r="AB167" s="8">
        <v>35.4</v>
      </c>
      <c r="AC167" s="8">
        <v>37.925789999999992</v>
      </c>
      <c r="AD167" s="8">
        <v>40.184959999999997</v>
      </c>
      <c r="AE167" s="8">
        <v>42.106023999999998</v>
      </c>
      <c r="AF167" s="8">
        <v>44.137713999999988</v>
      </c>
      <c r="AG167" s="8">
        <v>46.415503999999999</v>
      </c>
      <c r="AH167" s="8">
        <v>49.022991999999995</v>
      </c>
    </row>
    <row r="168" spans="1:34" x14ac:dyDescent="0.25">
      <c r="A168" s="27" t="s">
        <v>472</v>
      </c>
      <c r="B168" s="1" t="s">
        <v>158</v>
      </c>
      <c r="C168" s="8">
        <v>0.25558799999999998</v>
      </c>
      <c r="D168" s="8">
        <v>0.27078800000000003</v>
      </c>
      <c r="E168" s="8">
        <v>0.28520899999999999</v>
      </c>
      <c r="F168" s="8">
        <v>0.29755899999999996</v>
      </c>
      <c r="G168" s="8">
        <v>0.30899700000000002</v>
      </c>
      <c r="H168" s="8">
        <v>0.32716099999999998</v>
      </c>
      <c r="I168" s="8">
        <v>0.342171</v>
      </c>
      <c r="J168" s="8">
        <v>0.35186099999999998</v>
      </c>
      <c r="K168" s="8">
        <v>0.36738399999999999</v>
      </c>
      <c r="L168" s="8">
        <v>0.38319199999999998</v>
      </c>
      <c r="M168" s="8">
        <v>0.40952599999999995</v>
      </c>
      <c r="N168" s="8">
        <v>0.46042699999999998</v>
      </c>
      <c r="O168" s="8">
        <v>0.53830800000000001</v>
      </c>
      <c r="P168" s="8">
        <v>0.63539800000000002</v>
      </c>
      <c r="Q168" s="8">
        <v>0.74177899999999997</v>
      </c>
      <c r="R168" s="8">
        <v>0.86512699999999998</v>
      </c>
      <c r="S168" s="8">
        <v>0.97956399999999988</v>
      </c>
      <c r="T168" s="8">
        <v>1.091607</v>
      </c>
      <c r="U168" s="8">
        <v>1.214917</v>
      </c>
      <c r="V168" s="8">
        <v>1.3920159999999999</v>
      </c>
      <c r="W168" s="8">
        <v>1.5846</v>
      </c>
      <c r="X168" s="8">
        <v>1.681918</v>
      </c>
      <c r="Y168" s="8">
        <v>1.7217419999999999</v>
      </c>
      <c r="Z168" s="8">
        <v>1.7662209999999998</v>
      </c>
      <c r="AA168" s="8">
        <v>1.842962</v>
      </c>
      <c r="AB168" s="8">
        <v>1.9</v>
      </c>
      <c r="AC168" s="8">
        <v>1.9147629999999998</v>
      </c>
      <c r="AD168" s="8">
        <v>1.9390260000000001</v>
      </c>
      <c r="AE168" s="8">
        <v>1.9548909999999997</v>
      </c>
      <c r="AF168" s="8">
        <v>1.9367079999999999</v>
      </c>
      <c r="AG168" s="8">
        <v>1.8812279999999999</v>
      </c>
      <c r="AH168" s="8">
        <v>1.8170459999999999</v>
      </c>
    </row>
    <row r="169" spans="1:34" x14ac:dyDescent="0.25">
      <c r="A169" s="27" t="s">
        <v>473</v>
      </c>
      <c r="B169" s="9" t="s">
        <v>290</v>
      </c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</row>
    <row r="170" spans="1:34" x14ac:dyDescent="0.25">
      <c r="A170" s="27" t="s">
        <v>474</v>
      </c>
      <c r="B170" s="9" t="s">
        <v>91</v>
      </c>
      <c r="C170" s="8">
        <v>1.7920499999999999</v>
      </c>
      <c r="D170" s="8">
        <v>1.7832750000000002</v>
      </c>
      <c r="E170" s="8">
        <v>1.8026249999999999</v>
      </c>
      <c r="F170" s="8">
        <v>1.8278999999999999</v>
      </c>
      <c r="G170" s="8">
        <v>1.856625</v>
      </c>
      <c r="H170" s="8">
        <v>1.9284749999999999</v>
      </c>
      <c r="I170" s="8">
        <v>2.084775</v>
      </c>
      <c r="J170" s="8">
        <v>2.3054999999999999</v>
      </c>
      <c r="K170" s="8">
        <v>2.5481250000000002</v>
      </c>
      <c r="L170" s="8">
        <v>2.7508499999999998</v>
      </c>
      <c r="M170" s="8">
        <v>2.9505750000000002</v>
      </c>
      <c r="N170" s="8">
        <v>3.2105999999999999</v>
      </c>
      <c r="O170" s="8">
        <v>3.59355</v>
      </c>
      <c r="P170" s="8">
        <v>4.1125499999999997</v>
      </c>
      <c r="Q170" s="8">
        <v>4.6546500000000002</v>
      </c>
      <c r="R170" s="8">
        <v>5.1273</v>
      </c>
      <c r="S170" s="8">
        <v>5.4512999999999998</v>
      </c>
      <c r="T170" s="8">
        <v>5.7241499999999998</v>
      </c>
      <c r="U170" s="8">
        <v>6.0135000000000005</v>
      </c>
      <c r="V170" s="8">
        <v>6.2930250000000001</v>
      </c>
      <c r="W170" s="8">
        <v>6.6852750000000007</v>
      </c>
      <c r="X170" s="8">
        <v>7.033199999999999</v>
      </c>
      <c r="Y170" s="8">
        <v>7.2321749999999998</v>
      </c>
      <c r="Z170" s="8">
        <v>7.3299000000000003</v>
      </c>
      <c r="AA170" s="8">
        <v>7.3950749999999994</v>
      </c>
      <c r="AB170" s="8">
        <v>7.5</v>
      </c>
      <c r="AC170" s="8">
        <v>7.7238750000000005</v>
      </c>
      <c r="AD170" s="8">
        <v>8.1659250000000014</v>
      </c>
      <c r="AE170" s="8">
        <v>8.6267250000000004</v>
      </c>
      <c r="AF170" s="8">
        <v>9.1630500000000001</v>
      </c>
      <c r="AG170" s="8">
        <v>9.6720750000000013</v>
      </c>
      <c r="AH170" s="8">
        <v>10.032375</v>
      </c>
    </row>
    <row r="171" spans="1:34" x14ac:dyDescent="0.25">
      <c r="A171" s="27" t="s">
        <v>475</v>
      </c>
      <c r="B171" s="1" t="s">
        <v>159</v>
      </c>
      <c r="C171" s="8">
        <v>0.52695999999999998</v>
      </c>
      <c r="D171" s="8">
        <v>0.52276</v>
      </c>
      <c r="E171" s="8">
        <v>0.52673599999999998</v>
      </c>
      <c r="F171" s="8">
        <v>0.53281199999999995</v>
      </c>
      <c r="G171" s="8">
        <v>0.54009200000000002</v>
      </c>
      <c r="H171" s="8">
        <v>0.56053199999999992</v>
      </c>
      <c r="I171" s="8">
        <v>0.60605999999999993</v>
      </c>
      <c r="J171" s="8">
        <v>0.66623199999999994</v>
      </c>
      <c r="K171" s="8">
        <v>0.72766399999999987</v>
      </c>
      <c r="L171" s="8">
        <v>0.77333199999999991</v>
      </c>
      <c r="M171" s="8">
        <v>0.81359599999999987</v>
      </c>
      <c r="N171" s="8">
        <v>0.87362799999999996</v>
      </c>
      <c r="O171" s="8">
        <v>0.97465199999999985</v>
      </c>
      <c r="P171" s="8">
        <v>1.1166959999999999</v>
      </c>
      <c r="Q171" s="8">
        <v>1.2647319999999997</v>
      </c>
      <c r="R171" s="8">
        <v>1.429092</v>
      </c>
      <c r="S171" s="8">
        <v>1.5627359999999999</v>
      </c>
      <c r="T171" s="8">
        <v>1.6828559999999999</v>
      </c>
      <c r="U171" s="8">
        <v>1.8086599999999999</v>
      </c>
      <c r="V171" s="8">
        <v>1.9332040000000001</v>
      </c>
      <c r="W171" s="8">
        <v>2.162776</v>
      </c>
      <c r="X171" s="8">
        <v>2.3692479999999998</v>
      </c>
      <c r="Y171" s="8">
        <v>2.4437000000000002</v>
      </c>
      <c r="Z171" s="8">
        <v>2.5092759999999998</v>
      </c>
      <c r="AA171" s="8">
        <v>2.6580679999999997</v>
      </c>
      <c r="AB171" s="8">
        <v>2.8</v>
      </c>
      <c r="AC171" s="8">
        <v>2.964696</v>
      </c>
      <c r="AD171" s="8">
        <v>3.292716</v>
      </c>
      <c r="AE171" s="8">
        <v>3.592876</v>
      </c>
      <c r="AF171" s="8">
        <v>3.8636079999999993</v>
      </c>
      <c r="AG171" s="8">
        <v>4.0822599999999998</v>
      </c>
      <c r="AH171" s="8">
        <v>4.1914040000000004</v>
      </c>
    </row>
    <row r="172" spans="1:34" x14ac:dyDescent="0.25">
      <c r="A172" s="27" t="s">
        <v>476</v>
      </c>
      <c r="B172" s="1" t="s">
        <v>160</v>
      </c>
      <c r="C172" s="8">
        <v>1.25678</v>
      </c>
      <c r="D172" s="8">
        <v>1.252785</v>
      </c>
      <c r="E172" s="8">
        <v>1.2685770000000001</v>
      </c>
      <c r="F172" s="8">
        <v>1.2880819999999999</v>
      </c>
      <c r="G172" s="8">
        <v>1.3097020000000001</v>
      </c>
      <c r="H172" s="8">
        <v>1.3610259999999998</v>
      </c>
      <c r="I172" s="8">
        <v>1.4711940000000001</v>
      </c>
      <c r="J172" s="8">
        <v>1.6318869999999999</v>
      </c>
      <c r="K172" s="8">
        <v>1.8142469999999999</v>
      </c>
      <c r="L172" s="8">
        <v>1.9732480000000001</v>
      </c>
      <c r="M172" s="8">
        <v>2.1350690000000001</v>
      </c>
      <c r="N172" s="8">
        <v>2.336605</v>
      </c>
      <c r="O172" s="8">
        <v>2.6187460000000002</v>
      </c>
      <c r="P172" s="8">
        <v>2.9955919999999998</v>
      </c>
      <c r="Q172" s="8">
        <v>3.3895459999999997</v>
      </c>
      <c r="R172" s="8">
        <v>3.695516</v>
      </c>
      <c r="S172" s="8">
        <v>3.8836569999999999</v>
      </c>
      <c r="T172" s="8">
        <v>4.0346679999999999</v>
      </c>
      <c r="U172" s="8">
        <v>4.1968180000000004</v>
      </c>
      <c r="V172" s="8">
        <v>4.3509310000000001</v>
      </c>
      <c r="W172" s="8">
        <v>4.5129399999999995</v>
      </c>
      <c r="X172" s="8">
        <v>4.6550210000000005</v>
      </c>
      <c r="Y172" s="8">
        <v>4.7794299999999996</v>
      </c>
      <c r="Z172" s="8">
        <v>4.8123770000000006</v>
      </c>
      <c r="AA172" s="8">
        <v>4.7329469999999993</v>
      </c>
      <c r="AB172" s="8">
        <v>4.7</v>
      </c>
      <c r="AC172" s="8">
        <v>4.7627920000000001</v>
      </c>
      <c r="AD172" s="8">
        <v>4.8849450000000001</v>
      </c>
      <c r="AE172" s="8">
        <v>5.0529700000000002</v>
      </c>
      <c r="AF172" s="8">
        <v>5.3229850000000001</v>
      </c>
      <c r="AG172" s="8">
        <v>5.6150429999999991</v>
      </c>
      <c r="AH172" s="8">
        <v>5.8634849999999998</v>
      </c>
    </row>
    <row r="173" spans="1:34" x14ac:dyDescent="0.25">
      <c r="A173" s="27" t="s">
        <v>477</v>
      </c>
      <c r="B173" s="9" t="s">
        <v>95</v>
      </c>
      <c r="C173" s="8">
        <v>9.141432</v>
      </c>
      <c r="D173" s="8">
        <v>9.5674879999999991</v>
      </c>
      <c r="E173" s="8">
        <v>9.9731760000000005</v>
      </c>
      <c r="F173" s="8">
        <v>10.343144000000001</v>
      </c>
      <c r="G173" s="8">
        <v>10.571143999999999</v>
      </c>
      <c r="H173" s="8">
        <v>10.684991999999999</v>
      </c>
      <c r="I173" s="8">
        <v>10.886087999999999</v>
      </c>
      <c r="J173" s="8">
        <v>11.171695999999999</v>
      </c>
      <c r="K173" s="8">
        <v>11.585744</v>
      </c>
      <c r="L173" s="8">
        <v>12.104064000000001</v>
      </c>
      <c r="M173" s="8">
        <v>12.575263999999999</v>
      </c>
      <c r="N173" s="8">
        <v>12.944927999999999</v>
      </c>
      <c r="O173" s="8">
        <v>13.284951999999999</v>
      </c>
      <c r="P173" s="8">
        <v>13.548976</v>
      </c>
      <c r="Q173" s="8">
        <v>13.646559999999999</v>
      </c>
      <c r="R173" s="8">
        <v>13.643520000000001</v>
      </c>
      <c r="S173" s="8">
        <v>13.81528</v>
      </c>
      <c r="T173" s="8">
        <v>14.098607999999999</v>
      </c>
      <c r="U173" s="8">
        <v>14.416288</v>
      </c>
      <c r="V173" s="8">
        <v>14.887639999999999</v>
      </c>
      <c r="W173" s="8">
        <v>15.503544</v>
      </c>
      <c r="X173" s="8">
        <v>15.959543999999999</v>
      </c>
      <c r="Y173" s="8">
        <v>15.914400000000001</v>
      </c>
      <c r="Z173" s="8">
        <v>15.483023999999999</v>
      </c>
      <c r="AA173" s="8">
        <v>15.158655999999999</v>
      </c>
      <c r="AB173" s="8">
        <v>15.2</v>
      </c>
      <c r="AC173" s="8">
        <v>15.5306</v>
      </c>
      <c r="AD173" s="8">
        <v>15.865456</v>
      </c>
      <c r="AE173" s="8">
        <v>16.000128</v>
      </c>
      <c r="AF173" s="8">
        <v>15.925647999999999</v>
      </c>
      <c r="AG173" s="8">
        <v>16.123856</v>
      </c>
      <c r="AH173" s="8">
        <v>16.762104000000001</v>
      </c>
    </row>
    <row r="174" spans="1:34" x14ac:dyDescent="0.25">
      <c r="A174" s="27" t="s">
        <v>479</v>
      </c>
      <c r="B174" s="1" t="s">
        <v>161</v>
      </c>
      <c r="C174" s="8">
        <v>1.8468500000000001</v>
      </c>
      <c r="D174" s="8">
        <v>1.89615</v>
      </c>
      <c r="E174" s="8">
        <v>2.0050499999999998</v>
      </c>
      <c r="F174" s="8">
        <v>2.18675</v>
      </c>
      <c r="G174" s="8">
        <v>2.3380999999999998</v>
      </c>
      <c r="H174" s="8">
        <v>2.3915999999999999</v>
      </c>
      <c r="I174" s="8">
        <v>2.44415</v>
      </c>
      <c r="J174" s="8">
        <v>2.4755500000000001</v>
      </c>
      <c r="K174" s="8">
        <v>2.4847999999999999</v>
      </c>
      <c r="L174" s="8">
        <v>2.5567499999999996</v>
      </c>
      <c r="M174" s="8">
        <v>2.62615</v>
      </c>
      <c r="N174" s="8">
        <v>2.6718500000000001</v>
      </c>
      <c r="O174" s="8">
        <v>2.7966000000000002</v>
      </c>
      <c r="P174" s="8">
        <v>2.9456000000000002</v>
      </c>
      <c r="Q174" s="8">
        <v>3.0740999999999996</v>
      </c>
      <c r="R174" s="8">
        <v>3.2984499999999999</v>
      </c>
      <c r="S174" s="8">
        <v>3.5909500000000003</v>
      </c>
      <c r="T174" s="8">
        <v>3.9331999999999998</v>
      </c>
      <c r="U174" s="8">
        <v>4.2753500000000004</v>
      </c>
      <c r="V174" s="8">
        <v>4.7418999999999993</v>
      </c>
      <c r="W174" s="8">
        <v>5.2476000000000003</v>
      </c>
      <c r="X174" s="8">
        <v>5.6049499999999997</v>
      </c>
      <c r="Y174" s="8">
        <v>5.6536999999999997</v>
      </c>
      <c r="Z174" s="8">
        <v>5.4097499999999989</v>
      </c>
      <c r="AA174" s="8">
        <v>5.1779000000000011</v>
      </c>
      <c r="AB174" s="8">
        <v>5</v>
      </c>
      <c r="AC174" s="8">
        <v>4.8694499999999996</v>
      </c>
      <c r="AD174" s="8">
        <v>4.8066499999999994</v>
      </c>
      <c r="AE174" s="8">
        <v>4.8070500000000003</v>
      </c>
      <c r="AF174" s="8">
        <v>4.7811000000000003</v>
      </c>
      <c r="AG174" s="8">
        <v>4.7840000000000007</v>
      </c>
      <c r="AH174" s="8">
        <v>4.8716999999999997</v>
      </c>
    </row>
    <row r="175" spans="1:34" x14ac:dyDescent="0.25">
      <c r="A175" s="27" t="s">
        <v>480</v>
      </c>
      <c r="B175" s="1" t="s">
        <v>162</v>
      </c>
      <c r="C175" s="8">
        <v>7.3049259999999991</v>
      </c>
      <c r="D175" s="8">
        <v>7.6881200000000005</v>
      </c>
      <c r="E175" s="8">
        <v>7.9812219999999998</v>
      </c>
      <c r="F175" s="8">
        <v>8.1542349999999999</v>
      </c>
      <c r="G175" s="8">
        <v>8.2163499999999985</v>
      </c>
      <c r="H175" s="8">
        <v>8.2728090000000005</v>
      </c>
      <c r="I175" s="8">
        <v>8.4198649999999979</v>
      </c>
      <c r="J175" s="8">
        <v>8.6775159999999989</v>
      </c>
      <c r="K175" s="8">
        <v>9.0912119999999987</v>
      </c>
      <c r="L175" s="8">
        <v>9.5412680000000005</v>
      </c>
      <c r="M175" s="8">
        <v>9.9456720000000001</v>
      </c>
      <c r="N175" s="8">
        <v>10.272205</v>
      </c>
      <c r="O175" s="8">
        <v>10.483497</v>
      </c>
      <c r="P175" s="8">
        <v>10.592072</v>
      </c>
      <c r="Q175" s="8">
        <v>10.554601</v>
      </c>
      <c r="R175" s="8">
        <v>10.314726</v>
      </c>
      <c r="S175" s="8">
        <v>10.181204000000001</v>
      </c>
      <c r="T175" s="8">
        <v>10.10909</v>
      </c>
      <c r="U175" s="8">
        <v>10.072628999999999</v>
      </c>
      <c r="V175" s="8">
        <v>10.063741</v>
      </c>
      <c r="W175" s="8">
        <v>10.164235999999999</v>
      </c>
      <c r="X175" s="8">
        <v>10.259176</v>
      </c>
      <c r="Y175" s="8">
        <v>10.165851999999999</v>
      </c>
      <c r="Z175" s="8">
        <v>9.9795069999999999</v>
      </c>
      <c r="AA175" s="8">
        <v>9.886082</v>
      </c>
      <c r="AB175" s="8">
        <v>10.1</v>
      </c>
      <c r="AC175" s="8">
        <v>10.552883999999999</v>
      </c>
      <c r="AD175" s="8">
        <v>10.943855000000001</v>
      </c>
      <c r="AE175" s="8">
        <v>11.075963</v>
      </c>
      <c r="AF175" s="8">
        <v>11.027988000000001</v>
      </c>
      <c r="AG175" s="8">
        <v>11.219685999999999</v>
      </c>
      <c r="AH175" s="8">
        <v>11.761652</v>
      </c>
    </row>
    <row r="176" spans="1:34" x14ac:dyDescent="0.25">
      <c r="A176" s="27" t="s">
        <v>481</v>
      </c>
      <c r="B176" s="9" t="s">
        <v>99</v>
      </c>
      <c r="C176" s="8">
        <v>4.4283239999999999</v>
      </c>
      <c r="D176" s="8">
        <v>4.5138670000000003</v>
      </c>
      <c r="E176" s="8">
        <v>4.5956109999999999</v>
      </c>
      <c r="F176" s="8">
        <v>4.6370069999999997</v>
      </c>
      <c r="G176" s="8">
        <v>4.6803680000000005</v>
      </c>
      <c r="H176" s="8">
        <v>4.8010190000000001</v>
      </c>
      <c r="I176" s="8">
        <v>4.9590049999999994</v>
      </c>
      <c r="J176" s="8">
        <v>5.1556359999999994</v>
      </c>
      <c r="K176" s="8">
        <v>5.3792530000000003</v>
      </c>
      <c r="L176" s="8">
        <v>5.4840530000000003</v>
      </c>
      <c r="M176" s="8">
        <v>5.5502080000000005</v>
      </c>
      <c r="N176" s="8">
        <v>5.7972739999999998</v>
      </c>
      <c r="O176" s="8">
        <v>6.2545949999999992</v>
      </c>
      <c r="P176" s="8">
        <v>6.8823469999999993</v>
      </c>
      <c r="Q176" s="8">
        <v>7.6190910000000001</v>
      </c>
      <c r="R176" s="8">
        <v>8.3519050000000004</v>
      </c>
      <c r="S176" s="8">
        <v>9.0610080000000011</v>
      </c>
      <c r="T176" s="8">
        <v>9.7043489999999988</v>
      </c>
      <c r="U176" s="8">
        <v>10.254811</v>
      </c>
      <c r="V176" s="8">
        <v>10.912038000000001</v>
      </c>
      <c r="W176" s="8">
        <v>11.766158000000001</v>
      </c>
      <c r="X176" s="8">
        <v>12.463471</v>
      </c>
      <c r="Y176" s="8">
        <v>12.562244999999997</v>
      </c>
      <c r="Z176" s="8">
        <v>12.530936000000002</v>
      </c>
      <c r="AA176" s="8">
        <v>12.801712999999999</v>
      </c>
      <c r="AB176" s="8">
        <v>13.1</v>
      </c>
      <c r="AC176" s="8">
        <v>13.321783</v>
      </c>
      <c r="AD176" s="8">
        <v>13.719760999999998</v>
      </c>
      <c r="AE176" s="8">
        <v>14.482705000000001</v>
      </c>
      <c r="AF176" s="8">
        <v>15.314292999999999</v>
      </c>
      <c r="AG176" s="8">
        <v>15.689477</v>
      </c>
      <c r="AH176" s="8">
        <v>15.756024999999999</v>
      </c>
    </row>
    <row r="177" spans="1:34" x14ac:dyDescent="0.25">
      <c r="A177" s="27" t="s">
        <v>482</v>
      </c>
      <c r="B177" s="9" t="s">
        <v>291</v>
      </c>
      <c r="C177" s="8">
        <v>61.036830000000009</v>
      </c>
      <c r="D177" s="8">
        <v>64.804389999999998</v>
      </c>
      <c r="E177" s="8">
        <v>68.14358</v>
      </c>
      <c r="F177" s="8">
        <v>71.540409999999994</v>
      </c>
      <c r="G177" s="8">
        <v>74.483979999999988</v>
      </c>
      <c r="H177" s="8">
        <v>76.600939999999994</v>
      </c>
      <c r="I177" s="8">
        <v>77.962029999999999</v>
      </c>
      <c r="J177" s="8">
        <v>78.728380000000001</v>
      </c>
      <c r="K177" s="8">
        <v>79.426609999999997</v>
      </c>
      <c r="L177" s="8">
        <v>80.381599999999992</v>
      </c>
      <c r="M177" s="8">
        <v>81.299909999999997</v>
      </c>
      <c r="N177" s="8">
        <v>82.416029999999992</v>
      </c>
      <c r="O177" s="8">
        <v>84.48321</v>
      </c>
      <c r="P177" s="8">
        <v>86.788810000000012</v>
      </c>
      <c r="Q177" s="8">
        <v>88.536349999999985</v>
      </c>
      <c r="R177" s="8">
        <v>90.693919999999991</v>
      </c>
      <c r="S177" s="8">
        <v>93.316539999999989</v>
      </c>
      <c r="T177" s="8">
        <v>96.121250000000003</v>
      </c>
      <c r="U177" s="8">
        <v>99.452580000000012</v>
      </c>
      <c r="V177" s="8">
        <v>103.78474999999999</v>
      </c>
      <c r="W177" s="8">
        <v>108.99593</v>
      </c>
      <c r="X177" s="8">
        <v>115.10446</v>
      </c>
      <c r="Y177" s="8">
        <v>121.16582999999999</v>
      </c>
      <c r="Z177" s="8">
        <v>125.88313999999998</v>
      </c>
      <c r="AA177" s="8">
        <v>129.14897000000002</v>
      </c>
      <c r="AB177" s="8">
        <v>131</v>
      </c>
      <c r="AC177" s="8">
        <v>131.25282999999999</v>
      </c>
      <c r="AD177" s="8">
        <v>130.28473999999997</v>
      </c>
      <c r="AE177" s="8">
        <v>129.39918</v>
      </c>
      <c r="AF177" s="8">
        <v>129.12015</v>
      </c>
      <c r="AG177" s="8">
        <v>129.82362000000001</v>
      </c>
      <c r="AH177" s="8">
        <v>131.62748999999999</v>
      </c>
    </row>
    <row r="178" spans="1:34" x14ac:dyDescent="0.25">
      <c r="A178" s="27" t="s">
        <v>483</v>
      </c>
      <c r="B178" s="9" t="s">
        <v>163</v>
      </c>
      <c r="C178" s="8">
        <v>58.938590311720702</v>
      </c>
      <c r="D178" s="8">
        <v>61.911074433255266</v>
      </c>
      <c r="E178" s="8">
        <v>64.110395938730846</v>
      </c>
      <c r="F178" s="8">
        <v>65.937867960905336</v>
      </c>
      <c r="G178" s="8">
        <v>67.4442482529183</v>
      </c>
      <c r="H178" s="8">
        <v>68.206259406427222</v>
      </c>
      <c r="I178" s="8">
        <v>68.125535541284393</v>
      </c>
      <c r="J178" s="8">
        <v>67.442907911660754</v>
      </c>
      <c r="K178" s="8">
        <v>66.114631249999988</v>
      </c>
      <c r="L178" s="8">
        <v>64.966712406417102</v>
      </c>
      <c r="M178" s="8">
        <v>63.682466394881168</v>
      </c>
      <c r="N178" s="8">
        <v>62.415029237659965</v>
      </c>
      <c r="O178" s="8">
        <v>61.695775248175167</v>
      </c>
      <c r="P178" s="8">
        <v>61.374207169064739</v>
      </c>
      <c r="Q178" s="8">
        <v>61.068064864864844</v>
      </c>
      <c r="R178" s="8">
        <v>61.419851475763018</v>
      </c>
      <c r="S178" s="8">
        <v>62.468075608084334</v>
      </c>
      <c r="T178" s="8">
        <v>64.01885619966157</v>
      </c>
      <c r="U178" s="8">
        <v>66.30415767741934</v>
      </c>
      <c r="V178" s="8">
        <v>69.482472955792659</v>
      </c>
      <c r="W178" s="8">
        <v>73.143731064935054</v>
      </c>
      <c r="X178" s="8">
        <v>77.500380302013397</v>
      </c>
      <c r="Y178" s="8">
        <v>82.177178838993697</v>
      </c>
      <c r="Z178" s="8">
        <v>86.135210786396186</v>
      </c>
      <c r="AA178" s="8">
        <v>89.047422374858428</v>
      </c>
      <c r="AB178" s="8">
        <v>90.699999999999989</v>
      </c>
      <c r="AC178" s="8">
        <v>90.763731202197775</v>
      </c>
      <c r="AD178" s="8">
        <v>89.697140311258266</v>
      </c>
      <c r="AE178" s="8">
        <v>88.763801445434297</v>
      </c>
      <c r="AF178" s="8">
        <v>88.227379163128475</v>
      </c>
      <c r="AG178" s="8">
        <v>88.392942477728283</v>
      </c>
      <c r="AH178" s="8">
        <v>89.423234515743729</v>
      </c>
    </row>
    <row r="179" spans="1:34" x14ac:dyDescent="0.25">
      <c r="A179" s="27" t="s">
        <v>484</v>
      </c>
      <c r="B179" s="1" t="s">
        <v>292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</row>
    <row r="180" spans="1:34" x14ac:dyDescent="0.25">
      <c r="A180" s="27" t="s">
        <v>485</v>
      </c>
      <c r="B180" s="1" t="s">
        <v>293</v>
      </c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</row>
    <row r="181" spans="1:34" x14ac:dyDescent="0.25">
      <c r="A181" s="27" t="s">
        <v>486</v>
      </c>
      <c r="B181" s="9" t="s">
        <v>164</v>
      </c>
      <c r="C181" s="8">
        <v>10.825789</v>
      </c>
      <c r="D181" s="8">
        <v>11.721657999999998</v>
      </c>
      <c r="E181" s="8">
        <v>12.739232999999999</v>
      </c>
      <c r="F181" s="8">
        <v>13.877708</v>
      </c>
      <c r="G181" s="8">
        <v>14.876341999999999</v>
      </c>
      <c r="H181" s="8">
        <v>15.691610999999998</v>
      </c>
      <c r="I181" s="8">
        <v>16.471415999999998</v>
      </c>
      <c r="J181" s="8">
        <v>17.388643999999999</v>
      </c>
      <c r="K181" s="8">
        <v>18.539611999999998</v>
      </c>
      <c r="L181" s="8">
        <v>19.700654999999998</v>
      </c>
      <c r="M181" s="8">
        <v>20.874190999999996</v>
      </c>
      <c r="N181" s="8">
        <v>22.367709000000001</v>
      </c>
      <c r="O181" s="8">
        <v>24.209016000000002</v>
      </c>
      <c r="P181" s="8">
        <v>26.158729999999995</v>
      </c>
      <c r="Q181" s="8">
        <v>27.930317999999996</v>
      </c>
      <c r="R181" s="8">
        <v>29.537078999999999</v>
      </c>
      <c r="S181" s="8">
        <v>30.979012999999995</v>
      </c>
      <c r="T181" s="8">
        <v>32.176325999999996</v>
      </c>
      <c r="U181" s="8">
        <v>33.185034999999999</v>
      </c>
      <c r="V181" s="8">
        <v>34.262656999999997</v>
      </c>
      <c r="W181" s="8">
        <v>35.796475000000001</v>
      </c>
      <c r="X181" s="8">
        <v>37.566451000000001</v>
      </c>
      <c r="Y181" s="8">
        <v>38.966472999999993</v>
      </c>
      <c r="Z181" s="8">
        <v>39.750307999999997</v>
      </c>
      <c r="AA181" s="8">
        <v>40.109783999999998</v>
      </c>
      <c r="AB181" s="8">
        <v>40.299999999999997</v>
      </c>
      <c r="AC181" s="8">
        <v>40.491827999999998</v>
      </c>
      <c r="AD181" s="8">
        <v>40.605876999999992</v>
      </c>
      <c r="AE181" s="8">
        <v>40.713880999999994</v>
      </c>
      <c r="AF181" s="8">
        <v>41.079402000000002</v>
      </c>
      <c r="AG181" s="8">
        <v>41.761680999999996</v>
      </c>
      <c r="AH181" s="8">
        <v>42.644250999999997</v>
      </c>
    </row>
    <row r="182" spans="1:34" x14ac:dyDescent="0.25">
      <c r="A182" s="27" t="s">
        <v>487</v>
      </c>
      <c r="B182" s="1" t="s">
        <v>292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</row>
    <row r="183" spans="1:34" x14ac:dyDescent="0.25">
      <c r="A183" s="27" t="s">
        <v>488</v>
      </c>
      <c r="B183" s="1" t="s">
        <v>293</v>
      </c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</row>
    <row r="184" spans="1:34" x14ac:dyDescent="0.25">
      <c r="B184" s="8"/>
    </row>
    <row r="185" spans="1:34" ht="18" x14ac:dyDescent="0.25">
      <c r="A185" s="11" t="s">
        <v>478</v>
      </c>
    </row>
    <row r="187" spans="1:34" x14ac:dyDescent="0.25">
      <c r="A187" s="7" t="s">
        <v>165</v>
      </c>
      <c r="B187" s="7" t="s">
        <v>489</v>
      </c>
      <c r="C187" s="7" t="s">
        <v>390</v>
      </c>
      <c r="D187" s="7" t="s">
        <v>391</v>
      </c>
      <c r="E187" s="7" t="s">
        <v>392</v>
      </c>
      <c r="F187" s="7" t="s">
        <v>393</v>
      </c>
      <c r="G187" s="7" t="s">
        <v>394</v>
      </c>
      <c r="H187" s="7" t="s">
        <v>395</v>
      </c>
      <c r="I187" s="7" t="s">
        <v>396</v>
      </c>
      <c r="J187" s="7" t="s">
        <v>397</v>
      </c>
      <c r="K187" s="7" t="s">
        <v>398</v>
      </c>
      <c r="L187" s="7" t="s">
        <v>399</v>
      </c>
      <c r="M187" s="7" t="s">
        <v>167</v>
      </c>
      <c r="N187" s="7" t="s">
        <v>168</v>
      </c>
      <c r="O187" s="7" t="s">
        <v>169</v>
      </c>
      <c r="P187" s="7" t="s">
        <v>170</v>
      </c>
      <c r="Q187" s="7" t="s">
        <v>171</v>
      </c>
      <c r="R187" s="7" t="s">
        <v>172</v>
      </c>
      <c r="S187" s="7" t="s">
        <v>173</v>
      </c>
      <c r="T187" s="7" t="s">
        <v>174</v>
      </c>
      <c r="U187" s="7" t="s">
        <v>175</v>
      </c>
      <c r="V187" s="7" t="s">
        <v>176</v>
      </c>
      <c r="W187" s="7" t="s">
        <v>177</v>
      </c>
      <c r="X187" s="7" t="s">
        <v>178</v>
      </c>
      <c r="Y187" s="7" t="s">
        <v>179</v>
      </c>
      <c r="Z187" s="7" t="s">
        <v>180</v>
      </c>
      <c r="AA187" s="7" t="s">
        <v>181</v>
      </c>
      <c r="AB187" s="7" t="s">
        <v>182</v>
      </c>
      <c r="AC187" s="7" t="s">
        <v>183</v>
      </c>
      <c r="AD187" s="7" t="s">
        <v>184</v>
      </c>
      <c r="AE187" s="7" t="s">
        <v>185</v>
      </c>
      <c r="AF187" s="7" t="s">
        <v>186</v>
      </c>
      <c r="AG187" s="7" t="s">
        <v>187</v>
      </c>
      <c r="AH187" s="7" t="s">
        <v>188</v>
      </c>
    </row>
    <row r="188" spans="1:34" x14ac:dyDescent="0.25">
      <c r="A188" s="27" t="s">
        <v>400</v>
      </c>
      <c r="B188" s="9" t="s">
        <v>1</v>
      </c>
      <c r="C188" s="6" t="s">
        <v>166</v>
      </c>
      <c r="D188" s="6" t="s">
        <v>166</v>
      </c>
      <c r="E188" s="6" t="s">
        <v>166</v>
      </c>
      <c r="F188" s="6" t="s">
        <v>166</v>
      </c>
      <c r="G188" s="6" t="s">
        <v>166</v>
      </c>
      <c r="H188" s="6" t="s">
        <v>166</v>
      </c>
      <c r="I188" s="6" t="s">
        <v>166</v>
      </c>
      <c r="J188" s="6" t="s">
        <v>166</v>
      </c>
      <c r="K188" s="6" t="s">
        <v>166</v>
      </c>
      <c r="L188" s="6" t="s">
        <v>166</v>
      </c>
      <c r="M188" s="6" t="s">
        <v>166</v>
      </c>
      <c r="N188" s="6" t="s">
        <v>166</v>
      </c>
      <c r="O188" s="6" t="s">
        <v>166</v>
      </c>
      <c r="P188" s="6" t="s">
        <v>166</v>
      </c>
      <c r="Q188" s="6" t="s">
        <v>166</v>
      </c>
      <c r="R188" s="6" t="s">
        <v>166</v>
      </c>
      <c r="S188" s="6" t="s">
        <v>166</v>
      </c>
      <c r="T188" s="6" t="s">
        <v>166</v>
      </c>
      <c r="U188" s="6" t="s">
        <v>166</v>
      </c>
      <c r="V188" s="6" t="s">
        <v>166</v>
      </c>
      <c r="W188" s="6" t="s">
        <v>166</v>
      </c>
      <c r="X188" s="6" t="s">
        <v>166</v>
      </c>
      <c r="Y188" s="6" t="s">
        <v>166</v>
      </c>
      <c r="Z188" s="6" t="s">
        <v>166</v>
      </c>
      <c r="AA188" s="6" t="s">
        <v>166</v>
      </c>
      <c r="AB188" s="6" t="s">
        <v>166</v>
      </c>
      <c r="AC188" s="6" t="s">
        <v>166</v>
      </c>
      <c r="AD188" s="6" t="s">
        <v>166</v>
      </c>
      <c r="AE188" s="6" t="s">
        <v>166</v>
      </c>
      <c r="AF188" s="6" t="s">
        <v>166</v>
      </c>
      <c r="AG188" s="6" t="s">
        <v>166</v>
      </c>
      <c r="AH188" s="6" t="s">
        <v>166</v>
      </c>
    </row>
    <row r="189" spans="1:34" x14ac:dyDescent="0.25">
      <c r="A189" s="27" t="s">
        <v>401</v>
      </c>
      <c r="B189" s="9" t="s">
        <v>190</v>
      </c>
      <c r="C189" s="30">
        <f>C5*100/C97</f>
        <v>94.719593558224062</v>
      </c>
      <c r="D189" s="30">
        <f t="shared" ref="D189:AH189" si="4">D5*100/D97</f>
        <v>97.121049466422605</v>
      </c>
      <c r="E189" s="30">
        <f t="shared" si="4"/>
        <v>99.458652984454829</v>
      </c>
      <c r="F189" s="30">
        <f t="shared" si="4"/>
        <v>101.64352373914946</v>
      </c>
      <c r="G189" s="30">
        <f t="shared" si="4"/>
        <v>103.56673477905591</v>
      </c>
      <c r="H189" s="30">
        <f t="shared" si="4"/>
        <v>105.28111678849942</v>
      </c>
      <c r="I189" s="30">
        <f t="shared" si="4"/>
        <v>106.93146124503886</v>
      </c>
      <c r="J189" s="30">
        <f t="shared" si="4"/>
        <v>108.61158883225401</v>
      </c>
      <c r="K189" s="30">
        <f t="shared" si="4"/>
        <v>109.60073830646157</v>
      </c>
      <c r="L189" s="30">
        <f t="shared" si="4"/>
        <v>110.72070617626147</v>
      </c>
      <c r="M189" s="30">
        <f t="shared" si="4"/>
        <v>111.1946770293964</v>
      </c>
      <c r="N189" s="30">
        <f t="shared" si="4"/>
        <v>110.93361979398057</v>
      </c>
      <c r="O189" s="30">
        <f t="shared" si="4"/>
        <v>110.03157255273324</v>
      </c>
      <c r="P189" s="30">
        <f t="shared" si="4"/>
        <v>108.93912829251596</v>
      </c>
      <c r="Q189" s="30">
        <f t="shared" si="4"/>
        <v>107.6989168842709</v>
      </c>
      <c r="R189" s="30">
        <f t="shared" si="4"/>
        <v>106.45068373325523</v>
      </c>
      <c r="S189" s="30">
        <f t="shared" si="4"/>
        <v>105.11060603344912</v>
      </c>
      <c r="T189" s="30">
        <f t="shared" si="4"/>
        <v>103.68266291006987</v>
      </c>
      <c r="U189" s="30">
        <f t="shared" si="4"/>
        <v>102.43106027329539</v>
      </c>
      <c r="V189" s="30">
        <f t="shared" si="4"/>
        <v>101.53690174176026</v>
      </c>
      <c r="W189" s="30">
        <f t="shared" si="4"/>
        <v>101.00470003177264</v>
      </c>
      <c r="X189" s="30">
        <f t="shared" si="4"/>
        <v>100.65497624724073</v>
      </c>
      <c r="Y189" s="30">
        <f t="shared" si="4"/>
        <v>100.28564436336413</v>
      </c>
      <c r="Z189" s="30">
        <f t="shared" si="4"/>
        <v>99.944110228049496</v>
      </c>
      <c r="AA189" s="30">
        <f t="shared" si="4"/>
        <v>99.814850737637215</v>
      </c>
      <c r="AB189" s="30">
        <f t="shared" si="4"/>
        <v>100</v>
      </c>
      <c r="AC189" s="30">
        <f t="shared" si="4"/>
        <v>100.26581809890378</v>
      </c>
      <c r="AD189" s="30">
        <f t="shared" si="4"/>
        <v>100.63115825506108</v>
      </c>
      <c r="AE189" s="30">
        <f t="shared" si="4"/>
        <v>100.84087318941523</v>
      </c>
      <c r="AF189" s="30">
        <f t="shared" si="4"/>
        <v>100.87667574482826</v>
      </c>
      <c r="AG189" s="30">
        <f t="shared" si="4"/>
        <v>100.80146721494695</v>
      </c>
      <c r="AH189" s="30">
        <f t="shared" si="4"/>
        <v>100.75208900263529</v>
      </c>
    </row>
    <row r="190" spans="1:34" x14ac:dyDescent="0.25">
      <c r="A190" s="27" t="s">
        <v>402</v>
      </c>
      <c r="B190" s="9" t="s">
        <v>4</v>
      </c>
      <c r="C190" s="30">
        <f t="shared" ref="C190:AH190" si="5">C6*100/C98</f>
        <v>46.921364692528449</v>
      </c>
      <c r="D190" s="30">
        <f t="shared" si="5"/>
        <v>49.216552355467499</v>
      </c>
      <c r="E190" s="30">
        <f t="shared" si="5"/>
        <v>51.562441124616498</v>
      </c>
      <c r="F190" s="30">
        <f t="shared" si="5"/>
        <v>53.779262085411339</v>
      </c>
      <c r="G190" s="30">
        <f t="shared" si="5"/>
        <v>56.348029229931605</v>
      </c>
      <c r="H190" s="30">
        <f t="shared" si="5"/>
        <v>58.92401956463037</v>
      </c>
      <c r="I190" s="30">
        <f t="shared" si="5"/>
        <v>61.118528773726837</v>
      </c>
      <c r="J190" s="30">
        <f t="shared" si="5"/>
        <v>64.086700666164631</v>
      </c>
      <c r="K190" s="30">
        <f t="shared" si="5"/>
        <v>66.307237855269037</v>
      </c>
      <c r="L190" s="30">
        <f t="shared" si="5"/>
        <v>69.011020093754681</v>
      </c>
      <c r="M190" s="30">
        <f t="shared" si="5"/>
        <v>71.746871298309856</v>
      </c>
      <c r="N190" s="30">
        <f t="shared" si="5"/>
        <v>74.287601451449419</v>
      </c>
      <c r="O190" s="30">
        <f t="shared" si="5"/>
        <v>76.149689294209836</v>
      </c>
      <c r="P190" s="30">
        <f t="shared" si="5"/>
        <v>77.750270020208575</v>
      </c>
      <c r="Q190" s="30">
        <f t="shared" si="5"/>
        <v>78.960704536594491</v>
      </c>
      <c r="R190" s="30">
        <f t="shared" si="5"/>
        <v>80.350890629786875</v>
      </c>
      <c r="S190" s="30">
        <f t="shared" si="5"/>
        <v>81.98134179949632</v>
      </c>
      <c r="T190" s="30">
        <f t="shared" si="5"/>
        <v>83.316070189663762</v>
      </c>
      <c r="U190" s="30">
        <f t="shared" si="5"/>
        <v>85.099613371861565</v>
      </c>
      <c r="V190" s="30">
        <f t="shared" si="5"/>
        <v>87.027483618394811</v>
      </c>
      <c r="W190" s="30">
        <f t="shared" si="5"/>
        <v>88.695565406512088</v>
      </c>
      <c r="X190" s="30">
        <f t="shared" si="5"/>
        <v>90.8234911667099</v>
      </c>
      <c r="Y190" s="30">
        <f t="shared" si="5"/>
        <v>93.077069661010469</v>
      </c>
      <c r="Z190" s="30">
        <f t="shared" si="5"/>
        <v>95.17830539873313</v>
      </c>
      <c r="AA190" s="30">
        <f t="shared" si="5"/>
        <v>97.530652129087386</v>
      </c>
      <c r="AB190" s="30">
        <f t="shared" si="5"/>
        <v>100</v>
      </c>
      <c r="AC190" s="30">
        <f t="shared" si="5"/>
        <v>102.740026014606</v>
      </c>
      <c r="AD190" s="30">
        <f t="shared" si="5"/>
        <v>105.33018201437477</v>
      </c>
      <c r="AE190" s="30">
        <f t="shared" si="5"/>
        <v>107.13131609453639</v>
      </c>
      <c r="AF190" s="30">
        <f t="shared" si="5"/>
        <v>108.53384192701222</v>
      </c>
      <c r="AG190" s="30">
        <f t="shared" si="5"/>
        <v>109.86075835508231</v>
      </c>
      <c r="AH190" s="30">
        <f t="shared" si="5"/>
        <v>111.16970129346444</v>
      </c>
    </row>
    <row r="191" spans="1:34" x14ac:dyDescent="0.25">
      <c r="A191" s="27" t="s">
        <v>403</v>
      </c>
      <c r="B191" s="1" t="s">
        <v>108</v>
      </c>
      <c r="C191" s="30">
        <f t="shared" ref="C191:AH191" si="6">C7*100/C99</f>
        <v>46.310290736005236</v>
      </c>
      <c r="D191" s="30">
        <f t="shared" si="6"/>
        <v>47.86388604839518</v>
      </c>
      <c r="E191" s="30">
        <f t="shared" si="6"/>
        <v>50.465607688360386</v>
      </c>
      <c r="F191" s="30">
        <f t="shared" si="6"/>
        <v>53.114134839791838</v>
      </c>
      <c r="G191" s="30">
        <f t="shared" si="6"/>
        <v>55.213900197418063</v>
      </c>
      <c r="H191" s="30">
        <f t="shared" si="6"/>
        <v>57.837745523237999</v>
      </c>
      <c r="I191" s="30">
        <f t="shared" si="6"/>
        <v>60.005019502457095</v>
      </c>
      <c r="J191" s="30">
        <f t="shared" si="6"/>
        <v>62.929670958967037</v>
      </c>
      <c r="K191" s="30">
        <f t="shared" si="6"/>
        <v>65.400162786950645</v>
      </c>
      <c r="L191" s="30">
        <f t="shared" si="6"/>
        <v>68.729230885541782</v>
      </c>
      <c r="M191" s="30">
        <f t="shared" si="6"/>
        <v>71.332069329064822</v>
      </c>
      <c r="N191" s="30">
        <f t="shared" si="6"/>
        <v>74.194336150814422</v>
      </c>
      <c r="O191" s="30">
        <f t="shared" si="6"/>
        <v>76.006905083009883</v>
      </c>
      <c r="P191" s="30">
        <f t="shared" si="6"/>
        <v>77.620309792780787</v>
      </c>
      <c r="Q191" s="30">
        <f t="shared" si="6"/>
        <v>78.840437914405044</v>
      </c>
      <c r="R191" s="30">
        <f t="shared" si="6"/>
        <v>80.422950482970734</v>
      </c>
      <c r="S191" s="30">
        <f t="shared" si="6"/>
        <v>81.583449916083268</v>
      </c>
      <c r="T191" s="30">
        <f t="shared" si="6"/>
        <v>83.191512150866359</v>
      </c>
      <c r="U191" s="30">
        <f t="shared" si="6"/>
        <v>84.937692510842254</v>
      </c>
      <c r="V191" s="30">
        <f t="shared" si="6"/>
        <v>86.620161074048838</v>
      </c>
      <c r="W191" s="30">
        <f t="shared" si="6"/>
        <v>88.315041133258589</v>
      </c>
      <c r="X191" s="30">
        <f t="shared" si="6"/>
        <v>90.274803126390353</v>
      </c>
      <c r="Y191" s="30">
        <f t="shared" si="6"/>
        <v>92.736329383823204</v>
      </c>
      <c r="Z191" s="30">
        <f t="shared" si="6"/>
        <v>94.798024409171319</v>
      </c>
      <c r="AA191" s="30">
        <f t="shared" si="6"/>
        <v>97.018817420559145</v>
      </c>
      <c r="AB191" s="30">
        <f t="shared" si="6"/>
        <v>100</v>
      </c>
      <c r="AC191" s="30">
        <f t="shared" si="6"/>
        <v>102.47441208857157</v>
      </c>
      <c r="AD191" s="30">
        <f t="shared" si="6"/>
        <v>105.29421798262207</v>
      </c>
      <c r="AE191" s="30">
        <f t="shared" si="6"/>
        <v>106.99199696947356</v>
      </c>
      <c r="AF191" s="30">
        <f t="shared" si="6"/>
        <v>108.23601911413184</v>
      </c>
      <c r="AG191" s="30">
        <f t="shared" si="6"/>
        <v>109.64283031535611</v>
      </c>
      <c r="AH191" s="30">
        <f t="shared" si="6"/>
        <v>110.99837719228231</v>
      </c>
    </row>
    <row r="192" spans="1:34" x14ac:dyDescent="0.25">
      <c r="A192" s="27" t="s">
        <v>404</v>
      </c>
      <c r="B192" s="1" t="s">
        <v>109</v>
      </c>
      <c r="C192" s="30">
        <f t="shared" ref="C192:AH192" si="7">C8*100/C100</f>
        <v>53.80754762057645</v>
      </c>
      <c r="D192" s="30">
        <f t="shared" si="7"/>
        <v>54.233483825225015</v>
      </c>
      <c r="E192" s="30">
        <f t="shared" si="7"/>
        <v>58.136028132024016</v>
      </c>
      <c r="F192" s="30">
        <f t="shared" si="7"/>
        <v>60.635870540276301</v>
      </c>
      <c r="G192" s="30">
        <f t="shared" si="7"/>
        <v>62.624727582435035</v>
      </c>
      <c r="H192" s="30">
        <f t="shared" si="7"/>
        <v>64.488538010901962</v>
      </c>
      <c r="I192" s="30">
        <f t="shared" si="7"/>
        <v>66.559993184256712</v>
      </c>
      <c r="J192" s="30">
        <f t="shared" si="7"/>
        <v>69.695893584327067</v>
      </c>
      <c r="K192" s="30">
        <f t="shared" si="7"/>
        <v>70.497855858069698</v>
      </c>
      <c r="L192" s="30">
        <f t="shared" si="7"/>
        <v>72.727096419160205</v>
      </c>
      <c r="M192" s="30">
        <f t="shared" si="7"/>
        <v>72.902450688782352</v>
      </c>
      <c r="N192" s="30">
        <f t="shared" si="7"/>
        <v>72.955704368126803</v>
      </c>
      <c r="O192" s="30">
        <f t="shared" si="7"/>
        <v>75.108937607796165</v>
      </c>
      <c r="P192" s="30">
        <f t="shared" si="7"/>
        <v>76.531680893503349</v>
      </c>
      <c r="Q192" s="30">
        <f t="shared" si="7"/>
        <v>77.599195255503517</v>
      </c>
      <c r="R192" s="30">
        <f t="shared" si="7"/>
        <v>81.360477358192767</v>
      </c>
      <c r="S192" s="30">
        <f t="shared" si="7"/>
        <v>82.891541155058107</v>
      </c>
      <c r="T192" s="30">
        <f t="shared" si="7"/>
        <v>81.905173912606443</v>
      </c>
      <c r="U192" s="30">
        <f t="shared" si="7"/>
        <v>84.004642432559393</v>
      </c>
      <c r="V192" s="30">
        <f t="shared" si="7"/>
        <v>87.689007608382099</v>
      </c>
      <c r="W192" s="30">
        <f t="shared" si="7"/>
        <v>89.101506160363158</v>
      </c>
      <c r="X192" s="30">
        <f t="shared" si="7"/>
        <v>92.299353093412833</v>
      </c>
      <c r="Y192" s="30">
        <f t="shared" si="7"/>
        <v>93.093579034668878</v>
      </c>
      <c r="Z192" s="30">
        <f t="shared" si="7"/>
        <v>95.385134703682127</v>
      </c>
      <c r="AA192" s="30">
        <f t="shared" si="7"/>
        <v>98.502559045969889</v>
      </c>
      <c r="AB192" s="30">
        <f t="shared" si="7"/>
        <v>100</v>
      </c>
      <c r="AC192" s="30">
        <f t="shared" si="7"/>
        <v>102.01946341558316</v>
      </c>
      <c r="AD192" s="30">
        <f t="shared" si="7"/>
        <v>102.864196402039</v>
      </c>
      <c r="AE192" s="30">
        <f t="shared" si="7"/>
        <v>105.37733978857354</v>
      </c>
      <c r="AF192" s="30">
        <f t="shared" si="7"/>
        <v>107.88746590392995</v>
      </c>
      <c r="AG192" s="30">
        <f t="shared" si="7"/>
        <v>108.58550701481767</v>
      </c>
      <c r="AH192" s="30">
        <f t="shared" si="7"/>
        <v>109.55752454773285</v>
      </c>
    </row>
    <row r="193" spans="1:34" x14ac:dyDescent="0.25">
      <c r="A193" s="27" t="s">
        <v>405</v>
      </c>
      <c r="B193" s="9" t="s">
        <v>8</v>
      </c>
      <c r="C193" s="30">
        <f t="shared" ref="C193:AH193" si="8">C9*100/C101</f>
        <v>58.414383290148422</v>
      </c>
      <c r="D193" s="30">
        <f t="shared" si="8"/>
        <v>59.736376988735643</v>
      </c>
      <c r="E193" s="30">
        <f t="shared" si="8"/>
        <v>61.081318997188454</v>
      </c>
      <c r="F193" s="30">
        <f t="shared" si="8"/>
        <v>62.147893341785462</v>
      </c>
      <c r="G193" s="30">
        <f t="shared" si="8"/>
        <v>64.14368184733803</v>
      </c>
      <c r="H193" s="30">
        <f t="shared" si="8"/>
        <v>65.284471986331056</v>
      </c>
      <c r="I193" s="30">
        <f t="shared" si="8"/>
        <v>66.905015785402171</v>
      </c>
      <c r="J193" s="30">
        <f t="shared" si="8"/>
        <v>69.375069375069387</v>
      </c>
      <c r="K193" s="30">
        <f t="shared" si="8"/>
        <v>70.898281223096632</v>
      </c>
      <c r="L193" s="30">
        <f t="shared" si="8"/>
        <v>73.039349949785446</v>
      </c>
      <c r="M193" s="30">
        <f t="shared" si="8"/>
        <v>74.648803802464727</v>
      </c>
      <c r="N193" s="30">
        <f t="shared" si="8"/>
        <v>75.992612196483861</v>
      </c>
      <c r="O193" s="30">
        <f t="shared" si="8"/>
        <v>76.774534888184576</v>
      </c>
      <c r="P193" s="30">
        <f t="shared" si="8"/>
        <v>78.047721091378619</v>
      </c>
      <c r="Q193" s="30">
        <f t="shared" si="8"/>
        <v>78.742197010904761</v>
      </c>
      <c r="R193" s="30">
        <f t="shared" si="8"/>
        <v>78.765050718550427</v>
      </c>
      <c r="S193" s="30">
        <f t="shared" si="8"/>
        <v>79.556320520175944</v>
      </c>
      <c r="T193" s="30">
        <f t="shared" si="8"/>
        <v>80.705507171428678</v>
      </c>
      <c r="U193" s="30">
        <f t="shared" si="8"/>
        <v>81.80245874818867</v>
      </c>
      <c r="V193" s="30">
        <f t="shared" si="8"/>
        <v>83.872712123469469</v>
      </c>
      <c r="W193" s="30">
        <f t="shared" si="8"/>
        <v>87.256983472794658</v>
      </c>
      <c r="X193" s="30">
        <f t="shared" si="8"/>
        <v>90.531738164106883</v>
      </c>
      <c r="Y193" s="30">
        <f t="shared" si="8"/>
        <v>92.600928581533836</v>
      </c>
      <c r="Z193" s="30">
        <f t="shared" si="8"/>
        <v>94.431816934040469</v>
      </c>
      <c r="AA193" s="30">
        <f t="shared" si="8"/>
        <v>96.954717625664372</v>
      </c>
      <c r="AB193" s="30">
        <f t="shared" si="8"/>
        <v>100</v>
      </c>
      <c r="AC193" s="30">
        <f t="shared" si="8"/>
        <v>102.10062965417951</v>
      </c>
      <c r="AD193" s="30">
        <f t="shared" si="8"/>
        <v>103.94037185432299</v>
      </c>
      <c r="AE193" s="30">
        <f t="shared" si="8"/>
        <v>104.93932015929637</v>
      </c>
      <c r="AF193" s="30">
        <f t="shared" si="8"/>
        <v>105.51179214176949</v>
      </c>
      <c r="AG193" s="30">
        <f t="shared" si="8"/>
        <v>105.76810877414975</v>
      </c>
      <c r="AH193" s="30">
        <f t="shared" si="8"/>
        <v>106.29251700680273</v>
      </c>
    </row>
    <row r="194" spans="1:34" x14ac:dyDescent="0.25">
      <c r="A194" s="27" t="s">
        <v>406</v>
      </c>
      <c r="B194" s="1" t="s">
        <v>110</v>
      </c>
      <c r="C194" s="30">
        <f t="shared" ref="C194:AH194" si="9">C10*100/C102</f>
        <v>66.876024913963221</v>
      </c>
      <c r="D194" s="30">
        <f t="shared" si="9"/>
        <v>66.585075588677014</v>
      </c>
      <c r="E194" s="30">
        <f t="shared" si="9"/>
        <v>67.312281193015949</v>
      </c>
      <c r="F194" s="30">
        <f t="shared" si="9"/>
        <v>69.67053500700537</v>
      </c>
      <c r="G194" s="30">
        <f t="shared" si="9"/>
        <v>70.688286407186268</v>
      </c>
      <c r="H194" s="30">
        <f t="shared" si="9"/>
        <v>72.255434369248078</v>
      </c>
      <c r="I194" s="30">
        <f t="shared" si="9"/>
        <v>72.275336998409145</v>
      </c>
      <c r="J194" s="30">
        <f t="shared" si="9"/>
        <v>73.304545119541885</v>
      </c>
      <c r="K194" s="30">
        <f t="shared" si="9"/>
        <v>75.827174703415963</v>
      </c>
      <c r="L194" s="30">
        <f t="shared" si="9"/>
        <v>77.340464938310802</v>
      </c>
      <c r="M194" s="30">
        <f t="shared" si="9"/>
        <v>78.448989164130154</v>
      </c>
      <c r="N194" s="30">
        <f t="shared" si="9"/>
        <v>77.928256785910577</v>
      </c>
      <c r="O194" s="30">
        <f t="shared" si="9"/>
        <v>78.860589844858978</v>
      </c>
      <c r="P194" s="30">
        <f t="shared" si="9"/>
        <v>79.808332309126399</v>
      </c>
      <c r="Q194" s="30">
        <f t="shared" si="9"/>
        <v>80.580177276390003</v>
      </c>
      <c r="R194" s="30">
        <f t="shared" si="9"/>
        <v>80.62435500515997</v>
      </c>
      <c r="S194" s="30">
        <f t="shared" si="9"/>
        <v>82.512719653091139</v>
      </c>
      <c r="T194" s="30">
        <f t="shared" si="9"/>
        <v>83.215480298414988</v>
      </c>
      <c r="U194" s="30">
        <f t="shared" si="9"/>
        <v>83.087692028438994</v>
      </c>
      <c r="V194" s="30">
        <f t="shared" si="9"/>
        <v>84.775621674107612</v>
      </c>
      <c r="W194" s="30">
        <f t="shared" si="9"/>
        <v>89.413651904662984</v>
      </c>
      <c r="X194" s="30">
        <f t="shared" si="9"/>
        <v>92.116591260969855</v>
      </c>
      <c r="Y194" s="30">
        <f t="shared" si="9"/>
        <v>94.014265553720094</v>
      </c>
      <c r="Z194" s="30">
        <f t="shared" si="9"/>
        <v>95.201765369011895</v>
      </c>
      <c r="AA194" s="30">
        <f t="shared" si="9"/>
        <v>96.865374003458413</v>
      </c>
      <c r="AB194" s="30">
        <f t="shared" si="9"/>
        <v>100</v>
      </c>
      <c r="AC194" s="30">
        <f t="shared" si="9"/>
        <v>102.39939060393831</v>
      </c>
      <c r="AD194" s="30">
        <f t="shared" si="9"/>
        <v>103.92504094646614</v>
      </c>
      <c r="AE194" s="30">
        <f t="shared" si="9"/>
        <v>105.44738838808621</v>
      </c>
      <c r="AF194" s="30">
        <f t="shared" si="9"/>
        <v>106.10838848501898</v>
      </c>
      <c r="AG194" s="30">
        <f t="shared" si="9"/>
        <v>106.72967986966172</v>
      </c>
      <c r="AH194" s="30">
        <f t="shared" si="9"/>
        <v>106.9048130797476</v>
      </c>
    </row>
    <row r="195" spans="1:34" x14ac:dyDescent="0.25">
      <c r="A195" s="27" t="s">
        <v>407</v>
      </c>
      <c r="B195" s="1" t="s">
        <v>111</v>
      </c>
      <c r="C195" s="30">
        <f t="shared" ref="C195:AH195" si="10">C11*100/C103</f>
        <v>52.663698912339726</v>
      </c>
      <c r="D195" s="30">
        <f t="shared" si="10"/>
        <v>54.491056735447202</v>
      </c>
      <c r="E195" s="30">
        <f t="shared" si="10"/>
        <v>55.826276508861113</v>
      </c>
      <c r="F195" s="30">
        <f t="shared" si="10"/>
        <v>58.210865092211144</v>
      </c>
      <c r="G195" s="30">
        <f t="shared" si="10"/>
        <v>58.957018189848036</v>
      </c>
      <c r="H195" s="30">
        <f t="shared" si="10"/>
        <v>61.740429017402946</v>
      </c>
      <c r="I195" s="30">
        <f t="shared" si="10"/>
        <v>62.979430917862217</v>
      </c>
      <c r="J195" s="30">
        <f t="shared" si="10"/>
        <v>66.665728408266844</v>
      </c>
      <c r="K195" s="30">
        <f t="shared" si="10"/>
        <v>69.022615605116087</v>
      </c>
      <c r="L195" s="30">
        <f t="shared" si="10"/>
        <v>71.730959342892234</v>
      </c>
      <c r="M195" s="30">
        <f t="shared" si="10"/>
        <v>73.590109489284643</v>
      </c>
      <c r="N195" s="30">
        <f t="shared" si="10"/>
        <v>74.883978670438196</v>
      </c>
      <c r="O195" s="30">
        <f t="shared" si="10"/>
        <v>76.45459972958858</v>
      </c>
      <c r="P195" s="30">
        <f t="shared" si="10"/>
        <v>76.854279282016591</v>
      </c>
      <c r="Q195" s="30">
        <f t="shared" si="10"/>
        <v>77.285142591088061</v>
      </c>
      <c r="R195" s="30">
        <f t="shared" si="10"/>
        <v>77.143263160031665</v>
      </c>
      <c r="S195" s="30">
        <f t="shared" si="10"/>
        <v>79.071420381888586</v>
      </c>
      <c r="T195" s="30">
        <f t="shared" si="10"/>
        <v>80.12776486576081</v>
      </c>
      <c r="U195" s="30">
        <f t="shared" si="10"/>
        <v>82.310812028170403</v>
      </c>
      <c r="V195" s="30">
        <f t="shared" si="10"/>
        <v>84.356863274396005</v>
      </c>
      <c r="W195" s="30">
        <f t="shared" si="10"/>
        <v>85.681065941005158</v>
      </c>
      <c r="X195" s="30">
        <f t="shared" si="10"/>
        <v>88.434604666467862</v>
      </c>
      <c r="Y195" s="30">
        <f t="shared" si="10"/>
        <v>90.950909953748408</v>
      </c>
      <c r="Z195" s="30">
        <f t="shared" si="10"/>
        <v>93.250896895062581</v>
      </c>
      <c r="AA195" s="30">
        <f t="shared" si="10"/>
        <v>96.593036043053516</v>
      </c>
      <c r="AB195" s="30">
        <f t="shared" si="10"/>
        <v>100</v>
      </c>
      <c r="AC195" s="30">
        <f t="shared" si="10"/>
        <v>102.45629937489603</v>
      </c>
      <c r="AD195" s="30">
        <f t="shared" si="10"/>
        <v>105.11132340261571</v>
      </c>
      <c r="AE195" s="30">
        <f t="shared" si="10"/>
        <v>105.4964571537606</v>
      </c>
      <c r="AF195" s="30">
        <f t="shared" si="10"/>
        <v>106.24761747766868</v>
      </c>
      <c r="AG195" s="30">
        <f t="shared" si="10"/>
        <v>106.97108486678364</v>
      </c>
      <c r="AH195" s="30">
        <f t="shared" si="10"/>
        <v>107.82717460454384</v>
      </c>
    </row>
    <row r="196" spans="1:34" x14ac:dyDescent="0.25">
      <c r="A196" s="27" t="s">
        <v>408</v>
      </c>
      <c r="B196" s="1" t="s">
        <v>112</v>
      </c>
      <c r="C196" s="30">
        <f t="shared" ref="C196:AH196" si="11">C12*100/C104</f>
        <v>56.416523190717058</v>
      </c>
      <c r="D196" s="30">
        <f t="shared" si="11"/>
        <v>57.118559089149379</v>
      </c>
      <c r="E196" s="30">
        <f t="shared" si="11"/>
        <v>59.273504414229592</v>
      </c>
      <c r="F196" s="30">
        <f t="shared" si="11"/>
        <v>61.375283718614781</v>
      </c>
      <c r="G196" s="30">
        <f t="shared" si="11"/>
        <v>61.703124907296996</v>
      </c>
      <c r="H196" s="30">
        <f t="shared" si="11"/>
        <v>64.998862519905899</v>
      </c>
      <c r="I196" s="30">
        <f t="shared" si="11"/>
        <v>66.786454165869301</v>
      </c>
      <c r="J196" s="30">
        <f t="shared" si="11"/>
        <v>67.012122750744538</v>
      </c>
      <c r="K196" s="30">
        <f t="shared" si="11"/>
        <v>68.693026131335969</v>
      </c>
      <c r="L196" s="30">
        <f t="shared" si="11"/>
        <v>70.805948711205289</v>
      </c>
      <c r="M196" s="30">
        <f t="shared" si="11"/>
        <v>72.671322643131177</v>
      </c>
      <c r="N196" s="30">
        <f t="shared" si="11"/>
        <v>73.90691670197775</v>
      </c>
      <c r="O196" s="30">
        <f t="shared" si="11"/>
        <v>75.836247524619253</v>
      </c>
      <c r="P196" s="30">
        <f t="shared" si="11"/>
        <v>76.297268926952739</v>
      </c>
      <c r="Q196" s="30">
        <f t="shared" si="11"/>
        <v>77.208922362692647</v>
      </c>
      <c r="R196" s="30">
        <f t="shared" si="11"/>
        <v>79.858007310871756</v>
      </c>
      <c r="S196" s="30">
        <f t="shared" si="11"/>
        <v>80.507195330582675</v>
      </c>
      <c r="T196" s="30">
        <f t="shared" si="11"/>
        <v>79.663654556417654</v>
      </c>
      <c r="U196" s="30">
        <f t="shared" si="11"/>
        <v>81.04439206575401</v>
      </c>
      <c r="V196" s="30">
        <f t="shared" si="11"/>
        <v>83.519462421014453</v>
      </c>
      <c r="W196" s="30">
        <f t="shared" si="11"/>
        <v>87.391579821284225</v>
      </c>
      <c r="X196" s="30">
        <f t="shared" si="11"/>
        <v>91.354083444480807</v>
      </c>
      <c r="Y196" s="30">
        <f t="shared" si="11"/>
        <v>93.008533532951645</v>
      </c>
      <c r="Z196" s="30">
        <f t="shared" si="11"/>
        <v>94.97470412544601</v>
      </c>
      <c r="AA196" s="30">
        <f t="shared" si="11"/>
        <v>97.483245067254074</v>
      </c>
      <c r="AB196" s="30">
        <f t="shared" si="11"/>
        <v>100</v>
      </c>
      <c r="AC196" s="30">
        <f t="shared" si="11"/>
        <v>101.58629826583723</v>
      </c>
      <c r="AD196" s="30">
        <f t="shared" si="11"/>
        <v>103.10672912408189</v>
      </c>
      <c r="AE196" s="30">
        <f t="shared" si="11"/>
        <v>104.0552498691722</v>
      </c>
      <c r="AF196" s="30">
        <f t="shared" si="11"/>
        <v>103.57057214810034</v>
      </c>
      <c r="AG196" s="30">
        <f t="shared" si="11"/>
        <v>104.23087138010693</v>
      </c>
      <c r="AH196" s="30">
        <f t="shared" si="11"/>
        <v>104.81205503043915</v>
      </c>
    </row>
    <row r="197" spans="1:34" x14ac:dyDescent="0.25">
      <c r="A197" s="27" t="s">
        <v>409</v>
      </c>
      <c r="B197" s="9" t="s">
        <v>13</v>
      </c>
      <c r="C197" s="30">
        <f t="shared" ref="C197:AH197" si="12">C13*100/C105</f>
        <v>69.550061602748841</v>
      </c>
      <c r="D197" s="30">
        <f t="shared" si="12"/>
        <v>71.334835601737865</v>
      </c>
      <c r="E197" s="30">
        <f t="shared" si="12"/>
        <v>72.845194419563981</v>
      </c>
      <c r="F197" s="30">
        <f t="shared" si="12"/>
        <v>74.41857649119693</v>
      </c>
      <c r="G197" s="30">
        <f t="shared" si="12"/>
        <v>76.378991386620115</v>
      </c>
      <c r="H197" s="30">
        <f t="shared" si="12"/>
        <v>77.632312444899739</v>
      </c>
      <c r="I197" s="30">
        <f t="shared" si="12"/>
        <v>79.504317084417707</v>
      </c>
      <c r="J197" s="30">
        <f t="shared" si="12"/>
        <v>80.532554091167043</v>
      </c>
      <c r="K197" s="30">
        <f t="shared" si="12"/>
        <v>81.309673108415424</v>
      </c>
      <c r="L197" s="30">
        <f t="shared" si="12"/>
        <v>82.579399686003029</v>
      </c>
      <c r="M197" s="30">
        <f t="shared" si="12"/>
        <v>83.123601321342704</v>
      </c>
      <c r="N197" s="30">
        <f t="shared" si="12"/>
        <v>83.725015588498493</v>
      </c>
      <c r="O197" s="30">
        <f t="shared" si="12"/>
        <v>84.268088872463025</v>
      </c>
      <c r="P197" s="30">
        <f t="shared" si="12"/>
        <v>84.850862729631899</v>
      </c>
      <c r="Q197" s="30">
        <f t="shared" si="12"/>
        <v>84.974973833925745</v>
      </c>
      <c r="R197" s="30">
        <f t="shared" si="12"/>
        <v>85.596022957259024</v>
      </c>
      <c r="S197" s="30">
        <f t="shared" si="12"/>
        <v>86.118287635080719</v>
      </c>
      <c r="T197" s="30">
        <f t="shared" si="12"/>
        <v>86.789142678250954</v>
      </c>
      <c r="U197" s="30">
        <f t="shared" si="12"/>
        <v>87.531949161443933</v>
      </c>
      <c r="V197" s="30">
        <f t="shared" si="12"/>
        <v>88.865849057329243</v>
      </c>
      <c r="W197" s="30">
        <f t="shared" si="12"/>
        <v>90.798294477854085</v>
      </c>
      <c r="X197" s="30">
        <f t="shared" si="12"/>
        <v>93.183618319899367</v>
      </c>
      <c r="Y197" s="30">
        <f t="shared" si="12"/>
        <v>95.21909631232468</v>
      </c>
      <c r="Z197" s="30">
        <f t="shared" si="12"/>
        <v>96.819051811741204</v>
      </c>
      <c r="AA197" s="30">
        <f t="shared" si="12"/>
        <v>98.351375177550111</v>
      </c>
      <c r="AB197" s="30">
        <f t="shared" si="12"/>
        <v>100</v>
      </c>
      <c r="AC197" s="30">
        <f t="shared" si="12"/>
        <v>101.49010408412235</v>
      </c>
      <c r="AD197" s="30">
        <f t="shared" si="12"/>
        <v>102.7168695505778</v>
      </c>
      <c r="AE197" s="30">
        <f t="shared" si="12"/>
        <v>104.1136152503466</v>
      </c>
      <c r="AF197" s="30">
        <f t="shared" si="12"/>
        <v>104.79247971440277</v>
      </c>
      <c r="AG197" s="30">
        <f t="shared" si="12"/>
        <v>105.46613663224616</v>
      </c>
      <c r="AH197" s="30">
        <f t="shared" si="12"/>
        <v>106.31282600852762</v>
      </c>
    </row>
    <row r="198" spans="1:34" x14ac:dyDescent="0.25">
      <c r="A198" s="27" t="s">
        <v>410</v>
      </c>
      <c r="B198" s="9" t="s">
        <v>15</v>
      </c>
      <c r="C198" s="30">
        <f t="shared" ref="C198:AH198" si="13">C14*100/C106</f>
        <v>58.857022997569906</v>
      </c>
      <c r="D198" s="30">
        <f t="shared" si="13"/>
        <v>61.371569277267589</v>
      </c>
      <c r="E198" s="30">
        <f t="shared" si="13"/>
        <v>64.848509697571643</v>
      </c>
      <c r="F198" s="30">
        <f t="shared" si="13"/>
        <v>67.512105180120741</v>
      </c>
      <c r="G198" s="30">
        <f t="shared" si="13"/>
        <v>70.435867822184875</v>
      </c>
      <c r="H198" s="30">
        <f t="shared" si="13"/>
        <v>71.916011088549951</v>
      </c>
      <c r="I198" s="30">
        <f t="shared" si="13"/>
        <v>74.717812896407708</v>
      </c>
      <c r="J198" s="30">
        <f t="shared" si="13"/>
        <v>79.218240149666798</v>
      </c>
      <c r="K198" s="30">
        <f t="shared" si="13"/>
        <v>82.069320962300452</v>
      </c>
      <c r="L198" s="30">
        <f t="shared" si="13"/>
        <v>85.122559887338582</v>
      </c>
      <c r="M198" s="30">
        <f t="shared" si="13"/>
        <v>87.838088426978999</v>
      </c>
      <c r="N198" s="30">
        <f t="shared" si="13"/>
        <v>90.047556283502047</v>
      </c>
      <c r="O198" s="30">
        <f t="shared" si="13"/>
        <v>91.41371422608043</v>
      </c>
      <c r="P198" s="30">
        <f t="shared" si="13"/>
        <v>92.287549648054124</v>
      </c>
      <c r="Q198" s="30">
        <f t="shared" si="13"/>
        <v>92.632328673350202</v>
      </c>
      <c r="R198" s="30">
        <f t="shared" si="13"/>
        <v>93.142927514723951</v>
      </c>
      <c r="S198" s="30">
        <f t="shared" si="13"/>
        <v>93.228032758073184</v>
      </c>
      <c r="T198" s="30">
        <f t="shared" si="13"/>
        <v>93.460254489077755</v>
      </c>
      <c r="U198" s="30">
        <f t="shared" si="13"/>
        <v>93.770917947521127</v>
      </c>
      <c r="V198" s="30">
        <f t="shared" si="13"/>
        <v>94.824523021277258</v>
      </c>
      <c r="W198" s="30">
        <f t="shared" si="13"/>
        <v>95.679357774115417</v>
      </c>
      <c r="X198" s="30">
        <f t="shared" si="13"/>
        <v>96.531986842284056</v>
      </c>
      <c r="Y198" s="30">
        <f t="shared" si="13"/>
        <v>97.246129922200154</v>
      </c>
      <c r="Z198" s="30">
        <f t="shared" si="13"/>
        <v>97.642457730405681</v>
      </c>
      <c r="AA198" s="30">
        <f t="shared" si="13"/>
        <v>98.64852587940797</v>
      </c>
      <c r="AB198" s="30">
        <f t="shared" si="13"/>
        <v>100</v>
      </c>
      <c r="AC198" s="30">
        <f t="shared" si="13"/>
        <v>101.91556699481983</v>
      </c>
      <c r="AD198" s="30">
        <f t="shared" si="13"/>
        <v>103.81870485633289</v>
      </c>
      <c r="AE198" s="30">
        <f t="shared" si="13"/>
        <v>105.6311219320085</v>
      </c>
      <c r="AF198" s="30">
        <f t="shared" si="13"/>
        <v>106.83218372045313</v>
      </c>
      <c r="AG198" s="30">
        <f t="shared" si="13"/>
        <v>108.04339264665889</v>
      </c>
      <c r="AH198" s="30">
        <f t="shared" si="13"/>
        <v>109.11282413687245</v>
      </c>
    </row>
    <row r="199" spans="1:34" x14ac:dyDescent="0.25">
      <c r="A199" s="27" t="s">
        <v>411</v>
      </c>
      <c r="B199" s="9" t="s">
        <v>17</v>
      </c>
      <c r="C199" s="30">
        <f t="shared" ref="C199:AH199" si="14">C15*100/C107</f>
        <v>69.960544322840505</v>
      </c>
      <c r="D199" s="30">
        <f t="shared" si="14"/>
        <v>72.109626910347686</v>
      </c>
      <c r="E199" s="30">
        <f t="shared" si="14"/>
        <v>74.311280399285124</v>
      </c>
      <c r="F199" s="30">
        <f t="shared" si="14"/>
        <v>76.68208303025115</v>
      </c>
      <c r="G199" s="30">
        <f t="shared" si="14"/>
        <v>79.006291274742395</v>
      </c>
      <c r="H199" s="30">
        <f t="shared" si="14"/>
        <v>81.11913480122557</v>
      </c>
      <c r="I199" s="30">
        <f t="shared" si="14"/>
        <v>83.062090923690462</v>
      </c>
      <c r="J199" s="30">
        <f t="shared" si="14"/>
        <v>84.85978159114903</v>
      </c>
      <c r="K199" s="30">
        <f t="shared" si="14"/>
        <v>86.367122646270005</v>
      </c>
      <c r="L199" s="30">
        <f t="shared" si="14"/>
        <v>88.265424952464798</v>
      </c>
      <c r="M199" s="30">
        <f t="shared" si="14"/>
        <v>89.648416898907485</v>
      </c>
      <c r="N199" s="30">
        <f t="shared" si="14"/>
        <v>90.610316936613486</v>
      </c>
      <c r="O199" s="30">
        <f t="shared" si="14"/>
        <v>91.124047486702949</v>
      </c>
      <c r="P199" s="30">
        <f t="shared" si="14"/>
        <v>91.315060905948769</v>
      </c>
      <c r="Q199" s="30">
        <f t="shared" si="14"/>
        <v>91.494260304750782</v>
      </c>
      <c r="R199" s="30">
        <f t="shared" si="14"/>
        <v>91.700572475286293</v>
      </c>
      <c r="S199" s="30">
        <f t="shared" si="14"/>
        <v>91.787381758519629</v>
      </c>
      <c r="T199" s="30">
        <f t="shared" si="14"/>
        <v>91.921140091475493</v>
      </c>
      <c r="U199" s="30">
        <f t="shared" si="14"/>
        <v>92.294721441394472</v>
      </c>
      <c r="V199" s="30">
        <f t="shared" si="14"/>
        <v>93.070648488989164</v>
      </c>
      <c r="W199" s="30">
        <f t="shared" si="14"/>
        <v>94.088923524012145</v>
      </c>
      <c r="X199" s="30">
        <f t="shared" si="14"/>
        <v>95.373295683810639</v>
      </c>
      <c r="Y199" s="30">
        <f t="shared" si="14"/>
        <v>96.474969259042396</v>
      </c>
      <c r="Z199" s="30">
        <f t="shared" si="14"/>
        <v>97.351697038952707</v>
      </c>
      <c r="AA199" s="30">
        <f t="shared" si="14"/>
        <v>98.508045873596302</v>
      </c>
      <c r="AB199" s="30">
        <f t="shared" si="14"/>
        <v>100</v>
      </c>
      <c r="AC199" s="30">
        <f t="shared" si="14"/>
        <v>101.47074764910465</v>
      </c>
      <c r="AD199" s="30">
        <f t="shared" si="14"/>
        <v>102.79726781556361</v>
      </c>
      <c r="AE199" s="30">
        <f t="shared" si="14"/>
        <v>104.0263060125652</v>
      </c>
      <c r="AF199" s="30">
        <f t="shared" si="14"/>
        <v>104.99820189667174</v>
      </c>
      <c r="AG199" s="30">
        <f t="shared" si="14"/>
        <v>105.82793420986206</v>
      </c>
      <c r="AH199" s="30">
        <f t="shared" si="14"/>
        <v>106.7333155020589</v>
      </c>
    </row>
    <row r="200" spans="1:34" x14ac:dyDescent="0.25">
      <c r="A200" s="27" t="s">
        <v>412</v>
      </c>
      <c r="B200" s="1" t="s">
        <v>284</v>
      </c>
      <c r="C200" s="30">
        <f t="shared" ref="C200:AH200" si="15">C16*100/C108</f>
        <v>76.071657486911562</v>
      </c>
      <c r="D200" s="30">
        <f t="shared" si="15"/>
        <v>77.982092599118644</v>
      </c>
      <c r="E200" s="30">
        <f t="shared" si="15"/>
        <v>79.851202693056521</v>
      </c>
      <c r="F200" s="30">
        <f t="shared" si="15"/>
        <v>81.672697297721001</v>
      </c>
      <c r="G200" s="30">
        <f t="shared" si="15"/>
        <v>83.535645445395986</v>
      </c>
      <c r="H200" s="30">
        <f t="shared" si="15"/>
        <v>85.194230164130133</v>
      </c>
      <c r="I200" s="30">
        <f t="shared" si="15"/>
        <v>86.680780905465042</v>
      </c>
      <c r="J200" s="30">
        <f t="shared" si="15"/>
        <v>88.359232172297681</v>
      </c>
      <c r="K200" s="30">
        <f t="shared" si="15"/>
        <v>89.633180503254863</v>
      </c>
      <c r="L200" s="30">
        <f t="shared" si="15"/>
        <v>91.469493255299142</v>
      </c>
      <c r="M200" s="30">
        <f t="shared" si="15"/>
        <v>92.589528732580831</v>
      </c>
      <c r="N200" s="30">
        <f t="shared" si="15"/>
        <v>93.356193392596921</v>
      </c>
      <c r="O200" s="30">
        <f t="shared" si="15"/>
        <v>93.704734925627108</v>
      </c>
      <c r="P200" s="30">
        <f t="shared" si="15"/>
        <v>93.61994119571969</v>
      </c>
      <c r="Q200" s="30">
        <f t="shared" si="15"/>
        <v>93.687116982170437</v>
      </c>
      <c r="R200" s="30">
        <f t="shared" si="15"/>
        <v>93.640236228805534</v>
      </c>
      <c r="S200" s="30">
        <f t="shared" si="15"/>
        <v>93.448260034625349</v>
      </c>
      <c r="T200" s="30">
        <f t="shared" si="15"/>
        <v>93.373777343094787</v>
      </c>
      <c r="U200" s="30">
        <f t="shared" si="15"/>
        <v>93.581117232647259</v>
      </c>
      <c r="V200" s="30">
        <f t="shared" si="15"/>
        <v>94.12087911427021</v>
      </c>
      <c r="W200" s="30">
        <f t="shared" si="15"/>
        <v>94.866617315434468</v>
      </c>
      <c r="X200" s="30">
        <f t="shared" si="15"/>
        <v>95.955354896226794</v>
      </c>
      <c r="Y200" s="30">
        <f t="shared" si="15"/>
        <v>96.940447354190752</v>
      </c>
      <c r="Z200" s="30">
        <f t="shared" si="15"/>
        <v>97.54081364783022</v>
      </c>
      <c r="AA200" s="30">
        <f t="shared" si="15"/>
        <v>98.720745096525675</v>
      </c>
      <c r="AB200" s="30">
        <f t="shared" si="15"/>
        <v>100</v>
      </c>
      <c r="AC200" s="30">
        <f t="shared" si="15"/>
        <v>101.33087156060729</v>
      </c>
      <c r="AD200" s="30">
        <f t="shared" si="15"/>
        <v>102.54515482368295</v>
      </c>
      <c r="AE200" s="30">
        <f t="shared" si="15"/>
        <v>103.57456621382741</v>
      </c>
      <c r="AF200" s="30">
        <f t="shared" si="15"/>
        <v>104.25211675126791</v>
      </c>
      <c r="AG200" s="30">
        <f t="shared" si="15"/>
        <v>104.97316231847331</v>
      </c>
      <c r="AH200" s="30">
        <f t="shared" si="15"/>
        <v>105.73662444350263</v>
      </c>
    </row>
    <row r="201" spans="1:34" x14ac:dyDescent="0.25">
      <c r="A201" s="27" t="s">
        <v>413</v>
      </c>
      <c r="B201" s="1" t="s">
        <v>113</v>
      </c>
      <c r="C201" s="30">
        <f t="shared" ref="C201:AH201" si="16">C17*100/C109</f>
        <v>58.911984023069934</v>
      </c>
      <c r="D201" s="30">
        <f t="shared" si="16"/>
        <v>64.488829294596385</v>
      </c>
      <c r="E201" s="30">
        <f t="shared" si="16"/>
        <v>65.167709099367215</v>
      </c>
      <c r="F201" s="30">
        <f t="shared" si="16"/>
        <v>65.509070990668476</v>
      </c>
      <c r="G201" s="30">
        <f t="shared" si="16"/>
        <v>71.829018205064656</v>
      </c>
      <c r="H201" s="30">
        <f t="shared" si="16"/>
        <v>73.765080348613779</v>
      </c>
      <c r="I201" s="30">
        <f t="shared" si="16"/>
        <v>74.853380940083611</v>
      </c>
      <c r="J201" s="30">
        <f t="shared" si="16"/>
        <v>78.684025411792845</v>
      </c>
      <c r="K201" s="30">
        <f t="shared" si="16"/>
        <v>79.215724717435052</v>
      </c>
      <c r="L201" s="30">
        <f t="shared" si="16"/>
        <v>83.815036976400464</v>
      </c>
      <c r="M201" s="30">
        <f t="shared" si="16"/>
        <v>85.608491641457206</v>
      </c>
      <c r="N201" s="30">
        <f t="shared" si="16"/>
        <v>84.380540248629472</v>
      </c>
      <c r="O201" s="30">
        <f t="shared" si="16"/>
        <v>86.913518441744898</v>
      </c>
      <c r="P201" s="30">
        <f t="shared" si="16"/>
        <v>89.637059545898637</v>
      </c>
      <c r="Q201" s="30">
        <f t="shared" si="16"/>
        <v>89.203678759712048</v>
      </c>
      <c r="R201" s="30">
        <f t="shared" si="16"/>
        <v>90.034122932591458</v>
      </c>
      <c r="S201" s="30">
        <f t="shared" si="16"/>
        <v>91.520615018532922</v>
      </c>
      <c r="T201" s="30">
        <f t="shared" si="16"/>
        <v>91.766692361340546</v>
      </c>
      <c r="U201" s="30">
        <f t="shared" si="16"/>
        <v>94.22983599297045</v>
      </c>
      <c r="V201" s="30">
        <f t="shared" si="16"/>
        <v>94.282156159125307</v>
      </c>
      <c r="W201" s="30">
        <f t="shared" si="16"/>
        <v>95.252383095559566</v>
      </c>
      <c r="X201" s="30">
        <f t="shared" si="16"/>
        <v>96.024697552210441</v>
      </c>
      <c r="Y201" s="30">
        <f t="shared" si="16"/>
        <v>96.473798764883696</v>
      </c>
      <c r="Z201" s="30">
        <f t="shared" si="16"/>
        <v>97.961422791704649</v>
      </c>
      <c r="AA201" s="30">
        <f t="shared" si="16"/>
        <v>97.50009750009751</v>
      </c>
      <c r="AB201" s="30">
        <f t="shared" si="16"/>
        <v>100</v>
      </c>
      <c r="AC201" s="30">
        <f t="shared" si="16"/>
        <v>103.17710443774108</v>
      </c>
      <c r="AD201" s="30">
        <f t="shared" si="16"/>
        <v>106.23619759401572</v>
      </c>
      <c r="AE201" s="30">
        <f t="shared" si="16"/>
        <v>107.9825251048988</v>
      </c>
      <c r="AF201" s="30">
        <f t="shared" si="16"/>
        <v>110.64731445136911</v>
      </c>
      <c r="AG201" s="30">
        <f t="shared" si="16"/>
        <v>108.6303436764404</v>
      </c>
      <c r="AH201" s="30">
        <f t="shared" si="16"/>
        <v>112.66447252606419</v>
      </c>
    </row>
    <row r="202" spans="1:34" x14ac:dyDescent="0.25">
      <c r="A202" s="27" t="s">
        <v>414</v>
      </c>
      <c r="B202" s="1" t="s">
        <v>114</v>
      </c>
      <c r="C202" s="30">
        <f t="shared" ref="C202:AH202" si="17">C18*100/C110</f>
        <v>66.471683063015163</v>
      </c>
      <c r="D202" s="30">
        <f t="shared" si="17"/>
        <v>66.386074856938023</v>
      </c>
      <c r="E202" s="30">
        <f t="shared" si="17"/>
        <v>66.340272525839538</v>
      </c>
      <c r="F202" s="30">
        <f t="shared" si="17"/>
        <v>69.316996527548554</v>
      </c>
      <c r="G202" s="30">
        <f t="shared" si="17"/>
        <v>70.014936519790893</v>
      </c>
      <c r="H202" s="30">
        <f t="shared" si="17"/>
        <v>71.284063598962646</v>
      </c>
      <c r="I202" s="30">
        <f t="shared" si="17"/>
        <v>72.527836874533762</v>
      </c>
      <c r="J202" s="30">
        <f t="shared" si="17"/>
        <v>76.883291164013031</v>
      </c>
      <c r="K202" s="30">
        <f t="shared" si="17"/>
        <v>76.484494507022674</v>
      </c>
      <c r="L202" s="30">
        <f t="shared" si="17"/>
        <v>78.960739347166324</v>
      </c>
      <c r="M202" s="30">
        <f t="shared" si="17"/>
        <v>80.111087374492641</v>
      </c>
      <c r="N202" s="30">
        <f t="shared" si="17"/>
        <v>82.969543795154578</v>
      </c>
      <c r="O202" s="30">
        <f t="shared" si="17"/>
        <v>85.076386441254769</v>
      </c>
      <c r="P202" s="30">
        <f t="shared" si="17"/>
        <v>83.922721642801747</v>
      </c>
      <c r="Q202" s="30">
        <f t="shared" si="17"/>
        <v>86.04418785389143</v>
      </c>
      <c r="R202" s="30">
        <f t="shared" si="17"/>
        <v>86.230126650498505</v>
      </c>
      <c r="S202" s="30">
        <f t="shared" si="17"/>
        <v>87.287732106014914</v>
      </c>
      <c r="T202" s="30">
        <f t="shared" si="17"/>
        <v>88.760794879024246</v>
      </c>
      <c r="U202" s="30">
        <f t="shared" si="17"/>
        <v>89.274782679671873</v>
      </c>
      <c r="V202" s="30">
        <f t="shared" si="17"/>
        <v>90.328502792859652</v>
      </c>
      <c r="W202" s="30">
        <f t="shared" si="17"/>
        <v>93.810347510136083</v>
      </c>
      <c r="X202" s="30">
        <f t="shared" si="17"/>
        <v>94.41419286843491</v>
      </c>
      <c r="Y202" s="30">
        <f t="shared" si="17"/>
        <v>96.073927770280534</v>
      </c>
      <c r="Z202" s="30">
        <f t="shared" si="17"/>
        <v>97.888407215774009</v>
      </c>
      <c r="AA202" s="30">
        <f t="shared" si="17"/>
        <v>99.112340211568565</v>
      </c>
      <c r="AB202" s="30">
        <f t="shared" si="17"/>
        <v>100</v>
      </c>
      <c r="AC202" s="30">
        <f t="shared" si="17"/>
        <v>100.60362173038229</v>
      </c>
      <c r="AD202" s="30">
        <f t="shared" si="17"/>
        <v>102.52042522317909</v>
      </c>
      <c r="AE202" s="30">
        <f t="shared" si="17"/>
        <v>105.43518372080763</v>
      </c>
      <c r="AF202" s="30">
        <f t="shared" si="17"/>
        <v>107.22205950039749</v>
      </c>
      <c r="AG202" s="30">
        <f t="shared" si="17"/>
        <v>108.79476127320955</v>
      </c>
      <c r="AH202" s="30">
        <f t="shared" si="17"/>
        <v>110.22362579335378</v>
      </c>
    </row>
    <row r="203" spans="1:34" x14ac:dyDescent="0.25">
      <c r="A203" s="27" t="s">
        <v>415</v>
      </c>
      <c r="B203" s="1" t="s">
        <v>115</v>
      </c>
      <c r="C203" s="30">
        <f t="shared" ref="C203:AH203" si="18">C19*100/C111</f>
        <v>59.313516148374376</v>
      </c>
      <c r="D203" s="30">
        <f t="shared" si="18"/>
        <v>60.072348952629497</v>
      </c>
      <c r="E203" s="30">
        <f t="shared" si="18"/>
        <v>62.287672317013474</v>
      </c>
      <c r="F203" s="30">
        <f t="shared" si="18"/>
        <v>64.164425189413379</v>
      </c>
      <c r="G203" s="30">
        <f t="shared" si="18"/>
        <v>65.986178095228311</v>
      </c>
      <c r="H203" s="30">
        <f t="shared" si="18"/>
        <v>68.123302440949985</v>
      </c>
      <c r="I203" s="30">
        <f t="shared" si="18"/>
        <v>70.77815741360223</v>
      </c>
      <c r="J203" s="30">
        <f t="shared" si="18"/>
        <v>72.817709266893715</v>
      </c>
      <c r="K203" s="30">
        <f t="shared" si="18"/>
        <v>73.748705710214793</v>
      </c>
      <c r="L203" s="30">
        <f t="shared" si="18"/>
        <v>75.081564216346223</v>
      </c>
      <c r="M203" s="30">
        <f t="shared" si="18"/>
        <v>78.484110435539364</v>
      </c>
      <c r="N203" s="30">
        <f t="shared" si="18"/>
        <v>78.395167065570448</v>
      </c>
      <c r="O203" s="30">
        <f t="shared" si="18"/>
        <v>80.515062172267108</v>
      </c>
      <c r="P203" s="30">
        <f t="shared" si="18"/>
        <v>81.374790090030118</v>
      </c>
      <c r="Q203" s="30">
        <f t="shared" si="18"/>
        <v>82.567705518525216</v>
      </c>
      <c r="R203" s="30">
        <f t="shared" si="18"/>
        <v>82.276872774697608</v>
      </c>
      <c r="S203" s="30">
        <f t="shared" si="18"/>
        <v>82.596389987114961</v>
      </c>
      <c r="T203" s="30">
        <f t="shared" si="18"/>
        <v>84.767792759700271</v>
      </c>
      <c r="U203" s="30">
        <f t="shared" si="18"/>
        <v>83.826752592495652</v>
      </c>
      <c r="V203" s="30">
        <f t="shared" si="18"/>
        <v>86.063457455964198</v>
      </c>
      <c r="W203" s="30">
        <f t="shared" si="18"/>
        <v>89.074163148237233</v>
      </c>
      <c r="X203" s="30">
        <f t="shared" si="18"/>
        <v>91.308091373366935</v>
      </c>
      <c r="Y203" s="30">
        <f t="shared" si="18"/>
        <v>93.493873533455101</v>
      </c>
      <c r="Z203" s="30">
        <f t="shared" si="18"/>
        <v>95.829782717024983</v>
      </c>
      <c r="AA203" s="30">
        <f t="shared" si="18"/>
        <v>98.170109165161406</v>
      </c>
      <c r="AB203" s="30">
        <f t="shared" si="18"/>
        <v>100</v>
      </c>
      <c r="AC203" s="30">
        <f t="shared" si="18"/>
        <v>102.13036906393644</v>
      </c>
      <c r="AD203" s="30">
        <f t="shared" si="18"/>
        <v>103.87587290945405</v>
      </c>
      <c r="AE203" s="30">
        <f t="shared" si="18"/>
        <v>104.95307352407518</v>
      </c>
      <c r="AF203" s="30">
        <f t="shared" si="18"/>
        <v>105.87061534154937</v>
      </c>
      <c r="AG203" s="30">
        <f t="shared" si="18"/>
        <v>108.38823799744783</v>
      </c>
      <c r="AH203" s="30">
        <f t="shared" si="18"/>
        <v>109.07789907240156</v>
      </c>
    </row>
    <row r="204" spans="1:34" x14ac:dyDescent="0.25">
      <c r="A204" s="27" t="s">
        <v>416</v>
      </c>
      <c r="B204" s="1" t="s">
        <v>116</v>
      </c>
      <c r="C204" s="30">
        <f t="shared" ref="C204:AH204" si="19">C20*100/C112</f>
        <v>67.641333183620517</v>
      </c>
      <c r="D204" s="30">
        <f t="shared" si="19"/>
        <v>68.610968724907195</v>
      </c>
      <c r="E204" s="30">
        <f t="shared" si="19"/>
        <v>69.928480646418876</v>
      </c>
      <c r="F204" s="30">
        <f t="shared" si="19"/>
        <v>73.047682519302839</v>
      </c>
      <c r="G204" s="30">
        <f t="shared" si="19"/>
        <v>74.318120626378601</v>
      </c>
      <c r="H204" s="30">
        <f t="shared" si="19"/>
        <v>77.627599842730689</v>
      </c>
      <c r="I204" s="30">
        <f t="shared" si="19"/>
        <v>78.214019904233112</v>
      </c>
      <c r="J204" s="30">
        <f t="shared" si="19"/>
        <v>80.220960613914968</v>
      </c>
      <c r="K204" s="30">
        <f t="shared" si="19"/>
        <v>82.366958207388492</v>
      </c>
      <c r="L204" s="30">
        <f t="shared" si="19"/>
        <v>84.60320911007355</v>
      </c>
      <c r="M204" s="30">
        <f t="shared" si="19"/>
        <v>85.137811511270641</v>
      </c>
      <c r="N204" s="30">
        <f t="shared" si="19"/>
        <v>86.547116250086532</v>
      </c>
      <c r="O204" s="30">
        <f t="shared" si="19"/>
        <v>87.904274198825775</v>
      </c>
      <c r="P204" s="30">
        <f t="shared" si="19"/>
        <v>88.02166590433616</v>
      </c>
      <c r="Q204" s="30">
        <f t="shared" si="19"/>
        <v>88.701046580589946</v>
      </c>
      <c r="R204" s="30">
        <f t="shared" si="19"/>
        <v>88.936080282448927</v>
      </c>
      <c r="S204" s="30">
        <f t="shared" si="19"/>
        <v>90.195317961044651</v>
      </c>
      <c r="T204" s="30">
        <f t="shared" si="19"/>
        <v>90.067532635970437</v>
      </c>
      <c r="U204" s="30">
        <f t="shared" si="19"/>
        <v>90.742049806377295</v>
      </c>
      <c r="V204" s="30">
        <f t="shared" si="19"/>
        <v>91.919006224229847</v>
      </c>
      <c r="W204" s="30">
        <f t="shared" si="19"/>
        <v>92.826847549624404</v>
      </c>
      <c r="X204" s="30">
        <f t="shared" si="19"/>
        <v>94.316030922723371</v>
      </c>
      <c r="Y204" s="30">
        <f t="shared" si="19"/>
        <v>96.022815020848952</v>
      </c>
      <c r="Z204" s="30">
        <f t="shared" si="19"/>
        <v>97.049532463877355</v>
      </c>
      <c r="AA204" s="30">
        <f t="shared" si="19"/>
        <v>98.527152219124389</v>
      </c>
      <c r="AB204" s="30">
        <f t="shared" si="19"/>
        <v>100</v>
      </c>
      <c r="AC204" s="30">
        <f t="shared" si="19"/>
        <v>102.33625028635659</v>
      </c>
      <c r="AD204" s="30">
        <f t="shared" si="19"/>
        <v>104.59934124056261</v>
      </c>
      <c r="AE204" s="30">
        <f t="shared" si="19"/>
        <v>105.32868466958749</v>
      </c>
      <c r="AF204" s="30">
        <f t="shared" si="19"/>
        <v>106.28089737516548</v>
      </c>
      <c r="AG204" s="30">
        <f t="shared" si="19"/>
        <v>107.17950561897204</v>
      </c>
      <c r="AH204" s="30">
        <f t="shared" si="19"/>
        <v>108.99189985824241</v>
      </c>
    </row>
    <row r="205" spans="1:34" x14ac:dyDescent="0.25">
      <c r="A205" s="27" t="s">
        <v>417</v>
      </c>
      <c r="B205" s="1" t="s">
        <v>117</v>
      </c>
      <c r="C205" s="30">
        <f t="shared" ref="C205:AH205" si="20">C21*100/C113</f>
        <v>90.139109228933677</v>
      </c>
      <c r="D205" s="30">
        <f t="shared" si="20"/>
        <v>90.375152574522289</v>
      </c>
      <c r="E205" s="30">
        <f t="shared" si="20"/>
        <v>91.14725750923192</v>
      </c>
      <c r="F205" s="30">
        <f t="shared" si="20"/>
        <v>94.118844118844123</v>
      </c>
      <c r="G205" s="30">
        <f t="shared" si="20"/>
        <v>94.787533743114807</v>
      </c>
      <c r="H205" s="30">
        <f t="shared" si="20"/>
        <v>95.031740601360866</v>
      </c>
      <c r="I205" s="30">
        <f t="shared" si="20"/>
        <v>97.164594927913342</v>
      </c>
      <c r="J205" s="30">
        <f t="shared" si="20"/>
        <v>98.374712482744386</v>
      </c>
      <c r="K205" s="30">
        <f t="shared" si="20"/>
        <v>98.637473405407306</v>
      </c>
      <c r="L205" s="30">
        <f t="shared" si="20"/>
        <v>99.784505382176661</v>
      </c>
      <c r="M205" s="30">
        <f t="shared" si="20"/>
        <v>101.03273496696049</v>
      </c>
      <c r="N205" s="30">
        <f t="shared" si="20"/>
        <v>100.11231956369114</v>
      </c>
      <c r="O205" s="30">
        <f t="shared" si="20"/>
        <v>99.844748866613074</v>
      </c>
      <c r="P205" s="30">
        <f t="shared" si="20"/>
        <v>99.18172245213492</v>
      </c>
      <c r="Q205" s="30">
        <f t="shared" si="20"/>
        <v>98.056276015987322</v>
      </c>
      <c r="R205" s="30">
        <f t="shared" si="20"/>
        <v>96.074480278833221</v>
      </c>
      <c r="S205" s="30">
        <f t="shared" si="20"/>
        <v>96.057430300298464</v>
      </c>
      <c r="T205" s="30">
        <f t="shared" si="20"/>
        <v>95.482530516216755</v>
      </c>
      <c r="U205" s="30">
        <f t="shared" si="20"/>
        <v>95.048168629708385</v>
      </c>
      <c r="V205" s="30">
        <f t="shared" si="20"/>
        <v>94.644706728587963</v>
      </c>
      <c r="W205" s="30">
        <f t="shared" si="20"/>
        <v>94.543336774710795</v>
      </c>
      <c r="X205" s="30">
        <f t="shared" si="20"/>
        <v>96.108971744244968</v>
      </c>
      <c r="Y205" s="30">
        <f t="shared" si="20"/>
        <v>97.317836997071851</v>
      </c>
      <c r="Z205" s="30">
        <f t="shared" si="20"/>
        <v>98.167313050030771</v>
      </c>
      <c r="AA205" s="30">
        <f t="shared" si="20"/>
        <v>98.863919959770399</v>
      </c>
      <c r="AB205" s="30">
        <f t="shared" si="20"/>
        <v>100</v>
      </c>
      <c r="AC205" s="30">
        <f t="shared" si="20"/>
        <v>102.2210387851553</v>
      </c>
      <c r="AD205" s="30">
        <f t="shared" si="20"/>
        <v>102.95139591062348</v>
      </c>
      <c r="AE205" s="30">
        <f t="shared" si="20"/>
        <v>104.02584932210637</v>
      </c>
      <c r="AF205" s="30">
        <f t="shared" si="20"/>
        <v>104.95156546989779</v>
      </c>
      <c r="AG205" s="30">
        <f t="shared" si="20"/>
        <v>105.14157312821713</v>
      </c>
      <c r="AH205" s="30">
        <f t="shared" si="20"/>
        <v>106.19705318348424</v>
      </c>
    </row>
    <row r="206" spans="1:34" x14ac:dyDescent="0.25">
      <c r="A206" s="27" t="s">
        <v>418</v>
      </c>
      <c r="B206" s="1" t="s">
        <v>118</v>
      </c>
      <c r="C206" s="30">
        <f t="shared" ref="C206:AH206" si="21">C22*100/C114</f>
        <v>96.917880001866067</v>
      </c>
      <c r="D206" s="30">
        <f t="shared" si="21"/>
        <v>97.227876423996349</v>
      </c>
      <c r="E206" s="30">
        <f t="shared" si="21"/>
        <v>98.888434068683708</v>
      </c>
      <c r="F206" s="30">
        <f t="shared" si="21"/>
        <v>100.09958478692229</v>
      </c>
      <c r="G206" s="30">
        <f t="shared" si="21"/>
        <v>101.68617667121229</v>
      </c>
      <c r="H206" s="30">
        <f t="shared" si="21"/>
        <v>102.65070439439769</v>
      </c>
      <c r="I206" s="30">
        <f t="shared" si="21"/>
        <v>103.57521682161354</v>
      </c>
      <c r="J206" s="30">
        <f t="shared" si="21"/>
        <v>104.96939092560609</v>
      </c>
      <c r="K206" s="30">
        <f t="shared" si="21"/>
        <v>105.04678363555993</v>
      </c>
      <c r="L206" s="30">
        <f t="shared" si="21"/>
        <v>105.80384190455825</v>
      </c>
      <c r="M206" s="30">
        <f t="shared" si="21"/>
        <v>105.577946878456</v>
      </c>
      <c r="N206" s="30">
        <f t="shared" si="21"/>
        <v>104.88923696576416</v>
      </c>
      <c r="O206" s="30">
        <f t="shared" si="21"/>
        <v>103.8802839868269</v>
      </c>
      <c r="P206" s="30">
        <f t="shared" si="21"/>
        <v>102.59392694305343</v>
      </c>
      <c r="Q206" s="30">
        <f t="shared" si="21"/>
        <v>101.57509107899833</v>
      </c>
      <c r="R206" s="30">
        <f t="shared" si="21"/>
        <v>101.08433220263558</v>
      </c>
      <c r="S206" s="30">
        <f t="shared" si="21"/>
        <v>100.24650209242843</v>
      </c>
      <c r="T206" s="30">
        <f t="shared" si="21"/>
        <v>99.307331363737916</v>
      </c>
      <c r="U206" s="30">
        <f t="shared" si="21"/>
        <v>98.687714972757448</v>
      </c>
      <c r="V206" s="30">
        <f t="shared" si="21"/>
        <v>98.9328053125613</v>
      </c>
      <c r="W206" s="30">
        <f t="shared" si="21"/>
        <v>98.822203068517098</v>
      </c>
      <c r="X206" s="30">
        <f t="shared" si="21"/>
        <v>98.748648203533364</v>
      </c>
      <c r="Y206" s="30">
        <f t="shared" si="21"/>
        <v>99.246082646844513</v>
      </c>
      <c r="Z206" s="30">
        <f t="shared" si="21"/>
        <v>99.409697354196865</v>
      </c>
      <c r="AA206" s="30">
        <f t="shared" si="21"/>
        <v>99.254222417196758</v>
      </c>
      <c r="AB206" s="30">
        <f t="shared" si="21"/>
        <v>100</v>
      </c>
      <c r="AC206" s="30">
        <f t="shared" si="21"/>
        <v>100.27168348768134</v>
      </c>
      <c r="AD206" s="30">
        <f t="shared" si="21"/>
        <v>101.01130390920125</v>
      </c>
      <c r="AE206" s="30">
        <f t="shared" si="21"/>
        <v>101.34674270496492</v>
      </c>
      <c r="AF206" s="30">
        <f t="shared" si="21"/>
        <v>101.26290718909713</v>
      </c>
      <c r="AG206" s="30">
        <f t="shared" si="21"/>
        <v>101.7518635207314</v>
      </c>
      <c r="AH206" s="30">
        <f t="shared" si="21"/>
        <v>102.06995602599473</v>
      </c>
    </row>
    <row r="207" spans="1:34" x14ac:dyDescent="0.25">
      <c r="A207" s="27" t="s">
        <v>419</v>
      </c>
      <c r="B207" s="1" t="s">
        <v>119</v>
      </c>
      <c r="C207" s="30">
        <f t="shared" ref="C207:AH207" si="22">C23*100/C115</f>
        <v>84.781687155574403</v>
      </c>
      <c r="D207" s="30">
        <f t="shared" si="22"/>
        <v>83.845415531259988</v>
      </c>
      <c r="E207" s="30">
        <f t="shared" si="22"/>
        <v>86.968810810223189</v>
      </c>
      <c r="F207" s="30">
        <f t="shared" si="22"/>
        <v>89.79155531801176</v>
      </c>
      <c r="G207" s="30">
        <f t="shared" si="22"/>
        <v>88.917116544934885</v>
      </c>
      <c r="H207" s="30">
        <f t="shared" si="22"/>
        <v>92.094522468970453</v>
      </c>
      <c r="I207" s="30">
        <f t="shared" si="22"/>
        <v>90.492153918927286</v>
      </c>
      <c r="J207" s="30">
        <f t="shared" si="22"/>
        <v>92.440943299538773</v>
      </c>
      <c r="K207" s="30">
        <f t="shared" si="22"/>
        <v>92.493568806543919</v>
      </c>
      <c r="L207" s="30">
        <f t="shared" si="22"/>
        <v>95.697302072214654</v>
      </c>
      <c r="M207" s="30">
        <f t="shared" si="22"/>
        <v>97.256992597662233</v>
      </c>
      <c r="N207" s="30">
        <f t="shared" si="22"/>
        <v>97.070798766841335</v>
      </c>
      <c r="O207" s="30">
        <f t="shared" si="22"/>
        <v>96.935753136948676</v>
      </c>
      <c r="P207" s="30">
        <f t="shared" si="22"/>
        <v>95.234735988148572</v>
      </c>
      <c r="Q207" s="30">
        <f t="shared" si="22"/>
        <v>96.086203050736955</v>
      </c>
      <c r="R207" s="30">
        <f t="shared" si="22"/>
        <v>95.365411305910101</v>
      </c>
      <c r="S207" s="30">
        <f t="shared" si="22"/>
        <v>96.484351444250137</v>
      </c>
      <c r="T207" s="30">
        <f t="shared" si="22"/>
        <v>94.580038357460012</v>
      </c>
      <c r="U207" s="30">
        <f t="shared" si="22"/>
        <v>93.45794392523365</v>
      </c>
      <c r="V207" s="30">
        <f t="shared" si="22"/>
        <v>94.981506004840398</v>
      </c>
      <c r="W207" s="30">
        <f t="shared" si="22"/>
        <v>97.994737319662477</v>
      </c>
      <c r="X207" s="30">
        <f t="shared" si="22"/>
        <v>97.136278601237592</v>
      </c>
      <c r="Y207" s="30">
        <f t="shared" si="22"/>
        <v>98.743759942948046</v>
      </c>
      <c r="Z207" s="30">
        <f t="shared" si="22"/>
        <v>98.71199825355697</v>
      </c>
      <c r="AA207" s="30">
        <f t="shared" si="22"/>
        <v>98.038254526916418</v>
      </c>
      <c r="AB207" s="30">
        <f t="shared" si="22"/>
        <v>100</v>
      </c>
      <c r="AC207" s="30">
        <f t="shared" si="22"/>
        <v>101.01010101010101</v>
      </c>
      <c r="AD207" s="30">
        <f t="shared" si="22"/>
        <v>101.46927510349865</v>
      </c>
      <c r="AE207" s="30">
        <f t="shared" si="22"/>
        <v>104.59514638291881</v>
      </c>
      <c r="AF207" s="30">
        <f t="shared" si="22"/>
        <v>104.91168252110843</v>
      </c>
      <c r="AG207" s="30">
        <f t="shared" si="22"/>
        <v>105.33672301506114</v>
      </c>
      <c r="AH207" s="30">
        <f t="shared" si="22"/>
        <v>107.50547481584711</v>
      </c>
    </row>
    <row r="208" spans="1:34" x14ac:dyDescent="0.25">
      <c r="A208" s="27" t="s">
        <v>420</v>
      </c>
      <c r="B208" s="1" t="s">
        <v>120</v>
      </c>
      <c r="C208" s="30">
        <f t="shared" ref="C208:AH208" si="23">C24*100/C116</f>
        <v>67.722029150204136</v>
      </c>
      <c r="D208" s="30">
        <f t="shared" si="23"/>
        <v>68.589951204104949</v>
      </c>
      <c r="E208" s="30">
        <f t="shared" si="23"/>
        <v>70.31561248414252</v>
      </c>
      <c r="F208" s="30">
        <f t="shared" si="23"/>
        <v>71.654710282092651</v>
      </c>
      <c r="G208" s="30">
        <f t="shared" si="23"/>
        <v>74.303087698583454</v>
      </c>
      <c r="H208" s="30">
        <f t="shared" si="23"/>
        <v>75.75359678077514</v>
      </c>
      <c r="I208" s="30">
        <f t="shared" si="23"/>
        <v>78.416099347970132</v>
      </c>
      <c r="J208" s="30">
        <f t="shared" si="23"/>
        <v>80.960614494119142</v>
      </c>
      <c r="K208" s="30">
        <f t="shared" si="23"/>
        <v>82.999617233431863</v>
      </c>
      <c r="L208" s="30">
        <f t="shared" si="23"/>
        <v>85.442302760527724</v>
      </c>
      <c r="M208" s="30">
        <f t="shared" si="23"/>
        <v>86.937249388889086</v>
      </c>
      <c r="N208" s="30">
        <f t="shared" si="23"/>
        <v>88.387529265057694</v>
      </c>
      <c r="O208" s="30">
        <f t="shared" si="23"/>
        <v>88.956451863192882</v>
      </c>
      <c r="P208" s="30">
        <f t="shared" si="23"/>
        <v>90.00954101134721</v>
      </c>
      <c r="Q208" s="30">
        <f t="shared" si="23"/>
        <v>89.936687270262354</v>
      </c>
      <c r="R208" s="30">
        <f t="shared" si="23"/>
        <v>90.094234237558908</v>
      </c>
      <c r="S208" s="30">
        <f t="shared" si="23"/>
        <v>90.362184901258175</v>
      </c>
      <c r="T208" s="30">
        <f t="shared" si="23"/>
        <v>91.354513369733027</v>
      </c>
      <c r="U208" s="30">
        <f t="shared" si="23"/>
        <v>91.248490958415147</v>
      </c>
      <c r="V208" s="30">
        <f t="shared" si="23"/>
        <v>92.261836922318793</v>
      </c>
      <c r="W208" s="30">
        <f t="shared" si="23"/>
        <v>93.324556197386826</v>
      </c>
      <c r="X208" s="30">
        <f t="shared" si="23"/>
        <v>94.99866770161151</v>
      </c>
      <c r="Y208" s="30">
        <f t="shared" si="23"/>
        <v>96.069754831560573</v>
      </c>
      <c r="Z208" s="30">
        <f t="shared" si="23"/>
        <v>97.223418698948223</v>
      </c>
      <c r="AA208" s="30">
        <f t="shared" si="23"/>
        <v>98.656463395985668</v>
      </c>
      <c r="AB208" s="30">
        <f t="shared" si="23"/>
        <v>100</v>
      </c>
      <c r="AC208" s="30">
        <f t="shared" si="23"/>
        <v>101.74094297179924</v>
      </c>
      <c r="AD208" s="30">
        <f t="shared" si="23"/>
        <v>104.07052295901795</v>
      </c>
      <c r="AE208" s="30">
        <f t="shared" si="23"/>
        <v>104.73707492442369</v>
      </c>
      <c r="AF208" s="30">
        <f t="shared" si="23"/>
        <v>105.78986697359834</v>
      </c>
      <c r="AG208" s="30">
        <f t="shared" si="23"/>
        <v>106.2435988231709</v>
      </c>
      <c r="AH208" s="30">
        <f t="shared" si="23"/>
        <v>107.55081978281075</v>
      </c>
    </row>
    <row r="209" spans="1:34" x14ac:dyDescent="0.25">
      <c r="A209" s="27" t="s">
        <v>421</v>
      </c>
      <c r="B209" s="1" t="s">
        <v>121</v>
      </c>
      <c r="C209" s="30">
        <f t="shared" ref="C209:AH209" si="24">C25*100/C117</f>
        <v>90.023291480686751</v>
      </c>
      <c r="D209" s="30">
        <f t="shared" si="24"/>
        <v>92.686602267500476</v>
      </c>
      <c r="E209" s="30">
        <f t="shared" si="24"/>
        <v>93.711332361484338</v>
      </c>
      <c r="F209" s="30">
        <f t="shared" si="24"/>
        <v>95.578888241076399</v>
      </c>
      <c r="G209" s="30">
        <f t="shared" si="24"/>
        <v>94.459307656871474</v>
      </c>
      <c r="H209" s="30">
        <f t="shared" si="24"/>
        <v>97.322934437864532</v>
      </c>
      <c r="I209" s="30">
        <f t="shared" si="24"/>
        <v>96.398584583152868</v>
      </c>
      <c r="J209" s="30">
        <f t="shared" si="24"/>
        <v>96.019938006682963</v>
      </c>
      <c r="K209" s="30">
        <f t="shared" si="24"/>
        <v>93.755501624921735</v>
      </c>
      <c r="L209" s="30">
        <f t="shared" si="24"/>
        <v>97.078506048827805</v>
      </c>
      <c r="M209" s="30">
        <f t="shared" si="24"/>
        <v>96.194155801640207</v>
      </c>
      <c r="N209" s="30">
        <f t="shared" si="24"/>
        <v>98.008824714577301</v>
      </c>
      <c r="O209" s="30">
        <f t="shared" si="24"/>
        <v>96.048661886385332</v>
      </c>
      <c r="P209" s="30">
        <f t="shared" si="24"/>
        <v>96.397009561822301</v>
      </c>
      <c r="Q209" s="30">
        <f t="shared" si="24"/>
        <v>95.3656667619464</v>
      </c>
      <c r="R209" s="30">
        <f t="shared" si="24"/>
        <v>94.41112372840017</v>
      </c>
      <c r="S209" s="30">
        <f t="shared" si="24"/>
        <v>95.415497385085288</v>
      </c>
      <c r="T209" s="30">
        <f t="shared" si="24"/>
        <v>94.453501485753591</v>
      </c>
      <c r="U209" s="30">
        <f t="shared" si="24"/>
        <v>94.958156010281527</v>
      </c>
      <c r="V209" s="30">
        <f t="shared" si="24"/>
        <v>93.127013539071299</v>
      </c>
      <c r="W209" s="30">
        <f t="shared" si="24"/>
        <v>95.788289730335791</v>
      </c>
      <c r="X209" s="30">
        <f t="shared" si="24"/>
        <v>95.914285380089581</v>
      </c>
      <c r="Y209" s="30">
        <f t="shared" si="24"/>
        <v>96.731226887141872</v>
      </c>
      <c r="Z209" s="30">
        <f t="shared" si="24"/>
        <v>98.367172013108771</v>
      </c>
      <c r="AA209" s="30">
        <f t="shared" si="24"/>
        <v>98.43187092738134</v>
      </c>
      <c r="AB209" s="30">
        <f t="shared" si="24"/>
        <v>100</v>
      </c>
      <c r="AC209" s="30">
        <f t="shared" si="24"/>
        <v>101.77108691728525</v>
      </c>
      <c r="AD209" s="30">
        <f t="shared" si="24"/>
        <v>102.58822033777271</v>
      </c>
      <c r="AE209" s="30">
        <f t="shared" si="24"/>
        <v>102.63019899414658</v>
      </c>
      <c r="AF209" s="30">
        <f t="shared" si="24"/>
        <v>104.13842376825629</v>
      </c>
      <c r="AG209" s="30">
        <f t="shared" si="24"/>
        <v>105.48545838258967</v>
      </c>
      <c r="AH209" s="30">
        <f t="shared" si="24"/>
        <v>106.40271471081029</v>
      </c>
    </row>
    <row r="210" spans="1:34" x14ac:dyDescent="0.25">
      <c r="A210" s="27" t="s">
        <v>422</v>
      </c>
      <c r="B210" s="1" t="s">
        <v>122</v>
      </c>
      <c r="C210" s="30">
        <f t="shared" ref="C210:AH210" si="25">C26*100/C118</f>
        <v>79.469461872538915</v>
      </c>
      <c r="D210" s="30">
        <f t="shared" si="25"/>
        <v>76.017301537829994</v>
      </c>
      <c r="E210" s="30">
        <f t="shared" si="25"/>
        <v>73.158910298031117</v>
      </c>
      <c r="F210" s="30">
        <f t="shared" si="25"/>
        <v>88.36763765026916</v>
      </c>
      <c r="G210" s="30">
        <f t="shared" si="25"/>
        <v>87.407544669625707</v>
      </c>
      <c r="H210" s="30">
        <f t="shared" si="25"/>
        <v>87.024325039334983</v>
      </c>
      <c r="I210" s="30">
        <f t="shared" si="25"/>
        <v>84.030365212773276</v>
      </c>
      <c r="J210" s="30">
        <f t="shared" si="25"/>
        <v>94.749608368285408</v>
      </c>
      <c r="K210" s="30">
        <f t="shared" si="25"/>
        <v>87.200176725691477</v>
      </c>
      <c r="L210" s="30">
        <f t="shared" si="25"/>
        <v>93.792541617090606</v>
      </c>
      <c r="M210" s="30">
        <f t="shared" si="25"/>
        <v>97.908311314162063</v>
      </c>
      <c r="N210" s="30">
        <f t="shared" si="25"/>
        <v>99.262589253611495</v>
      </c>
      <c r="O210" s="30">
        <f t="shared" si="25"/>
        <v>99.579475873386656</v>
      </c>
      <c r="P210" s="30">
        <f t="shared" si="25"/>
        <v>100.47928619515088</v>
      </c>
      <c r="Q210" s="30">
        <f t="shared" si="25"/>
        <v>103.19633446619976</v>
      </c>
      <c r="R210" s="30">
        <f t="shared" si="25"/>
        <v>97.976459522658686</v>
      </c>
      <c r="S210" s="30">
        <f t="shared" si="25"/>
        <v>102.57235690761701</v>
      </c>
      <c r="T210" s="30">
        <f t="shared" si="25"/>
        <v>102.35825546888347</v>
      </c>
      <c r="U210" s="30">
        <f t="shared" si="25"/>
        <v>102.77037304064329</v>
      </c>
      <c r="V210" s="30">
        <f t="shared" si="25"/>
        <v>101.96086428303079</v>
      </c>
      <c r="W210" s="30">
        <f t="shared" si="25"/>
        <v>100.66079943258282</v>
      </c>
      <c r="X210" s="30">
        <f t="shared" si="25"/>
        <v>101.54211224777525</v>
      </c>
      <c r="Y210" s="30">
        <f t="shared" si="25"/>
        <v>98.167780189251118</v>
      </c>
      <c r="Z210" s="30">
        <f t="shared" si="25"/>
        <v>103.85653950010385</v>
      </c>
      <c r="AA210" s="30">
        <f t="shared" si="25"/>
        <v>98.869916850399918</v>
      </c>
      <c r="AB210" s="30">
        <f t="shared" si="25"/>
        <v>100</v>
      </c>
      <c r="AC210" s="30">
        <f t="shared" si="25"/>
        <v>100.26570411590716</v>
      </c>
      <c r="AD210" s="30">
        <f t="shared" si="25"/>
        <v>101.81536801164769</v>
      </c>
      <c r="AE210" s="30">
        <f t="shared" si="25"/>
        <v>110.85347941358509</v>
      </c>
      <c r="AF210" s="30">
        <f t="shared" si="25"/>
        <v>108.12213476342878</v>
      </c>
      <c r="AG210" s="30">
        <f t="shared" si="25"/>
        <v>106.15260498492631</v>
      </c>
      <c r="AH210" s="30">
        <f t="shared" si="25"/>
        <v>113.39213442375861</v>
      </c>
    </row>
    <row r="211" spans="1:34" x14ac:dyDescent="0.25">
      <c r="A211" s="27" t="s">
        <v>423</v>
      </c>
      <c r="B211" s="1" t="s">
        <v>123</v>
      </c>
      <c r="C211" s="30">
        <f t="shared" ref="C211:AH211" si="26">C27*100/C119</f>
        <v>83.888146506206724</v>
      </c>
      <c r="D211" s="30">
        <f t="shared" si="26"/>
        <v>82.706547439502586</v>
      </c>
      <c r="E211" s="30">
        <f t="shared" si="26"/>
        <v>86.106274277185662</v>
      </c>
      <c r="F211" s="30">
        <f t="shared" si="26"/>
        <v>89.054874676355823</v>
      </c>
      <c r="G211" s="30">
        <f t="shared" si="26"/>
        <v>92.272884136630282</v>
      </c>
      <c r="H211" s="30">
        <f t="shared" si="26"/>
        <v>95.307771486456303</v>
      </c>
      <c r="I211" s="30">
        <f t="shared" si="26"/>
        <v>95.064779857131214</v>
      </c>
      <c r="J211" s="30">
        <f t="shared" si="26"/>
        <v>95.780198128181269</v>
      </c>
      <c r="K211" s="30">
        <f t="shared" si="26"/>
        <v>99.360120821906918</v>
      </c>
      <c r="L211" s="30">
        <f t="shared" si="26"/>
        <v>97.034621953112861</v>
      </c>
      <c r="M211" s="30">
        <f t="shared" si="26"/>
        <v>98.85347164796471</v>
      </c>
      <c r="N211" s="30">
        <f t="shared" si="26"/>
        <v>99.069080870090701</v>
      </c>
      <c r="O211" s="30">
        <f t="shared" si="26"/>
        <v>97.384789898158857</v>
      </c>
      <c r="P211" s="30">
        <f t="shared" si="26"/>
        <v>98.858803266587771</v>
      </c>
      <c r="Q211" s="30">
        <f t="shared" si="26"/>
        <v>100.01986601476706</v>
      </c>
      <c r="R211" s="30">
        <f t="shared" si="26"/>
        <v>97.8934631966262</v>
      </c>
      <c r="S211" s="30">
        <f t="shared" si="26"/>
        <v>97.003408261686388</v>
      </c>
      <c r="T211" s="30">
        <f t="shared" si="26"/>
        <v>98.533816805927785</v>
      </c>
      <c r="U211" s="30">
        <f t="shared" si="26"/>
        <v>98.632891758573734</v>
      </c>
      <c r="V211" s="30">
        <f t="shared" si="26"/>
        <v>98.918843772390403</v>
      </c>
      <c r="W211" s="30">
        <f t="shared" si="26"/>
        <v>97.533130464421959</v>
      </c>
      <c r="X211" s="30">
        <f t="shared" si="26"/>
        <v>99.570750494617684</v>
      </c>
      <c r="Y211" s="30">
        <f t="shared" si="26"/>
        <v>97.840082342213307</v>
      </c>
      <c r="Z211" s="30">
        <f t="shared" si="26"/>
        <v>98.911777449465703</v>
      </c>
      <c r="AA211" s="30">
        <f t="shared" si="26"/>
        <v>98.693671761766637</v>
      </c>
      <c r="AB211" s="30">
        <f t="shared" si="26"/>
        <v>100</v>
      </c>
      <c r="AC211" s="30">
        <f t="shared" si="26"/>
        <v>102.08719489244446</v>
      </c>
      <c r="AD211" s="30">
        <f t="shared" si="26"/>
        <v>101.26350436885977</v>
      </c>
      <c r="AE211" s="30">
        <f t="shared" si="26"/>
        <v>102.59732775436713</v>
      </c>
      <c r="AF211" s="30">
        <f t="shared" si="26"/>
        <v>101.98608128681262</v>
      </c>
      <c r="AG211" s="30">
        <f t="shared" si="26"/>
        <v>102.08354691238537</v>
      </c>
      <c r="AH211" s="30">
        <f t="shared" si="26"/>
        <v>101.71610213508589</v>
      </c>
    </row>
    <row r="212" spans="1:34" x14ac:dyDescent="0.25">
      <c r="A212" s="27" t="s">
        <v>424</v>
      </c>
      <c r="B212" s="1" t="s">
        <v>285</v>
      </c>
      <c r="C212" s="30">
        <f t="shared" ref="C212:AH212" si="27">C28*100/C120</f>
        <v>63.332658936474232</v>
      </c>
      <c r="D212" s="30">
        <f t="shared" si="27"/>
        <v>65.745959868440352</v>
      </c>
      <c r="E212" s="30">
        <f t="shared" si="27"/>
        <v>68.610855954050081</v>
      </c>
      <c r="F212" s="30">
        <f t="shared" si="27"/>
        <v>71.577479554010949</v>
      </c>
      <c r="G212" s="30">
        <f t="shared" si="27"/>
        <v>74.387395839994582</v>
      </c>
      <c r="H212" s="30">
        <f t="shared" si="27"/>
        <v>76.957336800764651</v>
      </c>
      <c r="I212" s="30">
        <f t="shared" si="27"/>
        <v>79.105898381365805</v>
      </c>
      <c r="J212" s="30">
        <f t="shared" si="27"/>
        <v>81.237071683868194</v>
      </c>
      <c r="K212" s="30">
        <f t="shared" si="27"/>
        <v>82.723138996221437</v>
      </c>
      <c r="L212" s="30">
        <f t="shared" si="27"/>
        <v>84.642732717116999</v>
      </c>
      <c r="M212" s="30">
        <f t="shared" si="27"/>
        <v>86.248338303000367</v>
      </c>
      <c r="N212" s="30">
        <f t="shared" si="27"/>
        <v>87.158821295199715</v>
      </c>
      <c r="O212" s="30">
        <f t="shared" si="27"/>
        <v>88.009843020843448</v>
      </c>
      <c r="P212" s="30">
        <f t="shared" si="27"/>
        <v>88.476762770428536</v>
      </c>
      <c r="Q212" s="30">
        <f t="shared" si="27"/>
        <v>88.943811203604852</v>
      </c>
      <c r="R212" s="30">
        <f t="shared" si="27"/>
        <v>89.255716458364333</v>
      </c>
      <c r="S212" s="30">
        <f t="shared" si="27"/>
        <v>89.701371874490917</v>
      </c>
      <c r="T212" s="30">
        <f t="shared" si="27"/>
        <v>90.102229249806882</v>
      </c>
      <c r="U212" s="30">
        <f t="shared" si="27"/>
        <v>90.686686566581116</v>
      </c>
      <c r="V212" s="30">
        <f t="shared" si="27"/>
        <v>91.761369252807285</v>
      </c>
      <c r="W212" s="30">
        <f t="shared" si="27"/>
        <v>92.93921310766693</v>
      </c>
      <c r="X212" s="30">
        <f t="shared" si="27"/>
        <v>94.469730984558794</v>
      </c>
      <c r="Y212" s="30">
        <f t="shared" si="27"/>
        <v>95.910714580426443</v>
      </c>
      <c r="Z212" s="30">
        <f t="shared" si="27"/>
        <v>97.154735496141811</v>
      </c>
      <c r="AA212" s="30">
        <f t="shared" si="27"/>
        <v>98.441822154495526</v>
      </c>
      <c r="AB212" s="30">
        <f t="shared" si="27"/>
        <v>100</v>
      </c>
      <c r="AC212" s="30">
        <f t="shared" si="27"/>
        <v>101.64258662458511</v>
      </c>
      <c r="AD212" s="30">
        <f t="shared" si="27"/>
        <v>103.11616351765412</v>
      </c>
      <c r="AE212" s="30">
        <f t="shared" si="27"/>
        <v>104.61498013029822</v>
      </c>
      <c r="AF212" s="30">
        <f t="shared" si="27"/>
        <v>105.82503452749089</v>
      </c>
      <c r="AG212" s="30">
        <f t="shared" si="27"/>
        <v>106.98183938633009</v>
      </c>
      <c r="AH212" s="30">
        <f t="shared" si="27"/>
        <v>108.0766594908434</v>
      </c>
    </row>
    <row r="213" spans="1:34" x14ac:dyDescent="0.25">
      <c r="A213" s="27" t="s">
        <v>425</v>
      </c>
      <c r="B213" s="1" t="s">
        <v>124</v>
      </c>
      <c r="C213" s="30">
        <f t="shared" ref="C213:AH213" si="28">C29*100/C121</f>
        <v>64.613482792072645</v>
      </c>
      <c r="D213" s="30">
        <f t="shared" si="28"/>
        <v>65.996623257387711</v>
      </c>
      <c r="E213" s="30">
        <f t="shared" si="28"/>
        <v>68.389944042104332</v>
      </c>
      <c r="F213" s="30">
        <f t="shared" si="28"/>
        <v>71.397358854379775</v>
      </c>
      <c r="G213" s="30">
        <f t="shared" si="28"/>
        <v>72.747385992819375</v>
      </c>
      <c r="H213" s="30">
        <f t="shared" si="28"/>
        <v>74.992364413805134</v>
      </c>
      <c r="I213" s="30">
        <f t="shared" si="28"/>
        <v>77.4563082796478</v>
      </c>
      <c r="J213" s="30">
        <f t="shared" si="28"/>
        <v>79.239861775287679</v>
      </c>
      <c r="K213" s="30">
        <f t="shared" si="28"/>
        <v>80.332058907498805</v>
      </c>
      <c r="L213" s="30">
        <f t="shared" si="28"/>
        <v>82.822062389445492</v>
      </c>
      <c r="M213" s="30">
        <f t="shared" si="28"/>
        <v>83.779330556150683</v>
      </c>
      <c r="N213" s="30">
        <f t="shared" si="28"/>
        <v>84.484306285783248</v>
      </c>
      <c r="O213" s="30">
        <f t="shared" si="28"/>
        <v>85.618713298357591</v>
      </c>
      <c r="P213" s="30">
        <f t="shared" si="28"/>
        <v>85.88923781793855</v>
      </c>
      <c r="Q213" s="30">
        <f t="shared" si="28"/>
        <v>86.625531914083481</v>
      </c>
      <c r="R213" s="30">
        <f t="shared" si="28"/>
        <v>87.291313922936411</v>
      </c>
      <c r="S213" s="30">
        <f t="shared" si="28"/>
        <v>87.794056952281977</v>
      </c>
      <c r="T213" s="30">
        <f t="shared" si="28"/>
        <v>88.298122863833996</v>
      </c>
      <c r="U213" s="30">
        <f t="shared" si="28"/>
        <v>89.188848825258006</v>
      </c>
      <c r="V213" s="30">
        <f t="shared" si="28"/>
        <v>90.261934927740981</v>
      </c>
      <c r="W213" s="30">
        <f t="shared" si="28"/>
        <v>92.406084898302439</v>
      </c>
      <c r="X213" s="30">
        <f t="shared" si="28"/>
        <v>93.304324771051427</v>
      </c>
      <c r="Y213" s="30">
        <f t="shared" si="28"/>
        <v>95.349790707209394</v>
      </c>
      <c r="Z213" s="30">
        <f t="shared" si="28"/>
        <v>96.742318360100967</v>
      </c>
      <c r="AA213" s="30">
        <f t="shared" si="28"/>
        <v>98.684426073878001</v>
      </c>
      <c r="AB213" s="30">
        <f t="shared" si="28"/>
        <v>100</v>
      </c>
      <c r="AC213" s="30">
        <f t="shared" si="28"/>
        <v>101.90612362262274</v>
      </c>
      <c r="AD213" s="30">
        <f t="shared" si="28"/>
        <v>103.3072699571679</v>
      </c>
      <c r="AE213" s="30">
        <f t="shared" si="28"/>
        <v>104.91951462618388</v>
      </c>
      <c r="AF213" s="30">
        <f t="shared" si="28"/>
        <v>106.03096233056628</v>
      </c>
      <c r="AG213" s="30">
        <f t="shared" si="28"/>
        <v>107.66482799065976</v>
      </c>
      <c r="AH213" s="30">
        <f t="shared" si="28"/>
        <v>108.83658817122365</v>
      </c>
    </row>
    <row r="214" spans="1:34" x14ac:dyDescent="0.25">
      <c r="A214" s="27" t="s">
        <v>426</v>
      </c>
      <c r="B214" s="1" t="s">
        <v>125</v>
      </c>
      <c r="C214" s="30">
        <f t="shared" ref="C214:AH214" si="29">C30*100/C122</f>
        <v>54.839825524985869</v>
      </c>
      <c r="D214" s="30">
        <f t="shared" si="29"/>
        <v>58.505559072854048</v>
      </c>
      <c r="E214" s="30">
        <f t="shared" si="29"/>
        <v>61.784840471541898</v>
      </c>
      <c r="F214" s="30">
        <f t="shared" si="29"/>
        <v>65.002996231857566</v>
      </c>
      <c r="G214" s="30">
        <f t="shared" si="29"/>
        <v>68.801120244122572</v>
      </c>
      <c r="H214" s="30">
        <f t="shared" si="29"/>
        <v>69.154183319604201</v>
      </c>
      <c r="I214" s="30">
        <f t="shared" si="29"/>
        <v>72.687624931855353</v>
      </c>
      <c r="J214" s="30">
        <f t="shared" si="29"/>
        <v>78.474302608681995</v>
      </c>
      <c r="K214" s="30">
        <f t="shared" si="29"/>
        <v>79.734824754245878</v>
      </c>
      <c r="L214" s="30">
        <f t="shared" si="29"/>
        <v>82.454443919734345</v>
      </c>
      <c r="M214" s="30">
        <f t="shared" si="29"/>
        <v>85.332620991453737</v>
      </c>
      <c r="N214" s="30">
        <f t="shared" si="29"/>
        <v>88.258332138168427</v>
      </c>
      <c r="O214" s="30">
        <f t="shared" si="29"/>
        <v>88.505365637791797</v>
      </c>
      <c r="P214" s="30">
        <f t="shared" si="29"/>
        <v>90.194199385552011</v>
      </c>
      <c r="Q214" s="30">
        <f t="shared" si="29"/>
        <v>89.359776056630778</v>
      </c>
      <c r="R214" s="30">
        <f t="shared" si="29"/>
        <v>89.444529145703115</v>
      </c>
      <c r="S214" s="30">
        <f t="shared" si="29"/>
        <v>90.333653802724214</v>
      </c>
      <c r="T214" s="30">
        <f t="shared" si="29"/>
        <v>91.466412390040233</v>
      </c>
      <c r="U214" s="30">
        <f t="shared" si="29"/>
        <v>92.105805331956603</v>
      </c>
      <c r="V214" s="30">
        <f t="shared" si="29"/>
        <v>91.778904618773382</v>
      </c>
      <c r="W214" s="30">
        <f t="shared" si="29"/>
        <v>95.833632813435869</v>
      </c>
      <c r="X214" s="30">
        <f t="shared" si="29"/>
        <v>94.306913528881495</v>
      </c>
      <c r="Y214" s="30">
        <f t="shared" si="29"/>
        <v>98.313916334857197</v>
      </c>
      <c r="Z214" s="30">
        <f t="shared" si="29"/>
        <v>97.183500671173547</v>
      </c>
      <c r="AA214" s="30">
        <f t="shared" si="29"/>
        <v>96.003379318952042</v>
      </c>
      <c r="AB214" s="30">
        <f t="shared" si="29"/>
        <v>100</v>
      </c>
      <c r="AC214" s="30">
        <f t="shared" si="29"/>
        <v>103.46290337599454</v>
      </c>
      <c r="AD214" s="30">
        <f t="shared" si="29"/>
        <v>106.32303063166512</v>
      </c>
      <c r="AE214" s="30">
        <f t="shared" si="29"/>
        <v>101.79449146380477</v>
      </c>
      <c r="AF214" s="30">
        <f t="shared" si="29"/>
        <v>104.98687664041994</v>
      </c>
      <c r="AG214" s="30">
        <f t="shared" si="29"/>
        <v>109.49861366933766</v>
      </c>
      <c r="AH214" s="30">
        <f t="shared" si="29"/>
        <v>106.8784504268972</v>
      </c>
    </row>
    <row r="215" spans="1:34" x14ac:dyDescent="0.25">
      <c r="A215" s="27" t="s">
        <v>427</v>
      </c>
      <c r="B215" s="1" t="s">
        <v>126</v>
      </c>
      <c r="C215" s="30">
        <f t="shared" ref="C215:AH215" si="30">C31*100/C123</f>
        <v>72.836527518550554</v>
      </c>
      <c r="D215" s="30">
        <f t="shared" si="30"/>
        <v>72.107801162738312</v>
      </c>
      <c r="E215" s="30">
        <f t="shared" si="30"/>
        <v>71.165513192307017</v>
      </c>
      <c r="F215" s="30">
        <f t="shared" si="30"/>
        <v>70.072788108647856</v>
      </c>
      <c r="G215" s="30">
        <f t="shared" si="30"/>
        <v>87.329380223388554</v>
      </c>
      <c r="H215" s="30">
        <f t="shared" si="30"/>
        <v>86.125226078718455</v>
      </c>
      <c r="I215" s="30">
        <f t="shared" si="30"/>
        <v>83.12759254179241</v>
      </c>
      <c r="J215" s="30">
        <f t="shared" si="30"/>
        <v>94.729114203841249</v>
      </c>
      <c r="K215" s="30">
        <f t="shared" si="30"/>
        <v>88.254113009391716</v>
      </c>
      <c r="L215" s="30">
        <f t="shared" si="30"/>
        <v>98.448037016461925</v>
      </c>
      <c r="M215" s="30">
        <f t="shared" si="30"/>
        <v>95.550747684600637</v>
      </c>
      <c r="N215" s="30">
        <f t="shared" si="30"/>
        <v>105.24446315457124</v>
      </c>
      <c r="O215" s="30">
        <f t="shared" si="30"/>
        <v>101.14547247578831</v>
      </c>
      <c r="P215" s="30">
        <f t="shared" si="30"/>
        <v>97.599658401195597</v>
      </c>
      <c r="Q215" s="30">
        <f t="shared" si="30"/>
        <v>95.454572572321752</v>
      </c>
      <c r="R215" s="30">
        <f t="shared" si="30"/>
        <v>96.85992239098718</v>
      </c>
      <c r="S215" s="30">
        <f t="shared" si="30"/>
        <v>101.04646242650449</v>
      </c>
      <c r="T215" s="30">
        <f t="shared" si="30"/>
        <v>106.32783529818312</v>
      </c>
      <c r="U215" s="30">
        <f t="shared" si="30"/>
        <v>97.696457107766179</v>
      </c>
      <c r="V215" s="30">
        <f t="shared" si="30"/>
        <v>102.3795942842935</v>
      </c>
      <c r="W215" s="30">
        <f t="shared" si="30"/>
        <v>107.36855021780478</v>
      </c>
      <c r="X215" s="30">
        <f t="shared" si="30"/>
        <v>96.986155226341438</v>
      </c>
      <c r="Y215" s="30">
        <f t="shared" si="30"/>
        <v>103.23646311877356</v>
      </c>
      <c r="Z215" s="30">
        <f t="shared" si="30"/>
        <v>110.40472532224379</v>
      </c>
      <c r="AA215" s="30">
        <f t="shared" si="30"/>
        <v>97.185507697092206</v>
      </c>
      <c r="AB215" s="30">
        <f t="shared" si="30"/>
        <v>100</v>
      </c>
      <c r="AC215" s="30">
        <f t="shared" si="30"/>
        <v>100.72927998710665</v>
      </c>
      <c r="AD215" s="30">
        <f t="shared" si="30"/>
        <v>103.50252546162126</v>
      </c>
      <c r="AE215" s="30">
        <f t="shared" si="30"/>
        <v>109.73575629883241</v>
      </c>
      <c r="AF215" s="30">
        <f t="shared" si="30"/>
        <v>116.35754345954248</v>
      </c>
      <c r="AG215" s="30">
        <f t="shared" si="30"/>
        <v>100.24560172422436</v>
      </c>
      <c r="AH215" s="30">
        <f t="shared" si="30"/>
        <v>109.20756262371171</v>
      </c>
    </row>
    <row r="216" spans="1:34" x14ac:dyDescent="0.25">
      <c r="A216" s="27" t="s">
        <v>428</v>
      </c>
      <c r="B216" s="1" t="s">
        <v>127</v>
      </c>
      <c r="C216" s="30">
        <f t="shared" ref="C216:AH216" si="31">C32*100/C124</f>
        <v>57.953580748133732</v>
      </c>
      <c r="D216" s="30">
        <f t="shared" si="31"/>
        <v>61.198939238786174</v>
      </c>
      <c r="E216" s="30">
        <f t="shared" si="31"/>
        <v>64.022284411141229</v>
      </c>
      <c r="F216" s="30">
        <f t="shared" si="31"/>
        <v>67.96468337564815</v>
      </c>
      <c r="G216" s="30">
        <f t="shared" si="31"/>
        <v>70.875484917181353</v>
      </c>
      <c r="H216" s="30">
        <f t="shared" si="31"/>
        <v>73.051189487480414</v>
      </c>
      <c r="I216" s="30">
        <f t="shared" si="31"/>
        <v>74.985902650301739</v>
      </c>
      <c r="J216" s="30">
        <f t="shared" si="31"/>
        <v>76.013029380905039</v>
      </c>
      <c r="K216" s="30">
        <f t="shared" si="31"/>
        <v>77.855546818433069</v>
      </c>
      <c r="L216" s="30">
        <f t="shared" si="31"/>
        <v>79.632153356336005</v>
      </c>
      <c r="M216" s="30">
        <f t="shared" si="31"/>
        <v>81.56489680579692</v>
      </c>
      <c r="N216" s="30">
        <f t="shared" si="31"/>
        <v>83.697325724882532</v>
      </c>
      <c r="O216" s="30">
        <f t="shared" si="31"/>
        <v>84.531288705223218</v>
      </c>
      <c r="P216" s="30">
        <f t="shared" si="31"/>
        <v>84.895790417262816</v>
      </c>
      <c r="Q216" s="30">
        <f t="shared" si="31"/>
        <v>85.200690863154207</v>
      </c>
      <c r="R216" s="30">
        <f t="shared" si="31"/>
        <v>86.218113014702553</v>
      </c>
      <c r="S216" s="30">
        <f t="shared" si="31"/>
        <v>87.28668142214444</v>
      </c>
      <c r="T216" s="30">
        <f t="shared" si="31"/>
        <v>87.117120256472802</v>
      </c>
      <c r="U216" s="30">
        <f t="shared" si="31"/>
        <v>88.357603171752928</v>
      </c>
      <c r="V216" s="30">
        <f t="shared" si="31"/>
        <v>89.394573807043827</v>
      </c>
      <c r="W216" s="30">
        <f t="shared" si="31"/>
        <v>91.367590088443833</v>
      </c>
      <c r="X216" s="30">
        <f t="shared" si="31"/>
        <v>93.030178990064371</v>
      </c>
      <c r="Y216" s="30">
        <f t="shared" si="31"/>
        <v>94.745115010636667</v>
      </c>
      <c r="Z216" s="30">
        <f t="shared" si="31"/>
        <v>94.673839156721172</v>
      </c>
      <c r="AA216" s="30">
        <f t="shared" si="31"/>
        <v>97.409855961163814</v>
      </c>
      <c r="AB216" s="30">
        <f t="shared" si="31"/>
        <v>100</v>
      </c>
      <c r="AC216" s="30">
        <f t="shared" si="31"/>
        <v>100.91921637489975</v>
      </c>
      <c r="AD216" s="30">
        <f t="shared" si="31"/>
        <v>103.21878394197228</v>
      </c>
      <c r="AE216" s="30">
        <f t="shared" si="31"/>
        <v>104.67991575729839</v>
      </c>
      <c r="AF216" s="30">
        <f t="shared" si="31"/>
        <v>106.88591104740711</v>
      </c>
      <c r="AG216" s="30">
        <f t="shared" si="31"/>
        <v>108.11851250855049</v>
      </c>
      <c r="AH216" s="30">
        <f t="shared" si="31"/>
        <v>109.48795221945765</v>
      </c>
    </row>
    <row r="217" spans="1:34" x14ac:dyDescent="0.25">
      <c r="A217" s="27" t="s">
        <v>429</v>
      </c>
      <c r="B217" s="1" t="s">
        <v>128</v>
      </c>
      <c r="C217" s="30">
        <f t="shared" ref="C217:AH217" si="32">C33*100/C125</f>
        <v>70.712293774224491</v>
      </c>
      <c r="D217" s="30">
        <f t="shared" si="32"/>
        <v>72.414411490207655</v>
      </c>
      <c r="E217" s="30">
        <f t="shared" si="32"/>
        <v>74.189632823142219</v>
      </c>
      <c r="F217" s="30">
        <f t="shared" si="32"/>
        <v>79.642659316180158</v>
      </c>
      <c r="G217" s="30">
        <f t="shared" si="32"/>
        <v>81.569616949078807</v>
      </c>
      <c r="H217" s="30">
        <f t="shared" si="32"/>
        <v>84.319778928870505</v>
      </c>
      <c r="I217" s="30">
        <f t="shared" si="32"/>
        <v>84.143823212297562</v>
      </c>
      <c r="J217" s="30">
        <f t="shared" si="32"/>
        <v>87.84355902380598</v>
      </c>
      <c r="K217" s="30">
        <f t="shared" si="32"/>
        <v>90.294438878377534</v>
      </c>
      <c r="L217" s="30">
        <f t="shared" si="32"/>
        <v>89.270968634645172</v>
      </c>
      <c r="M217" s="30">
        <f t="shared" si="32"/>
        <v>93.213785458434359</v>
      </c>
      <c r="N217" s="30">
        <f t="shared" si="32"/>
        <v>92.231290114206232</v>
      </c>
      <c r="O217" s="30">
        <f t="shared" si="32"/>
        <v>94.496183820493755</v>
      </c>
      <c r="P217" s="30">
        <f t="shared" si="32"/>
        <v>93.611075313542486</v>
      </c>
      <c r="Q217" s="30">
        <f t="shared" si="32"/>
        <v>94.548342567554783</v>
      </c>
      <c r="R217" s="30">
        <f t="shared" si="32"/>
        <v>94.029149036201218</v>
      </c>
      <c r="S217" s="30">
        <f t="shared" si="32"/>
        <v>94.142456364971466</v>
      </c>
      <c r="T217" s="30">
        <f t="shared" si="32"/>
        <v>96.334966311361228</v>
      </c>
      <c r="U217" s="30">
        <f t="shared" si="32"/>
        <v>93.992029475900438</v>
      </c>
      <c r="V217" s="30">
        <f t="shared" si="32"/>
        <v>94.627861596716116</v>
      </c>
      <c r="W217" s="30">
        <f t="shared" si="32"/>
        <v>95.443043802181364</v>
      </c>
      <c r="X217" s="30">
        <f t="shared" si="32"/>
        <v>96.927616117899433</v>
      </c>
      <c r="Y217" s="30">
        <f t="shared" si="32"/>
        <v>96.680640810661487</v>
      </c>
      <c r="Z217" s="30">
        <f t="shared" si="32"/>
        <v>99.467037528009001</v>
      </c>
      <c r="AA217" s="30">
        <f t="shared" si="32"/>
        <v>97.335915979637335</v>
      </c>
      <c r="AB217" s="30">
        <f t="shared" si="32"/>
        <v>100</v>
      </c>
      <c r="AC217" s="30">
        <f t="shared" si="32"/>
        <v>100.63558078303203</v>
      </c>
      <c r="AD217" s="30">
        <f t="shared" si="32"/>
        <v>101.24284317832705</v>
      </c>
      <c r="AE217" s="30">
        <f t="shared" si="32"/>
        <v>101.42678507519345</v>
      </c>
      <c r="AF217" s="30">
        <f t="shared" si="32"/>
        <v>101.01924678553016</v>
      </c>
      <c r="AG217" s="30">
        <f t="shared" si="32"/>
        <v>103.11947881123865</v>
      </c>
      <c r="AH217" s="30">
        <f t="shared" si="32"/>
        <v>104.54038240097509</v>
      </c>
    </row>
    <row r="218" spans="1:34" x14ac:dyDescent="0.25">
      <c r="A218" s="27" t="s">
        <v>430</v>
      </c>
      <c r="B218" s="1" t="s">
        <v>129</v>
      </c>
      <c r="C218" s="30">
        <f t="shared" ref="C218:AH218" si="33">C34*100/C126</f>
        <v>57.564028468865914</v>
      </c>
      <c r="D218" s="30">
        <f t="shared" si="33"/>
        <v>60.441501924829382</v>
      </c>
      <c r="E218" s="30">
        <f t="shared" si="33"/>
        <v>60.95459585930741</v>
      </c>
      <c r="F218" s="30">
        <f t="shared" si="33"/>
        <v>63.239773601610501</v>
      </c>
      <c r="G218" s="30">
        <f t="shared" si="33"/>
        <v>66.772966158770004</v>
      </c>
      <c r="H218" s="30">
        <f t="shared" si="33"/>
        <v>68.346897987845281</v>
      </c>
      <c r="I218" s="30">
        <f t="shared" si="33"/>
        <v>71.264408772648721</v>
      </c>
      <c r="J218" s="30">
        <f t="shared" si="33"/>
        <v>74.867413856946584</v>
      </c>
      <c r="K218" s="30">
        <f t="shared" si="33"/>
        <v>75.692219907247917</v>
      </c>
      <c r="L218" s="30">
        <f t="shared" si="33"/>
        <v>77.225895161138411</v>
      </c>
      <c r="M218" s="30">
        <f t="shared" si="33"/>
        <v>78.919924462358026</v>
      </c>
      <c r="N218" s="30">
        <f t="shared" si="33"/>
        <v>79.884509822941681</v>
      </c>
      <c r="O218" s="30">
        <f t="shared" si="33"/>
        <v>80.904746219147839</v>
      </c>
      <c r="P218" s="30">
        <f t="shared" si="33"/>
        <v>81.426041405142044</v>
      </c>
      <c r="Q218" s="30">
        <f t="shared" si="33"/>
        <v>81.442146504726068</v>
      </c>
      <c r="R218" s="30">
        <f t="shared" si="33"/>
        <v>83.264591635587664</v>
      </c>
      <c r="S218" s="30">
        <f t="shared" si="33"/>
        <v>85.013290411067601</v>
      </c>
      <c r="T218" s="30">
        <f t="shared" si="33"/>
        <v>85.772527606891742</v>
      </c>
      <c r="U218" s="30">
        <f t="shared" si="33"/>
        <v>86.41496292366017</v>
      </c>
      <c r="V218" s="30">
        <f t="shared" si="33"/>
        <v>89.759196911642491</v>
      </c>
      <c r="W218" s="30">
        <f t="shared" si="33"/>
        <v>92.174663672209334</v>
      </c>
      <c r="X218" s="30">
        <f t="shared" si="33"/>
        <v>94.200437302311755</v>
      </c>
      <c r="Y218" s="30">
        <f t="shared" si="33"/>
        <v>95.955063505644432</v>
      </c>
      <c r="Z218" s="30">
        <f t="shared" si="33"/>
        <v>97.735020341837071</v>
      </c>
      <c r="AA218" s="30">
        <f t="shared" si="33"/>
        <v>99.385795782066836</v>
      </c>
      <c r="AB218" s="30">
        <f t="shared" si="33"/>
        <v>100</v>
      </c>
      <c r="AC218" s="30">
        <f t="shared" si="33"/>
        <v>101.8079969050369</v>
      </c>
      <c r="AD218" s="30">
        <f t="shared" si="33"/>
        <v>104.26590219638868</v>
      </c>
      <c r="AE218" s="30">
        <f t="shared" si="33"/>
        <v>104.97620725430262</v>
      </c>
      <c r="AF218" s="30">
        <f t="shared" si="33"/>
        <v>106.0381387599291</v>
      </c>
      <c r="AG218" s="30">
        <f t="shared" si="33"/>
        <v>105.9903729169791</v>
      </c>
      <c r="AH218" s="30">
        <f t="shared" si="33"/>
        <v>107.72307091544413</v>
      </c>
    </row>
    <row r="219" spans="1:34" x14ac:dyDescent="0.25">
      <c r="A219" s="27" t="s">
        <v>431</v>
      </c>
      <c r="B219" s="1" t="s">
        <v>130</v>
      </c>
      <c r="C219" s="30">
        <f t="shared" ref="C219:AH219" si="34">C35*100/C127</f>
        <v>73.891390672246416</v>
      </c>
      <c r="D219" s="30">
        <f t="shared" si="34"/>
        <v>75.710197550096325</v>
      </c>
      <c r="E219" s="30">
        <f t="shared" si="34"/>
        <v>79.555246395028604</v>
      </c>
      <c r="F219" s="30">
        <f t="shared" si="34"/>
        <v>81.833950263896966</v>
      </c>
      <c r="G219" s="30">
        <f t="shared" si="34"/>
        <v>85.748933937372271</v>
      </c>
      <c r="H219" s="30">
        <f t="shared" si="34"/>
        <v>87.800937714014793</v>
      </c>
      <c r="I219" s="30">
        <f t="shared" si="34"/>
        <v>90.002810631249375</v>
      </c>
      <c r="J219" s="30">
        <f t="shared" si="34"/>
        <v>91.300940512636899</v>
      </c>
      <c r="K219" s="30">
        <f t="shared" si="34"/>
        <v>92.524222482128451</v>
      </c>
      <c r="L219" s="30">
        <f t="shared" si="34"/>
        <v>93.432811530899997</v>
      </c>
      <c r="M219" s="30">
        <f t="shared" si="34"/>
        <v>94.481443844428952</v>
      </c>
      <c r="N219" s="30">
        <f t="shared" si="34"/>
        <v>94.489524568659164</v>
      </c>
      <c r="O219" s="30">
        <f t="shared" si="34"/>
        <v>94.00005713440973</v>
      </c>
      <c r="P219" s="30">
        <f t="shared" si="34"/>
        <v>93.526061751046328</v>
      </c>
      <c r="Q219" s="30">
        <f t="shared" si="34"/>
        <v>92.97413997697177</v>
      </c>
      <c r="R219" s="30">
        <f t="shared" si="34"/>
        <v>93.188151674680157</v>
      </c>
      <c r="S219" s="30">
        <f t="shared" si="34"/>
        <v>92.710630092571222</v>
      </c>
      <c r="T219" s="30">
        <f t="shared" si="34"/>
        <v>92.324579256001371</v>
      </c>
      <c r="U219" s="30">
        <f t="shared" si="34"/>
        <v>92.925275553743731</v>
      </c>
      <c r="V219" s="30">
        <f t="shared" si="34"/>
        <v>93.183052028554528</v>
      </c>
      <c r="W219" s="30">
        <f t="shared" si="34"/>
        <v>94.209328120153657</v>
      </c>
      <c r="X219" s="30">
        <f t="shared" si="34"/>
        <v>95.458115588068452</v>
      </c>
      <c r="Y219" s="30">
        <f t="shared" si="34"/>
        <v>96.432564926511816</v>
      </c>
      <c r="Z219" s="30">
        <f t="shared" si="34"/>
        <v>97.470886664539393</v>
      </c>
      <c r="AA219" s="30">
        <f t="shared" si="34"/>
        <v>98.259557503223405</v>
      </c>
      <c r="AB219" s="30">
        <f t="shared" si="34"/>
        <v>100</v>
      </c>
      <c r="AC219" s="30">
        <f t="shared" si="34"/>
        <v>101.25915173229966</v>
      </c>
      <c r="AD219" s="30">
        <f t="shared" si="34"/>
        <v>102.6631208404161</v>
      </c>
      <c r="AE219" s="30">
        <f t="shared" si="34"/>
        <v>104.19902291240331</v>
      </c>
      <c r="AF219" s="30">
        <f t="shared" si="34"/>
        <v>105.48840074661676</v>
      </c>
      <c r="AG219" s="30">
        <f t="shared" si="34"/>
        <v>106.57398012046394</v>
      </c>
      <c r="AH219" s="30">
        <f t="shared" si="34"/>
        <v>107.6769367043028</v>
      </c>
    </row>
    <row r="220" spans="1:34" x14ac:dyDescent="0.25">
      <c r="A220" s="27" t="s">
        <v>432</v>
      </c>
      <c r="B220" s="1" t="s">
        <v>131</v>
      </c>
      <c r="C220" s="30">
        <f t="shared" ref="C220:AH220" si="35">C36*100/C128</f>
        <v>54.122526363759121</v>
      </c>
      <c r="D220" s="30">
        <f t="shared" si="35"/>
        <v>57.79276303259644</v>
      </c>
      <c r="E220" s="30">
        <f t="shared" si="35"/>
        <v>60.427372592661598</v>
      </c>
      <c r="F220" s="30">
        <f t="shared" si="35"/>
        <v>64.70149843877681</v>
      </c>
      <c r="G220" s="30">
        <f t="shared" si="35"/>
        <v>67.152075832755202</v>
      </c>
      <c r="H220" s="30">
        <f t="shared" si="35"/>
        <v>69.983161148419157</v>
      </c>
      <c r="I220" s="30">
        <f t="shared" si="35"/>
        <v>72.132109302440981</v>
      </c>
      <c r="J220" s="30">
        <f t="shared" si="35"/>
        <v>75.154269795895615</v>
      </c>
      <c r="K220" s="30">
        <f t="shared" si="35"/>
        <v>78.56062788796234</v>
      </c>
      <c r="L220" s="30">
        <f t="shared" si="35"/>
        <v>80.008856794380023</v>
      </c>
      <c r="M220" s="30">
        <f t="shared" si="35"/>
        <v>83.552035229804545</v>
      </c>
      <c r="N220" s="30">
        <f t="shared" si="35"/>
        <v>84.950681032619713</v>
      </c>
      <c r="O220" s="30">
        <f t="shared" si="35"/>
        <v>86.057373964104656</v>
      </c>
      <c r="P220" s="30">
        <f t="shared" si="35"/>
        <v>87.610252026534653</v>
      </c>
      <c r="Q220" s="30">
        <f t="shared" si="35"/>
        <v>87.638335960177145</v>
      </c>
      <c r="R220" s="30">
        <f t="shared" si="35"/>
        <v>88.640464647202549</v>
      </c>
      <c r="S220" s="30">
        <f t="shared" si="35"/>
        <v>90.201543883509771</v>
      </c>
      <c r="T220" s="30">
        <f t="shared" si="35"/>
        <v>90.751666831250205</v>
      </c>
      <c r="U220" s="30">
        <f t="shared" si="35"/>
        <v>91.00955199236877</v>
      </c>
      <c r="V220" s="30">
        <f t="shared" si="35"/>
        <v>92.320148426179969</v>
      </c>
      <c r="W220" s="30">
        <f t="shared" si="35"/>
        <v>93.544494438779807</v>
      </c>
      <c r="X220" s="30">
        <f t="shared" si="35"/>
        <v>94.970514718744809</v>
      </c>
      <c r="Y220" s="30">
        <f t="shared" si="35"/>
        <v>95.426221217066029</v>
      </c>
      <c r="Z220" s="30">
        <f t="shared" si="35"/>
        <v>96.790710414777237</v>
      </c>
      <c r="AA220" s="30">
        <f t="shared" si="35"/>
        <v>97.998062904956583</v>
      </c>
      <c r="AB220" s="30">
        <f t="shared" si="35"/>
        <v>100</v>
      </c>
      <c r="AC220" s="30">
        <f t="shared" si="35"/>
        <v>101.09947307606888</v>
      </c>
      <c r="AD220" s="30">
        <f t="shared" si="35"/>
        <v>102.10802007443675</v>
      </c>
      <c r="AE220" s="30">
        <f t="shared" si="35"/>
        <v>104.06562657991425</v>
      </c>
      <c r="AF220" s="30">
        <f t="shared" si="35"/>
        <v>105.40373318942213</v>
      </c>
      <c r="AG220" s="30">
        <f t="shared" si="35"/>
        <v>105.37700820038023</v>
      </c>
      <c r="AH220" s="30">
        <f t="shared" si="35"/>
        <v>107.71836559354759</v>
      </c>
    </row>
    <row r="221" spans="1:34" x14ac:dyDescent="0.25">
      <c r="A221" s="27" t="s">
        <v>433</v>
      </c>
      <c r="B221" s="9" t="s">
        <v>40</v>
      </c>
      <c r="C221" s="30">
        <f t="shared" ref="C221:AH221" si="36">C37*100/C129</f>
        <v>111.14035682627359</v>
      </c>
      <c r="D221" s="30">
        <f t="shared" si="36"/>
        <v>112.8264807239738</v>
      </c>
      <c r="E221" s="30">
        <f t="shared" si="36"/>
        <v>114.05446129183585</v>
      </c>
      <c r="F221" s="30">
        <f t="shared" si="36"/>
        <v>114.9852517041533</v>
      </c>
      <c r="G221" s="30">
        <f t="shared" si="36"/>
        <v>115.69603729385803</v>
      </c>
      <c r="H221" s="30">
        <f t="shared" si="36"/>
        <v>116.86401063047245</v>
      </c>
      <c r="I221" s="30">
        <f t="shared" si="36"/>
        <v>118.1021164422872</v>
      </c>
      <c r="J221" s="30">
        <f t="shared" si="36"/>
        <v>119.38554061207168</v>
      </c>
      <c r="K221" s="30">
        <f t="shared" si="36"/>
        <v>119.69777794924568</v>
      </c>
      <c r="L221" s="30">
        <f t="shared" si="36"/>
        <v>120.34606876592265</v>
      </c>
      <c r="M221" s="30">
        <f t="shared" si="36"/>
        <v>119.58074022902134</v>
      </c>
      <c r="N221" s="30">
        <f t="shared" si="36"/>
        <v>118.11552584293882</v>
      </c>
      <c r="O221" s="30">
        <f t="shared" si="36"/>
        <v>116.28312615556356</v>
      </c>
      <c r="P221" s="30">
        <f t="shared" si="36"/>
        <v>114.11318997101424</v>
      </c>
      <c r="Q221" s="30">
        <f t="shared" si="36"/>
        <v>111.97888360665266</v>
      </c>
      <c r="R221" s="30">
        <f t="shared" si="36"/>
        <v>110.00846296108676</v>
      </c>
      <c r="S221" s="30">
        <f t="shared" si="36"/>
        <v>107.96906146543708</v>
      </c>
      <c r="T221" s="30">
        <f t="shared" si="36"/>
        <v>105.9078661324572</v>
      </c>
      <c r="U221" s="30">
        <f t="shared" si="36"/>
        <v>104.18110869345296</v>
      </c>
      <c r="V221" s="30">
        <f t="shared" si="36"/>
        <v>102.88456548443727</v>
      </c>
      <c r="W221" s="30">
        <f t="shared" si="36"/>
        <v>101.67310397550781</v>
      </c>
      <c r="X221" s="30">
        <f t="shared" si="36"/>
        <v>101.01063242125642</v>
      </c>
      <c r="Y221" s="30">
        <f t="shared" si="36"/>
        <v>100.1972711087663</v>
      </c>
      <c r="Z221" s="30">
        <f t="shared" si="36"/>
        <v>99.784578988020172</v>
      </c>
      <c r="AA221" s="30">
        <f t="shared" si="36"/>
        <v>99.67893785590914</v>
      </c>
      <c r="AB221" s="30">
        <f t="shared" si="36"/>
        <v>100</v>
      </c>
      <c r="AC221" s="30">
        <f t="shared" si="36"/>
        <v>100.34942896361648</v>
      </c>
      <c r="AD221" s="30">
        <f t="shared" si="36"/>
        <v>100.87607873820886</v>
      </c>
      <c r="AE221" s="30">
        <f t="shared" si="36"/>
        <v>101.42291034577947</v>
      </c>
      <c r="AF221" s="30">
        <f t="shared" si="36"/>
        <v>101.7028334161334</v>
      </c>
      <c r="AG221" s="30">
        <f t="shared" si="36"/>
        <v>101.95876694774846</v>
      </c>
      <c r="AH221" s="30">
        <f t="shared" si="36"/>
        <v>102.27190304192975</v>
      </c>
    </row>
    <row r="222" spans="1:34" x14ac:dyDescent="0.25">
      <c r="A222" s="27" t="s">
        <v>434</v>
      </c>
      <c r="B222" s="9" t="s">
        <v>42</v>
      </c>
      <c r="C222" s="30">
        <f t="shared" ref="C222:AH222" si="37">C38*100/C130</f>
        <v>102.92452369486779</v>
      </c>
      <c r="D222" s="30">
        <f t="shared" si="37"/>
        <v>104.97610985992151</v>
      </c>
      <c r="E222" s="30">
        <f t="shared" si="37"/>
        <v>105.74198004239206</v>
      </c>
      <c r="F222" s="30">
        <f t="shared" si="37"/>
        <v>107.24521150130647</v>
      </c>
      <c r="G222" s="30">
        <f t="shared" si="37"/>
        <v>108.15873233710275</v>
      </c>
      <c r="H222" s="30">
        <f t="shared" si="37"/>
        <v>109.03655471960865</v>
      </c>
      <c r="I222" s="30">
        <f t="shared" si="37"/>
        <v>109.52616040514873</v>
      </c>
      <c r="J222" s="30">
        <f t="shared" si="37"/>
        <v>110.69567575358563</v>
      </c>
      <c r="K222" s="30">
        <f t="shared" si="37"/>
        <v>109.97441121039672</v>
      </c>
      <c r="L222" s="30">
        <f t="shared" si="37"/>
        <v>110.40355570003106</v>
      </c>
      <c r="M222" s="30">
        <f t="shared" si="37"/>
        <v>109.50277450334924</v>
      </c>
      <c r="N222" s="30">
        <f t="shared" si="37"/>
        <v>108.81154754445329</v>
      </c>
      <c r="O222" s="30">
        <f t="shared" si="37"/>
        <v>107.15566529890995</v>
      </c>
      <c r="P222" s="30">
        <f t="shared" si="37"/>
        <v>105.57985741773165</v>
      </c>
      <c r="Q222" s="30">
        <f t="shared" si="37"/>
        <v>104.54312588936948</v>
      </c>
      <c r="R222" s="30">
        <f t="shared" si="37"/>
        <v>103.61573022829948</v>
      </c>
      <c r="S222" s="30">
        <f t="shared" si="37"/>
        <v>102.32845867650258</v>
      </c>
      <c r="T222" s="30">
        <f t="shared" si="37"/>
        <v>101.50366269519536</v>
      </c>
      <c r="U222" s="30">
        <f t="shared" si="37"/>
        <v>100.61715513957917</v>
      </c>
      <c r="V222" s="30">
        <f t="shared" si="37"/>
        <v>100.08964278632052</v>
      </c>
      <c r="W222" s="30">
        <f t="shared" si="37"/>
        <v>99.752074194349262</v>
      </c>
      <c r="X222" s="30">
        <f t="shared" si="37"/>
        <v>99.607900803068119</v>
      </c>
      <c r="Y222" s="30">
        <f t="shared" si="37"/>
        <v>99.459531529477928</v>
      </c>
      <c r="Z222" s="30">
        <f t="shared" si="37"/>
        <v>99.428255110855488</v>
      </c>
      <c r="AA222" s="30">
        <f t="shared" si="37"/>
        <v>99.579047918433659</v>
      </c>
      <c r="AB222" s="30">
        <f t="shared" si="37"/>
        <v>100</v>
      </c>
      <c r="AC222" s="30">
        <f t="shared" si="37"/>
        <v>100.78881121496093</v>
      </c>
      <c r="AD222" s="30">
        <f t="shared" si="37"/>
        <v>101.40281795588029</v>
      </c>
      <c r="AE222" s="30">
        <f t="shared" si="37"/>
        <v>101.94815578082323</v>
      </c>
      <c r="AF222" s="30">
        <f t="shared" si="37"/>
        <v>102.60467901478584</v>
      </c>
      <c r="AG222" s="30">
        <f t="shared" si="37"/>
        <v>102.94906685754636</v>
      </c>
      <c r="AH222" s="30">
        <f t="shared" si="37"/>
        <v>103.57752203705002</v>
      </c>
    </row>
    <row r="223" spans="1:34" x14ac:dyDescent="0.25">
      <c r="A223" s="27" t="s">
        <v>435</v>
      </c>
      <c r="B223" s="9" t="s">
        <v>44</v>
      </c>
      <c r="C223" s="30">
        <f t="shared" ref="C223:AH223" si="38">C39*100/C131</f>
        <v>63.625361457036291</v>
      </c>
      <c r="D223" s="30">
        <f t="shared" si="38"/>
        <v>66.328963296601316</v>
      </c>
      <c r="E223" s="30">
        <f t="shared" si="38"/>
        <v>68.574125030900746</v>
      </c>
      <c r="F223" s="30">
        <f t="shared" si="38"/>
        <v>70.472913792416875</v>
      </c>
      <c r="G223" s="30">
        <f t="shared" si="38"/>
        <v>72.516470013957502</v>
      </c>
      <c r="H223" s="30">
        <f t="shared" si="38"/>
        <v>74.59703152244029</v>
      </c>
      <c r="I223" s="30">
        <f t="shared" si="38"/>
        <v>76.869662362819682</v>
      </c>
      <c r="J223" s="30">
        <f t="shared" si="38"/>
        <v>80.244696310774344</v>
      </c>
      <c r="K223" s="30">
        <f t="shared" si="38"/>
        <v>83.211434964135876</v>
      </c>
      <c r="L223" s="30">
        <f t="shared" si="38"/>
        <v>86.579910535404267</v>
      </c>
      <c r="M223" s="30">
        <f t="shared" si="38"/>
        <v>89.070931929435716</v>
      </c>
      <c r="N223" s="30">
        <f t="shared" si="38"/>
        <v>91.012814719155131</v>
      </c>
      <c r="O223" s="30">
        <f t="shared" si="38"/>
        <v>92.000901554557416</v>
      </c>
      <c r="P223" s="30">
        <f t="shared" si="38"/>
        <v>92.779993108882636</v>
      </c>
      <c r="Q223" s="30">
        <f t="shared" si="38"/>
        <v>93.169416101995552</v>
      </c>
      <c r="R223" s="30">
        <f t="shared" si="38"/>
        <v>93.313556879504361</v>
      </c>
      <c r="S223" s="30">
        <f t="shared" si="38"/>
        <v>93.033787583934412</v>
      </c>
      <c r="T223" s="30">
        <f t="shared" si="38"/>
        <v>92.790986878413847</v>
      </c>
      <c r="U223" s="30">
        <f t="shared" si="38"/>
        <v>93.263459129329959</v>
      </c>
      <c r="V223" s="30">
        <f t="shared" si="38"/>
        <v>94.063172309175386</v>
      </c>
      <c r="W223" s="30">
        <f t="shared" si="38"/>
        <v>95.233905810039218</v>
      </c>
      <c r="X223" s="30">
        <f t="shared" si="38"/>
        <v>96.257676157927236</v>
      </c>
      <c r="Y223" s="30">
        <f t="shared" si="38"/>
        <v>96.929207956791871</v>
      </c>
      <c r="Z223" s="30">
        <f t="shared" si="38"/>
        <v>97.599963575044498</v>
      </c>
      <c r="AA223" s="30">
        <f t="shared" si="38"/>
        <v>98.649673542525747</v>
      </c>
      <c r="AB223" s="30">
        <f t="shared" si="38"/>
        <v>100</v>
      </c>
      <c r="AC223" s="30">
        <f t="shared" si="38"/>
        <v>101.61969112995071</v>
      </c>
      <c r="AD223" s="30">
        <f t="shared" si="38"/>
        <v>103.45263544848346</v>
      </c>
      <c r="AE223" s="30">
        <f t="shared" si="38"/>
        <v>105.35309992486066</v>
      </c>
      <c r="AF223" s="30">
        <f t="shared" si="38"/>
        <v>106.8491995223558</v>
      </c>
      <c r="AG223" s="30">
        <f t="shared" si="38"/>
        <v>108.11394619221771</v>
      </c>
      <c r="AH223" s="30">
        <f t="shared" si="38"/>
        <v>109.37007356614471</v>
      </c>
    </row>
    <row r="224" spans="1:34" x14ac:dyDescent="0.25">
      <c r="A224" s="27" t="s">
        <v>436</v>
      </c>
      <c r="B224" s="1" t="s">
        <v>132</v>
      </c>
      <c r="C224" s="30">
        <f t="shared" ref="C224:AH224" si="39">C40*100/C132</f>
        <v>63.067672629952469</v>
      </c>
      <c r="D224" s="30">
        <f t="shared" si="39"/>
        <v>64.657632783036249</v>
      </c>
      <c r="E224" s="30">
        <f t="shared" si="39"/>
        <v>67.929747055595101</v>
      </c>
      <c r="F224" s="30">
        <f t="shared" si="39"/>
        <v>69.262492974804289</v>
      </c>
      <c r="G224" s="30">
        <f t="shared" si="39"/>
        <v>72.143488328743445</v>
      </c>
      <c r="H224" s="30">
        <f t="shared" si="39"/>
        <v>75.656057965088209</v>
      </c>
      <c r="I224" s="30">
        <f t="shared" si="39"/>
        <v>81.074111225055702</v>
      </c>
      <c r="J224" s="30">
        <f t="shared" si="39"/>
        <v>82.760314707683108</v>
      </c>
      <c r="K224" s="30">
        <f t="shared" si="39"/>
        <v>87.087744569506171</v>
      </c>
      <c r="L224" s="30">
        <f t="shared" si="39"/>
        <v>91.270420223999409</v>
      </c>
      <c r="M224" s="30">
        <f t="shared" si="39"/>
        <v>95.14206970631308</v>
      </c>
      <c r="N224" s="30">
        <f t="shared" si="39"/>
        <v>98.080127954302512</v>
      </c>
      <c r="O224" s="30">
        <f t="shared" si="39"/>
        <v>99.335743755764526</v>
      </c>
      <c r="P224" s="30">
        <f t="shared" si="39"/>
        <v>99.859528036083489</v>
      </c>
      <c r="Q224" s="30">
        <f t="shared" si="39"/>
        <v>100.05934164503691</v>
      </c>
      <c r="R224" s="30">
        <f t="shared" si="39"/>
        <v>100.2213699163605</v>
      </c>
      <c r="S224" s="30">
        <f t="shared" si="39"/>
        <v>98.958870219564986</v>
      </c>
      <c r="T224" s="30">
        <f t="shared" si="39"/>
        <v>98.438660131709213</v>
      </c>
      <c r="U224" s="30">
        <f t="shared" si="39"/>
        <v>97.554719994451787</v>
      </c>
      <c r="V224" s="30">
        <f t="shared" si="39"/>
        <v>97.722638444860351</v>
      </c>
      <c r="W224" s="30">
        <f t="shared" si="39"/>
        <v>97.206300276804285</v>
      </c>
      <c r="X224" s="30">
        <f t="shared" si="39"/>
        <v>98.188702903375713</v>
      </c>
      <c r="Y224" s="30">
        <f t="shared" si="39"/>
        <v>98.365484425874811</v>
      </c>
      <c r="Z224" s="30">
        <f t="shared" si="39"/>
        <v>99.061765836513771</v>
      </c>
      <c r="AA224" s="30">
        <f t="shared" si="39"/>
        <v>100.07205187735168</v>
      </c>
      <c r="AB224" s="30">
        <f t="shared" si="39"/>
        <v>100</v>
      </c>
      <c r="AC224" s="30">
        <f t="shared" si="39"/>
        <v>101.45568986155104</v>
      </c>
      <c r="AD224" s="30">
        <f t="shared" si="39"/>
        <v>102.56504662107342</v>
      </c>
      <c r="AE224" s="30">
        <f t="shared" si="39"/>
        <v>104.31185678385852</v>
      </c>
      <c r="AF224" s="30">
        <f t="shared" si="39"/>
        <v>106.06234555176952</v>
      </c>
      <c r="AG224" s="30">
        <f t="shared" si="39"/>
        <v>107.32388366122348</v>
      </c>
      <c r="AH224" s="30">
        <f t="shared" si="39"/>
        <v>109.06741828256233</v>
      </c>
    </row>
    <row r="225" spans="1:34" x14ac:dyDescent="0.25">
      <c r="A225" s="27" t="s">
        <v>437</v>
      </c>
      <c r="B225" s="1" t="s">
        <v>133</v>
      </c>
      <c r="C225" s="30">
        <f t="shared" ref="C225:AH225" si="40">C41*100/C133</f>
        <v>55.8751182510916</v>
      </c>
      <c r="D225" s="30">
        <f t="shared" si="40"/>
        <v>57.057033332718873</v>
      </c>
      <c r="E225" s="30">
        <f t="shared" si="40"/>
        <v>61.317422338199748</v>
      </c>
      <c r="F225" s="30">
        <f t="shared" si="40"/>
        <v>65.855329013223738</v>
      </c>
      <c r="G225" s="30">
        <f t="shared" si="40"/>
        <v>67.096891937771645</v>
      </c>
      <c r="H225" s="30">
        <f t="shared" si="40"/>
        <v>68.692264151980254</v>
      </c>
      <c r="I225" s="30">
        <f t="shared" si="40"/>
        <v>72.535416550496663</v>
      </c>
      <c r="J225" s="30">
        <f t="shared" si="40"/>
        <v>74.068845684966888</v>
      </c>
      <c r="K225" s="30">
        <f t="shared" si="40"/>
        <v>76.222707506793341</v>
      </c>
      <c r="L225" s="30">
        <f t="shared" si="40"/>
        <v>79.480415607276399</v>
      </c>
      <c r="M225" s="30">
        <f t="shared" si="40"/>
        <v>83.590897787139951</v>
      </c>
      <c r="N225" s="30">
        <f t="shared" si="40"/>
        <v>82.620319971975178</v>
      </c>
      <c r="O225" s="30">
        <f t="shared" si="40"/>
        <v>84.440101810637046</v>
      </c>
      <c r="P225" s="30">
        <f t="shared" si="40"/>
        <v>84.135930008521768</v>
      </c>
      <c r="Q225" s="30">
        <f t="shared" si="40"/>
        <v>85.697041370858841</v>
      </c>
      <c r="R225" s="30">
        <f t="shared" si="40"/>
        <v>82.718117335649438</v>
      </c>
      <c r="S225" s="30">
        <f t="shared" si="40"/>
        <v>86.529356938541895</v>
      </c>
      <c r="T225" s="30">
        <f t="shared" si="40"/>
        <v>85.671554840810018</v>
      </c>
      <c r="U225" s="30">
        <f t="shared" si="40"/>
        <v>85.395950524026148</v>
      </c>
      <c r="V225" s="30">
        <f t="shared" si="40"/>
        <v>88.9555246637279</v>
      </c>
      <c r="W225" s="30">
        <f t="shared" si="40"/>
        <v>90.534891950542743</v>
      </c>
      <c r="X225" s="30">
        <f t="shared" si="40"/>
        <v>94.456213688670047</v>
      </c>
      <c r="Y225" s="30">
        <f t="shared" si="40"/>
        <v>97.379152471782518</v>
      </c>
      <c r="Z225" s="30">
        <f t="shared" si="40"/>
        <v>98.953189432560549</v>
      </c>
      <c r="AA225" s="30">
        <f t="shared" si="40"/>
        <v>98.076382641234687</v>
      </c>
      <c r="AB225" s="30">
        <f t="shared" si="40"/>
        <v>100</v>
      </c>
      <c r="AC225" s="30">
        <f t="shared" si="40"/>
        <v>102.9940745301907</v>
      </c>
      <c r="AD225" s="30">
        <f t="shared" si="40"/>
        <v>104.43315125953582</v>
      </c>
      <c r="AE225" s="30">
        <f t="shared" si="40"/>
        <v>106.82634103241109</v>
      </c>
      <c r="AF225" s="30">
        <f t="shared" si="40"/>
        <v>111.17781780179219</v>
      </c>
      <c r="AG225" s="30">
        <f t="shared" si="40"/>
        <v>110.02563941228429</v>
      </c>
      <c r="AH225" s="30">
        <f t="shared" si="40"/>
        <v>110.18907734775601</v>
      </c>
    </row>
    <row r="226" spans="1:34" x14ac:dyDescent="0.25">
      <c r="A226" s="27" t="s">
        <v>438</v>
      </c>
      <c r="B226" s="1" t="s">
        <v>134</v>
      </c>
      <c r="C226" s="30">
        <f t="shared" ref="C226:AH226" si="41">C42*100/C134</f>
        <v>63.780594754046085</v>
      </c>
      <c r="D226" s="30">
        <f t="shared" si="41"/>
        <v>68.145012586784688</v>
      </c>
      <c r="E226" s="30">
        <f t="shared" si="41"/>
        <v>69.020845919487599</v>
      </c>
      <c r="F226" s="30">
        <f t="shared" si="41"/>
        <v>70.223094640903881</v>
      </c>
      <c r="G226" s="30">
        <f t="shared" si="41"/>
        <v>71.847824616924314</v>
      </c>
      <c r="H226" s="30">
        <f t="shared" si="41"/>
        <v>74.603809884917041</v>
      </c>
      <c r="I226" s="30">
        <f t="shared" si="41"/>
        <v>76.007139305884934</v>
      </c>
      <c r="J226" s="30">
        <f t="shared" si="41"/>
        <v>79.466830544930545</v>
      </c>
      <c r="K226" s="30">
        <f t="shared" si="41"/>
        <v>81.176599264454566</v>
      </c>
      <c r="L226" s="30">
        <f t="shared" si="41"/>
        <v>83.816957176240237</v>
      </c>
      <c r="M226" s="30">
        <f t="shared" si="41"/>
        <v>87.77725643407291</v>
      </c>
      <c r="N226" s="30">
        <f t="shared" si="41"/>
        <v>90.802604218688998</v>
      </c>
      <c r="O226" s="30">
        <f t="shared" si="41"/>
        <v>92.533371235002193</v>
      </c>
      <c r="P226" s="30">
        <f t="shared" si="41"/>
        <v>93.622860155908285</v>
      </c>
      <c r="Q226" s="30">
        <f t="shared" si="41"/>
        <v>93.952291026616692</v>
      </c>
      <c r="R226" s="30">
        <f t="shared" si="41"/>
        <v>94.907040616912269</v>
      </c>
      <c r="S226" s="30">
        <f t="shared" si="41"/>
        <v>94.102027128758962</v>
      </c>
      <c r="T226" s="30">
        <f t="shared" si="41"/>
        <v>91.40194921185406</v>
      </c>
      <c r="U226" s="30">
        <f t="shared" si="41"/>
        <v>92.673988794390851</v>
      </c>
      <c r="V226" s="30">
        <f t="shared" si="41"/>
        <v>93.033640964572783</v>
      </c>
      <c r="W226" s="30">
        <f t="shared" si="41"/>
        <v>92.375583285825897</v>
      </c>
      <c r="X226" s="30">
        <f t="shared" si="41"/>
        <v>95.777434139953485</v>
      </c>
      <c r="Y226" s="30">
        <f t="shared" si="41"/>
        <v>93.884211748158165</v>
      </c>
      <c r="Z226" s="30">
        <f t="shared" si="41"/>
        <v>96.547786956813752</v>
      </c>
      <c r="AA226" s="30">
        <f t="shared" si="41"/>
        <v>96.349768090297317</v>
      </c>
      <c r="AB226" s="30">
        <f t="shared" si="41"/>
        <v>100</v>
      </c>
      <c r="AC226" s="30">
        <f t="shared" si="41"/>
        <v>101.75010175010176</v>
      </c>
      <c r="AD226" s="30">
        <f t="shared" si="41"/>
        <v>101.45470437659986</v>
      </c>
      <c r="AE226" s="30">
        <f t="shared" si="41"/>
        <v>102.77099978564905</v>
      </c>
      <c r="AF226" s="30">
        <f t="shared" si="41"/>
        <v>104.51941970818179</v>
      </c>
      <c r="AG226" s="30">
        <f t="shared" si="41"/>
        <v>105.64570655848547</v>
      </c>
      <c r="AH226" s="30">
        <f t="shared" si="41"/>
        <v>108.57498052436287</v>
      </c>
    </row>
    <row r="227" spans="1:34" x14ac:dyDescent="0.25">
      <c r="A227" s="27" t="s">
        <v>439</v>
      </c>
      <c r="B227" s="1" t="s">
        <v>135</v>
      </c>
      <c r="C227" s="30">
        <f t="shared" ref="C227:AH227" si="42">C43*100/C135</f>
        <v>62.472316189296507</v>
      </c>
      <c r="D227" s="30">
        <f t="shared" si="42"/>
        <v>63.795280472406418</v>
      </c>
      <c r="E227" s="30">
        <f t="shared" si="42"/>
        <v>66.213472234483973</v>
      </c>
      <c r="F227" s="30">
        <f t="shared" si="42"/>
        <v>68.710870344009265</v>
      </c>
      <c r="G227" s="30">
        <f t="shared" si="42"/>
        <v>69.735771163063148</v>
      </c>
      <c r="H227" s="30">
        <f t="shared" si="42"/>
        <v>71.892492750622452</v>
      </c>
      <c r="I227" s="30">
        <f t="shared" si="42"/>
        <v>72.982283145309353</v>
      </c>
      <c r="J227" s="30">
        <f t="shared" si="42"/>
        <v>76.741808835130982</v>
      </c>
      <c r="K227" s="30">
        <f t="shared" si="42"/>
        <v>80.383710493702978</v>
      </c>
      <c r="L227" s="30">
        <f t="shared" si="42"/>
        <v>83.139772425927859</v>
      </c>
      <c r="M227" s="30">
        <f t="shared" si="42"/>
        <v>84.592803256946709</v>
      </c>
      <c r="N227" s="30">
        <f t="shared" si="42"/>
        <v>86.404896486934007</v>
      </c>
      <c r="O227" s="30">
        <f t="shared" si="42"/>
        <v>87.520158175562401</v>
      </c>
      <c r="P227" s="30">
        <f t="shared" si="42"/>
        <v>88.103863883054487</v>
      </c>
      <c r="Q227" s="30">
        <f t="shared" si="42"/>
        <v>88.713630183925545</v>
      </c>
      <c r="R227" s="30">
        <f t="shared" si="42"/>
        <v>89.796655935503424</v>
      </c>
      <c r="S227" s="30">
        <f t="shared" si="42"/>
        <v>89.461050119366618</v>
      </c>
      <c r="T227" s="30">
        <f t="shared" si="42"/>
        <v>89.893022067253241</v>
      </c>
      <c r="U227" s="30">
        <f t="shared" si="42"/>
        <v>90.972729767819089</v>
      </c>
      <c r="V227" s="30">
        <f t="shared" si="42"/>
        <v>92.58113016695286</v>
      </c>
      <c r="W227" s="30">
        <f t="shared" si="42"/>
        <v>93.543082701065259</v>
      </c>
      <c r="X227" s="30">
        <f t="shared" si="42"/>
        <v>94.233279832600957</v>
      </c>
      <c r="Y227" s="30">
        <f t="shared" si="42"/>
        <v>95.436047970562441</v>
      </c>
      <c r="Z227" s="30">
        <f t="shared" si="42"/>
        <v>96.423498714073872</v>
      </c>
      <c r="AA227" s="30">
        <f t="shared" si="42"/>
        <v>97.930764328926003</v>
      </c>
      <c r="AB227" s="30">
        <f t="shared" si="42"/>
        <v>100</v>
      </c>
      <c r="AC227" s="30">
        <f t="shared" si="42"/>
        <v>102.00699390174486</v>
      </c>
      <c r="AD227" s="30">
        <f t="shared" si="42"/>
        <v>103.67730976457786</v>
      </c>
      <c r="AE227" s="30">
        <f t="shared" si="42"/>
        <v>105.58254509364512</v>
      </c>
      <c r="AF227" s="30">
        <f t="shared" si="42"/>
        <v>106.85211164914291</v>
      </c>
      <c r="AG227" s="30">
        <f t="shared" si="42"/>
        <v>108.19797698363638</v>
      </c>
      <c r="AH227" s="30">
        <f t="shared" si="42"/>
        <v>109.65322046099591</v>
      </c>
    </row>
    <row r="228" spans="1:34" x14ac:dyDescent="0.25">
      <c r="A228" s="27" t="s">
        <v>440</v>
      </c>
      <c r="B228" s="1" t="s">
        <v>136</v>
      </c>
      <c r="C228" s="30">
        <f t="shared" ref="C228:AH228" si="43">C44*100/C136</f>
        <v>78.843419596794732</v>
      </c>
      <c r="D228" s="30">
        <f t="shared" si="43"/>
        <v>74.95802350683617</v>
      </c>
      <c r="E228" s="30">
        <f t="shared" si="43"/>
        <v>83.479422322397525</v>
      </c>
      <c r="F228" s="30">
        <f t="shared" si="43"/>
        <v>82.983026414682755</v>
      </c>
      <c r="G228" s="30">
        <f t="shared" si="43"/>
        <v>83.95963220883398</v>
      </c>
      <c r="H228" s="30">
        <f t="shared" si="43"/>
        <v>85.615600630130814</v>
      </c>
      <c r="I228" s="30">
        <f t="shared" si="43"/>
        <v>85.029881929935371</v>
      </c>
      <c r="J228" s="30">
        <f t="shared" si="43"/>
        <v>92.39198222378262</v>
      </c>
      <c r="K228" s="30">
        <f t="shared" si="43"/>
        <v>96.602179345166007</v>
      </c>
      <c r="L228" s="30">
        <f t="shared" si="43"/>
        <v>96.576181223272542</v>
      </c>
      <c r="M228" s="30">
        <f t="shared" si="43"/>
        <v>95.915900938057518</v>
      </c>
      <c r="N228" s="30">
        <f t="shared" si="43"/>
        <v>101.28191743809727</v>
      </c>
      <c r="O228" s="30">
        <f t="shared" si="43"/>
        <v>97.558691308691294</v>
      </c>
      <c r="P228" s="30">
        <f t="shared" si="43"/>
        <v>100.00388904012932</v>
      </c>
      <c r="Q228" s="30">
        <f t="shared" si="43"/>
        <v>97.128374060794172</v>
      </c>
      <c r="R228" s="30">
        <f t="shared" si="43"/>
        <v>96.765979118920285</v>
      </c>
      <c r="S228" s="30">
        <f t="shared" si="43"/>
        <v>96.649025676085344</v>
      </c>
      <c r="T228" s="30">
        <f t="shared" si="43"/>
        <v>93.397394114391147</v>
      </c>
      <c r="U228" s="30">
        <f t="shared" si="43"/>
        <v>95.421577299588435</v>
      </c>
      <c r="V228" s="30">
        <f t="shared" si="43"/>
        <v>96.872762700480479</v>
      </c>
      <c r="W228" s="30">
        <f t="shared" si="43"/>
        <v>95.937985686052528</v>
      </c>
      <c r="X228" s="30">
        <f t="shared" si="43"/>
        <v>97.636682865865851</v>
      </c>
      <c r="Y228" s="30">
        <f t="shared" si="43"/>
        <v>96.076246108912017</v>
      </c>
      <c r="Z228" s="30">
        <f t="shared" si="43"/>
        <v>97.108120181009554</v>
      </c>
      <c r="AA228" s="30">
        <f t="shared" si="43"/>
        <v>98.390334133574726</v>
      </c>
      <c r="AB228" s="30">
        <f t="shared" si="43"/>
        <v>100</v>
      </c>
      <c r="AC228" s="30">
        <f t="shared" si="43"/>
        <v>99.287204210468119</v>
      </c>
      <c r="AD228" s="30">
        <f t="shared" si="43"/>
        <v>101.04752601973796</v>
      </c>
      <c r="AE228" s="30">
        <f t="shared" si="43"/>
        <v>101.43556685998594</v>
      </c>
      <c r="AF228" s="30">
        <f t="shared" si="43"/>
        <v>103.97690880809188</v>
      </c>
      <c r="AG228" s="30">
        <f t="shared" si="43"/>
        <v>105.29478896089431</v>
      </c>
      <c r="AH228" s="30">
        <f t="shared" si="43"/>
        <v>106.77510950168818</v>
      </c>
    </row>
    <row r="229" spans="1:34" x14ac:dyDescent="0.25">
      <c r="A229" s="27" t="s">
        <v>441</v>
      </c>
      <c r="B229" s="1" t="s">
        <v>137</v>
      </c>
      <c r="C229" s="30">
        <f t="shared" ref="C229:AH229" si="44">C45*100/C137</f>
        <v>113.19836315166884</v>
      </c>
      <c r="D229" s="30">
        <f t="shared" si="44"/>
        <v>123.06749842063377</v>
      </c>
      <c r="E229" s="30">
        <f t="shared" si="44"/>
        <v>118.63834813236876</v>
      </c>
      <c r="F229" s="30">
        <f t="shared" si="44"/>
        <v>127.32916882065179</v>
      </c>
      <c r="G229" s="30">
        <f t="shared" si="44"/>
        <v>121.2956314165389</v>
      </c>
      <c r="H229" s="30">
        <f t="shared" si="44"/>
        <v>123.47037047845893</v>
      </c>
      <c r="I229" s="30">
        <f t="shared" si="44"/>
        <v>131.27997980308004</v>
      </c>
      <c r="J229" s="30">
        <f t="shared" si="44"/>
        <v>128.95856745454211</v>
      </c>
      <c r="K229" s="30">
        <f t="shared" si="44"/>
        <v>127.62937790037761</v>
      </c>
      <c r="L229" s="30">
        <f t="shared" si="44"/>
        <v>126.27817187090584</v>
      </c>
      <c r="M229" s="30">
        <f t="shared" si="44"/>
        <v>126.95188523549575</v>
      </c>
      <c r="N229" s="30">
        <f t="shared" si="44"/>
        <v>123.13754463735994</v>
      </c>
      <c r="O229" s="30">
        <f t="shared" si="44"/>
        <v>124.5586816709132</v>
      </c>
      <c r="P229" s="30">
        <f t="shared" si="44"/>
        <v>121.79846328802005</v>
      </c>
      <c r="Q229" s="30">
        <f t="shared" si="44"/>
        <v>118.55997059712729</v>
      </c>
      <c r="R229" s="30">
        <f t="shared" si="44"/>
        <v>113.22233016084365</v>
      </c>
      <c r="S229" s="30">
        <f t="shared" si="44"/>
        <v>112.37874333594053</v>
      </c>
      <c r="T229" s="30">
        <f t="shared" si="44"/>
        <v>109.37807625839476</v>
      </c>
      <c r="U229" s="30">
        <f t="shared" si="44"/>
        <v>106.43031703057389</v>
      </c>
      <c r="V229" s="30">
        <f t="shared" si="44"/>
        <v>102.17045585792087</v>
      </c>
      <c r="W229" s="30">
        <f t="shared" si="44"/>
        <v>100.15862157995402</v>
      </c>
      <c r="X229" s="30">
        <f t="shared" si="44"/>
        <v>101.48881008983298</v>
      </c>
      <c r="Y229" s="30">
        <f t="shared" si="44"/>
        <v>100.70606138593919</v>
      </c>
      <c r="Z229" s="30">
        <f t="shared" si="44"/>
        <v>100.24934239216095</v>
      </c>
      <c r="AA229" s="30">
        <f t="shared" si="44"/>
        <v>99.844983531283148</v>
      </c>
      <c r="AB229" s="30">
        <f t="shared" si="44"/>
        <v>100</v>
      </c>
      <c r="AC229" s="30">
        <f t="shared" si="44"/>
        <v>100.12420964452011</v>
      </c>
      <c r="AD229" s="30">
        <f t="shared" si="44"/>
        <v>102.93731632122619</v>
      </c>
      <c r="AE229" s="30">
        <f t="shared" si="44"/>
        <v>102.9989588865236</v>
      </c>
      <c r="AF229" s="30">
        <f t="shared" si="44"/>
        <v>102.91816022748283</v>
      </c>
      <c r="AG229" s="30">
        <f t="shared" si="44"/>
        <v>101.75827958828945</v>
      </c>
      <c r="AH229" s="30">
        <f t="shared" si="44"/>
        <v>101.9993545614613</v>
      </c>
    </row>
    <row r="230" spans="1:34" x14ac:dyDescent="0.25">
      <c r="A230" s="27" t="s">
        <v>442</v>
      </c>
      <c r="B230" s="1" t="s">
        <v>138</v>
      </c>
      <c r="C230" s="30">
        <f t="shared" ref="C230:AH230" si="45">C46*100/C138</f>
        <v>61.924137770885856</v>
      </c>
      <c r="D230" s="30">
        <f t="shared" si="45"/>
        <v>64.058302495441737</v>
      </c>
      <c r="E230" s="30">
        <f t="shared" si="45"/>
        <v>66.929868374047601</v>
      </c>
      <c r="F230" s="30">
        <f t="shared" si="45"/>
        <v>67.595176543392199</v>
      </c>
      <c r="G230" s="30">
        <f t="shared" si="45"/>
        <v>70.871391414570496</v>
      </c>
      <c r="H230" s="30">
        <f t="shared" si="45"/>
        <v>71.792585477149672</v>
      </c>
      <c r="I230" s="30">
        <f t="shared" si="45"/>
        <v>73.889541785090046</v>
      </c>
      <c r="J230" s="30">
        <f t="shared" si="45"/>
        <v>76.922555653011131</v>
      </c>
      <c r="K230" s="30">
        <f t="shared" si="45"/>
        <v>79.752377728528216</v>
      </c>
      <c r="L230" s="30">
        <f t="shared" si="45"/>
        <v>82.134920762519641</v>
      </c>
      <c r="M230" s="30">
        <f t="shared" si="45"/>
        <v>84.979021454428107</v>
      </c>
      <c r="N230" s="30">
        <f t="shared" si="45"/>
        <v>87.641296309155351</v>
      </c>
      <c r="O230" s="30">
        <f t="shared" si="45"/>
        <v>87.926588463022057</v>
      </c>
      <c r="P230" s="30">
        <f t="shared" si="45"/>
        <v>89.347966753778323</v>
      </c>
      <c r="Q230" s="30">
        <f t="shared" si="45"/>
        <v>91.612088764785028</v>
      </c>
      <c r="R230" s="30">
        <f t="shared" si="45"/>
        <v>92.065757660523161</v>
      </c>
      <c r="S230" s="30">
        <f t="shared" si="45"/>
        <v>91.005531096511518</v>
      </c>
      <c r="T230" s="30">
        <f t="shared" si="45"/>
        <v>91.250136474984814</v>
      </c>
      <c r="U230" s="30">
        <f t="shared" si="45"/>
        <v>92.446384340815101</v>
      </c>
      <c r="V230" s="30">
        <f t="shared" si="45"/>
        <v>93.461437810759293</v>
      </c>
      <c r="W230" s="30">
        <f t="shared" si="45"/>
        <v>94.545997867910245</v>
      </c>
      <c r="X230" s="30">
        <f t="shared" si="45"/>
        <v>96.412460725751913</v>
      </c>
      <c r="Y230" s="30">
        <f t="shared" si="45"/>
        <v>97.097748303216832</v>
      </c>
      <c r="Z230" s="30">
        <f t="shared" si="45"/>
        <v>96.43899028377173</v>
      </c>
      <c r="AA230" s="30">
        <f t="shared" si="45"/>
        <v>98.476295287218193</v>
      </c>
      <c r="AB230" s="30">
        <f t="shared" si="45"/>
        <v>100</v>
      </c>
      <c r="AC230" s="30">
        <f t="shared" si="45"/>
        <v>101.75113706895675</v>
      </c>
      <c r="AD230" s="30">
        <f t="shared" si="45"/>
        <v>103.524187650013</v>
      </c>
      <c r="AE230" s="30">
        <f t="shared" si="45"/>
        <v>106.78187634244341</v>
      </c>
      <c r="AF230" s="30">
        <f t="shared" si="45"/>
        <v>109.59247961392221</v>
      </c>
      <c r="AG230" s="30">
        <f t="shared" si="45"/>
        <v>111.17512102927948</v>
      </c>
      <c r="AH230" s="30">
        <f t="shared" si="45"/>
        <v>113.40386423667385</v>
      </c>
    </row>
    <row r="231" spans="1:34" x14ac:dyDescent="0.25">
      <c r="A231" s="27" t="s">
        <v>443</v>
      </c>
      <c r="B231" s="1" t="s">
        <v>139</v>
      </c>
      <c r="C231" s="30">
        <f t="shared" ref="C231:AH231" si="46">C47*100/C139</f>
        <v>80.309674103342488</v>
      </c>
      <c r="D231" s="30">
        <f t="shared" si="46"/>
        <v>75.06493116545812</v>
      </c>
      <c r="E231" s="30">
        <f t="shared" si="46"/>
        <v>71.030798954426643</v>
      </c>
      <c r="F231" s="30">
        <f t="shared" si="46"/>
        <v>86.711617969422008</v>
      </c>
      <c r="G231" s="30">
        <f t="shared" si="46"/>
        <v>86.905134355337722</v>
      </c>
      <c r="H231" s="30">
        <f t="shared" si="46"/>
        <v>88.695886639561223</v>
      </c>
      <c r="I231" s="30">
        <f t="shared" si="46"/>
        <v>87.544209825962113</v>
      </c>
      <c r="J231" s="30">
        <f t="shared" si="46"/>
        <v>94.600219472509181</v>
      </c>
      <c r="K231" s="30">
        <f t="shared" si="46"/>
        <v>97.062069807040615</v>
      </c>
      <c r="L231" s="30">
        <f t="shared" si="46"/>
        <v>90.871798067286676</v>
      </c>
      <c r="M231" s="30">
        <f t="shared" si="46"/>
        <v>97.903877972606509</v>
      </c>
      <c r="N231" s="30">
        <f t="shared" si="46"/>
        <v>93.593523328185697</v>
      </c>
      <c r="O231" s="30">
        <f t="shared" si="46"/>
        <v>93.679008876086087</v>
      </c>
      <c r="P231" s="30">
        <f t="shared" si="46"/>
        <v>95.0209045990118</v>
      </c>
      <c r="Q231" s="30">
        <f t="shared" si="46"/>
        <v>98.10558122651598</v>
      </c>
      <c r="R231" s="30">
        <f t="shared" si="46"/>
        <v>98.850370194636383</v>
      </c>
      <c r="S231" s="30">
        <f t="shared" si="46"/>
        <v>95.412563926417832</v>
      </c>
      <c r="T231" s="30">
        <f t="shared" si="46"/>
        <v>91.286685836870703</v>
      </c>
      <c r="U231" s="30">
        <f t="shared" si="46"/>
        <v>99.005979961189666</v>
      </c>
      <c r="V231" s="30">
        <f t="shared" si="46"/>
        <v>91.326424996651369</v>
      </c>
      <c r="W231" s="30">
        <f t="shared" si="46"/>
        <v>98.960020151858672</v>
      </c>
      <c r="X231" s="30">
        <f t="shared" si="46"/>
        <v>99.198476311403851</v>
      </c>
      <c r="Y231" s="30">
        <f t="shared" si="46"/>
        <v>96.238980636717102</v>
      </c>
      <c r="Z231" s="30">
        <f t="shared" si="46"/>
        <v>96.271408354432822</v>
      </c>
      <c r="AA231" s="30">
        <f t="shared" si="46"/>
        <v>98.528962588552929</v>
      </c>
      <c r="AB231" s="30">
        <f t="shared" si="46"/>
        <v>100</v>
      </c>
      <c r="AC231" s="30">
        <f t="shared" si="46"/>
        <v>98.17203667707291</v>
      </c>
      <c r="AD231" s="30">
        <f t="shared" si="46"/>
        <v>95.72281030389783</v>
      </c>
      <c r="AE231" s="30">
        <f t="shared" si="46"/>
        <v>98.4236468717028</v>
      </c>
      <c r="AF231" s="30">
        <f t="shared" si="46"/>
        <v>103.39425079309473</v>
      </c>
      <c r="AG231" s="30">
        <f t="shared" si="46"/>
        <v>100.61846818444037</v>
      </c>
      <c r="AH231" s="30">
        <f t="shared" si="46"/>
        <v>103.72260426714794</v>
      </c>
    </row>
    <row r="232" spans="1:34" x14ac:dyDescent="0.25">
      <c r="A232" s="27" t="s">
        <v>444</v>
      </c>
      <c r="B232" s="9" t="s">
        <v>286</v>
      </c>
      <c r="C232" s="30">
        <f t="shared" ref="C232:AH232" si="47">C48*100/C140</f>
        <v>183.98479059064451</v>
      </c>
      <c r="D232" s="30">
        <f t="shared" si="47"/>
        <v>187.67913973888074</v>
      </c>
      <c r="E232" s="30">
        <f t="shared" si="47"/>
        <v>191.52459701733406</v>
      </c>
      <c r="F232" s="30">
        <f t="shared" si="47"/>
        <v>193.88984491497035</v>
      </c>
      <c r="G232" s="30">
        <f t="shared" si="47"/>
        <v>195.95643187653312</v>
      </c>
      <c r="H232" s="30">
        <f t="shared" si="47"/>
        <v>197.7744778992477</v>
      </c>
      <c r="I232" s="30">
        <f t="shared" si="47"/>
        <v>198.53601604480411</v>
      </c>
      <c r="J232" s="30">
        <f t="shared" si="47"/>
        <v>198.98630170996785</v>
      </c>
      <c r="K232" s="30">
        <f t="shared" si="47"/>
        <v>197.49352824521711</v>
      </c>
      <c r="L232" s="30">
        <f t="shared" si="47"/>
        <v>195.99822749429046</v>
      </c>
      <c r="M232" s="30">
        <f t="shared" si="47"/>
        <v>194.03149230115707</v>
      </c>
      <c r="N232" s="30">
        <f t="shared" si="47"/>
        <v>190.79932925858648</v>
      </c>
      <c r="O232" s="30">
        <f t="shared" si="47"/>
        <v>184.9039882021608</v>
      </c>
      <c r="P232" s="30">
        <f t="shared" si="47"/>
        <v>178.32412014776833</v>
      </c>
      <c r="Q232" s="30">
        <f t="shared" si="47"/>
        <v>172.23652405777906</v>
      </c>
      <c r="R232" s="30">
        <f t="shared" si="47"/>
        <v>167.06185244831221</v>
      </c>
      <c r="S232" s="30">
        <f t="shared" si="47"/>
        <v>161.41131369892699</v>
      </c>
      <c r="T232" s="30">
        <f t="shared" si="47"/>
        <v>154.94513229355545</v>
      </c>
      <c r="U232" s="30">
        <f t="shared" si="47"/>
        <v>147.96029667600871</v>
      </c>
      <c r="V232" s="30">
        <f t="shared" si="47"/>
        <v>140.61239622178667</v>
      </c>
      <c r="W232" s="30">
        <f t="shared" si="47"/>
        <v>133.19649146420798</v>
      </c>
      <c r="X232" s="30">
        <f t="shared" si="47"/>
        <v>126.05147942419684</v>
      </c>
      <c r="Y232" s="30">
        <f t="shared" si="47"/>
        <v>119.54952582901817</v>
      </c>
      <c r="Z232" s="30">
        <f t="shared" si="47"/>
        <v>112.56939345182195</v>
      </c>
      <c r="AA232" s="30">
        <f t="shared" si="47"/>
        <v>105.78294803973691</v>
      </c>
      <c r="AB232" s="30">
        <f t="shared" si="47"/>
        <v>100</v>
      </c>
      <c r="AC232" s="30">
        <f t="shared" si="47"/>
        <v>94.974801442194121</v>
      </c>
      <c r="AD232" s="30">
        <f t="shared" si="47"/>
        <v>90.354753077033791</v>
      </c>
      <c r="AE232" s="30">
        <f t="shared" si="47"/>
        <v>86.001350512403988</v>
      </c>
      <c r="AF232" s="30">
        <f t="shared" si="47"/>
        <v>81.692021397268803</v>
      </c>
      <c r="AG232" s="30">
        <f t="shared" si="47"/>
        <v>77.43027546642449</v>
      </c>
      <c r="AH232" s="30">
        <f t="shared" si="47"/>
        <v>73.795168858233609</v>
      </c>
    </row>
    <row r="233" spans="1:34" x14ac:dyDescent="0.25">
      <c r="A233" s="27" t="s">
        <v>445</v>
      </c>
      <c r="B233" s="1" t="s">
        <v>140</v>
      </c>
      <c r="C233" s="30">
        <f t="shared" ref="C233:AH233" si="48">C49*100/C141</f>
        <v>180.22904536965837</v>
      </c>
      <c r="D233" s="30">
        <f t="shared" si="48"/>
        <v>185.18518518518519</v>
      </c>
      <c r="E233" s="30">
        <f t="shared" si="48"/>
        <v>183.49970640046973</v>
      </c>
      <c r="F233" s="30">
        <f t="shared" si="48"/>
        <v>182.89369173529533</v>
      </c>
      <c r="G233" s="30">
        <f t="shared" si="48"/>
        <v>184.61992910594719</v>
      </c>
      <c r="H233" s="30">
        <f t="shared" si="48"/>
        <v>187.60318174996243</v>
      </c>
      <c r="I233" s="30">
        <f t="shared" si="48"/>
        <v>181.28421739603348</v>
      </c>
      <c r="J233" s="30">
        <f t="shared" si="48"/>
        <v>183.4507418080905</v>
      </c>
      <c r="K233" s="30">
        <f t="shared" si="48"/>
        <v>180.68647720503208</v>
      </c>
      <c r="L233" s="30">
        <f t="shared" si="48"/>
        <v>175.26640493550195</v>
      </c>
      <c r="M233" s="30">
        <f t="shared" si="48"/>
        <v>169.49819785141895</v>
      </c>
      <c r="N233" s="30">
        <f t="shared" si="48"/>
        <v>167.36961906674699</v>
      </c>
      <c r="O233" s="30">
        <f t="shared" si="48"/>
        <v>160.96046053628234</v>
      </c>
      <c r="P233" s="30">
        <f t="shared" si="48"/>
        <v>154.397233201581</v>
      </c>
      <c r="Q233" s="30">
        <f t="shared" si="48"/>
        <v>150.22981497549418</v>
      </c>
      <c r="R233" s="30">
        <f t="shared" si="48"/>
        <v>145.63182204179699</v>
      </c>
      <c r="S233" s="30">
        <f t="shared" si="48"/>
        <v>138.26934190565629</v>
      </c>
      <c r="T233" s="30">
        <f t="shared" si="48"/>
        <v>135.73594492706113</v>
      </c>
      <c r="U233" s="30">
        <f t="shared" si="48"/>
        <v>129.773713820068</v>
      </c>
      <c r="V233" s="30">
        <f t="shared" si="48"/>
        <v>125.81640869643017</v>
      </c>
      <c r="W233" s="30">
        <f t="shared" si="48"/>
        <v>119.44722430711921</v>
      </c>
      <c r="X233" s="30">
        <f t="shared" si="48"/>
        <v>114.82939632545931</v>
      </c>
      <c r="Y233" s="30">
        <f t="shared" si="48"/>
        <v>111.03803812539738</v>
      </c>
      <c r="Z233" s="30">
        <f t="shared" si="48"/>
        <v>105.64201200676109</v>
      </c>
      <c r="AA233" s="30">
        <f t="shared" si="48"/>
        <v>102.57727046515812</v>
      </c>
      <c r="AB233" s="30">
        <f t="shared" si="48"/>
        <v>100</v>
      </c>
      <c r="AC233" s="30">
        <f t="shared" si="48"/>
        <v>98.459114852557462</v>
      </c>
      <c r="AD233" s="30">
        <f t="shared" si="48"/>
        <v>97.512528176754401</v>
      </c>
      <c r="AE233" s="30">
        <f t="shared" si="48"/>
        <v>96.577624895864133</v>
      </c>
      <c r="AF233" s="30">
        <f t="shared" si="48"/>
        <v>96.041725044970121</v>
      </c>
      <c r="AG233" s="30">
        <f t="shared" si="48"/>
        <v>95.700028822596906</v>
      </c>
      <c r="AH233" s="30">
        <f t="shared" si="48"/>
        <v>94.53836778000894</v>
      </c>
    </row>
    <row r="234" spans="1:34" x14ac:dyDescent="0.25">
      <c r="A234" s="27" t="s">
        <v>446</v>
      </c>
      <c r="B234" s="1" t="s">
        <v>141</v>
      </c>
      <c r="C234" s="30">
        <f t="shared" ref="C234:AH234" si="49">C50*100/C142</f>
        <v>148.93585332797161</v>
      </c>
      <c r="D234" s="30">
        <f t="shared" si="49"/>
        <v>148.6469412175671</v>
      </c>
      <c r="E234" s="30">
        <f t="shared" si="49"/>
        <v>162.27865191878274</v>
      </c>
      <c r="F234" s="30">
        <f t="shared" si="49"/>
        <v>160.78133884082501</v>
      </c>
      <c r="G234" s="30">
        <f t="shared" si="49"/>
        <v>162.52234682268812</v>
      </c>
      <c r="H234" s="30">
        <f t="shared" si="49"/>
        <v>163.68260683437839</v>
      </c>
      <c r="I234" s="30">
        <f t="shared" si="49"/>
        <v>162.34425098421204</v>
      </c>
      <c r="J234" s="30">
        <f t="shared" si="49"/>
        <v>158.79720643954428</v>
      </c>
      <c r="K234" s="30">
        <f t="shared" si="49"/>
        <v>158.1732570542801</v>
      </c>
      <c r="L234" s="30">
        <f t="shared" si="49"/>
        <v>156.5096776781007</v>
      </c>
      <c r="M234" s="30">
        <f t="shared" si="49"/>
        <v>150.30948723421525</v>
      </c>
      <c r="N234" s="30">
        <f t="shared" si="49"/>
        <v>151.37341095761849</v>
      </c>
      <c r="O234" s="30">
        <f t="shared" si="49"/>
        <v>140.95624718087507</v>
      </c>
      <c r="P234" s="30">
        <f t="shared" si="49"/>
        <v>140.61137827272981</v>
      </c>
      <c r="Q234" s="30">
        <f t="shared" si="49"/>
        <v>137.20526593810669</v>
      </c>
      <c r="R234" s="30">
        <f t="shared" si="49"/>
        <v>130.92689696707842</v>
      </c>
      <c r="S234" s="30">
        <f t="shared" si="49"/>
        <v>132.44436674374927</v>
      </c>
      <c r="T234" s="30">
        <f t="shared" si="49"/>
        <v>128.01894680412701</v>
      </c>
      <c r="U234" s="30">
        <f t="shared" si="49"/>
        <v>116.00587672123717</v>
      </c>
      <c r="V234" s="30">
        <f t="shared" si="49"/>
        <v>116.12165882845468</v>
      </c>
      <c r="W234" s="30">
        <f t="shared" si="49"/>
        <v>110.21584903909181</v>
      </c>
      <c r="X234" s="30">
        <f t="shared" si="49"/>
        <v>110.3723521672715</v>
      </c>
      <c r="Y234" s="30">
        <f t="shared" si="49"/>
        <v>106.48028357829124</v>
      </c>
      <c r="Z234" s="30">
        <f t="shared" si="49"/>
        <v>105.74066045616522</v>
      </c>
      <c r="AA234" s="30">
        <f t="shared" si="49"/>
        <v>100.92752394505504</v>
      </c>
      <c r="AB234" s="30">
        <f t="shared" si="49"/>
        <v>100</v>
      </c>
      <c r="AC234" s="30">
        <f t="shared" si="49"/>
        <v>96.301261161316162</v>
      </c>
      <c r="AD234" s="30">
        <f t="shared" si="49"/>
        <v>99.248736687642889</v>
      </c>
      <c r="AE234" s="30">
        <f t="shared" si="49"/>
        <v>96.041813572730192</v>
      </c>
      <c r="AF234" s="30">
        <f t="shared" si="49"/>
        <v>96.524410007244413</v>
      </c>
      <c r="AG234" s="30">
        <f t="shared" si="49"/>
        <v>91.124337639970776</v>
      </c>
      <c r="AH234" s="30">
        <f t="shared" si="49"/>
        <v>89.37136184081173</v>
      </c>
    </row>
    <row r="235" spans="1:34" x14ac:dyDescent="0.25">
      <c r="A235" s="27" t="s">
        <v>447</v>
      </c>
      <c r="B235" s="1" t="s">
        <v>142</v>
      </c>
      <c r="C235" s="30">
        <f t="shared" ref="C235:AH235" si="50">C51*100/C143</f>
        <v>178.56121770080449</v>
      </c>
      <c r="D235" s="30">
        <f t="shared" si="50"/>
        <v>183.1637452539041</v>
      </c>
      <c r="E235" s="30">
        <f t="shared" si="50"/>
        <v>186.98474539375641</v>
      </c>
      <c r="F235" s="30">
        <f t="shared" si="50"/>
        <v>189.66593151083075</v>
      </c>
      <c r="G235" s="30">
        <f t="shared" si="50"/>
        <v>192.22841129053577</v>
      </c>
      <c r="H235" s="30">
        <f t="shared" si="50"/>
        <v>194.22707948362148</v>
      </c>
      <c r="I235" s="30">
        <f t="shared" si="50"/>
        <v>195.69096235710305</v>
      </c>
      <c r="J235" s="30">
        <f t="shared" si="50"/>
        <v>196.61687890366429</v>
      </c>
      <c r="K235" s="30">
        <f t="shared" si="50"/>
        <v>195.72093093814257</v>
      </c>
      <c r="L235" s="30">
        <f t="shared" si="50"/>
        <v>195.12315094149744</v>
      </c>
      <c r="M235" s="30">
        <f t="shared" si="50"/>
        <v>193.73140524458589</v>
      </c>
      <c r="N235" s="30">
        <f t="shared" si="50"/>
        <v>190.83055996433896</v>
      </c>
      <c r="O235" s="30">
        <f t="shared" si="50"/>
        <v>185.281014828455</v>
      </c>
      <c r="P235" s="30">
        <f t="shared" si="50"/>
        <v>178.90236409403488</v>
      </c>
      <c r="Q235" s="30">
        <f t="shared" si="50"/>
        <v>172.70883736728405</v>
      </c>
      <c r="R235" s="30">
        <f t="shared" si="50"/>
        <v>168.02045477753927</v>
      </c>
      <c r="S235" s="30">
        <f t="shared" si="50"/>
        <v>163.43779352467274</v>
      </c>
      <c r="T235" s="30">
        <f t="shared" si="50"/>
        <v>156.92905845767558</v>
      </c>
      <c r="U235" s="30">
        <f t="shared" si="50"/>
        <v>150.2015705076212</v>
      </c>
      <c r="V235" s="30">
        <f t="shared" si="50"/>
        <v>142.76352701935502</v>
      </c>
      <c r="W235" s="30">
        <f t="shared" si="50"/>
        <v>135.05183578854354</v>
      </c>
      <c r="X235" s="30">
        <f t="shared" si="50"/>
        <v>127.56285879803234</v>
      </c>
      <c r="Y235" s="30">
        <f t="shared" si="50"/>
        <v>120.26383715697733</v>
      </c>
      <c r="Z235" s="30">
        <f t="shared" si="50"/>
        <v>113.16487327385603</v>
      </c>
      <c r="AA235" s="30">
        <f t="shared" si="50"/>
        <v>106.17098644672572</v>
      </c>
      <c r="AB235" s="30">
        <f t="shared" si="50"/>
        <v>100</v>
      </c>
      <c r="AC235" s="30">
        <f t="shared" si="50"/>
        <v>94.353829182958009</v>
      </c>
      <c r="AD235" s="30">
        <f t="shared" si="50"/>
        <v>89.137009458804727</v>
      </c>
      <c r="AE235" s="30">
        <f t="shared" si="50"/>
        <v>83.958003284141839</v>
      </c>
      <c r="AF235" s="30">
        <f t="shared" si="50"/>
        <v>78.649155823561699</v>
      </c>
      <c r="AG235" s="30">
        <f t="shared" si="50"/>
        <v>73.790177104331136</v>
      </c>
      <c r="AH235" s="30">
        <f t="shared" si="50"/>
        <v>69.348152583227701</v>
      </c>
    </row>
    <row r="236" spans="1:34" x14ac:dyDescent="0.25">
      <c r="A236" s="27" t="s">
        <v>448</v>
      </c>
      <c r="B236" s="1" t="s">
        <v>143</v>
      </c>
      <c r="C236" s="30">
        <f t="shared" ref="C236:AH236" si="51">C52*100/C144</f>
        <v>376.38793049369554</v>
      </c>
      <c r="D236" s="30">
        <f t="shared" si="51"/>
        <v>370.45857479294011</v>
      </c>
      <c r="E236" s="30">
        <f t="shared" si="51"/>
        <v>323.31816817163576</v>
      </c>
      <c r="F236" s="30">
        <f t="shared" si="51"/>
        <v>334.96629401666462</v>
      </c>
      <c r="G236" s="30">
        <f t="shared" si="51"/>
        <v>313.63324512398316</v>
      </c>
      <c r="H236" s="30">
        <f t="shared" si="51"/>
        <v>299.25560169079415</v>
      </c>
      <c r="I236" s="30">
        <f t="shared" si="51"/>
        <v>281.73478191967041</v>
      </c>
      <c r="J236" s="30">
        <f t="shared" si="51"/>
        <v>295.2223188073018</v>
      </c>
      <c r="K236" s="30">
        <f t="shared" si="51"/>
        <v>271.84172770520274</v>
      </c>
      <c r="L236" s="30">
        <f t="shared" si="51"/>
        <v>251.29135836939832</v>
      </c>
      <c r="M236" s="30">
        <f t="shared" si="51"/>
        <v>253.89087770076421</v>
      </c>
      <c r="N236" s="30">
        <f t="shared" si="51"/>
        <v>223.48865795060902</v>
      </c>
      <c r="O236" s="30">
        <f t="shared" si="51"/>
        <v>217.7257816355561</v>
      </c>
      <c r="P236" s="30">
        <f t="shared" si="51"/>
        <v>198.66891824774012</v>
      </c>
      <c r="Q236" s="30">
        <f t="shared" si="51"/>
        <v>189.94855559952512</v>
      </c>
      <c r="R236" s="30">
        <f t="shared" si="51"/>
        <v>178.18302468756525</v>
      </c>
      <c r="S236" s="30">
        <f t="shared" si="51"/>
        <v>167.05318187178179</v>
      </c>
      <c r="T236" s="30">
        <f t="shared" si="51"/>
        <v>156.68455482000863</v>
      </c>
      <c r="U236" s="30">
        <f t="shared" si="51"/>
        <v>148.0240593251547</v>
      </c>
      <c r="V236" s="30">
        <f t="shared" si="51"/>
        <v>138.66172526700262</v>
      </c>
      <c r="W236" s="30">
        <f t="shared" si="51"/>
        <v>132.92515364384471</v>
      </c>
      <c r="X236" s="30">
        <f t="shared" si="51"/>
        <v>124.64988048276165</v>
      </c>
      <c r="Y236" s="30">
        <f t="shared" si="51"/>
        <v>118.83501327925218</v>
      </c>
      <c r="Z236" s="30">
        <f t="shared" si="51"/>
        <v>109.49826833786929</v>
      </c>
      <c r="AA236" s="30">
        <f t="shared" si="51"/>
        <v>104.20005355091361</v>
      </c>
      <c r="AB236" s="30">
        <f t="shared" si="51"/>
        <v>100</v>
      </c>
      <c r="AC236" s="30">
        <f t="shared" si="51"/>
        <v>96.351866964044845</v>
      </c>
      <c r="AD236" s="30">
        <f t="shared" si="51"/>
        <v>94.20158733063198</v>
      </c>
      <c r="AE236" s="30">
        <f t="shared" si="51"/>
        <v>92.635905792160713</v>
      </c>
      <c r="AF236" s="30">
        <f t="shared" si="51"/>
        <v>90.815196474995886</v>
      </c>
      <c r="AG236" s="30">
        <f t="shared" si="51"/>
        <v>89.046140197020705</v>
      </c>
      <c r="AH236" s="30">
        <f t="shared" si="51"/>
        <v>87.54592298636652</v>
      </c>
    </row>
    <row r="237" spans="1:34" x14ac:dyDescent="0.25">
      <c r="A237" s="27" t="s">
        <v>449</v>
      </c>
      <c r="B237" s="9" t="s">
        <v>287</v>
      </c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</row>
    <row r="238" spans="1:34" x14ac:dyDescent="0.25">
      <c r="A238" s="27" t="s">
        <v>450</v>
      </c>
      <c r="B238" s="9" t="s">
        <v>61</v>
      </c>
      <c r="C238" s="30">
        <f t="shared" ref="C238:AH238" si="52">C54*100/C146</f>
        <v>185.2958965699282</v>
      </c>
      <c r="D238" s="30">
        <f t="shared" si="52"/>
        <v>183.21100713177833</v>
      </c>
      <c r="E238" s="30">
        <f t="shared" si="52"/>
        <v>181.87379611947455</v>
      </c>
      <c r="F238" s="30">
        <f t="shared" si="52"/>
        <v>180.46668938275346</v>
      </c>
      <c r="G238" s="30">
        <f t="shared" si="52"/>
        <v>179.53933688857248</v>
      </c>
      <c r="H238" s="30">
        <f t="shared" si="52"/>
        <v>177.54630999585723</v>
      </c>
      <c r="I238" s="30">
        <f t="shared" si="52"/>
        <v>175.10178743034541</v>
      </c>
      <c r="J238" s="30">
        <f t="shared" si="52"/>
        <v>172.72784372840903</v>
      </c>
      <c r="K238" s="30">
        <f t="shared" si="52"/>
        <v>168.42518265405624</v>
      </c>
      <c r="L238" s="30">
        <f t="shared" si="52"/>
        <v>163.83217636057392</v>
      </c>
      <c r="M238" s="30">
        <f t="shared" si="52"/>
        <v>157.56629243649056</v>
      </c>
      <c r="N238" s="30">
        <f t="shared" si="52"/>
        <v>150.21267319870552</v>
      </c>
      <c r="O238" s="30">
        <f t="shared" si="52"/>
        <v>142.19380646166115</v>
      </c>
      <c r="P238" s="30">
        <f t="shared" si="52"/>
        <v>135.61763694803298</v>
      </c>
      <c r="Q238" s="30">
        <f t="shared" si="52"/>
        <v>129.8642514859215</v>
      </c>
      <c r="R238" s="30">
        <f t="shared" si="52"/>
        <v>124.77094150244416</v>
      </c>
      <c r="S238" s="30">
        <f t="shared" si="52"/>
        <v>120.40357578788912</v>
      </c>
      <c r="T238" s="30">
        <f t="shared" si="52"/>
        <v>115.97030574497926</v>
      </c>
      <c r="U238" s="30">
        <f t="shared" si="52"/>
        <v>112.07403461294483</v>
      </c>
      <c r="V238" s="30">
        <f t="shared" si="52"/>
        <v>108.99972768986591</v>
      </c>
      <c r="W238" s="30">
        <f t="shared" si="52"/>
        <v>106.81212055504422</v>
      </c>
      <c r="X238" s="30">
        <f t="shared" si="52"/>
        <v>104.98661876213092</v>
      </c>
      <c r="Y238" s="30">
        <f t="shared" si="52"/>
        <v>103.17673786573144</v>
      </c>
      <c r="Z238" s="30">
        <f t="shared" si="52"/>
        <v>101.59489614296173</v>
      </c>
      <c r="AA238" s="30">
        <f t="shared" si="52"/>
        <v>100.40894230030156</v>
      </c>
      <c r="AB238" s="30">
        <f t="shared" si="52"/>
        <v>100</v>
      </c>
      <c r="AC238" s="30">
        <f t="shared" si="52"/>
        <v>99.842225852122795</v>
      </c>
      <c r="AD238" s="30">
        <f t="shared" si="52"/>
        <v>100.38539574943229</v>
      </c>
      <c r="AE238" s="30">
        <f t="shared" si="52"/>
        <v>100.66235125646956</v>
      </c>
      <c r="AF238" s="30">
        <f t="shared" si="52"/>
        <v>100.85598908599617</v>
      </c>
      <c r="AG238" s="30">
        <f t="shared" si="52"/>
        <v>101.03055369999959</v>
      </c>
      <c r="AH238" s="30">
        <f t="shared" si="52"/>
        <v>100.91769577436374</v>
      </c>
    </row>
    <row r="239" spans="1:34" x14ac:dyDescent="0.25">
      <c r="A239" s="27" t="s">
        <v>451</v>
      </c>
      <c r="B239" s="1" t="s">
        <v>144</v>
      </c>
      <c r="C239" s="30">
        <f t="shared" ref="C239:AH239" si="53">C55*100/C147</f>
        <v>154.93588484926676</v>
      </c>
      <c r="D239" s="30">
        <f t="shared" si="53"/>
        <v>154.82749426643187</v>
      </c>
      <c r="E239" s="30">
        <f t="shared" si="53"/>
        <v>155.30785859399305</v>
      </c>
      <c r="F239" s="30">
        <f t="shared" si="53"/>
        <v>156.10914181196944</v>
      </c>
      <c r="G239" s="30">
        <f t="shared" si="53"/>
        <v>156.83126728198502</v>
      </c>
      <c r="H239" s="30">
        <f t="shared" si="53"/>
        <v>156.90914430446315</v>
      </c>
      <c r="I239" s="30">
        <f t="shared" si="53"/>
        <v>156.86654509178479</v>
      </c>
      <c r="J239" s="30">
        <f t="shared" si="53"/>
        <v>156.84411043208942</v>
      </c>
      <c r="K239" s="30">
        <f t="shared" si="53"/>
        <v>154.56713527250375</v>
      </c>
      <c r="L239" s="30">
        <f t="shared" si="53"/>
        <v>151.57934271015503</v>
      </c>
      <c r="M239" s="30">
        <f t="shared" si="53"/>
        <v>147.42691579827658</v>
      </c>
      <c r="N239" s="30">
        <f t="shared" si="53"/>
        <v>141.44890784115654</v>
      </c>
      <c r="O239" s="30">
        <f t="shared" si="53"/>
        <v>134.92720527022655</v>
      </c>
      <c r="P239" s="30">
        <f t="shared" si="53"/>
        <v>129.27586919867554</v>
      </c>
      <c r="Q239" s="30">
        <f t="shared" si="53"/>
        <v>124.45050691533253</v>
      </c>
      <c r="R239" s="30">
        <f t="shared" si="53"/>
        <v>120.33332054217692</v>
      </c>
      <c r="S239" s="30">
        <f t="shared" si="53"/>
        <v>116.33438738811729</v>
      </c>
      <c r="T239" s="30">
        <f t="shared" si="53"/>
        <v>112.66015069797972</v>
      </c>
      <c r="U239" s="30">
        <f t="shared" si="53"/>
        <v>108.99595550819335</v>
      </c>
      <c r="V239" s="30">
        <f t="shared" si="53"/>
        <v>106.50604072059762</v>
      </c>
      <c r="W239" s="30">
        <f t="shared" si="53"/>
        <v>104.91215017798197</v>
      </c>
      <c r="X239" s="30">
        <f t="shared" si="53"/>
        <v>103.48473165668754</v>
      </c>
      <c r="Y239" s="30">
        <f t="shared" si="53"/>
        <v>102.18770661553553</v>
      </c>
      <c r="Z239" s="30">
        <f t="shared" si="53"/>
        <v>100.70155534879586</v>
      </c>
      <c r="AA239" s="30">
        <f t="shared" si="53"/>
        <v>99.930442781939647</v>
      </c>
      <c r="AB239" s="30">
        <f t="shared" si="53"/>
        <v>100.00000000000001</v>
      </c>
      <c r="AC239" s="30">
        <f t="shared" si="53"/>
        <v>100.4400150289467</v>
      </c>
      <c r="AD239" s="30">
        <f t="shared" si="53"/>
        <v>101.46149925396676</v>
      </c>
      <c r="AE239" s="30">
        <f t="shared" si="53"/>
        <v>102.0016643056366</v>
      </c>
      <c r="AF239" s="30">
        <f t="shared" si="53"/>
        <v>102.56993250804707</v>
      </c>
      <c r="AG239" s="30">
        <f t="shared" si="53"/>
        <v>102.97133155635693</v>
      </c>
      <c r="AH239" s="30">
        <f t="shared" si="53"/>
        <v>103.1020004291989</v>
      </c>
    </row>
    <row r="240" spans="1:34" x14ac:dyDescent="0.25">
      <c r="A240" s="27" t="s">
        <v>452</v>
      </c>
      <c r="B240" s="1" t="s">
        <v>145</v>
      </c>
      <c r="C240" s="30">
        <f t="shared" ref="C240:AH240" si="54">C56*100/C148</f>
        <v>700.48333350011512</v>
      </c>
      <c r="D240" s="30">
        <f t="shared" si="54"/>
        <v>642.30004587857468</v>
      </c>
      <c r="E240" s="30">
        <f t="shared" si="54"/>
        <v>589.59005066789496</v>
      </c>
      <c r="F240" s="30">
        <f t="shared" si="54"/>
        <v>553.59490692685631</v>
      </c>
      <c r="G240" s="30">
        <f t="shared" si="54"/>
        <v>511.8362124120282</v>
      </c>
      <c r="H240" s="30">
        <f t="shared" si="54"/>
        <v>493.80725392778328</v>
      </c>
      <c r="I240" s="30">
        <f t="shared" si="54"/>
        <v>455.61546055129475</v>
      </c>
      <c r="J240" s="30">
        <f t="shared" si="54"/>
        <v>408.78604803711397</v>
      </c>
      <c r="K240" s="30">
        <f t="shared" si="54"/>
        <v>370.16146090389901</v>
      </c>
      <c r="L240" s="30">
        <f t="shared" si="54"/>
        <v>336.20575792384938</v>
      </c>
      <c r="M240" s="30">
        <f t="shared" si="54"/>
        <v>301.26531432014463</v>
      </c>
      <c r="N240" s="30">
        <f t="shared" si="54"/>
        <v>265.38417307766025</v>
      </c>
      <c r="O240" s="30">
        <f t="shared" si="54"/>
        <v>233.56027606824631</v>
      </c>
      <c r="P240" s="30">
        <f t="shared" si="54"/>
        <v>209.0503886097402</v>
      </c>
      <c r="Q240" s="30">
        <f t="shared" si="54"/>
        <v>192.25066880423344</v>
      </c>
      <c r="R240" s="30">
        <f t="shared" si="54"/>
        <v>176.61740487061223</v>
      </c>
      <c r="S240" s="30">
        <f t="shared" si="54"/>
        <v>166.46477857955009</v>
      </c>
      <c r="T240" s="30">
        <f t="shared" si="54"/>
        <v>155.28892916989597</v>
      </c>
      <c r="U240" s="30">
        <f t="shared" si="54"/>
        <v>144.88476295242947</v>
      </c>
      <c r="V240" s="30">
        <f t="shared" si="54"/>
        <v>134.59419849154798</v>
      </c>
      <c r="W240" s="30">
        <f t="shared" si="54"/>
        <v>126.13192529510521</v>
      </c>
      <c r="X240" s="30">
        <f t="shared" si="54"/>
        <v>118.78959247380301</v>
      </c>
      <c r="Y240" s="30">
        <f t="shared" si="54"/>
        <v>112.28215257362278</v>
      </c>
      <c r="Z240" s="30">
        <f t="shared" si="54"/>
        <v>108.00814970584143</v>
      </c>
      <c r="AA240" s="30">
        <f t="shared" si="54"/>
        <v>104.29192399142316</v>
      </c>
      <c r="AB240" s="30">
        <f t="shared" si="54"/>
        <v>100</v>
      </c>
      <c r="AC240" s="30">
        <f t="shared" si="54"/>
        <v>98.810338958060413</v>
      </c>
      <c r="AD240" s="30">
        <f t="shared" si="54"/>
        <v>96.815611594207354</v>
      </c>
      <c r="AE240" s="30">
        <f t="shared" si="54"/>
        <v>93.760680400085889</v>
      </c>
      <c r="AF240" s="30">
        <f t="shared" si="54"/>
        <v>92.439749092109608</v>
      </c>
      <c r="AG240" s="30">
        <f t="shared" si="54"/>
        <v>90.517397443788695</v>
      </c>
      <c r="AH240" s="30">
        <f t="shared" si="54"/>
        <v>88.248768086130781</v>
      </c>
    </row>
    <row r="241" spans="1:34" x14ac:dyDescent="0.25">
      <c r="A241" s="27" t="s">
        <v>453</v>
      </c>
      <c r="B241" s="1" t="s">
        <v>146</v>
      </c>
      <c r="C241" s="30">
        <f t="shared" ref="C241:AH241" si="55">C57*100/C149</f>
        <v>174.85283219956534</v>
      </c>
      <c r="D241" s="30">
        <f t="shared" si="55"/>
        <v>172.50276004416065</v>
      </c>
      <c r="E241" s="30">
        <f t="shared" si="55"/>
        <v>169.40653502649516</v>
      </c>
      <c r="F241" s="30">
        <f t="shared" si="55"/>
        <v>172.5307613104697</v>
      </c>
      <c r="G241" s="30">
        <f t="shared" si="55"/>
        <v>174.43208289912872</v>
      </c>
      <c r="H241" s="30">
        <f t="shared" si="55"/>
        <v>173.99189098364076</v>
      </c>
      <c r="I241" s="30">
        <f t="shared" si="55"/>
        <v>175.24644030668125</v>
      </c>
      <c r="J241" s="30">
        <f t="shared" si="55"/>
        <v>174.12360686604202</v>
      </c>
      <c r="K241" s="30">
        <f t="shared" si="55"/>
        <v>172.55985190530041</v>
      </c>
      <c r="L241" s="30">
        <f t="shared" si="55"/>
        <v>170.20768406775156</v>
      </c>
      <c r="M241" s="30">
        <f t="shared" si="55"/>
        <v>164.9801740231498</v>
      </c>
      <c r="N241" s="30">
        <f t="shared" si="55"/>
        <v>157.23726046868831</v>
      </c>
      <c r="O241" s="30">
        <f t="shared" si="55"/>
        <v>148.91024773250302</v>
      </c>
      <c r="P241" s="30">
        <f t="shared" si="55"/>
        <v>141.74751172614933</v>
      </c>
      <c r="Q241" s="30">
        <f t="shared" si="55"/>
        <v>136.52070087479251</v>
      </c>
      <c r="R241" s="30">
        <f t="shared" si="55"/>
        <v>131.72445694295106</v>
      </c>
      <c r="S241" s="30">
        <f t="shared" si="55"/>
        <v>126.19362317809751</v>
      </c>
      <c r="T241" s="30">
        <f t="shared" si="55"/>
        <v>122.73110868079797</v>
      </c>
      <c r="U241" s="30">
        <f t="shared" si="55"/>
        <v>119.22937822135665</v>
      </c>
      <c r="V241" s="30">
        <f t="shared" si="55"/>
        <v>114.57681494081666</v>
      </c>
      <c r="W241" s="30">
        <f t="shared" si="55"/>
        <v>111.17189880738491</v>
      </c>
      <c r="X241" s="30">
        <f t="shared" si="55"/>
        <v>108.03812119036644</v>
      </c>
      <c r="Y241" s="30">
        <f t="shared" si="55"/>
        <v>105.55924743293861</v>
      </c>
      <c r="Z241" s="30">
        <f t="shared" si="55"/>
        <v>102.80445662214905</v>
      </c>
      <c r="AA241" s="30">
        <f t="shared" si="55"/>
        <v>101.60846195271144</v>
      </c>
      <c r="AB241" s="30">
        <f t="shared" si="55"/>
        <v>100</v>
      </c>
      <c r="AC241" s="30">
        <f t="shared" si="55"/>
        <v>98.257106094280019</v>
      </c>
      <c r="AD241" s="30">
        <f t="shared" si="55"/>
        <v>97.641789950913747</v>
      </c>
      <c r="AE241" s="30">
        <f t="shared" si="55"/>
        <v>97.68405863178937</v>
      </c>
      <c r="AF241" s="30">
        <f t="shared" si="55"/>
        <v>97.556216769913647</v>
      </c>
      <c r="AG241" s="30">
        <f t="shared" si="55"/>
        <v>96.393519563397163</v>
      </c>
      <c r="AH241" s="30">
        <f t="shared" si="55"/>
        <v>96.809327720132714</v>
      </c>
    </row>
    <row r="242" spans="1:34" x14ac:dyDescent="0.25">
      <c r="A242" s="27" t="s">
        <v>454</v>
      </c>
      <c r="B242" s="1" t="s">
        <v>147</v>
      </c>
      <c r="C242" s="30">
        <f t="shared" ref="C242:AH242" si="56">C58*100/C150</f>
        <v>0</v>
      </c>
      <c r="D242" s="30">
        <f t="shared" si="56"/>
        <v>409.53395036448518</v>
      </c>
      <c r="E242" s="30">
        <f t="shared" si="56"/>
        <v>389.80275980353935</v>
      </c>
      <c r="F242" s="30">
        <f t="shared" si="56"/>
        <v>378.32929782082323</v>
      </c>
      <c r="G242" s="30">
        <f t="shared" si="56"/>
        <v>0</v>
      </c>
      <c r="H242" s="30">
        <f t="shared" si="56"/>
        <v>0</v>
      </c>
      <c r="I242" s="30">
        <f t="shared" si="56"/>
        <v>0</v>
      </c>
      <c r="J242" s="30">
        <f t="shared" si="56"/>
        <v>0</v>
      </c>
      <c r="K242" s="30">
        <f t="shared" si="56"/>
        <v>306.9933075458955</v>
      </c>
      <c r="L242" s="30">
        <f t="shared" si="56"/>
        <v>268.54288629894194</v>
      </c>
      <c r="M242" s="30">
        <f t="shared" si="56"/>
        <v>218.99088997897684</v>
      </c>
      <c r="N242" s="30">
        <f t="shared" si="56"/>
        <v>164.14970453053184</v>
      </c>
      <c r="O242" s="30">
        <f t="shared" si="56"/>
        <v>125.0750450270162</v>
      </c>
      <c r="P242" s="30">
        <f t="shared" si="56"/>
        <v>103.45755136667424</v>
      </c>
      <c r="Q242" s="30">
        <f t="shared" si="56"/>
        <v>94.140683837927384</v>
      </c>
      <c r="R242" s="30">
        <f t="shared" si="56"/>
        <v>97.191175041306238</v>
      </c>
      <c r="S242" s="30">
        <f t="shared" si="56"/>
        <v>109.55542408904664</v>
      </c>
      <c r="T242" s="30">
        <f t="shared" si="56"/>
        <v>115.50545185732767</v>
      </c>
      <c r="U242" s="30">
        <f t="shared" si="56"/>
        <v>113.26824185034999</v>
      </c>
      <c r="V242" s="30">
        <f t="shared" si="56"/>
        <v>110.32169807157672</v>
      </c>
      <c r="W242" s="30">
        <f t="shared" si="56"/>
        <v>94.562647754137103</v>
      </c>
      <c r="X242" s="30">
        <f t="shared" si="56"/>
        <v>74.375985481807646</v>
      </c>
      <c r="Y242" s="30">
        <f t="shared" si="56"/>
        <v>63.624564171735422</v>
      </c>
      <c r="Z242" s="30">
        <f t="shared" si="56"/>
        <v>57.823522608997337</v>
      </c>
      <c r="AA242" s="30">
        <f t="shared" si="56"/>
        <v>107.29959118855756</v>
      </c>
      <c r="AB242" s="30">
        <f t="shared" si="56"/>
        <v>100</v>
      </c>
      <c r="AC242" s="30">
        <f t="shared" si="56"/>
        <v>99.566884054363513</v>
      </c>
      <c r="AD242" s="30">
        <f t="shared" si="56"/>
        <v>108.71101351277898</v>
      </c>
      <c r="AE242" s="30">
        <f t="shared" si="56"/>
        <v>58.861616339984693</v>
      </c>
      <c r="AF242" s="30">
        <f t="shared" si="56"/>
        <v>61.353457267317005</v>
      </c>
      <c r="AG242" s="30">
        <f t="shared" si="56"/>
        <v>61.126188904374196</v>
      </c>
      <c r="AH242" s="30">
        <f t="shared" si="56"/>
        <v>59.749291970890141</v>
      </c>
    </row>
    <row r="243" spans="1:34" x14ac:dyDescent="0.25">
      <c r="A243" s="27" t="s">
        <v>455</v>
      </c>
      <c r="B243" s="9" t="s">
        <v>67</v>
      </c>
      <c r="C243" s="30">
        <f t="shared" ref="C243:AH243" si="57">C59*100/C151</f>
        <v>118.97355328952357</v>
      </c>
      <c r="D243" s="30">
        <f t="shared" si="57"/>
        <v>120.68345804926678</v>
      </c>
      <c r="E243" s="30">
        <f t="shared" si="57"/>
        <v>122.37918585565573</v>
      </c>
      <c r="F243" s="30">
        <f t="shared" si="57"/>
        <v>122.84551677205999</v>
      </c>
      <c r="G243" s="30">
        <f t="shared" si="57"/>
        <v>123.36338431977489</v>
      </c>
      <c r="H243" s="30">
        <f t="shared" si="57"/>
        <v>123.49074245474651</v>
      </c>
      <c r="I243" s="30">
        <f t="shared" si="57"/>
        <v>123.64982086749875</v>
      </c>
      <c r="J243" s="30">
        <f t="shared" si="57"/>
        <v>124.05075441818408</v>
      </c>
      <c r="K243" s="30">
        <f t="shared" si="57"/>
        <v>124.00586620124095</v>
      </c>
      <c r="L243" s="30">
        <f t="shared" si="57"/>
        <v>124.24124250806096</v>
      </c>
      <c r="M243" s="30">
        <f t="shared" si="57"/>
        <v>123.15574275228455</v>
      </c>
      <c r="N243" s="30">
        <f t="shared" si="57"/>
        <v>121.94975173514116</v>
      </c>
      <c r="O243" s="30">
        <f t="shared" si="57"/>
        <v>119.65600107229342</v>
      </c>
      <c r="P243" s="30">
        <f t="shared" si="57"/>
        <v>116.83069008774712</v>
      </c>
      <c r="Q243" s="30">
        <f t="shared" si="57"/>
        <v>114.00438391689346</v>
      </c>
      <c r="R243" s="30">
        <f t="shared" si="57"/>
        <v>111.61988544092819</v>
      </c>
      <c r="S243" s="30">
        <f t="shared" si="57"/>
        <v>108.96648037703372</v>
      </c>
      <c r="T243" s="30">
        <f t="shared" si="57"/>
        <v>105.90884357568072</v>
      </c>
      <c r="U243" s="30">
        <f t="shared" si="57"/>
        <v>103.46029396420008</v>
      </c>
      <c r="V243" s="30">
        <f t="shared" si="57"/>
        <v>101.83436741300243</v>
      </c>
      <c r="W243" s="30">
        <f t="shared" si="57"/>
        <v>101.08256142398237</v>
      </c>
      <c r="X243" s="30">
        <f t="shared" si="57"/>
        <v>100.6833050441636</v>
      </c>
      <c r="Y243" s="30">
        <f t="shared" si="57"/>
        <v>100.14727430054079</v>
      </c>
      <c r="Z243" s="30">
        <f t="shared" si="57"/>
        <v>99.738081752585472</v>
      </c>
      <c r="AA243" s="30">
        <f t="shared" si="57"/>
        <v>99.558058666390565</v>
      </c>
      <c r="AB243" s="30">
        <f t="shared" si="57"/>
        <v>100</v>
      </c>
      <c r="AC243" s="30">
        <f t="shared" si="57"/>
        <v>100.69121739214364</v>
      </c>
      <c r="AD243" s="30">
        <f t="shared" si="57"/>
        <v>101.6327057206575</v>
      </c>
      <c r="AE243" s="30">
        <f t="shared" si="57"/>
        <v>102.0920046726782</v>
      </c>
      <c r="AF243" s="30">
        <f t="shared" si="57"/>
        <v>102.50044698052865</v>
      </c>
      <c r="AG243" s="30">
        <f t="shared" si="57"/>
        <v>102.6729636473676</v>
      </c>
      <c r="AH243" s="30">
        <f t="shared" si="57"/>
        <v>102.84608769873761</v>
      </c>
    </row>
    <row r="244" spans="1:34" x14ac:dyDescent="0.25">
      <c r="A244" s="27" t="s">
        <v>456</v>
      </c>
      <c r="B244" s="1" t="s">
        <v>148</v>
      </c>
      <c r="C244" s="30">
        <f t="shared" ref="C244:AH244" si="58">C60*100/C152</f>
        <v>94.216006864723212</v>
      </c>
      <c r="D244" s="30">
        <f t="shared" si="58"/>
        <v>96.678095154903332</v>
      </c>
      <c r="E244" s="30">
        <f t="shared" si="58"/>
        <v>99.602105652772934</v>
      </c>
      <c r="F244" s="30">
        <f t="shared" si="58"/>
        <v>100.77924984039859</v>
      </c>
      <c r="G244" s="30">
        <f t="shared" si="58"/>
        <v>103.28168439061376</v>
      </c>
      <c r="H244" s="30">
        <f t="shared" si="58"/>
        <v>104.51710637628126</v>
      </c>
      <c r="I244" s="30">
        <f t="shared" si="58"/>
        <v>105.34739189062897</v>
      </c>
      <c r="J244" s="30">
        <f t="shared" si="58"/>
        <v>106.61676166011077</v>
      </c>
      <c r="K244" s="30">
        <f t="shared" si="58"/>
        <v>107.57350926093031</v>
      </c>
      <c r="L244" s="30">
        <f t="shared" si="58"/>
        <v>109.15857213870193</v>
      </c>
      <c r="M244" s="30">
        <f t="shared" si="58"/>
        <v>110.12384212645995</v>
      </c>
      <c r="N244" s="30">
        <f t="shared" si="58"/>
        <v>110.32873058214341</v>
      </c>
      <c r="O244" s="30">
        <f t="shared" si="58"/>
        <v>110.86483051370328</v>
      </c>
      <c r="P244" s="30">
        <f t="shared" si="58"/>
        <v>110.68048539743367</v>
      </c>
      <c r="Q244" s="30">
        <f t="shared" si="58"/>
        <v>109.5746501894002</v>
      </c>
      <c r="R244" s="30">
        <f t="shared" si="58"/>
        <v>109.41876750700281</v>
      </c>
      <c r="S244" s="30">
        <f t="shared" si="58"/>
        <v>107.94315682954833</v>
      </c>
      <c r="T244" s="30">
        <f t="shared" si="58"/>
        <v>106.75344051088275</v>
      </c>
      <c r="U244" s="30">
        <f t="shared" si="58"/>
        <v>105.57110288700869</v>
      </c>
      <c r="V244" s="30">
        <f t="shared" si="58"/>
        <v>104.70625719454038</v>
      </c>
      <c r="W244" s="30">
        <f t="shared" si="58"/>
        <v>103.91629524187339</v>
      </c>
      <c r="X244" s="30">
        <f t="shared" si="58"/>
        <v>103.18298883972794</v>
      </c>
      <c r="Y244" s="30">
        <f t="shared" si="58"/>
        <v>102.73175395200727</v>
      </c>
      <c r="Z244" s="30">
        <f t="shared" si="58"/>
        <v>102.01671858666474</v>
      </c>
      <c r="AA244" s="30">
        <f t="shared" si="58"/>
        <v>100.57574023744814</v>
      </c>
      <c r="AB244" s="30">
        <f t="shared" si="58"/>
        <v>100</v>
      </c>
      <c r="AC244" s="30">
        <f t="shared" si="58"/>
        <v>99.44734843830247</v>
      </c>
      <c r="AD244" s="30">
        <f t="shared" si="58"/>
        <v>98.637414421623546</v>
      </c>
      <c r="AE244" s="30">
        <f t="shared" si="58"/>
        <v>97.806193912753002</v>
      </c>
      <c r="AF244" s="30">
        <f t="shared" si="58"/>
        <v>96.722721393781825</v>
      </c>
      <c r="AG244" s="30">
        <f t="shared" si="58"/>
        <v>95.243119050968261</v>
      </c>
      <c r="AH244" s="30">
        <f t="shared" si="58"/>
        <v>94.197054127154829</v>
      </c>
    </row>
    <row r="245" spans="1:34" x14ac:dyDescent="0.25">
      <c r="A245" s="27" t="s">
        <v>457</v>
      </c>
      <c r="B245" s="1" t="s">
        <v>149</v>
      </c>
      <c r="C245" s="30">
        <f t="shared" ref="C245:AH245" si="59">C61*100/C153</f>
        <v>143.08198597796536</v>
      </c>
      <c r="D245" s="30">
        <f t="shared" si="59"/>
        <v>143.14292379141423</v>
      </c>
      <c r="E245" s="30">
        <f t="shared" si="59"/>
        <v>142.60681410608922</v>
      </c>
      <c r="F245" s="30">
        <f t="shared" si="59"/>
        <v>141.89518836435303</v>
      </c>
      <c r="G245" s="30">
        <f t="shared" si="59"/>
        <v>140.87574231244008</v>
      </c>
      <c r="H245" s="30">
        <f t="shared" si="59"/>
        <v>139.22198256040758</v>
      </c>
      <c r="I245" s="30">
        <f t="shared" si="59"/>
        <v>136.71754838092244</v>
      </c>
      <c r="J245" s="30">
        <f t="shared" si="59"/>
        <v>135.50294532189417</v>
      </c>
      <c r="K245" s="30">
        <f t="shared" si="59"/>
        <v>133.83406973936943</v>
      </c>
      <c r="L245" s="30">
        <f t="shared" si="59"/>
        <v>132.35767091268187</v>
      </c>
      <c r="M245" s="30">
        <f t="shared" si="59"/>
        <v>129.84568202921272</v>
      </c>
      <c r="N245" s="30">
        <f t="shared" si="59"/>
        <v>126.85701369363801</v>
      </c>
      <c r="O245" s="30">
        <f t="shared" si="59"/>
        <v>122.97346623355489</v>
      </c>
      <c r="P245" s="30">
        <f t="shared" si="59"/>
        <v>118.85088532875668</v>
      </c>
      <c r="Q245" s="30">
        <f t="shared" si="59"/>
        <v>115.32660551352983</v>
      </c>
      <c r="R245" s="30">
        <f t="shared" si="59"/>
        <v>112.29484754729798</v>
      </c>
      <c r="S245" s="30">
        <f t="shared" si="59"/>
        <v>109.04380176902556</v>
      </c>
      <c r="T245" s="30">
        <f t="shared" si="59"/>
        <v>105.59569732731957</v>
      </c>
      <c r="U245" s="30">
        <f t="shared" si="59"/>
        <v>102.68113823177026</v>
      </c>
      <c r="V245" s="30">
        <f t="shared" si="59"/>
        <v>101.02260012699593</v>
      </c>
      <c r="W245" s="30">
        <f t="shared" si="59"/>
        <v>100.07112197597579</v>
      </c>
      <c r="X245" s="30">
        <f t="shared" si="59"/>
        <v>99.761569848063104</v>
      </c>
      <c r="Y245" s="30">
        <f t="shared" si="59"/>
        <v>99.105184505165212</v>
      </c>
      <c r="Z245" s="30">
        <f t="shared" si="59"/>
        <v>98.703698915495906</v>
      </c>
      <c r="AA245" s="30">
        <f t="shared" si="59"/>
        <v>99.056176932342225</v>
      </c>
      <c r="AB245" s="30">
        <f t="shared" si="59"/>
        <v>100</v>
      </c>
      <c r="AC245" s="30">
        <f t="shared" si="59"/>
        <v>101.21095220388399</v>
      </c>
      <c r="AD245" s="30">
        <f t="shared" si="59"/>
        <v>102.63998125256828</v>
      </c>
      <c r="AE245" s="30">
        <f t="shared" si="59"/>
        <v>103.82812580847127</v>
      </c>
      <c r="AF245" s="30">
        <f t="shared" si="59"/>
        <v>104.83017238743031</v>
      </c>
      <c r="AG245" s="30">
        <f t="shared" si="59"/>
        <v>105.58566730991988</v>
      </c>
      <c r="AH245" s="30">
        <f t="shared" si="59"/>
        <v>106.19487027922668</v>
      </c>
    </row>
    <row r="246" spans="1:34" x14ac:dyDescent="0.25">
      <c r="A246" s="27" t="s">
        <v>458</v>
      </c>
      <c r="B246" s="9" t="s">
        <v>288</v>
      </c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</row>
    <row r="247" spans="1:34" x14ac:dyDescent="0.25">
      <c r="A247" s="27" t="s">
        <v>459</v>
      </c>
      <c r="B247" s="9" t="s">
        <v>72</v>
      </c>
      <c r="C247" s="30">
        <f t="shared" ref="C247:AH247" si="60">C63*100/C155</f>
        <v>249.90590277742365</v>
      </c>
      <c r="D247" s="30">
        <f t="shared" si="60"/>
        <v>244.73137838941835</v>
      </c>
      <c r="E247" s="30">
        <f t="shared" si="60"/>
        <v>244.61015557205894</v>
      </c>
      <c r="F247" s="30">
        <f t="shared" si="60"/>
        <v>239.4702319793038</v>
      </c>
      <c r="G247" s="30">
        <f t="shared" si="60"/>
        <v>235.82883114655692</v>
      </c>
      <c r="H247" s="30">
        <f t="shared" si="60"/>
        <v>230.90375730609608</v>
      </c>
      <c r="I247" s="30">
        <f t="shared" si="60"/>
        <v>227.46484284945822</v>
      </c>
      <c r="J247" s="30">
        <f t="shared" si="60"/>
        <v>221.71107062311478</v>
      </c>
      <c r="K247" s="30">
        <f t="shared" si="60"/>
        <v>214.96279414075667</v>
      </c>
      <c r="L247" s="30">
        <f t="shared" si="60"/>
        <v>207.74739287730569</v>
      </c>
      <c r="M247" s="30">
        <f t="shared" si="60"/>
        <v>197.42837974263878</v>
      </c>
      <c r="N247" s="30">
        <f t="shared" si="60"/>
        <v>186.75938232446953</v>
      </c>
      <c r="O247" s="30">
        <f t="shared" si="60"/>
        <v>174.06651323841933</v>
      </c>
      <c r="P247" s="30">
        <f t="shared" si="60"/>
        <v>163.59837618936461</v>
      </c>
      <c r="Q247" s="30">
        <f t="shared" si="60"/>
        <v>154.41749859094037</v>
      </c>
      <c r="R247" s="30">
        <f t="shared" si="60"/>
        <v>146.59600825556072</v>
      </c>
      <c r="S247" s="30">
        <f t="shared" si="60"/>
        <v>139.65554760485583</v>
      </c>
      <c r="T247" s="30">
        <f t="shared" si="60"/>
        <v>132.95609257998638</v>
      </c>
      <c r="U247" s="30">
        <f t="shared" si="60"/>
        <v>126.46049268824677</v>
      </c>
      <c r="V247" s="30">
        <f t="shared" si="60"/>
        <v>121.04769934338256</v>
      </c>
      <c r="W247" s="30">
        <f t="shared" si="60"/>
        <v>115.82021330817543</v>
      </c>
      <c r="X247" s="30">
        <f t="shared" si="60"/>
        <v>111.62319626099031</v>
      </c>
      <c r="Y247" s="30">
        <f t="shared" si="60"/>
        <v>107.74950556068011</v>
      </c>
      <c r="Z247" s="30">
        <f t="shared" si="60"/>
        <v>104.69572453942021</v>
      </c>
      <c r="AA247" s="30">
        <f t="shared" si="60"/>
        <v>102.00837644999699</v>
      </c>
      <c r="AB247" s="30">
        <f t="shared" si="60"/>
        <v>100</v>
      </c>
      <c r="AC247" s="30">
        <f t="shared" si="60"/>
        <v>98.107995807329289</v>
      </c>
      <c r="AD247" s="30">
        <f t="shared" si="60"/>
        <v>96.947972273435511</v>
      </c>
      <c r="AE247" s="30">
        <f t="shared" si="60"/>
        <v>96.240960816654322</v>
      </c>
      <c r="AF247" s="30">
        <f t="shared" si="60"/>
        <v>95.303504091614244</v>
      </c>
      <c r="AG247" s="30">
        <f t="shared" si="60"/>
        <v>94.269280281096258</v>
      </c>
      <c r="AH247" s="30">
        <f t="shared" si="60"/>
        <v>93.452525455223679</v>
      </c>
    </row>
    <row r="248" spans="1:34" x14ac:dyDescent="0.25">
      <c r="A248" s="27" t="s">
        <v>460</v>
      </c>
      <c r="B248" s="1" t="s">
        <v>150</v>
      </c>
      <c r="C248" s="30">
        <f t="shared" ref="C248:AH248" si="61">C64*100/C156</f>
        <v>214.00445129258688</v>
      </c>
      <c r="D248" s="30">
        <f t="shared" si="61"/>
        <v>223.30899265313414</v>
      </c>
      <c r="E248" s="30">
        <f t="shared" si="61"/>
        <v>239.1479159753797</v>
      </c>
      <c r="F248" s="30">
        <f t="shared" si="61"/>
        <v>223.72115395371208</v>
      </c>
      <c r="G248" s="30">
        <f t="shared" si="61"/>
        <v>238.37712850911001</v>
      </c>
      <c r="H248" s="30">
        <f t="shared" si="61"/>
        <v>225.37581417012865</v>
      </c>
      <c r="I248" s="30">
        <f t="shared" si="61"/>
        <v>238.6441195702497</v>
      </c>
      <c r="J248" s="30">
        <f t="shared" si="61"/>
        <v>229.46410951863021</v>
      </c>
      <c r="K248" s="30">
        <f t="shared" si="61"/>
        <v>214.30714500021432</v>
      </c>
      <c r="L248" s="30">
        <f t="shared" si="61"/>
        <v>215.34552188987237</v>
      </c>
      <c r="M248" s="30">
        <f t="shared" si="61"/>
        <v>202.21117924504458</v>
      </c>
      <c r="N248" s="30">
        <f t="shared" si="61"/>
        <v>187.42762281529679</v>
      </c>
      <c r="O248" s="30">
        <f t="shared" si="61"/>
        <v>166.95884464479508</v>
      </c>
      <c r="P248" s="30">
        <f t="shared" si="61"/>
        <v>159.04905407667837</v>
      </c>
      <c r="Q248" s="30">
        <f t="shared" si="61"/>
        <v>146.4790618643855</v>
      </c>
      <c r="R248" s="30">
        <f t="shared" si="61"/>
        <v>135.93308309825775</v>
      </c>
      <c r="S248" s="30">
        <f t="shared" si="61"/>
        <v>130.74005407609775</v>
      </c>
      <c r="T248" s="30">
        <f t="shared" si="61"/>
        <v>126.81836767268618</v>
      </c>
      <c r="U248" s="30">
        <f t="shared" si="61"/>
        <v>120.85967879396077</v>
      </c>
      <c r="V248" s="30">
        <f t="shared" si="61"/>
        <v>116.07576845786086</v>
      </c>
      <c r="W248" s="30">
        <f t="shared" si="61"/>
        <v>113.05183426601097</v>
      </c>
      <c r="X248" s="30">
        <f t="shared" si="61"/>
        <v>109.32873123685845</v>
      </c>
      <c r="Y248" s="30">
        <f t="shared" si="61"/>
        <v>104.45295223980924</v>
      </c>
      <c r="Z248" s="30">
        <f t="shared" si="61"/>
        <v>102.77234444574421</v>
      </c>
      <c r="AA248" s="30">
        <f t="shared" si="61"/>
        <v>100.5965374671804</v>
      </c>
      <c r="AB248" s="30">
        <f t="shared" si="61"/>
        <v>100</v>
      </c>
      <c r="AC248" s="30">
        <f t="shared" si="61"/>
        <v>97.388052433727424</v>
      </c>
      <c r="AD248" s="30">
        <f t="shared" si="61"/>
        <v>98.237617148358453</v>
      </c>
      <c r="AE248" s="30">
        <f t="shared" si="61"/>
        <v>97.521669619744742</v>
      </c>
      <c r="AF248" s="30">
        <f t="shared" si="61"/>
        <v>96.481686375385351</v>
      </c>
      <c r="AG248" s="30">
        <f t="shared" si="61"/>
        <v>94.346120062985477</v>
      </c>
      <c r="AH248" s="30">
        <f t="shared" si="61"/>
        <v>96.083988564145685</v>
      </c>
    </row>
    <row r="249" spans="1:34" x14ac:dyDescent="0.25">
      <c r="A249" s="27" t="s">
        <v>461</v>
      </c>
      <c r="B249" s="1" t="s">
        <v>151</v>
      </c>
      <c r="C249" s="30">
        <f t="shared" ref="C249:AH249" si="62">C65*100/C157</f>
        <v>863.64072545820943</v>
      </c>
      <c r="D249" s="30">
        <f t="shared" si="62"/>
        <v>769.94148444718201</v>
      </c>
      <c r="E249" s="30">
        <f t="shared" si="62"/>
        <v>729.49134557994569</v>
      </c>
      <c r="F249" s="30">
        <f t="shared" si="62"/>
        <v>726.59017286791197</v>
      </c>
      <c r="G249" s="30">
        <f t="shared" si="62"/>
        <v>689.67499066065113</v>
      </c>
      <c r="H249" s="30">
        <f t="shared" si="62"/>
        <v>665.92674805771367</v>
      </c>
      <c r="I249" s="30">
        <f t="shared" si="62"/>
        <v>609.30716697555147</v>
      </c>
      <c r="J249" s="30">
        <f t="shared" si="62"/>
        <v>564.15041117885744</v>
      </c>
      <c r="K249" s="30">
        <f t="shared" si="62"/>
        <v>511.6572578582028</v>
      </c>
      <c r="L249" s="30">
        <f t="shared" si="62"/>
        <v>491.27343244990305</v>
      </c>
      <c r="M249" s="30">
        <f t="shared" si="62"/>
        <v>436.40330939176295</v>
      </c>
      <c r="N249" s="30">
        <f t="shared" si="62"/>
        <v>373.40624792970328</v>
      </c>
      <c r="O249" s="30">
        <f t="shared" si="62"/>
        <v>324.68560930026291</v>
      </c>
      <c r="P249" s="30">
        <f t="shared" si="62"/>
        <v>289.86719065735741</v>
      </c>
      <c r="Q249" s="30">
        <f t="shared" si="62"/>
        <v>261.10910443928998</v>
      </c>
      <c r="R249" s="30">
        <f t="shared" si="62"/>
        <v>240.19407681406574</v>
      </c>
      <c r="S249" s="30">
        <f t="shared" si="62"/>
        <v>216.42572908417483</v>
      </c>
      <c r="T249" s="30">
        <f t="shared" si="62"/>
        <v>195.6372884671818</v>
      </c>
      <c r="U249" s="30">
        <f t="shared" si="62"/>
        <v>177.51639132330752</v>
      </c>
      <c r="V249" s="30">
        <f t="shared" si="62"/>
        <v>161.35648533758163</v>
      </c>
      <c r="W249" s="30">
        <f t="shared" si="62"/>
        <v>145.23359056688201</v>
      </c>
      <c r="X249" s="30">
        <f t="shared" si="62"/>
        <v>132.74309233766698</v>
      </c>
      <c r="Y249" s="30">
        <f t="shared" si="62"/>
        <v>120.54001928640308</v>
      </c>
      <c r="Z249" s="30">
        <f t="shared" si="62"/>
        <v>110.83535808166697</v>
      </c>
      <c r="AA249" s="30">
        <f t="shared" si="62"/>
        <v>104.82949482666444</v>
      </c>
      <c r="AB249" s="30">
        <f t="shared" si="62"/>
        <v>100</v>
      </c>
      <c r="AC249" s="30">
        <f t="shared" si="62"/>
        <v>95.579450418160107</v>
      </c>
      <c r="AD249" s="30">
        <f t="shared" si="62"/>
        <v>92.97948850078977</v>
      </c>
      <c r="AE249" s="30">
        <f t="shared" si="62"/>
        <v>91.136670396732924</v>
      </c>
      <c r="AF249" s="30">
        <f t="shared" si="62"/>
        <v>88.719655479997314</v>
      </c>
      <c r="AG249" s="30">
        <f t="shared" si="62"/>
        <v>87.899392866336413</v>
      </c>
      <c r="AH249" s="30">
        <f t="shared" si="62"/>
        <v>85.770045387715811</v>
      </c>
    </row>
    <row r="250" spans="1:34" x14ac:dyDescent="0.25">
      <c r="A250" s="27" t="s">
        <v>462</v>
      </c>
      <c r="B250" s="1" t="s">
        <v>152</v>
      </c>
      <c r="C250" s="30">
        <f t="shared" ref="C250:AH250" si="63">C66*100/C158</f>
        <v>174.6623195156032</v>
      </c>
      <c r="D250" s="30">
        <f t="shared" si="63"/>
        <v>173.34757594497856</v>
      </c>
      <c r="E250" s="30">
        <f t="shared" si="63"/>
        <v>173.65228882187509</v>
      </c>
      <c r="F250" s="30">
        <f t="shared" si="63"/>
        <v>174.71826679479344</v>
      </c>
      <c r="G250" s="30">
        <f t="shared" si="63"/>
        <v>171.13910186199342</v>
      </c>
      <c r="H250" s="30">
        <f t="shared" si="63"/>
        <v>169.48793457765726</v>
      </c>
      <c r="I250" s="30">
        <f t="shared" si="63"/>
        <v>167.63378465506125</v>
      </c>
      <c r="J250" s="30">
        <f t="shared" si="63"/>
        <v>165.57955802085121</v>
      </c>
      <c r="K250" s="30">
        <f t="shared" si="63"/>
        <v>161.1020436190386</v>
      </c>
      <c r="L250" s="30">
        <f t="shared" si="63"/>
        <v>156.9255704361594</v>
      </c>
      <c r="M250" s="30">
        <f t="shared" si="63"/>
        <v>153.41943662767929</v>
      </c>
      <c r="N250" s="30">
        <f t="shared" si="63"/>
        <v>147.35422940512927</v>
      </c>
      <c r="O250" s="30">
        <f t="shared" si="63"/>
        <v>139.48246426459266</v>
      </c>
      <c r="P250" s="30">
        <f t="shared" si="63"/>
        <v>134.15647077488779</v>
      </c>
      <c r="Q250" s="30">
        <f t="shared" si="63"/>
        <v>129.26234964345983</v>
      </c>
      <c r="R250" s="30">
        <f t="shared" si="63"/>
        <v>124.72862485787262</v>
      </c>
      <c r="S250" s="30">
        <f t="shared" si="63"/>
        <v>120.90252534148958</v>
      </c>
      <c r="T250" s="30">
        <f t="shared" si="63"/>
        <v>117.88529688291025</v>
      </c>
      <c r="U250" s="30">
        <f t="shared" si="63"/>
        <v>114.22207627179145</v>
      </c>
      <c r="V250" s="30">
        <f t="shared" si="63"/>
        <v>111.29418055095918</v>
      </c>
      <c r="W250" s="30">
        <f t="shared" si="63"/>
        <v>108.75469858553311</v>
      </c>
      <c r="X250" s="30">
        <f t="shared" si="63"/>
        <v>106.50032721839668</v>
      </c>
      <c r="Y250" s="30">
        <f t="shared" si="63"/>
        <v>104.30645235702495</v>
      </c>
      <c r="Z250" s="30">
        <f t="shared" si="63"/>
        <v>102.39926350548761</v>
      </c>
      <c r="AA250" s="30">
        <f t="shared" si="63"/>
        <v>101.18685116873166</v>
      </c>
      <c r="AB250" s="30">
        <f t="shared" si="63"/>
        <v>100</v>
      </c>
      <c r="AC250" s="30">
        <f t="shared" si="63"/>
        <v>99.18589263388138</v>
      </c>
      <c r="AD250" s="30">
        <f t="shared" si="63"/>
        <v>98.753677941466918</v>
      </c>
      <c r="AE250" s="30">
        <f t="shared" si="63"/>
        <v>98.117631862645254</v>
      </c>
      <c r="AF250" s="30">
        <f t="shared" si="63"/>
        <v>97.771860769611209</v>
      </c>
      <c r="AG250" s="30">
        <f t="shared" si="63"/>
        <v>96.874167178715837</v>
      </c>
      <c r="AH250" s="30">
        <f t="shared" si="63"/>
        <v>96.192511771322856</v>
      </c>
    </row>
    <row r="251" spans="1:34" x14ac:dyDescent="0.25">
      <c r="A251" s="27" t="s">
        <v>463</v>
      </c>
      <c r="B251" s="9" t="s">
        <v>153</v>
      </c>
      <c r="C251" s="30">
        <f t="shared" ref="C251:AH251" si="64">C67*100/C159</f>
        <v>166.79711591106877</v>
      </c>
      <c r="D251" s="30">
        <f t="shared" si="64"/>
        <v>166.95003906251483</v>
      </c>
      <c r="E251" s="30">
        <f t="shared" si="64"/>
        <v>169.04497688133856</v>
      </c>
      <c r="F251" s="30">
        <f t="shared" si="64"/>
        <v>168.30024494417651</v>
      </c>
      <c r="G251" s="30">
        <f t="shared" si="64"/>
        <v>171.51323488473653</v>
      </c>
      <c r="H251" s="30">
        <f t="shared" si="64"/>
        <v>169.97012694844292</v>
      </c>
      <c r="I251" s="30">
        <f t="shared" si="64"/>
        <v>169.78583831757669</v>
      </c>
      <c r="J251" s="30">
        <f t="shared" si="64"/>
        <v>166.72243929219178</v>
      </c>
      <c r="K251" s="30">
        <f t="shared" si="64"/>
        <v>164.27253606773468</v>
      </c>
      <c r="L251" s="30">
        <f t="shared" si="64"/>
        <v>162.34703781860938</v>
      </c>
      <c r="M251" s="30">
        <f t="shared" si="64"/>
        <v>157.78081039730461</v>
      </c>
      <c r="N251" s="30">
        <f t="shared" si="64"/>
        <v>150.95037193010486</v>
      </c>
      <c r="O251" s="30">
        <f t="shared" si="64"/>
        <v>143.652191885881</v>
      </c>
      <c r="P251" s="30">
        <f t="shared" si="64"/>
        <v>139.25118087049188</v>
      </c>
      <c r="Q251" s="30">
        <f t="shared" si="64"/>
        <v>134.48608282997839</v>
      </c>
      <c r="R251" s="30">
        <f t="shared" si="64"/>
        <v>128.34079848977882</v>
      </c>
      <c r="S251" s="30">
        <f t="shared" si="64"/>
        <v>123.88988379847103</v>
      </c>
      <c r="T251" s="30">
        <f t="shared" si="64"/>
        <v>118.75634227712017</v>
      </c>
      <c r="U251" s="30">
        <f t="shared" si="64"/>
        <v>115.73095072805832</v>
      </c>
      <c r="V251" s="30">
        <f t="shared" si="64"/>
        <v>111.75677873636437</v>
      </c>
      <c r="W251" s="30">
        <f t="shared" si="64"/>
        <v>108.37387749176058</v>
      </c>
      <c r="X251" s="30">
        <f t="shared" si="64"/>
        <v>105.85500576744383</v>
      </c>
      <c r="Y251" s="30">
        <f t="shared" si="64"/>
        <v>104.01987977508379</v>
      </c>
      <c r="Z251" s="30">
        <f t="shared" si="64"/>
        <v>102.00589259114456</v>
      </c>
      <c r="AA251" s="30">
        <f t="shared" si="64"/>
        <v>100.17545222320543</v>
      </c>
      <c r="AB251" s="30">
        <f t="shared" si="64"/>
        <v>100</v>
      </c>
      <c r="AC251" s="30">
        <f t="shared" si="64"/>
        <v>98.2224744284336</v>
      </c>
      <c r="AD251" s="30">
        <f t="shared" si="64"/>
        <v>98.392257730468842</v>
      </c>
      <c r="AE251" s="30">
        <f t="shared" si="64"/>
        <v>97.222357253273969</v>
      </c>
      <c r="AF251" s="30">
        <f t="shared" si="64"/>
        <v>97.115435016763016</v>
      </c>
      <c r="AG251" s="30">
        <f t="shared" si="64"/>
        <v>96.752704506848474</v>
      </c>
      <c r="AH251" s="30">
        <f t="shared" si="64"/>
        <v>95.30924879829054</v>
      </c>
    </row>
    <row r="252" spans="1:34" x14ac:dyDescent="0.25">
      <c r="A252" s="27" t="s">
        <v>464</v>
      </c>
      <c r="B252" s="9" t="s">
        <v>78</v>
      </c>
      <c r="C252" s="30">
        <f t="shared" ref="C252:AH252" si="65">C68*100/C160</f>
        <v>117.60352246070475</v>
      </c>
      <c r="D252" s="30">
        <f t="shared" si="65"/>
        <v>119.61003029209452</v>
      </c>
      <c r="E252" s="30">
        <f t="shared" si="65"/>
        <v>120.08394791682061</v>
      </c>
      <c r="F252" s="30">
        <f t="shared" si="65"/>
        <v>119.84550202710106</v>
      </c>
      <c r="G252" s="30">
        <f t="shared" si="65"/>
        <v>122.19547800698632</v>
      </c>
      <c r="H252" s="30">
        <f t="shared" si="65"/>
        <v>121.0815935368191</v>
      </c>
      <c r="I252" s="30">
        <f t="shared" si="65"/>
        <v>123.86992514445139</v>
      </c>
      <c r="J252" s="30">
        <f t="shared" si="65"/>
        <v>122.83589475420538</v>
      </c>
      <c r="K252" s="30">
        <f t="shared" si="65"/>
        <v>123.01363233040252</v>
      </c>
      <c r="L252" s="30">
        <f t="shared" si="65"/>
        <v>123.39991444272599</v>
      </c>
      <c r="M252" s="30">
        <f t="shared" si="65"/>
        <v>122.88193088704828</v>
      </c>
      <c r="N252" s="30">
        <f t="shared" si="65"/>
        <v>120.94913437634904</v>
      </c>
      <c r="O252" s="30">
        <f t="shared" si="65"/>
        <v>118.6802753382388</v>
      </c>
      <c r="P252" s="30">
        <f t="shared" si="65"/>
        <v>115.54881442200124</v>
      </c>
      <c r="Q252" s="30">
        <f t="shared" si="65"/>
        <v>113.32205529432089</v>
      </c>
      <c r="R252" s="30">
        <f t="shared" si="65"/>
        <v>111.67017098298466</v>
      </c>
      <c r="S252" s="30">
        <f t="shared" si="65"/>
        <v>109.82479714713938</v>
      </c>
      <c r="T252" s="30">
        <f t="shared" si="65"/>
        <v>107.84316368704991</v>
      </c>
      <c r="U252" s="30">
        <f t="shared" si="65"/>
        <v>105.43132575550847</v>
      </c>
      <c r="V252" s="30">
        <f t="shared" si="65"/>
        <v>104.19330970476469</v>
      </c>
      <c r="W252" s="30">
        <f t="shared" si="65"/>
        <v>103.19562908588114</v>
      </c>
      <c r="X252" s="30">
        <f t="shared" si="65"/>
        <v>101.86772197301036</v>
      </c>
      <c r="Y252" s="30">
        <f t="shared" si="65"/>
        <v>101.04957685328783</v>
      </c>
      <c r="Z252" s="30">
        <f t="shared" si="65"/>
        <v>100.22611010439552</v>
      </c>
      <c r="AA252" s="30">
        <f t="shared" si="65"/>
        <v>100.15165822531262</v>
      </c>
      <c r="AB252" s="30">
        <f t="shared" si="65"/>
        <v>100</v>
      </c>
      <c r="AC252" s="30">
        <f t="shared" si="65"/>
        <v>99.928354070897498</v>
      </c>
      <c r="AD252" s="30">
        <f t="shared" si="65"/>
        <v>100.06706535563835</v>
      </c>
      <c r="AE252" s="30">
        <f t="shared" si="65"/>
        <v>99.953419765546158</v>
      </c>
      <c r="AF252" s="30">
        <f t="shared" si="65"/>
        <v>100.24979674123779</v>
      </c>
      <c r="AG252" s="30">
        <f t="shared" si="65"/>
        <v>100.34038274398908</v>
      </c>
      <c r="AH252" s="30">
        <f t="shared" si="65"/>
        <v>100.00813625515295</v>
      </c>
    </row>
    <row r="253" spans="1:34" x14ac:dyDescent="0.25">
      <c r="A253" s="27" t="s">
        <v>465</v>
      </c>
      <c r="B253" s="1" t="s">
        <v>154</v>
      </c>
      <c r="C253" s="30">
        <f t="shared" ref="C253:AH253" si="66">C69*100/C161</f>
        <v>155.75353560525824</v>
      </c>
      <c r="D253" s="30">
        <f t="shared" si="66"/>
        <v>155.91975330030144</v>
      </c>
      <c r="E253" s="30">
        <f t="shared" si="66"/>
        <v>158.12776723592663</v>
      </c>
      <c r="F253" s="30">
        <f t="shared" si="66"/>
        <v>156.20967413303629</v>
      </c>
      <c r="G253" s="30">
        <f t="shared" si="66"/>
        <v>156.18947657782607</v>
      </c>
      <c r="H253" s="30">
        <f t="shared" si="66"/>
        <v>153.46315179210859</v>
      </c>
      <c r="I253" s="30">
        <f t="shared" si="66"/>
        <v>150.29156563733645</v>
      </c>
      <c r="J253" s="30">
        <f t="shared" si="66"/>
        <v>147.96633330722162</v>
      </c>
      <c r="K253" s="30">
        <f t="shared" si="66"/>
        <v>145.73446433242407</v>
      </c>
      <c r="L253" s="30">
        <f t="shared" si="66"/>
        <v>142.26222808515041</v>
      </c>
      <c r="M253" s="30">
        <f t="shared" si="66"/>
        <v>138.80406418299927</v>
      </c>
      <c r="N253" s="30">
        <f t="shared" si="66"/>
        <v>134.24247894939057</v>
      </c>
      <c r="O253" s="30">
        <f t="shared" si="66"/>
        <v>131.12785155567042</v>
      </c>
      <c r="P253" s="30">
        <f t="shared" si="66"/>
        <v>126.01007442569713</v>
      </c>
      <c r="Q253" s="30">
        <f t="shared" si="66"/>
        <v>122.80226294928688</v>
      </c>
      <c r="R253" s="30">
        <f t="shared" si="66"/>
        <v>119.46531480408986</v>
      </c>
      <c r="S253" s="30">
        <f t="shared" si="66"/>
        <v>116.60253527226693</v>
      </c>
      <c r="T253" s="30">
        <f t="shared" si="66"/>
        <v>113.31016769904819</v>
      </c>
      <c r="U253" s="30">
        <f t="shared" si="66"/>
        <v>111.04325134639943</v>
      </c>
      <c r="V253" s="30">
        <f t="shared" si="66"/>
        <v>108.28350456809564</v>
      </c>
      <c r="W253" s="30">
        <f t="shared" si="66"/>
        <v>106.61622458191823</v>
      </c>
      <c r="X253" s="30">
        <f t="shared" si="66"/>
        <v>105.05918333994816</v>
      </c>
      <c r="Y253" s="30">
        <f t="shared" si="66"/>
        <v>103.28918676980282</v>
      </c>
      <c r="Z253" s="30">
        <f t="shared" si="66"/>
        <v>102.06116074395466</v>
      </c>
      <c r="AA253" s="30">
        <f t="shared" si="66"/>
        <v>100.67346037222133</v>
      </c>
      <c r="AB253" s="30">
        <f t="shared" si="66"/>
        <v>100</v>
      </c>
      <c r="AC253" s="30">
        <f t="shared" si="66"/>
        <v>99.738926620454293</v>
      </c>
      <c r="AD253" s="30">
        <f t="shared" si="66"/>
        <v>99.455339484783337</v>
      </c>
      <c r="AE253" s="30">
        <f t="shared" si="66"/>
        <v>99.455987729767315</v>
      </c>
      <c r="AF253" s="30">
        <f t="shared" si="66"/>
        <v>98.951901459738451</v>
      </c>
      <c r="AG253" s="30">
        <f t="shared" si="66"/>
        <v>98.74592673052237</v>
      </c>
      <c r="AH253" s="30">
        <f t="shared" si="66"/>
        <v>98.51780748882851</v>
      </c>
    </row>
    <row r="254" spans="1:34" x14ac:dyDescent="0.25">
      <c r="A254" s="27" t="s">
        <v>466</v>
      </c>
      <c r="B254" s="1" t="s">
        <v>155</v>
      </c>
      <c r="C254" s="30">
        <f t="shared" ref="C254:AH255" si="67">C70*100/C162</f>
        <v>66.351497055652317</v>
      </c>
      <c r="D254" s="30">
        <f t="shared" si="67"/>
        <v>68.932982062345587</v>
      </c>
      <c r="E254" s="30">
        <f t="shared" si="67"/>
        <v>72.406053146043007</v>
      </c>
      <c r="F254" s="30">
        <f t="shared" si="67"/>
        <v>72.835445561254616</v>
      </c>
      <c r="G254" s="30">
        <f t="shared" si="67"/>
        <v>75.632810269422976</v>
      </c>
      <c r="H254" s="30">
        <f t="shared" si="67"/>
        <v>78.912065654838614</v>
      </c>
      <c r="I254" s="30">
        <f t="shared" si="67"/>
        <v>80.837921804008474</v>
      </c>
      <c r="J254" s="30">
        <f t="shared" si="67"/>
        <v>80.174927113702623</v>
      </c>
      <c r="K254" s="30">
        <f t="shared" si="67"/>
        <v>81.312682376030509</v>
      </c>
      <c r="L254" s="30">
        <f t="shared" si="67"/>
        <v>84.489949536457416</v>
      </c>
      <c r="M254" s="30">
        <f t="shared" si="67"/>
        <v>86.411751998271768</v>
      </c>
      <c r="N254" s="30">
        <f t="shared" si="67"/>
        <v>82.979034691787461</v>
      </c>
      <c r="O254" s="30">
        <f t="shared" si="67"/>
        <v>84.958158107132235</v>
      </c>
      <c r="P254" s="30">
        <f t="shared" si="67"/>
        <v>85.097997061879681</v>
      </c>
      <c r="Q254" s="30">
        <f t="shared" si="67"/>
        <v>84.563773324580254</v>
      </c>
      <c r="R254" s="30">
        <f t="shared" si="67"/>
        <v>87.712373584541581</v>
      </c>
      <c r="S254" s="30">
        <f t="shared" si="67"/>
        <v>88.904694167852057</v>
      </c>
      <c r="T254" s="30">
        <f t="shared" si="67"/>
        <v>87.370755816608792</v>
      </c>
      <c r="U254" s="30">
        <f t="shared" si="67"/>
        <v>88.248109560028013</v>
      </c>
      <c r="V254" s="30">
        <f t="shared" si="67"/>
        <v>92.802041644916187</v>
      </c>
      <c r="W254" s="30">
        <f t="shared" si="67"/>
        <v>94.346369871247632</v>
      </c>
      <c r="X254" s="30">
        <f t="shared" si="67"/>
        <v>93.562027096770294</v>
      </c>
      <c r="Y254" s="30">
        <f t="shared" si="67"/>
        <v>95.766354808166085</v>
      </c>
      <c r="Z254" s="30">
        <f t="shared" si="67"/>
        <v>96.036332713227765</v>
      </c>
      <c r="AA254" s="30">
        <f t="shared" si="67"/>
        <v>98.053926688347488</v>
      </c>
      <c r="AB254" s="30">
        <f t="shared" si="67"/>
        <v>100</v>
      </c>
      <c r="AC254" s="30">
        <f t="shared" si="67"/>
        <v>103.28401289096139</v>
      </c>
      <c r="AD254" s="30">
        <f t="shared" si="67"/>
        <v>105.00638115700878</v>
      </c>
      <c r="AE254" s="30">
        <f t="shared" si="67"/>
        <v>106.8227146778318</v>
      </c>
      <c r="AF254" s="30">
        <f t="shared" si="67"/>
        <v>107.88582668769185</v>
      </c>
      <c r="AG254" s="30">
        <f t="shared" si="67"/>
        <v>109.35704003775193</v>
      </c>
      <c r="AH254" s="30">
        <f t="shared" si="67"/>
        <v>108.81223671324868</v>
      </c>
    </row>
    <row r="255" spans="1:34" x14ac:dyDescent="0.25">
      <c r="A255" s="27" t="s">
        <v>467</v>
      </c>
      <c r="B255" s="9" t="s">
        <v>289</v>
      </c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</row>
    <row r="256" spans="1:34" x14ac:dyDescent="0.25">
      <c r="A256" s="27" t="s">
        <v>468</v>
      </c>
      <c r="B256" s="9" t="s">
        <v>83</v>
      </c>
      <c r="C256" s="30">
        <f t="shared" ref="C256" si="68">C72*100/C164</f>
        <v>134.98847198449252</v>
      </c>
      <c r="D256" s="30">
        <f t="shared" ref="D256:AH256" si="69">D72*100/D164</f>
        <v>142.24530331871225</v>
      </c>
      <c r="E256" s="30">
        <f t="shared" si="69"/>
        <v>147.84369964073983</v>
      </c>
      <c r="F256" s="30">
        <f t="shared" si="69"/>
        <v>152.82862268494026</v>
      </c>
      <c r="G256" s="30">
        <f t="shared" si="69"/>
        <v>146.60342420490196</v>
      </c>
      <c r="H256" s="30">
        <f t="shared" si="69"/>
        <v>148.32865391746572</v>
      </c>
      <c r="I256" s="30">
        <f t="shared" si="69"/>
        <v>148.35298515876738</v>
      </c>
      <c r="J256" s="30">
        <f t="shared" si="69"/>
        <v>156.20262236637788</v>
      </c>
      <c r="K256" s="30">
        <f t="shared" si="69"/>
        <v>149.20325462032747</v>
      </c>
      <c r="L256" s="30">
        <f t="shared" si="69"/>
        <v>149.20006385762736</v>
      </c>
      <c r="M256" s="30">
        <f t="shared" si="69"/>
        <v>150.68844966481643</v>
      </c>
      <c r="N256" s="30">
        <f t="shared" si="69"/>
        <v>142.86923179214065</v>
      </c>
      <c r="O256" s="30">
        <f t="shared" si="69"/>
        <v>137.02459317398288</v>
      </c>
      <c r="P256" s="30">
        <f t="shared" si="69"/>
        <v>134.03706622733145</v>
      </c>
      <c r="Q256" s="30">
        <f t="shared" si="69"/>
        <v>126.81796808999785</v>
      </c>
      <c r="R256" s="30">
        <f t="shared" si="69"/>
        <v>124.69159611893251</v>
      </c>
      <c r="S256" s="30">
        <f t="shared" si="69"/>
        <v>121.60339077941096</v>
      </c>
      <c r="T256" s="30">
        <f t="shared" si="69"/>
        <v>118.42315210020344</v>
      </c>
      <c r="U256" s="30">
        <f t="shared" si="69"/>
        <v>113.89474855587061</v>
      </c>
      <c r="V256" s="30">
        <f t="shared" si="69"/>
        <v>111.32428284040654</v>
      </c>
      <c r="W256" s="30">
        <f t="shared" si="69"/>
        <v>108.2045046319369</v>
      </c>
      <c r="X256" s="30">
        <f t="shared" si="69"/>
        <v>105.64509499954269</v>
      </c>
      <c r="Y256" s="30">
        <f t="shared" si="69"/>
        <v>104.36639163637557</v>
      </c>
      <c r="Z256" s="30">
        <f t="shared" si="69"/>
        <v>102.29980184528384</v>
      </c>
      <c r="AA256" s="30">
        <f t="shared" si="69"/>
        <v>100.45655689629425</v>
      </c>
      <c r="AB256" s="30">
        <f t="shared" si="69"/>
        <v>100</v>
      </c>
      <c r="AC256" s="30">
        <f t="shared" si="69"/>
        <v>98.872894461935971</v>
      </c>
      <c r="AD256" s="30">
        <f t="shared" si="69"/>
        <v>97.530745726808078</v>
      </c>
      <c r="AE256" s="30">
        <f t="shared" si="69"/>
        <v>96.887431392268027</v>
      </c>
      <c r="AF256" s="30">
        <f t="shared" si="69"/>
        <v>96.300433648260451</v>
      </c>
      <c r="AG256" s="30">
        <f t="shared" si="69"/>
        <v>95.597744641382704</v>
      </c>
      <c r="AH256" s="30">
        <f t="shared" si="69"/>
        <v>94.936529879959821</v>
      </c>
    </row>
    <row r="257" spans="1:34" x14ac:dyDescent="0.25">
      <c r="A257" s="27" t="s">
        <v>469</v>
      </c>
      <c r="B257" s="9" t="s">
        <v>85</v>
      </c>
      <c r="C257" s="30">
        <f t="shared" ref="C257:AH257" si="70">C73*100/C165</f>
        <v>101.35216231282077</v>
      </c>
      <c r="D257" s="30">
        <f t="shared" si="70"/>
        <v>104.14296415506621</v>
      </c>
      <c r="E257" s="30">
        <f t="shared" si="70"/>
        <v>107.329064856424</v>
      </c>
      <c r="F257" s="30">
        <f t="shared" si="70"/>
        <v>109.65416642397967</v>
      </c>
      <c r="G257" s="30">
        <f t="shared" si="70"/>
        <v>112.55177381595533</v>
      </c>
      <c r="H257" s="30">
        <f t="shared" si="70"/>
        <v>114.15850560533525</v>
      </c>
      <c r="I257" s="30">
        <f t="shared" si="70"/>
        <v>116.38497641707043</v>
      </c>
      <c r="J257" s="30">
        <f t="shared" si="70"/>
        <v>117.37573884026152</v>
      </c>
      <c r="K257" s="30">
        <f t="shared" si="70"/>
        <v>118.2133318549873</v>
      </c>
      <c r="L257" s="30">
        <f t="shared" si="70"/>
        <v>118.62328452058398</v>
      </c>
      <c r="M257" s="30">
        <f t="shared" si="70"/>
        <v>118.76992585880167</v>
      </c>
      <c r="N257" s="30">
        <f t="shared" si="70"/>
        <v>117.97213132588007</v>
      </c>
      <c r="O257" s="30">
        <f t="shared" si="70"/>
        <v>116.97704166043268</v>
      </c>
      <c r="P257" s="30">
        <f t="shared" si="70"/>
        <v>115.91430079699028</v>
      </c>
      <c r="Q257" s="30">
        <f t="shared" si="70"/>
        <v>114.81034641308665</v>
      </c>
      <c r="R257" s="30">
        <f t="shared" si="70"/>
        <v>113.92845773653143</v>
      </c>
      <c r="S257" s="30">
        <f t="shared" si="70"/>
        <v>112.65264473710245</v>
      </c>
      <c r="T257" s="30">
        <f t="shared" si="70"/>
        <v>111.3344643651543</v>
      </c>
      <c r="U257" s="30">
        <f t="shared" si="70"/>
        <v>109.59373279331156</v>
      </c>
      <c r="V257" s="30">
        <f t="shared" si="70"/>
        <v>107.98902565831548</v>
      </c>
      <c r="W257" s="30">
        <f t="shared" si="70"/>
        <v>106.33175033519022</v>
      </c>
      <c r="X257" s="30">
        <f t="shared" si="70"/>
        <v>104.97768156179933</v>
      </c>
      <c r="Y257" s="30">
        <f t="shared" si="70"/>
        <v>103.68341538898657</v>
      </c>
      <c r="Z257" s="30">
        <f t="shared" si="70"/>
        <v>102.37012383922244</v>
      </c>
      <c r="AA257" s="30">
        <f t="shared" si="70"/>
        <v>101.12305898144673</v>
      </c>
      <c r="AB257" s="30">
        <f t="shared" si="70"/>
        <v>100</v>
      </c>
      <c r="AC257" s="30">
        <f t="shared" si="70"/>
        <v>98.751379003390056</v>
      </c>
      <c r="AD257" s="30">
        <f t="shared" si="70"/>
        <v>97.534724212366825</v>
      </c>
      <c r="AE257" s="30">
        <f t="shared" si="70"/>
        <v>96.434901730750809</v>
      </c>
      <c r="AF257" s="30">
        <f t="shared" si="70"/>
        <v>95.265185879341772</v>
      </c>
      <c r="AG257" s="30">
        <f t="shared" si="70"/>
        <v>93.560304978234953</v>
      </c>
      <c r="AH257" s="30">
        <f t="shared" si="70"/>
        <v>91.971764381669573</v>
      </c>
    </row>
    <row r="258" spans="1:34" x14ac:dyDescent="0.25">
      <c r="A258" s="27" t="s">
        <v>470</v>
      </c>
      <c r="B258" s="1" t="s">
        <v>156</v>
      </c>
      <c r="C258" s="30">
        <f t="shared" ref="C258:AH258" si="71">C74*100/C166</f>
        <v>102.19389073352076</v>
      </c>
      <c r="D258" s="30">
        <f t="shared" si="71"/>
        <v>104.89470704863986</v>
      </c>
      <c r="E258" s="30">
        <f t="shared" si="71"/>
        <v>108.35708980438589</v>
      </c>
      <c r="F258" s="30">
        <f t="shared" si="71"/>
        <v>109.74077400167904</v>
      </c>
      <c r="G258" s="30">
        <f t="shared" si="71"/>
        <v>111.92674380450056</v>
      </c>
      <c r="H258" s="30">
        <f t="shared" si="71"/>
        <v>115.18720224108222</v>
      </c>
      <c r="I258" s="30">
        <f t="shared" si="71"/>
        <v>116.98460482600488</v>
      </c>
      <c r="J258" s="30">
        <f t="shared" si="71"/>
        <v>117.98278769305598</v>
      </c>
      <c r="K258" s="30">
        <f t="shared" si="71"/>
        <v>118.81641132549979</v>
      </c>
      <c r="L258" s="30">
        <f t="shared" si="71"/>
        <v>119.07139674589399</v>
      </c>
      <c r="M258" s="30">
        <f t="shared" si="71"/>
        <v>119.91004732693959</v>
      </c>
      <c r="N258" s="30">
        <f t="shared" si="71"/>
        <v>119.295332052026</v>
      </c>
      <c r="O258" s="30">
        <f t="shared" si="71"/>
        <v>118.62840171118964</v>
      </c>
      <c r="P258" s="30">
        <f t="shared" si="71"/>
        <v>118.01455567112845</v>
      </c>
      <c r="Q258" s="30">
        <f t="shared" si="71"/>
        <v>116.74418693910816</v>
      </c>
      <c r="R258" s="30">
        <f t="shared" si="71"/>
        <v>116.40204085370188</v>
      </c>
      <c r="S258" s="30">
        <f t="shared" si="71"/>
        <v>115.14721241066924</v>
      </c>
      <c r="T258" s="30">
        <f t="shared" si="71"/>
        <v>113.95897858908687</v>
      </c>
      <c r="U258" s="30">
        <f t="shared" si="71"/>
        <v>111.56777290918861</v>
      </c>
      <c r="V258" s="30">
        <f t="shared" si="71"/>
        <v>109.67027197531129</v>
      </c>
      <c r="W258" s="30">
        <f t="shared" si="71"/>
        <v>107.62585671780352</v>
      </c>
      <c r="X258" s="30">
        <f t="shared" si="71"/>
        <v>106.11151219516029</v>
      </c>
      <c r="Y258" s="30">
        <f t="shared" si="71"/>
        <v>104.60170216182507</v>
      </c>
      <c r="Z258" s="30">
        <f t="shared" si="71"/>
        <v>102.87230249955438</v>
      </c>
      <c r="AA258" s="30">
        <f t="shared" si="71"/>
        <v>101.43402134580954</v>
      </c>
      <c r="AB258" s="30">
        <f t="shared" si="71"/>
        <v>100</v>
      </c>
      <c r="AC258" s="30">
        <f t="shared" si="71"/>
        <v>98.488221434038536</v>
      </c>
      <c r="AD258" s="30">
        <f t="shared" si="71"/>
        <v>97.036186436072867</v>
      </c>
      <c r="AE258" s="30">
        <f t="shared" si="71"/>
        <v>95.567924741440436</v>
      </c>
      <c r="AF258" s="30">
        <f t="shared" si="71"/>
        <v>94.026645092241509</v>
      </c>
      <c r="AG258" s="30">
        <f t="shared" si="71"/>
        <v>92.238853941333758</v>
      </c>
      <c r="AH258" s="30">
        <f t="shared" si="71"/>
        <v>90.173617499249573</v>
      </c>
    </row>
    <row r="259" spans="1:34" x14ac:dyDescent="0.25">
      <c r="A259" s="27" t="s">
        <v>471</v>
      </c>
      <c r="B259" s="1" t="s">
        <v>157</v>
      </c>
      <c r="C259" s="30">
        <f t="shared" ref="C259:AH259" si="72">C75*100/C167</f>
        <v>100.63214336402153</v>
      </c>
      <c r="D259" s="30">
        <f t="shared" si="72"/>
        <v>103.9178659167261</v>
      </c>
      <c r="E259" s="30">
        <f t="shared" si="72"/>
        <v>105.72676578802691</v>
      </c>
      <c r="F259" s="30">
        <f t="shared" si="72"/>
        <v>109.29997012467483</v>
      </c>
      <c r="G259" s="30">
        <f t="shared" si="72"/>
        <v>113.19785501774865</v>
      </c>
      <c r="H259" s="30">
        <f t="shared" si="72"/>
        <v>114.79553206019391</v>
      </c>
      <c r="I259" s="30">
        <f t="shared" si="72"/>
        <v>116.45022451603286</v>
      </c>
      <c r="J259" s="30">
        <f t="shared" si="72"/>
        <v>117.54233091143891</v>
      </c>
      <c r="K259" s="30">
        <f t="shared" si="72"/>
        <v>117.49981943835087</v>
      </c>
      <c r="L259" s="30">
        <f t="shared" si="72"/>
        <v>118.29422221963958</v>
      </c>
      <c r="M259" s="30">
        <f t="shared" si="72"/>
        <v>118.02434330763616</v>
      </c>
      <c r="N259" s="30">
        <f t="shared" si="72"/>
        <v>116.63342006729022</v>
      </c>
      <c r="O259" s="30">
        <f t="shared" si="72"/>
        <v>116.04916178867749</v>
      </c>
      <c r="P259" s="30">
        <f t="shared" si="72"/>
        <v>114.57132088106749</v>
      </c>
      <c r="Q259" s="30">
        <f t="shared" si="72"/>
        <v>112.96939326021706</v>
      </c>
      <c r="R259" s="30">
        <f t="shared" si="72"/>
        <v>111.85761744346536</v>
      </c>
      <c r="S259" s="30">
        <f t="shared" si="72"/>
        <v>110.67263279798763</v>
      </c>
      <c r="T259" s="30">
        <f t="shared" si="72"/>
        <v>109.31756319276538</v>
      </c>
      <c r="U259" s="30">
        <f t="shared" si="72"/>
        <v>108.19205045070795</v>
      </c>
      <c r="V259" s="30">
        <f t="shared" si="72"/>
        <v>106.70221590989065</v>
      </c>
      <c r="W259" s="30">
        <f t="shared" si="72"/>
        <v>105.28996366271952</v>
      </c>
      <c r="X259" s="30">
        <f t="shared" si="72"/>
        <v>104.0041064656845</v>
      </c>
      <c r="Y259" s="30">
        <f t="shared" si="72"/>
        <v>102.97275898141658</v>
      </c>
      <c r="Z259" s="30">
        <f t="shared" si="72"/>
        <v>102.0367890755178</v>
      </c>
      <c r="AA259" s="30">
        <f t="shared" si="72"/>
        <v>101.09698094146353</v>
      </c>
      <c r="AB259" s="30">
        <f t="shared" si="72"/>
        <v>100</v>
      </c>
      <c r="AC259" s="30">
        <f t="shared" si="72"/>
        <v>98.877307499725148</v>
      </c>
      <c r="AD259" s="30">
        <f t="shared" si="72"/>
        <v>97.548933730430491</v>
      </c>
      <c r="AE259" s="30">
        <f t="shared" si="72"/>
        <v>96.660753340187142</v>
      </c>
      <c r="AF259" s="30">
        <f t="shared" si="72"/>
        <v>95.60984513153538</v>
      </c>
      <c r="AG259" s="30">
        <f t="shared" si="72"/>
        <v>93.934130285432218</v>
      </c>
      <c r="AH259" s="30">
        <f t="shared" si="72"/>
        <v>92.40562061165096</v>
      </c>
    </row>
    <row r="260" spans="1:34" x14ac:dyDescent="0.25">
      <c r="A260" s="27" t="s">
        <v>472</v>
      </c>
      <c r="B260" s="1" t="s">
        <v>158</v>
      </c>
      <c r="C260" s="30">
        <f t="shared" ref="C260:AH260" si="73">C76*100/C168</f>
        <v>117.37640264801165</v>
      </c>
      <c r="D260" s="30">
        <f t="shared" si="73"/>
        <v>110.78777493832813</v>
      </c>
      <c r="E260" s="30">
        <f t="shared" si="73"/>
        <v>105.18602147898559</v>
      </c>
      <c r="F260" s="30">
        <f t="shared" si="73"/>
        <v>134.42712201613799</v>
      </c>
      <c r="G260" s="30">
        <f t="shared" si="73"/>
        <v>129.45109499444976</v>
      </c>
      <c r="H260" s="30">
        <f t="shared" si="73"/>
        <v>122.26396178028556</v>
      </c>
      <c r="I260" s="30">
        <f t="shared" si="73"/>
        <v>116.90061402047515</v>
      </c>
      <c r="J260" s="30">
        <f t="shared" si="73"/>
        <v>113.68125481369064</v>
      </c>
      <c r="K260" s="30">
        <f t="shared" si="73"/>
        <v>136.09738039762212</v>
      </c>
      <c r="L260" s="30">
        <f t="shared" si="73"/>
        <v>130.48289108332116</v>
      </c>
      <c r="M260" s="30">
        <f t="shared" si="73"/>
        <v>122.09237020360125</v>
      </c>
      <c r="N260" s="30">
        <f t="shared" si="73"/>
        <v>130.31381739124771</v>
      </c>
      <c r="O260" s="30">
        <f t="shared" si="73"/>
        <v>111.46035355224147</v>
      </c>
      <c r="P260" s="30">
        <f t="shared" si="73"/>
        <v>125.90533807157088</v>
      </c>
      <c r="Q260" s="30">
        <f t="shared" si="73"/>
        <v>121.32993789255291</v>
      </c>
      <c r="R260" s="30">
        <f t="shared" si="73"/>
        <v>115.58996540392336</v>
      </c>
      <c r="S260" s="30">
        <f t="shared" si="73"/>
        <v>112.29485771220668</v>
      </c>
      <c r="T260" s="30">
        <f t="shared" si="73"/>
        <v>109.92967249202323</v>
      </c>
      <c r="U260" s="30">
        <f t="shared" si="73"/>
        <v>107.00319445690529</v>
      </c>
      <c r="V260" s="30">
        <f t="shared" si="73"/>
        <v>107.75738209905634</v>
      </c>
      <c r="W260" s="30">
        <f t="shared" si="73"/>
        <v>107.28259497665026</v>
      </c>
      <c r="X260" s="30">
        <f t="shared" si="73"/>
        <v>107.02067520533106</v>
      </c>
      <c r="Y260" s="30">
        <f t="shared" si="73"/>
        <v>104.54528030332071</v>
      </c>
      <c r="Z260" s="30">
        <f t="shared" si="73"/>
        <v>101.91250132344707</v>
      </c>
      <c r="AA260" s="30">
        <f t="shared" si="73"/>
        <v>103.09490917338502</v>
      </c>
      <c r="AB260" s="30">
        <f t="shared" si="73"/>
        <v>100</v>
      </c>
      <c r="AC260" s="30">
        <f t="shared" si="73"/>
        <v>99.228990741935178</v>
      </c>
      <c r="AD260" s="30">
        <f t="shared" si="73"/>
        <v>103.14456845859725</v>
      </c>
      <c r="AE260" s="30">
        <f t="shared" si="73"/>
        <v>102.30749438203974</v>
      </c>
      <c r="AF260" s="30">
        <f t="shared" si="73"/>
        <v>103.26801975310683</v>
      </c>
      <c r="AG260" s="30">
        <f t="shared" si="73"/>
        <v>100.99785884539249</v>
      </c>
      <c r="AH260" s="30">
        <f t="shared" si="73"/>
        <v>99.061883958909135</v>
      </c>
    </row>
    <row r="261" spans="1:34" x14ac:dyDescent="0.25">
      <c r="A261" s="27" t="s">
        <v>473</v>
      </c>
      <c r="B261" s="9" t="s">
        <v>290</v>
      </c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</row>
    <row r="262" spans="1:34" x14ac:dyDescent="0.25">
      <c r="A262" s="27" t="s">
        <v>474</v>
      </c>
      <c r="B262" s="9" t="s">
        <v>91</v>
      </c>
      <c r="C262" s="30">
        <f t="shared" ref="C262:AH262" si="74">C78*100/C170</f>
        <v>72.542618788538263</v>
      </c>
      <c r="D262" s="30">
        <f t="shared" si="74"/>
        <v>72.899580827410233</v>
      </c>
      <c r="E262" s="30">
        <f t="shared" si="74"/>
        <v>77.664517023784768</v>
      </c>
      <c r="F262" s="30">
        <f t="shared" si="74"/>
        <v>76.590623119426667</v>
      </c>
      <c r="G262" s="30">
        <f t="shared" si="74"/>
        <v>80.791759240557468</v>
      </c>
      <c r="H262" s="30">
        <f t="shared" si="74"/>
        <v>82.967111318528893</v>
      </c>
      <c r="I262" s="30">
        <f t="shared" si="74"/>
        <v>86.340252545238698</v>
      </c>
      <c r="J262" s="30">
        <f t="shared" si="74"/>
        <v>91.086532205595319</v>
      </c>
      <c r="K262" s="30">
        <f t="shared" si="74"/>
        <v>90.262447878341902</v>
      </c>
      <c r="L262" s="30">
        <f t="shared" si="74"/>
        <v>94.516240434774716</v>
      </c>
      <c r="M262" s="30">
        <f t="shared" si="74"/>
        <v>94.896757411690942</v>
      </c>
      <c r="N262" s="30">
        <f t="shared" si="74"/>
        <v>96.555161029091138</v>
      </c>
      <c r="O262" s="30">
        <f t="shared" si="74"/>
        <v>94.613961124793036</v>
      </c>
      <c r="P262" s="30">
        <f t="shared" si="74"/>
        <v>94.831673779042205</v>
      </c>
      <c r="Q262" s="30">
        <f t="shared" si="74"/>
        <v>96.677516032354745</v>
      </c>
      <c r="R262" s="30">
        <f t="shared" si="74"/>
        <v>95.566867552122957</v>
      </c>
      <c r="S262" s="30">
        <f t="shared" si="74"/>
        <v>95.390090437143442</v>
      </c>
      <c r="T262" s="30">
        <f t="shared" si="74"/>
        <v>96.08413476236646</v>
      </c>
      <c r="U262" s="30">
        <f t="shared" si="74"/>
        <v>96.449654943044806</v>
      </c>
      <c r="V262" s="30">
        <f t="shared" si="74"/>
        <v>96.932715188641396</v>
      </c>
      <c r="W262" s="30">
        <f t="shared" si="74"/>
        <v>97.228610640549562</v>
      </c>
      <c r="X262" s="30">
        <f t="shared" si="74"/>
        <v>98.10612523460162</v>
      </c>
      <c r="Y262" s="30">
        <f t="shared" si="74"/>
        <v>98.172403184380912</v>
      </c>
      <c r="Z262" s="30">
        <f t="shared" si="74"/>
        <v>99.592081747363537</v>
      </c>
      <c r="AA262" s="30">
        <f t="shared" si="74"/>
        <v>100.06659837797454</v>
      </c>
      <c r="AB262" s="30">
        <f t="shared" si="74"/>
        <v>100</v>
      </c>
      <c r="AC262" s="30">
        <f t="shared" si="74"/>
        <v>100.98558042433363</v>
      </c>
      <c r="AD262" s="30">
        <f t="shared" si="74"/>
        <v>101.64188380373319</v>
      </c>
      <c r="AE262" s="30">
        <f t="shared" si="74"/>
        <v>103.16777224265292</v>
      </c>
      <c r="AF262" s="30">
        <f t="shared" si="74"/>
        <v>103.67726903159974</v>
      </c>
      <c r="AG262" s="30">
        <f t="shared" si="74"/>
        <v>103.39043069868667</v>
      </c>
      <c r="AH262" s="30">
        <f t="shared" si="74"/>
        <v>104.66115949613128</v>
      </c>
    </row>
    <row r="263" spans="1:34" x14ac:dyDescent="0.25">
      <c r="A263" s="27" t="s">
        <v>475</v>
      </c>
      <c r="B263" s="1" t="s">
        <v>159</v>
      </c>
      <c r="C263" s="30">
        <f t="shared" ref="C263:AH263" si="75">C79*100/C171</f>
        <v>94.883862152725072</v>
      </c>
      <c r="D263" s="30">
        <f t="shared" si="75"/>
        <v>95.646185630117074</v>
      </c>
      <c r="E263" s="30">
        <f t="shared" si="75"/>
        <v>94.924212508733035</v>
      </c>
      <c r="F263" s="30">
        <f t="shared" si="75"/>
        <v>93.841730291359809</v>
      </c>
      <c r="G263" s="30">
        <f t="shared" si="75"/>
        <v>92.576820245439663</v>
      </c>
      <c r="H263" s="30">
        <f t="shared" si="75"/>
        <v>107.04116803322559</v>
      </c>
      <c r="I263" s="30">
        <f t="shared" si="75"/>
        <v>99.000099000099013</v>
      </c>
      <c r="J263" s="30">
        <f t="shared" si="75"/>
        <v>105.06850466504162</v>
      </c>
      <c r="K263" s="30">
        <f t="shared" si="75"/>
        <v>109.94085182171993</v>
      </c>
      <c r="L263" s="30">
        <f t="shared" si="75"/>
        <v>103.4484542214728</v>
      </c>
      <c r="M263" s="30">
        <f t="shared" si="75"/>
        <v>110.62001288108596</v>
      </c>
      <c r="N263" s="30">
        <f t="shared" si="75"/>
        <v>103.01867614133248</v>
      </c>
      <c r="O263" s="30">
        <f t="shared" si="75"/>
        <v>102.60072312989664</v>
      </c>
      <c r="P263" s="30">
        <f t="shared" si="75"/>
        <v>107.45986374089279</v>
      </c>
      <c r="Q263" s="30">
        <f t="shared" si="75"/>
        <v>102.78857497082387</v>
      </c>
      <c r="R263" s="30">
        <f t="shared" si="75"/>
        <v>104.96175193759395</v>
      </c>
      <c r="S263" s="30">
        <f t="shared" si="75"/>
        <v>102.38453583970677</v>
      </c>
      <c r="T263" s="30">
        <f t="shared" si="75"/>
        <v>101.01874432512349</v>
      </c>
      <c r="U263" s="30">
        <f t="shared" si="75"/>
        <v>99.521192485044182</v>
      </c>
      <c r="V263" s="30">
        <f t="shared" si="75"/>
        <v>98.282436825084147</v>
      </c>
      <c r="W263" s="30">
        <f t="shared" si="75"/>
        <v>97.097434038476479</v>
      </c>
      <c r="X263" s="30">
        <f t="shared" si="75"/>
        <v>101.29796458623159</v>
      </c>
      <c r="Y263" s="30">
        <f t="shared" si="75"/>
        <v>98.211728117199314</v>
      </c>
      <c r="Z263" s="30">
        <f t="shared" si="75"/>
        <v>99.630331617566185</v>
      </c>
      <c r="AA263" s="30">
        <f t="shared" si="75"/>
        <v>101.57753676730619</v>
      </c>
      <c r="AB263" s="30">
        <f t="shared" si="75"/>
        <v>100</v>
      </c>
      <c r="AC263" s="30">
        <f t="shared" si="75"/>
        <v>101.19081349318783</v>
      </c>
      <c r="AD263" s="30">
        <f t="shared" si="75"/>
        <v>100.22121555579042</v>
      </c>
      <c r="AE263" s="30">
        <f t="shared" si="75"/>
        <v>100.19828126548202</v>
      </c>
      <c r="AF263" s="30">
        <f t="shared" si="75"/>
        <v>100.94191750301792</v>
      </c>
      <c r="AG263" s="30">
        <f t="shared" si="75"/>
        <v>100.43456320763498</v>
      </c>
      <c r="AH263" s="30">
        <f t="shared" si="75"/>
        <v>100.20508641018617</v>
      </c>
    </row>
    <row r="264" spans="1:34" x14ac:dyDescent="0.25">
      <c r="A264" s="27" t="s">
        <v>476</v>
      </c>
      <c r="B264" s="1" t="s">
        <v>160</v>
      </c>
      <c r="C264" s="30">
        <f t="shared" ref="C264:AH264" si="76">C80*100/C172</f>
        <v>63.654736708095292</v>
      </c>
      <c r="D264" s="30">
        <f t="shared" si="76"/>
        <v>63.857724988725117</v>
      </c>
      <c r="E264" s="30">
        <f t="shared" si="76"/>
        <v>70.945634360389633</v>
      </c>
      <c r="F264" s="30">
        <f t="shared" si="76"/>
        <v>69.871328067623026</v>
      </c>
      <c r="G264" s="30">
        <f t="shared" si="76"/>
        <v>76.35324676911236</v>
      </c>
      <c r="H264" s="30">
        <f t="shared" si="76"/>
        <v>80.821380341007469</v>
      </c>
      <c r="I264" s="30">
        <f t="shared" si="76"/>
        <v>81.566401168030865</v>
      </c>
      <c r="J264" s="30">
        <f t="shared" si="76"/>
        <v>85.790253859489056</v>
      </c>
      <c r="K264" s="30">
        <f t="shared" si="76"/>
        <v>88.190858245872803</v>
      </c>
      <c r="L264" s="30">
        <f t="shared" si="76"/>
        <v>86.152374156720285</v>
      </c>
      <c r="M264" s="30">
        <f t="shared" si="76"/>
        <v>88.990098212282589</v>
      </c>
      <c r="N264" s="30">
        <f t="shared" si="76"/>
        <v>89.873983835522054</v>
      </c>
      <c r="O264" s="30">
        <f t="shared" si="76"/>
        <v>91.646918028705329</v>
      </c>
      <c r="P264" s="30">
        <f t="shared" si="76"/>
        <v>93.470672908727224</v>
      </c>
      <c r="Q264" s="30">
        <f t="shared" si="76"/>
        <v>94.407923657032541</v>
      </c>
      <c r="R264" s="30">
        <f t="shared" si="76"/>
        <v>94.709372114746628</v>
      </c>
      <c r="S264" s="30">
        <f t="shared" si="76"/>
        <v>92.696136656764494</v>
      </c>
      <c r="T264" s="30">
        <f t="shared" si="76"/>
        <v>94.183709787273699</v>
      </c>
      <c r="U264" s="30">
        <f t="shared" si="76"/>
        <v>95.310304139946012</v>
      </c>
      <c r="V264" s="30">
        <f t="shared" si="76"/>
        <v>94.232705597951323</v>
      </c>
      <c r="W264" s="30">
        <f t="shared" si="76"/>
        <v>95.281568113026111</v>
      </c>
      <c r="X264" s="30">
        <f t="shared" si="76"/>
        <v>96.669810941776618</v>
      </c>
      <c r="Y264" s="30">
        <f t="shared" si="76"/>
        <v>98.338086340839808</v>
      </c>
      <c r="Z264" s="30">
        <f t="shared" si="76"/>
        <v>99.742809011014714</v>
      </c>
      <c r="AA264" s="30">
        <f t="shared" si="76"/>
        <v>99.303879802583907</v>
      </c>
      <c r="AB264" s="30">
        <f t="shared" si="76"/>
        <v>100</v>
      </c>
      <c r="AC264" s="30">
        <f t="shared" si="76"/>
        <v>100.78122244263449</v>
      </c>
      <c r="AD264" s="30">
        <f t="shared" si="76"/>
        <v>102.35529775667894</v>
      </c>
      <c r="AE264" s="30">
        <f t="shared" si="76"/>
        <v>102.90977385577195</v>
      </c>
      <c r="AF264" s="30">
        <f t="shared" si="76"/>
        <v>105.20412888632976</v>
      </c>
      <c r="AG264" s="30">
        <f t="shared" si="76"/>
        <v>105.07488544611326</v>
      </c>
      <c r="AH264" s="30">
        <f t="shared" si="76"/>
        <v>105.73916365437961</v>
      </c>
    </row>
    <row r="265" spans="1:34" x14ac:dyDescent="0.25">
      <c r="A265" s="27" t="s">
        <v>477</v>
      </c>
      <c r="B265" s="9" t="s">
        <v>95</v>
      </c>
      <c r="C265" s="30">
        <f t="shared" ref="C265:AH265" si="77">C81*100/C173</f>
        <v>64.541310376754979</v>
      </c>
      <c r="D265" s="30">
        <f t="shared" si="77"/>
        <v>66.893211676879034</v>
      </c>
      <c r="E265" s="30">
        <f t="shared" si="77"/>
        <v>69.185583408936125</v>
      </c>
      <c r="F265" s="30">
        <f t="shared" si="77"/>
        <v>71.544977039863312</v>
      </c>
      <c r="G265" s="30">
        <f t="shared" si="77"/>
        <v>72.839798606470609</v>
      </c>
      <c r="H265" s="30">
        <f t="shared" si="77"/>
        <v>74.871370984648379</v>
      </c>
      <c r="I265" s="30">
        <f t="shared" si="77"/>
        <v>77.16270528035416</v>
      </c>
      <c r="J265" s="30">
        <f t="shared" si="77"/>
        <v>78.77049285981289</v>
      </c>
      <c r="K265" s="30">
        <f t="shared" si="77"/>
        <v>80.271064162992047</v>
      </c>
      <c r="L265" s="30">
        <f t="shared" si="77"/>
        <v>81.790710954601693</v>
      </c>
      <c r="M265" s="30">
        <f t="shared" si="77"/>
        <v>84.292464953419667</v>
      </c>
      <c r="N265" s="30">
        <f t="shared" si="77"/>
        <v>84.97536641377998</v>
      </c>
      <c r="O265" s="30">
        <f t="shared" si="77"/>
        <v>86.564106516907259</v>
      </c>
      <c r="P265" s="30">
        <f t="shared" si="77"/>
        <v>87.091452520101896</v>
      </c>
      <c r="Q265" s="30">
        <f t="shared" si="77"/>
        <v>87.934248631156862</v>
      </c>
      <c r="R265" s="30">
        <f t="shared" si="77"/>
        <v>88.686790505675944</v>
      </c>
      <c r="S265" s="30">
        <f t="shared" si="77"/>
        <v>89.031854584199522</v>
      </c>
      <c r="T265" s="30">
        <f t="shared" si="77"/>
        <v>90.079814971804311</v>
      </c>
      <c r="U265" s="30">
        <f t="shared" si="77"/>
        <v>90.869438790346038</v>
      </c>
      <c r="V265" s="30">
        <f t="shared" si="77"/>
        <v>92.022644287476055</v>
      </c>
      <c r="W265" s="30">
        <f t="shared" si="77"/>
        <v>93.527002600179671</v>
      </c>
      <c r="X265" s="30">
        <f t="shared" si="77"/>
        <v>95.24081640427822</v>
      </c>
      <c r="Y265" s="30">
        <f t="shared" si="77"/>
        <v>96.767707233700293</v>
      </c>
      <c r="Z265" s="30">
        <f t="shared" si="77"/>
        <v>97.526168014723751</v>
      </c>
      <c r="AA265" s="30">
        <f t="shared" si="77"/>
        <v>98.293674584343108</v>
      </c>
      <c r="AB265" s="30">
        <f t="shared" si="77"/>
        <v>100</v>
      </c>
      <c r="AC265" s="30">
        <f t="shared" si="77"/>
        <v>101.09074987444143</v>
      </c>
      <c r="AD265" s="30">
        <f t="shared" si="77"/>
        <v>102.73893167646742</v>
      </c>
      <c r="AE265" s="30">
        <f t="shared" si="77"/>
        <v>103.74917000663996</v>
      </c>
      <c r="AF265" s="30">
        <f t="shared" si="77"/>
        <v>104.86229508526121</v>
      </c>
      <c r="AG265" s="30">
        <f t="shared" si="77"/>
        <v>106.05403570957222</v>
      </c>
      <c r="AH265" s="30">
        <f t="shared" si="77"/>
        <v>106.78850340028912</v>
      </c>
    </row>
    <row r="266" spans="1:34" x14ac:dyDescent="0.25">
      <c r="A266" s="27" t="s">
        <v>479</v>
      </c>
      <c r="B266" s="1" t="s">
        <v>161</v>
      </c>
      <c r="C266" s="30">
        <f t="shared" ref="C266:AH266" si="78">C82*100/C174</f>
        <v>75.804748626038929</v>
      </c>
      <c r="D266" s="30">
        <f t="shared" si="78"/>
        <v>79.107665532790122</v>
      </c>
      <c r="E266" s="30">
        <f t="shared" si="78"/>
        <v>79.798508765367458</v>
      </c>
      <c r="F266" s="30">
        <f t="shared" si="78"/>
        <v>82.313936206699438</v>
      </c>
      <c r="G266" s="30">
        <f t="shared" si="78"/>
        <v>85.539540652666702</v>
      </c>
      <c r="H266" s="30">
        <f t="shared" si="78"/>
        <v>83.626024418799133</v>
      </c>
      <c r="I266" s="30">
        <f t="shared" si="78"/>
        <v>85.919440296217502</v>
      </c>
      <c r="J266" s="30">
        <f t="shared" si="78"/>
        <v>88.869140191068652</v>
      </c>
      <c r="K266" s="30">
        <f t="shared" si="78"/>
        <v>88.538312942691576</v>
      </c>
      <c r="L266" s="30">
        <f t="shared" si="78"/>
        <v>89.957954434340479</v>
      </c>
      <c r="M266" s="30">
        <f t="shared" si="78"/>
        <v>91.388534546769989</v>
      </c>
      <c r="N266" s="30">
        <f t="shared" si="78"/>
        <v>93.568126953234653</v>
      </c>
      <c r="O266" s="30">
        <f t="shared" si="78"/>
        <v>92.970035042551658</v>
      </c>
      <c r="P266" s="30">
        <f t="shared" si="78"/>
        <v>95.057034220532316</v>
      </c>
      <c r="Q266" s="30">
        <f t="shared" si="78"/>
        <v>94.336553788100588</v>
      </c>
      <c r="R266" s="30">
        <f t="shared" si="78"/>
        <v>93.983537722263492</v>
      </c>
      <c r="S266" s="30">
        <f t="shared" si="78"/>
        <v>94.682465642796473</v>
      </c>
      <c r="T266" s="30">
        <f t="shared" si="78"/>
        <v>96.61344452354318</v>
      </c>
      <c r="U266" s="30">
        <f t="shared" si="78"/>
        <v>95.898581402692159</v>
      </c>
      <c r="V266" s="30">
        <f t="shared" si="78"/>
        <v>97.00752862776524</v>
      </c>
      <c r="W266" s="30">
        <f t="shared" si="78"/>
        <v>99.092918667581372</v>
      </c>
      <c r="X266" s="30">
        <f t="shared" si="78"/>
        <v>99.911685206826121</v>
      </c>
      <c r="Y266" s="30">
        <f t="shared" si="78"/>
        <v>100.81893273431558</v>
      </c>
      <c r="Z266" s="30">
        <f t="shared" si="78"/>
        <v>99.819769859975068</v>
      </c>
      <c r="AA266" s="30">
        <f t="shared" si="78"/>
        <v>100.42681395932712</v>
      </c>
      <c r="AB266" s="30">
        <f t="shared" si="78"/>
        <v>100</v>
      </c>
      <c r="AC266" s="30">
        <f t="shared" si="78"/>
        <v>100.62738091570918</v>
      </c>
      <c r="AD266" s="30">
        <f t="shared" si="78"/>
        <v>101.94210104750712</v>
      </c>
      <c r="AE266" s="30">
        <f t="shared" si="78"/>
        <v>104.01389625653987</v>
      </c>
      <c r="AF266" s="30">
        <f t="shared" si="78"/>
        <v>104.57844429106272</v>
      </c>
      <c r="AG266" s="30">
        <f t="shared" si="78"/>
        <v>104.51505016722406</v>
      </c>
      <c r="AH266" s="30">
        <f t="shared" si="78"/>
        <v>104.68624915327298</v>
      </c>
    </row>
    <row r="267" spans="1:34" x14ac:dyDescent="0.25">
      <c r="A267" s="27" t="s">
        <v>480</v>
      </c>
      <c r="B267" s="1" t="s">
        <v>162</v>
      </c>
      <c r="C267" s="30">
        <f t="shared" ref="C267:AH267" si="79">C83*100/C175</f>
        <v>61.602266744385922</v>
      </c>
      <c r="D267" s="30">
        <f t="shared" si="79"/>
        <v>63.734697169138883</v>
      </c>
      <c r="E267" s="30">
        <f t="shared" si="79"/>
        <v>66.40587118112991</v>
      </c>
      <c r="F267" s="30">
        <f t="shared" si="79"/>
        <v>68.675970216703348</v>
      </c>
      <c r="G267" s="30">
        <f t="shared" si="79"/>
        <v>70.590955838054626</v>
      </c>
      <c r="H267" s="30">
        <f t="shared" si="79"/>
        <v>72.526756026882765</v>
      </c>
      <c r="I267" s="30">
        <f t="shared" si="79"/>
        <v>73.635384890375335</v>
      </c>
      <c r="J267" s="30">
        <f t="shared" si="79"/>
        <v>76.058632447350149</v>
      </c>
      <c r="K267" s="30">
        <f t="shared" si="79"/>
        <v>78.097397794705486</v>
      </c>
      <c r="L267" s="30">
        <f t="shared" si="79"/>
        <v>79.653983097424785</v>
      </c>
      <c r="M267" s="30">
        <f t="shared" si="79"/>
        <v>81.442460599947395</v>
      </c>
      <c r="N267" s="30">
        <f t="shared" si="79"/>
        <v>83.721070597792789</v>
      </c>
      <c r="O267" s="30">
        <f t="shared" si="79"/>
        <v>84.895335974245995</v>
      </c>
      <c r="P267" s="30">
        <f t="shared" si="79"/>
        <v>85.913313278081944</v>
      </c>
      <c r="Q267" s="30">
        <f t="shared" si="79"/>
        <v>86.218323174888368</v>
      </c>
      <c r="R267" s="30">
        <f t="shared" si="79"/>
        <v>87.253893123288009</v>
      </c>
      <c r="S267" s="30">
        <f t="shared" si="79"/>
        <v>87.415987342950785</v>
      </c>
      <c r="T267" s="30">
        <f t="shared" si="79"/>
        <v>88.039576262551819</v>
      </c>
      <c r="U267" s="30">
        <f t="shared" si="79"/>
        <v>89.351052242666739</v>
      </c>
      <c r="V267" s="30">
        <f t="shared" si="79"/>
        <v>90.423630735329937</v>
      </c>
      <c r="W267" s="30">
        <f t="shared" si="79"/>
        <v>92.481126963207089</v>
      </c>
      <c r="X267" s="30">
        <f t="shared" si="79"/>
        <v>93.574766628430979</v>
      </c>
      <c r="Y267" s="30">
        <f t="shared" si="79"/>
        <v>95.417481977900124</v>
      </c>
      <c r="Z267" s="30">
        <f t="shared" si="79"/>
        <v>97.199190300683185</v>
      </c>
      <c r="AA267" s="30">
        <f t="shared" si="79"/>
        <v>98.117737643689367</v>
      </c>
      <c r="AB267" s="30">
        <f t="shared" si="79"/>
        <v>100</v>
      </c>
      <c r="AC267" s="30">
        <f t="shared" si="79"/>
        <v>102.34169161719205</v>
      </c>
      <c r="AD267" s="30">
        <f t="shared" si="79"/>
        <v>104.16804681714075</v>
      </c>
      <c r="AE267" s="30">
        <f t="shared" si="79"/>
        <v>105.63415569373065</v>
      </c>
      <c r="AF267" s="30">
        <f t="shared" si="79"/>
        <v>106.09369542295475</v>
      </c>
      <c r="AG267" s="30">
        <f t="shared" si="79"/>
        <v>107.84615540934034</v>
      </c>
      <c r="AH267" s="30">
        <f t="shared" si="79"/>
        <v>108.82824963704078</v>
      </c>
    </row>
    <row r="268" spans="1:34" x14ac:dyDescent="0.25">
      <c r="A268" s="27" t="s">
        <v>481</v>
      </c>
      <c r="B268" s="9" t="s">
        <v>99</v>
      </c>
      <c r="C268" s="30">
        <f t="shared" ref="C268:AH268" si="80">C84*100/C176</f>
        <v>81.294864603402999</v>
      </c>
      <c r="D268" s="30">
        <f t="shared" si="80"/>
        <v>84.185023617222214</v>
      </c>
      <c r="E268" s="30">
        <f t="shared" si="80"/>
        <v>87.039568840791787</v>
      </c>
      <c r="F268" s="30">
        <f t="shared" si="80"/>
        <v>88.419103098183797</v>
      </c>
      <c r="G268" s="30">
        <f t="shared" si="80"/>
        <v>91.873117669379837</v>
      </c>
      <c r="H268" s="30">
        <f t="shared" si="80"/>
        <v>93.730101880454953</v>
      </c>
      <c r="I268" s="30">
        <f t="shared" si="80"/>
        <v>96.793610815072796</v>
      </c>
      <c r="J268" s="30">
        <f t="shared" si="80"/>
        <v>98.920870286420524</v>
      </c>
      <c r="K268" s="30">
        <f t="shared" si="80"/>
        <v>100.38568552176297</v>
      </c>
      <c r="L268" s="30">
        <f t="shared" si="80"/>
        <v>102.11425746614775</v>
      </c>
      <c r="M268" s="30">
        <f t="shared" si="80"/>
        <v>102.69885380872212</v>
      </c>
      <c r="N268" s="30">
        <f t="shared" si="80"/>
        <v>101.77197075729042</v>
      </c>
      <c r="O268" s="30">
        <f t="shared" si="80"/>
        <v>102.3247708284869</v>
      </c>
      <c r="P268" s="30">
        <f t="shared" si="80"/>
        <v>101.70948950990122</v>
      </c>
      <c r="Q268" s="30">
        <f t="shared" si="80"/>
        <v>102.3744171056626</v>
      </c>
      <c r="R268" s="30">
        <f t="shared" si="80"/>
        <v>101.77318827261564</v>
      </c>
      <c r="S268" s="30">
        <f t="shared" si="80"/>
        <v>100.43032739845279</v>
      </c>
      <c r="T268" s="30">
        <f t="shared" si="80"/>
        <v>99.955185041263462</v>
      </c>
      <c r="U268" s="30">
        <f t="shared" si="80"/>
        <v>99.465509408218239</v>
      </c>
      <c r="V268" s="30">
        <f t="shared" si="80"/>
        <v>99.889681469217749</v>
      </c>
      <c r="W268" s="30">
        <f t="shared" si="80"/>
        <v>99.437726401430268</v>
      </c>
      <c r="X268" s="30">
        <f t="shared" si="80"/>
        <v>99.490743790393537</v>
      </c>
      <c r="Y268" s="30">
        <f t="shared" si="80"/>
        <v>99.504507355174198</v>
      </c>
      <c r="Z268" s="30">
        <f t="shared" si="80"/>
        <v>99.753122990972088</v>
      </c>
      <c r="AA268" s="30">
        <f t="shared" si="80"/>
        <v>99.205473517489423</v>
      </c>
      <c r="AB268" s="30">
        <f t="shared" si="80"/>
        <v>100</v>
      </c>
      <c r="AC268" s="30">
        <f t="shared" si="80"/>
        <v>100.58713612134352</v>
      </c>
      <c r="AD268" s="30">
        <f t="shared" si="80"/>
        <v>101.31371822001857</v>
      </c>
      <c r="AE268" s="30">
        <f t="shared" si="80"/>
        <v>101.50037579305798</v>
      </c>
      <c r="AF268" s="30">
        <f t="shared" si="80"/>
        <v>102.51860794357272</v>
      </c>
      <c r="AG268" s="30">
        <f t="shared" si="80"/>
        <v>102.61654993343629</v>
      </c>
      <c r="AH268" s="30">
        <f t="shared" si="80"/>
        <v>102.81781096437713</v>
      </c>
    </row>
    <row r="269" spans="1:34" x14ac:dyDescent="0.25">
      <c r="A269" s="27" t="s">
        <v>482</v>
      </c>
      <c r="B269" s="9" t="s">
        <v>291</v>
      </c>
      <c r="C269" s="30">
        <f t="shared" ref="C269:AH269" si="81">C85*100/C177</f>
        <v>85.685970257629691</v>
      </c>
      <c r="D269" s="30">
        <f t="shared" si="81"/>
        <v>86.413898811484842</v>
      </c>
      <c r="E269" s="30">
        <f t="shared" si="81"/>
        <v>88.783125277538986</v>
      </c>
      <c r="F269" s="30">
        <f t="shared" si="81"/>
        <v>90.857740401543694</v>
      </c>
      <c r="G269" s="30">
        <f t="shared" si="81"/>
        <v>93.040140980651159</v>
      </c>
      <c r="H269" s="30">
        <f t="shared" si="81"/>
        <v>93.99362462131667</v>
      </c>
      <c r="I269" s="30">
        <f t="shared" si="81"/>
        <v>95.687605876860815</v>
      </c>
      <c r="J269" s="30">
        <f t="shared" si="81"/>
        <v>99.074819016979646</v>
      </c>
      <c r="K269" s="30">
        <f t="shared" si="81"/>
        <v>100.09239976375676</v>
      </c>
      <c r="L269" s="30">
        <f t="shared" si="81"/>
        <v>99.400857907779894</v>
      </c>
      <c r="M269" s="30">
        <f t="shared" si="81"/>
        <v>97.540083377706097</v>
      </c>
      <c r="N269" s="30">
        <f t="shared" si="81"/>
        <v>97.3111662864615</v>
      </c>
      <c r="O269" s="30">
        <f t="shared" si="81"/>
        <v>96.705605764743069</v>
      </c>
      <c r="P269" s="30">
        <f t="shared" si="81"/>
        <v>97.13233768270355</v>
      </c>
      <c r="Q269" s="30">
        <f t="shared" si="81"/>
        <v>96.457556698463421</v>
      </c>
      <c r="R269" s="30">
        <f t="shared" si="81"/>
        <v>95.48600391294147</v>
      </c>
      <c r="S269" s="30">
        <f t="shared" si="81"/>
        <v>95.159979141961358</v>
      </c>
      <c r="T269" s="30">
        <f t="shared" si="81"/>
        <v>95.816481787325898</v>
      </c>
      <c r="U269" s="30">
        <f t="shared" si="81"/>
        <v>96.427865420887002</v>
      </c>
      <c r="V269" s="30">
        <f t="shared" si="81"/>
        <v>96.35326962776324</v>
      </c>
      <c r="W269" s="30">
        <f t="shared" si="81"/>
        <v>96.242125738089484</v>
      </c>
      <c r="X269" s="30">
        <f t="shared" si="81"/>
        <v>97.216041845815525</v>
      </c>
      <c r="Y269" s="30">
        <f t="shared" si="81"/>
        <v>97.717318488223967</v>
      </c>
      <c r="Z269" s="30">
        <f t="shared" si="81"/>
        <v>97.868546971421267</v>
      </c>
      <c r="AA269" s="30">
        <f t="shared" si="81"/>
        <v>99.032922988081111</v>
      </c>
      <c r="AB269" s="30">
        <f t="shared" si="81"/>
        <v>100</v>
      </c>
      <c r="AC269" s="30">
        <f t="shared" si="81"/>
        <v>100.18831593954965</v>
      </c>
      <c r="AD269" s="30">
        <f t="shared" si="81"/>
        <v>101.08628224610189</v>
      </c>
      <c r="AE269" s="30">
        <f t="shared" si="81"/>
        <v>101.39167806163843</v>
      </c>
      <c r="AF269" s="30">
        <f t="shared" si="81"/>
        <v>101.61078654261166</v>
      </c>
      <c r="AG269" s="30">
        <f t="shared" si="81"/>
        <v>101.9074957238136</v>
      </c>
      <c r="AH269" s="30">
        <f t="shared" si="81"/>
        <v>103.32188207797627</v>
      </c>
    </row>
    <row r="270" spans="1:34" x14ac:dyDescent="0.25">
      <c r="A270" s="27" t="s">
        <v>483</v>
      </c>
      <c r="B270" s="9" t="s">
        <v>163</v>
      </c>
      <c r="C270" s="30">
        <f t="shared" ref="C270:AH271" si="82">C86*100/C178</f>
        <v>68.03691738793691</v>
      </c>
      <c r="D270" s="30">
        <f t="shared" si="82"/>
        <v>68.969890105903062</v>
      </c>
      <c r="E270" s="30">
        <f t="shared" si="82"/>
        <v>71.283290846736733</v>
      </c>
      <c r="F270" s="30">
        <f t="shared" si="82"/>
        <v>73.705749826207608</v>
      </c>
      <c r="G270" s="30">
        <f t="shared" si="82"/>
        <v>76.211094839767796</v>
      </c>
      <c r="H270" s="30">
        <f t="shared" si="82"/>
        <v>77.558864040292363</v>
      </c>
      <c r="I270" s="30">
        <f t="shared" si="82"/>
        <v>79.999371112426331</v>
      </c>
      <c r="J270" s="30">
        <f t="shared" si="82"/>
        <v>83.922834516769043</v>
      </c>
      <c r="K270" s="30">
        <f t="shared" si="82"/>
        <v>85.911391965904684</v>
      </c>
      <c r="L270" s="30">
        <f t="shared" si="82"/>
        <v>86.351914575961672</v>
      </c>
      <c r="M270" s="30">
        <f t="shared" si="82"/>
        <v>85.894914403624313</v>
      </c>
      <c r="N270" s="30">
        <f t="shared" si="82"/>
        <v>87.639148243793699</v>
      </c>
      <c r="O270" s="30">
        <f t="shared" si="82"/>
        <v>88.822937680195324</v>
      </c>
      <c r="P270" s="30">
        <f t="shared" si="82"/>
        <v>90.591801612754367</v>
      </c>
      <c r="Q270" s="30">
        <f t="shared" si="82"/>
        <v>90.882198613651511</v>
      </c>
      <c r="R270" s="30">
        <f t="shared" si="82"/>
        <v>90.68729191241998</v>
      </c>
      <c r="S270" s="30">
        <f t="shared" si="82"/>
        <v>91.086526111325043</v>
      </c>
      <c r="T270" s="30">
        <f t="shared" si="82"/>
        <v>92.316550948175845</v>
      </c>
      <c r="U270" s="30">
        <f t="shared" si="82"/>
        <v>93.508464886380466</v>
      </c>
      <c r="V270" s="30">
        <f t="shared" si="82"/>
        <v>94.41229882784566</v>
      </c>
      <c r="W270" s="30">
        <f t="shared" si="82"/>
        <v>94.744961722662609</v>
      </c>
      <c r="X270" s="30">
        <f t="shared" si="82"/>
        <v>96.128560543417805</v>
      </c>
      <c r="Y270" s="30">
        <f t="shared" si="82"/>
        <v>96.74218697110669</v>
      </c>
      <c r="Z270" s="30">
        <f t="shared" si="82"/>
        <v>97.288901060232845</v>
      </c>
      <c r="AA270" s="30">
        <f t="shared" si="82"/>
        <v>99.160646816129031</v>
      </c>
      <c r="AB270" s="30">
        <f t="shared" si="82"/>
        <v>99.999999999999986</v>
      </c>
      <c r="AC270" s="30">
        <f t="shared" si="82"/>
        <v>100.26031190506689</v>
      </c>
      <c r="AD270" s="30">
        <f t="shared" si="82"/>
        <v>101.00656463027552</v>
      </c>
      <c r="AE270" s="30">
        <f t="shared" si="82"/>
        <v>101.16736613089144</v>
      </c>
      <c r="AF270" s="30">
        <f t="shared" si="82"/>
        <v>101.44243300542625</v>
      </c>
      <c r="AG270" s="30">
        <f t="shared" si="82"/>
        <v>101.59182111470749</v>
      </c>
      <c r="AH270" s="30">
        <f t="shared" si="82"/>
        <v>102.99336687914706</v>
      </c>
    </row>
    <row r="271" spans="1:34" x14ac:dyDescent="0.25">
      <c r="A271" s="27" t="s">
        <v>484</v>
      </c>
      <c r="B271" s="1" t="s">
        <v>292</v>
      </c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</row>
    <row r="272" spans="1:34" x14ac:dyDescent="0.25">
      <c r="A272" s="27" t="s">
        <v>485</v>
      </c>
      <c r="B272" s="1" t="s">
        <v>293</v>
      </c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</row>
    <row r="273" spans="1:34" x14ac:dyDescent="0.25">
      <c r="A273" s="27" t="s">
        <v>486</v>
      </c>
      <c r="B273" s="9" t="s">
        <v>164</v>
      </c>
      <c r="C273" s="30">
        <f t="shared" ref="C273:AH274" si="83">C89*100/C181</f>
        <v>112.69386462270786</v>
      </c>
      <c r="D273" s="30">
        <f t="shared" si="83"/>
        <v>113.46517702529798</v>
      </c>
      <c r="E273" s="30">
        <f t="shared" si="83"/>
        <v>116.17653904281366</v>
      </c>
      <c r="F273" s="30">
        <f t="shared" si="83"/>
        <v>118.17513381892743</v>
      </c>
      <c r="G273" s="30">
        <f t="shared" si="83"/>
        <v>120.32527888912475</v>
      </c>
      <c r="H273" s="30">
        <f t="shared" si="83"/>
        <v>121.72109033291741</v>
      </c>
      <c r="I273" s="30">
        <f t="shared" si="83"/>
        <v>122.02958142760771</v>
      </c>
      <c r="J273" s="30">
        <f t="shared" si="83"/>
        <v>123.06882583828849</v>
      </c>
      <c r="K273" s="30">
        <f t="shared" si="83"/>
        <v>122.44053435422489</v>
      </c>
      <c r="L273" s="30">
        <f t="shared" si="83"/>
        <v>120.80816602290636</v>
      </c>
      <c r="M273" s="30">
        <f t="shared" si="83"/>
        <v>117.84887855055079</v>
      </c>
      <c r="N273" s="30">
        <f t="shared" si="83"/>
        <v>114.00362907081811</v>
      </c>
      <c r="O273" s="30">
        <f t="shared" si="83"/>
        <v>111.11562733487391</v>
      </c>
      <c r="P273" s="30">
        <f t="shared" si="83"/>
        <v>109.71480649098793</v>
      </c>
      <c r="Q273" s="30">
        <f t="shared" si="83"/>
        <v>107.05212880139784</v>
      </c>
      <c r="R273" s="30">
        <f t="shared" si="83"/>
        <v>104.61427143828271</v>
      </c>
      <c r="S273" s="30">
        <f t="shared" si="83"/>
        <v>102.97293848580652</v>
      </c>
      <c r="T273" s="30">
        <f t="shared" si="83"/>
        <v>102.55987585406739</v>
      </c>
      <c r="U273" s="30">
        <f t="shared" si="83"/>
        <v>102.15448017457267</v>
      </c>
      <c r="V273" s="30">
        <f t="shared" si="83"/>
        <v>100.40085332553166</v>
      </c>
      <c r="W273" s="30">
        <f t="shared" si="83"/>
        <v>99.451133107379988</v>
      </c>
      <c r="X273" s="30">
        <f t="shared" si="83"/>
        <v>99.556915823642754</v>
      </c>
      <c r="Y273" s="30">
        <f t="shared" si="83"/>
        <v>99.829409759513027</v>
      </c>
      <c r="Z273" s="30">
        <f t="shared" si="83"/>
        <v>99.118728841044458</v>
      </c>
      <c r="AA273" s="30">
        <f t="shared" si="83"/>
        <v>98.729028308903395</v>
      </c>
      <c r="AB273" s="30">
        <f t="shared" si="83"/>
        <v>100</v>
      </c>
      <c r="AC273" s="30">
        <f t="shared" si="83"/>
        <v>100.02018185002663</v>
      </c>
      <c r="AD273" s="30">
        <f t="shared" si="83"/>
        <v>101.21687557690235</v>
      </c>
      <c r="AE273" s="30">
        <f t="shared" si="83"/>
        <v>101.68522131309469</v>
      </c>
      <c r="AF273" s="30">
        <f t="shared" si="83"/>
        <v>101.51072793123912</v>
      </c>
      <c r="AG273" s="30">
        <f t="shared" si="83"/>
        <v>101.76793410207794</v>
      </c>
      <c r="AH273" s="30">
        <f t="shared" si="83"/>
        <v>102.94470877211562</v>
      </c>
    </row>
    <row r="274" spans="1:34" x14ac:dyDescent="0.25">
      <c r="A274" s="27" t="s">
        <v>487</v>
      </c>
      <c r="B274" s="1" t="s">
        <v>292</v>
      </c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</row>
    <row r="275" spans="1:34" x14ac:dyDescent="0.25">
      <c r="A275" s="27" t="s">
        <v>488</v>
      </c>
      <c r="B275" s="1" t="s">
        <v>293</v>
      </c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8"/>
  <dimension ref="A1:AH275"/>
  <sheetViews>
    <sheetView workbookViewId="0">
      <pane xSplit="2" ySplit="3" topLeftCell="C189" activePane="bottomRight" state="frozen"/>
      <selection pane="topRight" activeCell="C1" sqref="C1"/>
      <selection pane="bottomLeft" activeCell="A4" sqref="A4"/>
      <selection pane="bottomRight" activeCell="C194" sqref="C194"/>
    </sheetView>
  </sheetViews>
  <sheetFormatPr defaultColWidth="9.140625" defaultRowHeight="15" x14ac:dyDescent="0.25"/>
  <cols>
    <col min="1" max="1" width="5.85546875" style="6" customWidth="1"/>
    <col min="2" max="2" width="60.28515625" style="6" customWidth="1"/>
    <col min="3" max="3" width="9.5703125" style="6" bestFit="1" customWidth="1"/>
    <col min="4" max="16384" width="9.140625" style="6"/>
  </cols>
  <sheetData>
    <row r="1" spans="1:34" ht="18" x14ac:dyDescent="0.25">
      <c r="A1" s="11" t="s">
        <v>490</v>
      </c>
    </row>
    <row r="2" spans="1:34" ht="16.5" x14ac:dyDescent="0.25">
      <c r="A2" s="12"/>
    </row>
    <row r="3" spans="1:34" x14ac:dyDescent="0.25">
      <c r="A3" s="7" t="s">
        <v>165</v>
      </c>
      <c r="B3" s="7" t="s">
        <v>384</v>
      </c>
      <c r="C3" s="7" t="s">
        <v>390</v>
      </c>
      <c r="D3" s="7" t="s">
        <v>391</v>
      </c>
      <c r="E3" s="7" t="s">
        <v>392</v>
      </c>
      <c r="F3" s="7" t="s">
        <v>393</v>
      </c>
      <c r="G3" s="7" t="s">
        <v>394</v>
      </c>
      <c r="H3" s="7" t="s">
        <v>395</v>
      </c>
      <c r="I3" s="7" t="s">
        <v>396</v>
      </c>
      <c r="J3" s="7" t="s">
        <v>397</v>
      </c>
      <c r="K3" s="7" t="s">
        <v>398</v>
      </c>
      <c r="L3" s="7" t="s">
        <v>399</v>
      </c>
      <c r="M3" s="7" t="s">
        <v>167</v>
      </c>
      <c r="N3" s="7" t="s">
        <v>168</v>
      </c>
      <c r="O3" s="7" t="s">
        <v>169</v>
      </c>
      <c r="P3" s="7" t="s">
        <v>170</v>
      </c>
      <c r="Q3" s="7" t="s">
        <v>171</v>
      </c>
      <c r="R3" s="7" t="s">
        <v>172</v>
      </c>
      <c r="S3" s="7" t="s">
        <v>173</v>
      </c>
      <c r="T3" s="7" t="s">
        <v>174</v>
      </c>
      <c r="U3" s="7" t="s">
        <v>175</v>
      </c>
      <c r="V3" s="7" t="s">
        <v>176</v>
      </c>
      <c r="W3" s="7" t="s">
        <v>177</v>
      </c>
      <c r="X3" s="7" t="s">
        <v>178</v>
      </c>
      <c r="Y3" s="7" t="s">
        <v>179</v>
      </c>
      <c r="Z3" s="7" t="s">
        <v>180</v>
      </c>
      <c r="AA3" s="7" t="s">
        <v>181</v>
      </c>
      <c r="AB3" s="7" t="s">
        <v>182</v>
      </c>
      <c r="AC3" s="7" t="s">
        <v>183</v>
      </c>
      <c r="AD3" s="7" t="s">
        <v>184</v>
      </c>
      <c r="AE3" s="7" t="s">
        <v>185</v>
      </c>
      <c r="AF3" s="7" t="s">
        <v>186</v>
      </c>
      <c r="AG3" s="7" t="s">
        <v>187</v>
      </c>
      <c r="AH3" s="7" t="s">
        <v>188</v>
      </c>
    </row>
    <row r="4" spans="1:34" x14ac:dyDescent="0.25">
      <c r="A4" s="6">
        <v>1</v>
      </c>
      <c r="B4" s="9" t="s">
        <v>1</v>
      </c>
      <c r="C4" s="6" t="s">
        <v>166</v>
      </c>
      <c r="D4" s="6" t="s">
        <v>166</v>
      </c>
      <c r="E4" s="6" t="s">
        <v>166</v>
      </c>
      <c r="F4" s="6" t="s">
        <v>166</v>
      </c>
      <c r="G4" s="6" t="s">
        <v>166</v>
      </c>
      <c r="H4" s="6" t="s">
        <v>166</v>
      </c>
      <c r="I4" s="6" t="s">
        <v>166</v>
      </c>
      <c r="J4" s="6" t="s">
        <v>166</v>
      </c>
      <c r="K4" s="6" t="s">
        <v>166</v>
      </c>
      <c r="L4" s="6" t="s">
        <v>166</v>
      </c>
      <c r="M4" s="6" t="s">
        <v>166</v>
      </c>
      <c r="N4" s="6" t="s">
        <v>166</v>
      </c>
      <c r="O4" s="6" t="s">
        <v>166</v>
      </c>
      <c r="P4" s="6" t="s">
        <v>166</v>
      </c>
      <c r="Q4" s="6" t="s">
        <v>166</v>
      </c>
      <c r="R4" s="6" t="s">
        <v>166</v>
      </c>
      <c r="S4" s="6" t="s">
        <v>166</v>
      </c>
      <c r="T4" s="6" t="s">
        <v>166</v>
      </c>
      <c r="U4" s="6" t="s">
        <v>166</v>
      </c>
      <c r="V4" s="6" t="s">
        <v>166</v>
      </c>
      <c r="W4" s="6" t="s">
        <v>166</v>
      </c>
      <c r="X4" s="6" t="s">
        <v>166</v>
      </c>
      <c r="Y4" s="6" t="s">
        <v>166</v>
      </c>
      <c r="Z4" s="6" t="s">
        <v>166</v>
      </c>
      <c r="AA4" s="6" t="s">
        <v>166</v>
      </c>
      <c r="AB4" s="6" t="s">
        <v>166</v>
      </c>
      <c r="AC4" s="6" t="s">
        <v>166</v>
      </c>
      <c r="AD4" s="6" t="s">
        <v>166</v>
      </c>
      <c r="AE4" s="6" t="s">
        <v>166</v>
      </c>
      <c r="AF4" s="6" t="s">
        <v>166</v>
      </c>
      <c r="AG4" s="6" t="s">
        <v>166</v>
      </c>
      <c r="AH4" s="6" t="s">
        <v>166</v>
      </c>
    </row>
    <row r="5" spans="1:34" x14ac:dyDescent="0.25">
      <c r="A5" s="6">
        <v>2</v>
      </c>
      <c r="B5" s="9" t="s">
        <v>190</v>
      </c>
      <c r="C5" s="6">
        <v>114.4</v>
      </c>
      <c r="D5" s="6">
        <v>123.3</v>
      </c>
      <c r="E5" s="6">
        <v>132.1</v>
      </c>
      <c r="F5" s="6">
        <v>140.4</v>
      </c>
      <c r="G5" s="6">
        <v>147.80000000000001</v>
      </c>
      <c r="H5" s="6">
        <v>154.69999999999999</v>
      </c>
      <c r="I5" s="6">
        <v>162.30000000000001</v>
      </c>
      <c r="J5" s="6">
        <v>170.8</v>
      </c>
      <c r="K5" s="6">
        <v>179.9</v>
      </c>
      <c r="L5" s="6">
        <v>190.1</v>
      </c>
      <c r="M5" s="6">
        <v>201.9</v>
      </c>
      <c r="N5" s="6">
        <v>215.6</v>
      </c>
      <c r="O5" s="6">
        <v>230.8</v>
      </c>
      <c r="P5" s="6">
        <v>246.6</v>
      </c>
      <c r="Q5" s="6">
        <v>263.39999999999998</v>
      </c>
      <c r="R5" s="6">
        <v>281</v>
      </c>
      <c r="S5" s="6">
        <v>300.39999999999998</v>
      </c>
      <c r="T5" s="6">
        <v>323.5</v>
      </c>
      <c r="U5" s="6">
        <v>350.8</v>
      </c>
      <c r="V5" s="6">
        <v>379.8</v>
      </c>
      <c r="W5" s="6">
        <v>405.3</v>
      </c>
      <c r="X5" s="6">
        <v>424.6</v>
      </c>
      <c r="Y5" s="6">
        <v>436.1</v>
      </c>
      <c r="Z5" s="6">
        <v>442.3</v>
      </c>
      <c r="AA5" s="6">
        <v>448.8</v>
      </c>
      <c r="AB5" s="6">
        <v>459.2</v>
      </c>
      <c r="AC5" s="6">
        <v>474.7</v>
      </c>
      <c r="AD5" s="6">
        <v>494.2</v>
      </c>
      <c r="AE5" s="6">
        <v>515.4</v>
      </c>
      <c r="AF5" s="6">
        <v>535.29999999999995</v>
      </c>
      <c r="AG5" s="6">
        <v>555.9</v>
      </c>
      <c r="AH5" s="6">
        <v>579.20000000000005</v>
      </c>
    </row>
    <row r="6" spans="1:34" x14ac:dyDescent="0.25">
      <c r="A6" s="6">
        <v>3</v>
      </c>
      <c r="B6" s="9" t="s">
        <v>4</v>
      </c>
      <c r="C6" s="6">
        <v>1.3</v>
      </c>
      <c r="D6" s="6">
        <v>1.3</v>
      </c>
      <c r="E6" s="6">
        <v>1.3</v>
      </c>
      <c r="F6" s="6">
        <v>1.4</v>
      </c>
      <c r="G6" s="6">
        <v>1.4</v>
      </c>
      <c r="H6" s="6">
        <v>1.4</v>
      </c>
      <c r="I6" s="6">
        <v>1.4</v>
      </c>
      <c r="J6" s="6">
        <v>1.4</v>
      </c>
      <c r="K6" s="6">
        <v>1.5</v>
      </c>
      <c r="L6" s="6">
        <v>1.5</v>
      </c>
      <c r="M6" s="6">
        <v>1.6</v>
      </c>
      <c r="N6" s="6">
        <v>1.6</v>
      </c>
      <c r="O6" s="6">
        <v>1.7</v>
      </c>
      <c r="P6" s="6">
        <v>1.7</v>
      </c>
      <c r="Q6" s="6">
        <v>1.8</v>
      </c>
      <c r="R6" s="6">
        <v>1.9</v>
      </c>
      <c r="S6" s="6">
        <v>1.9</v>
      </c>
      <c r="T6" s="6">
        <v>2</v>
      </c>
      <c r="U6" s="6">
        <v>2.1</v>
      </c>
      <c r="V6" s="6">
        <v>2.2000000000000002</v>
      </c>
      <c r="W6" s="6">
        <v>2.2999999999999998</v>
      </c>
      <c r="X6" s="6">
        <v>2.4</v>
      </c>
      <c r="Y6" s="6">
        <v>2.5</v>
      </c>
      <c r="Z6" s="6">
        <v>2.6</v>
      </c>
      <c r="AA6" s="6">
        <v>2.8</v>
      </c>
      <c r="AB6" s="6">
        <v>2.9</v>
      </c>
      <c r="AC6" s="6">
        <v>3.1</v>
      </c>
      <c r="AD6" s="6">
        <v>3.3</v>
      </c>
      <c r="AE6" s="6">
        <v>3.5</v>
      </c>
      <c r="AF6" s="6">
        <v>3.6</v>
      </c>
      <c r="AG6" s="6">
        <v>3.7</v>
      </c>
      <c r="AH6" s="6">
        <v>3.9</v>
      </c>
    </row>
    <row r="7" spans="1:34" x14ac:dyDescent="0.25">
      <c r="A7" s="6">
        <v>4</v>
      </c>
      <c r="B7" s="1" t="s">
        <v>108</v>
      </c>
      <c r="C7" s="6">
        <v>1.3</v>
      </c>
      <c r="D7" s="6">
        <v>1.3</v>
      </c>
      <c r="E7" s="6">
        <v>1.3</v>
      </c>
      <c r="F7" s="6">
        <v>1.3</v>
      </c>
      <c r="G7" s="6">
        <v>1.3</v>
      </c>
      <c r="H7" s="6">
        <v>1.3</v>
      </c>
      <c r="I7" s="6">
        <v>1.3</v>
      </c>
      <c r="J7" s="6">
        <v>1.3</v>
      </c>
      <c r="K7" s="6">
        <v>1.4</v>
      </c>
      <c r="L7" s="6">
        <v>1.4</v>
      </c>
      <c r="M7" s="6">
        <v>1.4</v>
      </c>
      <c r="N7" s="6">
        <v>1.5</v>
      </c>
      <c r="O7" s="6">
        <v>1.5</v>
      </c>
      <c r="P7" s="6">
        <v>1.5</v>
      </c>
      <c r="Q7" s="6">
        <v>1.6</v>
      </c>
      <c r="R7" s="6">
        <v>1.7</v>
      </c>
      <c r="S7" s="6">
        <v>1.7</v>
      </c>
      <c r="T7" s="6">
        <v>1.8</v>
      </c>
      <c r="U7" s="6">
        <v>1.9</v>
      </c>
      <c r="V7" s="6">
        <v>2</v>
      </c>
      <c r="W7" s="6">
        <v>2</v>
      </c>
      <c r="X7" s="6">
        <v>2.2000000000000002</v>
      </c>
      <c r="Y7" s="6">
        <v>2.2999999999999998</v>
      </c>
      <c r="Z7" s="6">
        <v>2.4</v>
      </c>
      <c r="AA7" s="6">
        <v>2.5</v>
      </c>
      <c r="AB7" s="6">
        <v>2.6</v>
      </c>
      <c r="AC7" s="6">
        <v>2.8</v>
      </c>
      <c r="AD7" s="6">
        <v>3</v>
      </c>
      <c r="AE7" s="6">
        <v>3.2</v>
      </c>
      <c r="AF7" s="6">
        <v>3.3</v>
      </c>
      <c r="AG7" s="6">
        <v>3.4</v>
      </c>
      <c r="AH7" s="6">
        <v>3.5</v>
      </c>
    </row>
    <row r="8" spans="1:34" x14ac:dyDescent="0.25">
      <c r="A8" s="6">
        <v>5</v>
      </c>
      <c r="B8" s="1" t="s">
        <v>109</v>
      </c>
      <c r="C8" s="6">
        <v>0.1</v>
      </c>
      <c r="D8" s="6">
        <v>0.1</v>
      </c>
      <c r="E8" s="6">
        <v>0.1</v>
      </c>
      <c r="F8" s="6">
        <v>0.1</v>
      </c>
      <c r="G8" s="6">
        <v>0.1</v>
      </c>
      <c r="H8" s="6">
        <v>0.1</v>
      </c>
      <c r="I8" s="6">
        <v>0.1</v>
      </c>
      <c r="J8" s="6">
        <v>0.1</v>
      </c>
      <c r="K8" s="6">
        <v>0.1</v>
      </c>
      <c r="L8" s="6">
        <v>0.1</v>
      </c>
      <c r="M8" s="6">
        <v>0.1</v>
      </c>
      <c r="N8" s="6">
        <v>0.2</v>
      </c>
      <c r="O8" s="6">
        <v>0.2</v>
      </c>
      <c r="P8" s="6">
        <v>0.2</v>
      </c>
      <c r="Q8" s="6">
        <v>0.2</v>
      </c>
      <c r="R8" s="6">
        <v>0.2</v>
      </c>
      <c r="S8" s="6">
        <v>0.2</v>
      </c>
      <c r="T8" s="6">
        <v>0.2</v>
      </c>
      <c r="U8" s="6">
        <v>0.2</v>
      </c>
      <c r="V8" s="6">
        <v>0.2</v>
      </c>
      <c r="W8" s="6">
        <v>0.2</v>
      </c>
      <c r="X8" s="6">
        <v>0.2</v>
      </c>
      <c r="Y8" s="6">
        <v>0.2</v>
      </c>
      <c r="Z8" s="6">
        <v>0.2</v>
      </c>
      <c r="AA8" s="6">
        <v>0.3</v>
      </c>
      <c r="AB8" s="6">
        <v>0.3</v>
      </c>
      <c r="AC8" s="6">
        <v>0.3</v>
      </c>
      <c r="AD8" s="6">
        <v>0.3</v>
      </c>
      <c r="AE8" s="6">
        <v>0.3</v>
      </c>
      <c r="AF8" s="6">
        <v>0.3</v>
      </c>
      <c r="AG8" s="6">
        <v>0.3</v>
      </c>
      <c r="AH8" s="6">
        <v>0.4</v>
      </c>
    </row>
    <row r="9" spans="1:34" x14ac:dyDescent="0.25">
      <c r="A9" s="6">
        <v>6</v>
      </c>
      <c r="B9" s="9" t="s">
        <v>8</v>
      </c>
      <c r="C9" s="6">
        <v>17</v>
      </c>
      <c r="D9" s="6">
        <v>16.899999999999999</v>
      </c>
      <c r="E9" s="6">
        <v>16.899999999999999</v>
      </c>
      <c r="F9" s="6">
        <v>16.899999999999999</v>
      </c>
      <c r="G9" s="6">
        <v>17.100000000000001</v>
      </c>
      <c r="H9" s="6">
        <v>17.2</v>
      </c>
      <c r="I9" s="6">
        <v>17.100000000000001</v>
      </c>
      <c r="J9" s="6">
        <v>17.2</v>
      </c>
      <c r="K9" s="6">
        <v>17.3</v>
      </c>
      <c r="L9" s="6">
        <v>17.3</v>
      </c>
      <c r="M9" s="6">
        <v>17.600000000000001</v>
      </c>
      <c r="N9" s="6">
        <v>18.100000000000001</v>
      </c>
      <c r="O9" s="6">
        <v>18.5</v>
      </c>
      <c r="P9" s="6">
        <v>18.8</v>
      </c>
      <c r="Q9" s="6">
        <v>19.7</v>
      </c>
      <c r="R9" s="6">
        <v>20.7</v>
      </c>
      <c r="S9" s="6">
        <v>21.9</v>
      </c>
      <c r="T9" s="6">
        <v>23.5</v>
      </c>
      <c r="U9" s="6">
        <v>26.1</v>
      </c>
      <c r="V9" s="6">
        <v>30.3</v>
      </c>
      <c r="W9" s="6">
        <v>35.5</v>
      </c>
      <c r="X9" s="6">
        <v>41.2</v>
      </c>
      <c r="Y9" s="6">
        <v>45.7</v>
      </c>
      <c r="Z9" s="6">
        <v>49</v>
      </c>
      <c r="AA9" s="6">
        <v>53.7</v>
      </c>
      <c r="AB9" s="6">
        <v>60.2</v>
      </c>
      <c r="AC9" s="6">
        <v>67.400000000000006</v>
      </c>
      <c r="AD9" s="6">
        <v>75.5</v>
      </c>
      <c r="AE9" s="6">
        <v>82.4</v>
      </c>
      <c r="AF9" s="6">
        <v>84.6</v>
      </c>
      <c r="AG9" s="6">
        <v>85.4</v>
      </c>
      <c r="AH9" s="6">
        <v>88.5</v>
      </c>
    </row>
    <row r="10" spans="1:34" x14ac:dyDescent="0.25">
      <c r="A10" s="6">
        <v>7</v>
      </c>
      <c r="B10" s="1" t="s">
        <v>110</v>
      </c>
      <c r="C10" s="6">
        <v>15.3</v>
      </c>
      <c r="D10" s="6">
        <v>15.2</v>
      </c>
      <c r="E10" s="6">
        <v>15.2</v>
      </c>
      <c r="F10" s="6">
        <v>15.2</v>
      </c>
      <c r="G10" s="6">
        <v>15.4</v>
      </c>
      <c r="H10" s="6">
        <v>15.4</v>
      </c>
      <c r="I10" s="6">
        <v>15.3</v>
      </c>
      <c r="J10" s="6">
        <v>15.4</v>
      </c>
      <c r="K10" s="6">
        <v>15.4</v>
      </c>
      <c r="L10" s="6">
        <v>15.4</v>
      </c>
      <c r="M10" s="6">
        <v>15.7</v>
      </c>
      <c r="N10" s="6">
        <v>16.2</v>
      </c>
      <c r="O10" s="6">
        <v>16.5</v>
      </c>
      <c r="P10" s="6">
        <v>16.899999999999999</v>
      </c>
      <c r="Q10" s="6">
        <v>17.7</v>
      </c>
      <c r="R10" s="6">
        <v>18.7</v>
      </c>
      <c r="S10" s="6">
        <v>19.899999999999999</v>
      </c>
      <c r="T10" s="6">
        <v>21.5</v>
      </c>
      <c r="U10" s="6">
        <v>23.9</v>
      </c>
      <c r="V10" s="6">
        <v>27.9</v>
      </c>
      <c r="W10" s="6">
        <v>32.6</v>
      </c>
      <c r="X10" s="6">
        <v>37.9</v>
      </c>
      <c r="Y10" s="6">
        <v>42.1</v>
      </c>
      <c r="Z10" s="6">
        <v>45.1</v>
      </c>
      <c r="AA10" s="6">
        <v>49.4</v>
      </c>
      <c r="AB10" s="6">
        <v>55.5</v>
      </c>
      <c r="AC10" s="6">
        <v>62.3</v>
      </c>
      <c r="AD10" s="6">
        <v>70.099999999999994</v>
      </c>
      <c r="AE10" s="6">
        <v>76.599999999999994</v>
      </c>
      <c r="AF10" s="6">
        <v>78.5</v>
      </c>
      <c r="AG10" s="6">
        <v>79.3</v>
      </c>
      <c r="AH10" s="6">
        <v>82.3</v>
      </c>
    </row>
    <row r="11" spans="1:34" x14ac:dyDescent="0.25">
      <c r="A11" s="6">
        <v>8</v>
      </c>
      <c r="B11" s="1" t="s">
        <v>111</v>
      </c>
      <c r="C11" s="6">
        <v>1</v>
      </c>
      <c r="D11" s="6">
        <v>1</v>
      </c>
      <c r="E11" s="6">
        <v>1</v>
      </c>
      <c r="F11" s="6">
        <v>1</v>
      </c>
      <c r="G11" s="6">
        <v>1</v>
      </c>
      <c r="H11" s="6">
        <v>1</v>
      </c>
      <c r="I11" s="6">
        <v>1.1000000000000001</v>
      </c>
      <c r="J11" s="6">
        <v>1.1000000000000001</v>
      </c>
      <c r="K11" s="6">
        <v>1.1000000000000001</v>
      </c>
      <c r="L11" s="6">
        <v>1.2</v>
      </c>
      <c r="M11" s="6">
        <v>1.2</v>
      </c>
      <c r="N11" s="6">
        <v>1.2</v>
      </c>
      <c r="O11" s="6">
        <v>1.2</v>
      </c>
      <c r="P11" s="6">
        <v>1.2</v>
      </c>
      <c r="Q11" s="6">
        <v>1.2</v>
      </c>
      <c r="R11" s="6">
        <v>1.3</v>
      </c>
      <c r="S11" s="6">
        <v>1.3</v>
      </c>
      <c r="T11" s="6">
        <v>1.4</v>
      </c>
      <c r="U11" s="6">
        <v>1.5</v>
      </c>
      <c r="V11" s="6">
        <v>1.7</v>
      </c>
      <c r="W11" s="6">
        <v>2</v>
      </c>
      <c r="X11" s="6">
        <v>2.2000000000000002</v>
      </c>
      <c r="Y11" s="6">
        <v>2.4</v>
      </c>
      <c r="Z11" s="6">
        <v>2.6</v>
      </c>
      <c r="AA11" s="6">
        <v>2.9</v>
      </c>
      <c r="AB11" s="6">
        <v>3.3</v>
      </c>
      <c r="AC11" s="6">
        <v>3.6</v>
      </c>
      <c r="AD11" s="6">
        <v>3.8</v>
      </c>
      <c r="AE11" s="6">
        <v>4.0999999999999996</v>
      </c>
      <c r="AF11" s="6">
        <v>4.3</v>
      </c>
      <c r="AG11" s="6">
        <v>4.5</v>
      </c>
      <c r="AH11" s="6">
        <v>4.5999999999999996</v>
      </c>
    </row>
    <row r="12" spans="1:34" x14ac:dyDescent="0.25">
      <c r="A12" s="6">
        <v>9</v>
      </c>
      <c r="B12" s="1" t="s">
        <v>112</v>
      </c>
      <c r="C12" s="6">
        <v>0.7</v>
      </c>
      <c r="D12" s="6">
        <v>0.7</v>
      </c>
      <c r="E12" s="6">
        <v>0.7</v>
      </c>
      <c r="F12" s="6">
        <v>0.7</v>
      </c>
      <c r="G12" s="6">
        <v>0.7</v>
      </c>
      <c r="H12" s="6">
        <v>0.8</v>
      </c>
      <c r="I12" s="6">
        <v>0.7</v>
      </c>
      <c r="J12" s="6">
        <v>0.7</v>
      </c>
      <c r="K12" s="6">
        <v>0.7</v>
      </c>
      <c r="L12" s="6">
        <v>0.7</v>
      </c>
      <c r="M12" s="6">
        <v>0.7</v>
      </c>
      <c r="N12" s="6">
        <v>0.7</v>
      </c>
      <c r="O12" s="6">
        <v>0.7</v>
      </c>
      <c r="P12" s="6">
        <v>0.7</v>
      </c>
      <c r="Q12" s="6">
        <v>0.7</v>
      </c>
      <c r="R12" s="6">
        <v>0.7</v>
      </c>
      <c r="S12" s="6">
        <v>0.7</v>
      </c>
      <c r="T12" s="6">
        <v>0.7</v>
      </c>
      <c r="U12" s="6">
        <v>0.7</v>
      </c>
      <c r="V12" s="6">
        <v>0.8</v>
      </c>
      <c r="W12" s="6">
        <v>0.8</v>
      </c>
      <c r="X12" s="6">
        <v>1</v>
      </c>
      <c r="Y12" s="6">
        <v>1.2</v>
      </c>
      <c r="Z12" s="6">
        <v>1.3</v>
      </c>
      <c r="AA12" s="6">
        <v>1.3</v>
      </c>
      <c r="AB12" s="6">
        <v>1.4</v>
      </c>
      <c r="AC12" s="6">
        <v>1.5</v>
      </c>
      <c r="AD12" s="6">
        <v>1.6</v>
      </c>
      <c r="AE12" s="6">
        <v>1.7</v>
      </c>
      <c r="AF12" s="6">
        <v>1.7</v>
      </c>
      <c r="AG12" s="6">
        <v>1.7</v>
      </c>
      <c r="AH12" s="6">
        <v>1.6</v>
      </c>
    </row>
    <row r="13" spans="1:34" x14ac:dyDescent="0.25">
      <c r="A13" s="6">
        <v>10</v>
      </c>
      <c r="B13" s="9" t="s">
        <v>13</v>
      </c>
      <c r="C13" s="6">
        <v>4.8</v>
      </c>
      <c r="D13" s="6">
        <v>5.0999999999999996</v>
      </c>
      <c r="E13" s="6">
        <v>5.3</v>
      </c>
      <c r="F13" s="6">
        <v>5.6</v>
      </c>
      <c r="G13" s="6">
        <v>5.9</v>
      </c>
      <c r="H13" s="6">
        <v>6.2</v>
      </c>
      <c r="I13" s="6">
        <v>6.5</v>
      </c>
      <c r="J13" s="6">
        <v>6.7</v>
      </c>
      <c r="K13" s="6">
        <v>7</v>
      </c>
      <c r="L13" s="6">
        <v>7.3</v>
      </c>
      <c r="M13" s="6">
        <v>7.6</v>
      </c>
      <c r="N13" s="6">
        <v>7.9</v>
      </c>
      <c r="O13" s="6">
        <v>8.1999999999999993</v>
      </c>
      <c r="P13" s="6">
        <v>8.6</v>
      </c>
      <c r="Q13" s="6">
        <v>9.1999999999999993</v>
      </c>
      <c r="R13" s="6">
        <v>9.6999999999999993</v>
      </c>
      <c r="S13" s="6">
        <v>10</v>
      </c>
      <c r="T13" s="6">
        <v>10.3</v>
      </c>
      <c r="U13" s="6">
        <v>10.5</v>
      </c>
      <c r="V13" s="6">
        <v>10.8</v>
      </c>
      <c r="W13" s="6">
        <v>11.3</v>
      </c>
      <c r="X13" s="6">
        <v>12</v>
      </c>
      <c r="Y13" s="6">
        <v>12.9</v>
      </c>
      <c r="Z13" s="6">
        <v>13.9</v>
      </c>
      <c r="AA13" s="6">
        <v>14.7</v>
      </c>
      <c r="AB13" s="6">
        <v>15.7</v>
      </c>
      <c r="AC13" s="6">
        <v>16.7</v>
      </c>
      <c r="AD13" s="6">
        <v>17.7</v>
      </c>
      <c r="AE13" s="6">
        <v>18.8</v>
      </c>
      <c r="AF13" s="6">
        <v>20</v>
      </c>
      <c r="AG13" s="6">
        <v>21.1</v>
      </c>
      <c r="AH13" s="6">
        <v>22.1</v>
      </c>
    </row>
    <row r="14" spans="1:34" x14ac:dyDescent="0.25">
      <c r="A14" s="6">
        <v>11</v>
      </c>
      <c r="B14" s="9" t="s">
        <v>15</v>
      </c>
      <c r="C14" s="6">
        <v>0.4</v>
      </c>
      <c r="D14" s="6">
        <v>0.4</v>
      </c>
      <c r="E14" s="6">
        <v>0.4</v>
      </c>
      <c r="F14" s="6">
        <v>0.5</v>
      </c>
      <c r="G14" s="6">
        <v>0.5</v>
      </c>
      <c r="H14" s="6">
        <v>0.5</v>
      </c>
      <c r="I14" s="6">
        <v>0.5</v>
      </c>
      <c r="J14" s="6">
        <v>0.5</v>
      </c>
      <c r="K14" s="6">
        <v>0.5</v>
      </c>
      <c r="L14" s="6">
        <v>0.6</v>
      </c>
      <c r="M14" s="6">
        <v>0.6</v>
      </c>
      <c r="N14" s="6">
        <v>0.6</v>
      </c>
      <c r="O14" s="6">
        <v>0.6</v>
      </c>
      <c r="P14" s="6">
        <v>0.7</v>
      </c>
      <c r="Q14" s="6">
        <v>0.7</v>
      </c>
      <c r="R14" s="6">
        <v>0.7</v>
      </c>
      <c r="S14" s="6">
        <v>0.7</v>
      </c>
      <c r="T14" s="6">
        <v>0.8</v>
      </c>
      <c r="U14" s="6">
        <v>0.8</v>
      </c>
      <c r="V14" s="6">
        <v>0.8</v>
      </c>
      <c r="W14" s="6">
        <v>0.9</v>
      </c>
      <c r="X14" s="6">
        <v>1</v>
      </c>
      <c r="Y14" s="6">
        <v>1.2</v>
      </c>
      <c r="Z14" s="6">
        <v>1.2</v>
      </c>
      <c r="AA14" s="6">
        <v>1.2</v>
      </c>
      <c r="AB14" s="6">
        <v>1.2</v>
      </c>
      <c r="AC14" s="6">
        <v>1.2</v>
      </c>
      <c r="AD14" s="6">
        <v>1.3</v>
      </c>
      <c r="AE14" s="6">
        <v>1.3</v>
      </c>
      <c r="AF14" s="6">
        <v>1.3</v>
      </c>
      <c r="AG14" s="6">
        <v>1.4</v>
      </c>
      <c r="AH14" s="6">
        <v>1.4</v>
      </c>
    </row>
    <row r="15" spans="1:34" x14ac:dyDescent="0.25">
      <c r="A15" s="6">
        <v>12</v>
      </c>
      <c r="B15" s="9" t="s">
        <v>17</v>
      </c>
      <c r="C15" s="6">
        <v>6.3</v>
      </c>
      <c r="D15" s="6">
        <v>6.6</v>
      </c>
      <c r="E15" s="6">
        <v>6.9</v>
      </c>
      <c r="F15" s="6">
        <v>7.3</v>
      </c>
      <c r="G15" s="6">
        <v>7.6</v>
      </c>
      <c r="H15" s="6">
        <v>8</v>
      </c>
      <c r="I15" s="6">
        <v>8.3000000000000007</v>
      </c>
      <c r="J15" s="6">
        <v>8.6</v>
      </c>
      <c r="K15" s="6">
        <v>9</v>
      </c>
      <c r="L15" s="6">
        <v>9.6</v>
      </c>
      <c r="M15" s="6">
        <v>10.1</v>
      </c>
      <c r="N15" s="6">
        <v>10.7</v>
      </c>
      <c r="O15" s="6">
        <v>11.1</v>
      </c>
      <c r="P15" s="6">
        <v>11.6</v>
      </c>
      <c r="Q15" s="6">
        <v>12.1</v>
      </c>
      <c r="R15" s="6">
        <v>12.5</v>
      </c>
      <c r="S15" s="6">
        <v>12.7</v>
      </c>
      <c r="T15" s="6">
        <v>12.7</v>
      </c>
      <c r="U15" s="6">
        <v>12.9</v>
      </c>
      <c r="V15" s="6">
        <v>13.1</v>
      </c>
      <c r="W15" s="6">
        <v>13.5</v>
      </c>
      <c r="X15" s="6">
        <v>14</v>
      </c>
      <c r="Y15" s="6">
        <v>14.4</v>
      </c>
      <c r="Z15" s="6">
        <v>14.7</v>
      </c>
      <c r="AA15" s="6">
        <v>15</v>
      </c>
      <c r="AB15" s="6">
        <v>15.4</v>
      </c>
      <c r="AC15" s="6">
        <v>16</v>
      </c>
      <c r="AD15" s="6">
        <v>16.7</v>
      </c>
      <c r="AE15" s="6">
        <v>17.399999999999999</v>
      </c>
      <c r="AF15" s="6">
        <v>17.899999999999999</v>
      </c>
      <c r="AG15" s="6">
        <v>18.399999999999999</v>
      </c>
      <c r="AH15" s="6">
        <v>18.8</v>
      </c>
    </row>
    <row r="16" spans="1:34" x14ac:dyDescent="0.25">
      <c r="A16" s="6">
        <v>13</v>
      </c>
      <c r="B16" s="1" t="s">
        <v>284</v>
      </c>
      <c r="C16" s="6">
        <v>3.5</v>
      </c>
      <c r="D16" s="6">
        <v>3.6</v>
      </c>
      <c r="E16" s="6">
        <v>3.8</v>
      </c>
      <c r="F16" s="6">
        <v>4</v>
      </c>
      <c r="G16" s="6">
        <v>4.0999999999999996</v>
      </c>
      <c r="H16" s="6">
        <v>4.3</v>
      </c>
      <c r="I16" s="6">
        <v>4.4000000000000004</v>
      </c>
      <c r="J16" s="6">
        <v>4.5999999999999996</v>
      </c>
      <c r="K16" s="6">
        <v>4.8</v>
      </c>
      <c r="L16" s="6">
        <v>5.2</v>
      </c>
      <c r="M16" s="6">
        <v>5.6</v>
      </c>
      <c r="N16" s="6">
        <v>6</v>
      </c>
      <c r="O16" s="6">
        <v>6.3</v>
      </c>
      <c r="P16" s="6">
        <v>6.6</v>
      </c>
      <c r="Q16" s="6">
        <v>6.9</v>
      </c>
      <c r="R16" s="6">
        <v>7.1</v>
      </c>
      <c r="S16" s="6">
        <v>7.2</v>
      </c>
      <c r="T16" s="6">
        <v>7.2</v>
      </c>
      <c r="U16" s="6">
        <v>7.2</v>
      </c>
      <c r="V16" s="6">
        <v>7.3</v>
      </c>
      <c r="W16" s="6">
        <v>7.5</v>
      </c>
      <c r="X16" s="6">
        <v>7.8</v>
      </c>
      <c r="Y16" s="6">
        <v>8</v>
      </c>
      <c r="Z16" s="6">
        <v>8.1999999999999993</v>
      </c>
      <c r="AA16" s="6">
        <v>8.3000000000000007</v>
      </c>
      <c r="AB16" s="6">
        <v>8.6</v>
      </c>
      <c r="AC16" s="6">
        <v>8.9</v>
      </c>
      <c r="AD16" s="6">
        <v>9.1999999999999993</v>
      </c>
      <c r="AE16" s="6">
        <v>9.4</v>
      </c>
      <c r="AF16" s="6">
        <v>9.6</v>
      </c>
      <c r="AG16" s="6">
        <v>9.6999999999999993</v>
      </c>
      <c r="AH16" s="6">
        <v>9.9</v>
      </c>
    </row>
    <row r="17" spans="1:34" x14ac:dyDescent="0.25">
      <c r="A17" s="6">
        <v>14</v>
      </c>
      <c r="B17" s="1" t="s">
        <v>113</v>
      </c>
      <c r="C17" s="6">
        <v>0.2</v>
      </c>
      <c r="D17" s="6">
        <v>0.2</v>
      </c>
      <c r="E17" s="6">
        <v>0.2</v>
      </c>
      <c r="F17" s="6">
        <v>0.2</v>
      </c>
      <c r="G17" s="6">
        <v>0.2</v>
      </c>
      <c r="H17" s="6">
        <v>0.2</v>
      </c>
      <c r="I17" s="6">
        <v>0.2</v>
      </c>
      <c r="J17" s="6">
        <v>0.2</v>
      </c>
      <c r="K17" s="6">
        <v>0.2</v>
      </c>
      <c r="L17" s="6">
        <v>0.2</v>
      </c>
      <c r="M17" s="6">
        <v>0.2</v>
      </c>
      <c r="N17" s="6">
        <v>0.2</v>
      </c>
      <c r="O17" s="6">
        <v>0.2</v>
      </c>
      <c r="P17" s="6">
        <v>0.2</v>
      </c>
      <c r="Q17" s="6">
        <v>0.2</v>
      </c>
      <c r="R17" s="6">
        <v>0.2</v>
      </c>
      <c r="S17" s="6">
        <v>0.2</v>
      </c>
      <c r="T17" s="6">
        <v>0.3</v>
      </c>
      <c r="U17" s="6">
        <v>0.3</v>
      </c>
      <c r="V17" s="6">
        <v>0.3</v>
      </c>
      <c r="W17" s="6">
        <v>0.3</v>
      </c>
      <c r="X17" s="6">
        <v>0.3</v>
      </c>
      <c r="Y17" s="6">
        <v>0.3</v>
      </c>
      <c r="Z17" s="6">
        <v>0.3</v>
      </c>
      <c r="AA17" s="6">
        <v>0.3</v>
      </c>
      <c r="AB17" s="6">
        <v>0.3</v>
      </c>
      <c r="AC17" s="6">
        <v>0.3</v>
      </c>
      <c r="AD17" s="6">
        <v>0.3</v>
      </c>
      <c r="AE17" s="6">
        <v>0.3</v>
      </c>
      <c r="AF17" s="6">
        <v>0.3</v>
      </c>
      <c r="AG17" s="6">
        <v>0.3</v>
      </c>
      <c r="AH17" s="6">
        <v>0.3</v>
      </c>
    </row>
    <row r="18" spans="1:34" x14ac:dyDescent="0.25">
      <c r="A18" s="6">
        <v>15</v>
      </c>
      <c r="B18" s="1" t="s">
        <v>114</v>
      </c>
      <c r="C18" s="6">
        <v>0.2</v>
      </c>
      <c r="D18" s="6">
        <v>0.2</v>
      </c>
      <c r="E18" s="6">
        <v>0.2</v>
      </c>
      <c r="F18" s="6">
        <v>0.2</v>
      </c>
      <c r="G18" s="6">
        <v>0.2</v>
      </c>
      <c r="H18" s="6">
        <v>0.2</v>
      </c>
      <c r="I18" s="6">
        <v>0.2</v>
      </c>
      <c r="J18" s="6">
        <v>0.2</v>
      </c>
      <c r="K18" s="6">
        <v>0.3</v>
      </c>
      <c r="L18" s="6">
        <v>0.3</v>
      </c>
      <c r="M18" s="6">
        <v>0.3</v>
      </c>
      <c r="N18" s="6">
        <v>0.3</v>
      </c>
      <c r="O18" s="6">
        <v>0.3</v>
      </c>
      <c r="P18" s="6">
        <v>0.3</v>
      </c>
      <c r="Q18" s="6">
        <v>0.3</v>
      </c>
      <c r="R18" s="6">
        <v>0.3</v>
      </c>
      <c r="S18" s="6">
        <v>0.3</v>
      </c>
      <c r="T18" s="6">
        <v>0.3</v>
      </c>
      <c r="U18" s="6">
        <v>0.4</v>
      </c>
      <c r="V18" s="6">
        <v>0.4</v>
      </c>
      <c r="W18" s="6">
        <v>0.4</v>
      </c>
      <c r="X18" s="6">
        <v>0.4</v>
      </c>
      <c r="Y18" s="6">
        <v>0.4</v>
      </c>
      <c r="Z18" s="6">
        <v>0.4</v>
      </c>
      <c r="AA18" s="6">
        <v>0.4</v>
      </c>
      <c r="AB18" s="6">
        <v>0.4</v>
      </c>
      <c r="AC18" s="6">
        <v>0.4</v>
      </c>
      <c r="AD18" s="6">
        <v>0.5</v>
      </c>
      <c r="AE18" s="6">
        <v>0.5</v>
      </c>
      <c r="AF18" s="6">
        <v>0.5</v>
      </c>
      <c r="AG18" s="6">
        <v>0.5</v>
      </c>
      <c r="AH18" s="6">
        <v>0.6</v>
      </c>
    </row>
    <row r="19" spans="1:34" x14ac:dyDescent="0.25">
      <c r="A19" s="6">
        <v>16</v>
      </c>
      <c r="B19" s="1" t="s">
        <v>115</v>
      </c>
      <c r="C19" s="6">
        <v>0.5</v>
      </c>
      <c r="D19" s="6">
        <v>0.5</v>
      </c>
      <c r="E19" s="6">
        <v>0.5</v>
      </c>
      <c r="F19" s="6">
        <v>0.5</v>
      </c>
      <c r="G19" s="6">
        <v>0.5</v>
      </c>
      <c r="H19" s="6">
        <v>0.5</v>
      </c>
      <c r="I19" s="6">
        <v>0.5</v>
      </c>
      <c r="J19" s="6">
        <v>0.5</v>
      </c>
      <c r="K19" s="6">
        <v>0.5</v>
      </c>
      <c r="L19" s="6">
        <v>0.6</v>
      </c>
      <c r="M19" s="6">
        <v>0.6</v>
      </c>
      <c r="N19" s="6">
        <v>0.6</v>
      </c>
      <c r="O19" s="6">
        <v>0.6</v>
      </c>
      <c r="P19" s="6">
        <v>0.6</v>
      </c>
      <c r="Q19" s="6">
        <v>0.6</v>
      </c>
      <c r="R19" s="6">
        <v>0.6</v>
      </c>
      <c r="S19" s="6">
        <v>0.6</v>
      </c>
      <c r="T19" s="6">
        <v>0.6</v>
      </c>
      <c r="U19" s="6">
        <v>0.6</v>
      </c>
      <c r="V19" s="6">
        <v>0.6</v>
      </c>
      <c r="W19" s="6">
        <v>0.6</v>
      </c>
      <c r="X19" s="6">
        <v>0.6</v>
      </c>
      <c r="Y19" s="6">
        <v>0.6</v>
      </c>
      <c r="Z19" s="6">
        <v>0.7</v>
      </c>
      <c r="AA19" s="6">
        <v>0.7</v>
      </c>
      <c r="AB19" s="6">
        <v>0.7</v>
      </c>
      <c r="AC19" s="6">
        <v>0.7</v>
      </c>
      <c r="AD19" s="6">
        <v>0.7</v>
      </c>
      <c r="AE19" s="6">
        <v>0.7</v>
      </c>
      <c r="AF19" s="6">
        <v>0.7</v>
      </c>
      <c r="AG19" s="6">
        <v>0.7</v>
      </c>
      <c r="AH19" s="6">
        <v>0.8</v>
      </c>
    </row>
    <row r="20" spans="1:34" x14ac:dyDescent="0.25">
      <c r="A20" s="6">
        <v>17</v>
      </c>
      <c r="B20" s="1" t="s">
        <v>116</v>
      </c>
      <c r="C20" s="6">
        <v>0.4</v>
      </c>
      <c r="D20" s="6">
        <v>0.4</v>
      </c>
      <c r="E20" s="6">
        <v>0.4</v>
      </c>
      <c r="F20" s="6">
        <v>0.4</v>
      </c>
      <c r="G20" s="6">
        <v>0.5</v>
      </c>
      <c r="H20" s="6">
        <v>0.5</v>
      </c>
      <c r="I20" s="6">
        <v>0.5</v>
      </c>
      <c r="J20" s="6">
        <v>0.5</v>
      </c>
      <c r="K20" s="6">
        <v>0.5</v>
      </c>
      <c r="L20" s="6">
        <v>0.6</v>
      </c>
      <c r="M20" s="6">
        <v>0.6</v>
      </c>
      <c r="N20" s="6">
        <v>0.6</v>
      </c>
      <c r="O20" s="6">
        <v>0.6</v>
      </c>
      <c r="P20" s="6">
        <v>0.6</v>
      </c>
      <c r="Q20" s="6">
        <v>0.6</v>
      </c>
      <c r="R20" s="6">
        <v>0.7</v>
      </c>
      <c r="S20" s="6">
        <v>0.7</v>
      </c>
      <c r="T20" s="6">
        <v>0.7</v>
      </c>
      <c r="U20" s="6">
        <v>0.7</v>
      </c>
      <c r="V20" s="6">
        <v>0.7</v>
      </c>
      <c r="W20" s="6">
        <v>0.7</v>
      </c>
      <c r="X20" s="6">
        <v>0.7</v>
      </c>
      <c r="Y20" s="6">
        <v>0.8</v>
      </c>
      <c r="Z20" s="6">
        <v>0.8</v>
      </c>
      <c r="AA20" s="6">
        <v>0.8</v>
      </c>
      <c r="AB20" s="6">
        <v>0.8</v>
      </c>
      <c r="AC20" s="6">
        <v>0.8</v>
      </c>
      <c r="AD20" s="6">
        <v>0.9</v>
      </c>
      <c r="AE20" s="6">
        <v>0.9</v>
      </c>
      <c r="AF20" s="6">
        <v>0.9</v>
      </c>
      <c r="AG20" s="6">
        <v>0.9</v>
      </c>
      <c r="AH20" s="6">
        <v>1</v>
      </c>
    </row>
    <row r="21" spans="1:34" x14ac:dyDescent="0.25">
      <c r="A21" s="6">
        <v>18</v>
      </c>
      <c r="B21" s="1" t="s">
        <v>117</v>
      </c>
      <c r="C21" s="6">
        <v>0.4</v>
      </c>
      <c r="D21" s="6">
        <v>0.4</v>
      </c>
      <c r="E21" s="6">
        <v>0.4</v>
      </c>
      <c r="F21" s="6">
        <v>0.5</v>
      </c>
      <c r="G21" s="6">
        <v>0.5</v>
      </c>
      <c r="H21" s="6">
        <v>0.5</v>
      </c>
      <c r="I21" s="6">
        <v>0.5</v>
      </c>
      <c r="J21" s="6">
        <v>0.5</v>
      </c>
      <c r="K21" s="6">
        <v>0.6</v>
      </c>
      <c r="L21" s="6">
        <v>0.6</v>
      </c>
      <c r="M21" s="6">
        <v>0.7</v>
      </c>
      <c r="N21" s="6">
        <v>0.8</v>
      </c>
      <c r="O21" s="6">
        <v>0.8</v>
      </c>
      <c r="P21" s="6">
        <v>0.9</v>
      </c>
      <c r="Q21" s="6">
        <v>0.9</v>
      </c>
      <c r="R21" s="6">
        <v>0.9</v>
      </c>
      <c r="S21" s="6">
        <v>0.9</v>
      </c>
      <c r="T21" s="6">
        <v>0.9</v>
      </c>
      <c r="U21" s="6">
        <v>0.9</v>
      </c>
      <c r="V21" s="6">
        <v>0.9</v>
      </c>
      <c r="W21" s="6">
        <v>0.9</v>
      </c>
      <c r="X21" s="6">
        <v>0.9</v>
      </c>
      <c r="Y21" s="6">
        <v>1</v>
      </c>
      <c r="Z21" s="6">
        <v>1</v>
      </c>
      <c r="AA21" s="6">
        <v>1</v>
      </c>
      <c r="AB21" s="6">
        <v>1</v>
      </c>
      <c r="AC21" s="6">
        <v>1.1000000000000001</v>
      </c>
      <c r="AD21" s="6">
        <v>1.1000000000000001</v>
      </c>
      <c r="AE21" s="6">
        <v>1.1000000000000001</v>
      </c>
      <c r="AF21" s="6">
        <v>1.1000000000000001</v>
      </c>
      <c r="AG21" s="6">
        <v>1.1000000000000001</v>
      </c>
      <c r="AH21" s="6">
        <v>1.2</v>
      </c>
    </row>
    <row r="22" spans="1:34" x14ac:dyDescent="0.25">
      <c r="A22" s="6">
        <v>19</v>
      </c>
      <c r="B22" s="1" t="s">
        <v>118</v>
      </c>
      <c r="C22" s="6">
        <v>0.7</v>
      </c>
      <c r="D22" s="6">
        <v>0.8</v>
      </c>
      <c r="E22" s="6">
        <v>0.8</v>
      </c>
      <c r="F22" s="6">
        <v>0.9</v>
      </c>
      <c r="G22" s="6">
        <v>0.9</v>
      </c>
      <c r="H22" s="6">
        <v>1</v>
      </c>
      <c r="I22" s="6">
        <v>1</v>
      </c>
      <c r="J22" s="6">
        <v>1</v>
      </c>
      <c r="K22" s="6">
        <v>1.1000000000000001</v>
      </c>
      <c r="L22" s="6">
        <v>1.3</v>
      </c>
      <c r="M22" s="6">
        <v>1.5</v>
      </c>
      <c r="N22" s="6">
        <v>1.6</v>
      </c>
      <c r="O22" s="6">
        <v>1.7</v>
      </c>
      <c r="P22" s="6">
        <v>1.8</v>
      </c>
      <c r="Q22" s="6">
        <v>2</v>
      </c>
      <c r="R22" s="6">
        <v>2.1</v>
      </c>
      <c r="S22" s="6">
        <v>2.1</v>
      </c>
      <c r="T22" s="6">
        <v>2.1</v>
      </c>
      <c r="U22" s="6">
        <v>2.1</v>
      </c>
      <c r="V22" s="6">
        <v>2.1</v>
      </c>
      <c r="W22" s="6">
        <v>2.1</v>
      </c>
      <c r="X22" s="6">
        <v>2.2000000000000002</v>
      </c>
      <c r="Y22" s="6">
        <v>2.2999999999999998</v>
      </c>
      <c r="Z22" s="6">
        <v>2.4</v>
      </c>
      <c r="AA22" s="6">
        <v>2.4</v>
      </c>
      <c r="AB22" s="6">
        <v>2.5</v>
      </c>
      <c r="AC22" s="6">
        <v>2.6</v>
      </c>
      <c r="AD22" s="6">
        <v>2.7</v>
      </c>
      <c r="AE22" s="6">
        <v>2.8</v>
      </c>
      <c r="AF22" s="6">
        <v>2.8</v>
      </c>
      <c r="AG22" s="6">
        <v>2.7</v>
      </c>
      <c r="AH22" s="6">
        <v>2.7</v>
      </c>
    </row>
    <row r="23" spans="1:34" x14ac:dyDescent="0.25">
      <c r="A23" s="6">
        <v>20</v>
      </c>
      <c r="B23" s="1" t="s">
        <v>119</v>
      </c>
      <c r="C23" s="6">
        <v>0.2</v>
      </c>
      <c r="D23" s="6">
        <v>0.2</v>
      </c>
      <c r="E23" s="6">
        <v>0.2</v>
      </c>
      <c r="F23" s="6">
        <v>0.2</v>
      </c>
      <c r="G23" s="6">
        <v>0.2</v>
      </c>
      <c r="H23" s="6">
        <v>0.3</v>
      </c>
      <c r="I23" s="6">
        <v>0.3</v>
      </c>
      <c r="J23" s="6">
        <v>0.3</v>
      </c>
      <c r="K23" s="6">
        <v>0.3</v>
      </c>
      <c r="L23" s="6">
        <v>0.3</v>
      </c>
      <c r="M23" s="6">
        <v>0.3</v>
      </c>
      <c r="N23" s="6">
        <v>0.3</v>
      </c>
      <c r="O23" s="6">
        <v>0.3</v>
      </c>
      <c r="P23" s="6">
        <v>0.3</v>
      </c>
      <c r="Q23" s="6">
        <v>0.4</v>
      </c>
      <c r="R23" s="6">
        <v>0.4</v>
      </c>
      <c r="S23" s="6">
        <v>0.4</v>
      </c>
      <c r="T23" s="6">
        <v>0.4</v>
      </c>
      <c r="U23" s="6">
        <v>0.4</v>
      </c>
      <c r="V23" s="6">
        <v>0.4</v>
      </c>
      <c r="W23" s="6">
        <v>0.4</v>
      </c>
      <c r="X23" s="6">
        <v>0.4</v>
      </c>
      <c r="Y23" s="6">
        <v>0.4</v>
      </c>
      <c r="Z23" s="6">
        <v>0.4</v>
      </c>
      <c r="AA23" s="6">
        <v>0.4</v>
      </c>
      <c r="AB23" s="6">
        <v>0.4</v>
      </c>
      <c r="AC23" s="6">
        <v>0.4</v>
      </c>
      <c r="AD23" s="6">
        <v>0.4</v>
      </c>
      <c r="AE23" s="6">
        <v>0.4</v>
      </c>
      <c r="AF23" s="6">
        <v>0.4</v>
      </c>
      <c r="AG23" s="6">
        <v>0.4</v>
      </c>
      <c r="AH23" s="6">
        <v>0.4</v>
      </c>
    </row>
    <row r="24" spans="1:34" x14ac:dyDescent="0.25">
      <c r="A24" s="6">
        <v>21</v>
      </c>
      <c r="B24" s="1" t="s">
        <v>120</v>
      </c>
      <c r="C24" s="6">
        <v>0.3</v>
      </c>
      <c r="D24" s="6">
        <v>0.3</v>
      </c>
      <c r="E24" s="6">
        <v>0.3</v>
      </c>
      <c r="F24" s="6">
        <v>0.3</v>
      </c>
      <c r="G24" s="6">
        <v>0.3</v>
      </c>
      <c r="H24" s="6">
        <v>0.3</v>
      </c>
      <c r="I24" s="6">
        <v>0.4</v>
      </c>
      <c r="J24" s="6">
        <v>0.4</v>
      </c>
      <c r="K24" s="6">
        <v>0.4</v>
      </c>
      <c r="L24" s="6">
        <v>0.4</v>
      </c>
      <c r="M24" s="6">
        <v>0.5</v>
      </c>
      <c r="N24" s="6">
        <v>0.5</v>
      </c>
      <c r="O24" s="6">
        <v>0.6</v>
      </c>
      <c r="P24" s="6">
        <v>0.6</v>
      </c>
      <c r="Q24" s="6">
        <v>0.7</v>
      </c>
      <c r="R24" s="6">
        <v>0.7</v>
      </c>
      <c r="S24" s="6">
        <v>0.7</v>
      </c>
      <c r="T24" s="6">
        <v>0.7</v>
      </c>
      <c r="U24" s="6">
        <v>0.8</v>
      </c>
      <c r="V24" s="6">
        <v>0.8</v>
      </c>
      <c r="W24" s="6">
        <v>0.8</v>
      </c>
      <c r="X24" s="6">
        <v>0.8</v>
      </c>
      <c r="Y24" s="6">
        <v>0.8</v>
      </c>
      <c r="Z24" s="6">
        <v>0.9</v>
      </c>
      <c r="AA24" s="6">
        <v>0.9</v>
      </c>
      <c r="AB24" s="6">
        <v>1</v>
      </c>
      <c r="AC24" s="6">
        <v>1</v>
      </c>
      <c r="AD24" s="6">
        <v>1.1000000000000001</v>
      </c>
      <c r="AE24" s="6">
        <v>1.1000000000000001</v>
      </c>
      <c r="AF24" s="6">
        <v>1.2</v>
      </c>
      <c r="AG24" s="6">
        <v>1.2</v>
      </c>
      <c r="AH24" s="6">
        <v>1.2</v>
      </c>
    </row>
    <row r="25" spans="1:34" x14ac:dyDescent="0.25">
      <c r="A25" s="6">
        <v>22</v>
      </c>
      <c r="B25" s="1" t="s">
        <v>121</v>
      </c>
      <c r="C25" s="6">
        <v>0.3</v>
      </c>
      <c r="D25" s="6">
        <v>0.4</v>
      </c>
      <c r="E25" s="6">
        <v>0.4</v>
      </c>
      <c r="F25" s="6">
        <v>0.4</v>
      </c>
      <c r="G25" s="6">
        <v>0.5</v>
      </c>
      <c r="H25" s="6">
        <v>0.5</v>
      </c>
      <c r="I25" s="6">
        <v>0.5</v>
      </c>
      <c r="J25" s="6">
        <v>0.5</v>
      </c>
      <c r="K25" s="6">
        <v>0.6</v>
      </c>
      <c r="L25" s="6">
        <v>0.6</v>
      </c>
      <c r="M25" s="6">
        <v>0.6</v>
      </c>
      <c r="N25" s="6">
        <v>0.7</v>
      </c>
      <c r="O25" s="6">
        <v>0.7</v>
      </c>
      <c r="P25" s="6">
        <v>0.7</v>
      </c>
      <c r="Q25" s="6">
        <v>0.7</v>
      </c>
      <c r="R25" s="6">
        <v>0.7</v>
      </c>
      <c r="S25" s="6">
        <v>0.7</v>
      </c>
      <c r="T25" s="6">
        <v>0.7</v>
      </c>
      <c r="U25" s="6">
        <v>0.7</v>
      </c>
      <c r="V25" s="6">
        <v>0.7</v>
      </c>
      <c r="W25" s="6">
        <v>0.8</v>
      </c>
      <c r="X25" s="6">
        <v>0.8</v>
      </c>
      <c r="Y25" s="6">
        <v>0.8</v>
      </c>
      <c r="Z25" s="6">
        <v>0.8</v>
      </c>
      <c r="AA25" s="6">
        <v>0.9</v>
      </c>
      <c r="AB25" s="6">
        <v>0.9</v>
      </c>
      <c r="AC25" s="6">
        <v>0.9</v>
      </c>
      <c r="AD25" s="6">
        <v>0.9</v>
      </c>
      <c r="AE25" s="6">
        <v>0.9</v>
      </c>
      <c r="AF25" s="6">
        <v>1</v>
      </c>
      <c r="AG25" s="6">
        <v>1</v>
      </c>
      <c r="AH25" s="6">
        <v>1</v>
      </c>
    </row>
    <row r="26" spans="1:34" x14ac:dyDescent="0.25">
      <c r="A26" s="6">
        <v>23</v>
      </c>
      <c r="B26" s="1" t="s">
        <v>122</v>
      </c>
      <c r="C26" s="6">
        <v>0.1</v>
      </c>
      <c r="D26" s="6">
        <v>0.1</v>
      </c>
      <c r="E26" s="6">
        <v>0.1</v>
      </c>
      <c r="F26" s="6">
        <v>0.1</v>
      </c>
      <c r="G26" s="6">
        <v>0.1</v>
      </c>
      <c r="H26" s="6">
        <v>0.1</v>
      </c>
      <c r="I26" s="6">
        <v>0.1</v>
      </c>
      <c r="J26" s="6">
        <v>0.1</v>
      </c>
      <c r="K26" s="6">
        <v>0.1</v>
      </c>
      <c r="L26" s="6">
        <v>0.1</v>
      </c>
      <c r="M26" s="6">
        <v>0.1</v>
      </c>
      <c r="N26" s="6">
        <v>0.1</v>
      </c>
      <c r="O26" s="6">
        <v>0.1</v>
      </c>
      <c r="P26" s="6">
        <v>0.1</v>
      </c>
      <c r="Q26" s="6">
        <v>0.1</v>
      </c>
      <c r="R26" s="6">
        <v>0.1</v>
      </c>
      <c r="S26" s="6">
        <v>0.1</v>
      </c>
      <c r="T26" s="6">
        <v>0.1</v>
      </c>
      <c r="U26" s="6">
        <v>0.2</v>
      </c>
      <c r="V26" s="6">
        <v>0.2</v>
      </c>
      <c r="W26" s="6">
        <v>0.2</v>
      </c>
      <c r="X26" s="6">
        <v>0.2</v>
      </c>
      <c r="Y26" s="6">
        <v>0.2</v>
      </c>
      <c r="Z26" s="6">
        <v>0.2</v>
      </c>
      <c r="AA26" s="6">
        <v>0.2</v>
      </c>
      <c r="AB26" s="6">
        <v>0.2</v>
      </c>
      <c r="AC26" s="6">
        <v>0.2</v>
      </c>
      <c r="AD26" s="6">
        <v>0.2</v>
      </c>
      <c r="AE26" s="6">
        <v>0.2</v>
      </c>
      <c r="AF26" s="6">
        <v>0.2</v>
      </c>
      <c r="AG26" s="6">
        <v>0.2</v>
      </c>
      <c r="AH26" s="6">
        <v>0.2</v>
      </c>
    </row>
    <row r="27" spans="1:34" x14ac:dyDescent="0.25">
      <c r="A27" s="6">
        <v>24</v>
      </c>
      <c r="B27" s="1" t="s">
        <v>123</v>
      </c>
      <c r="C27" s="6">
        <v>0.2</v>
      </c>
      <c r="D27" s="6">
        <v>0.2</v>
      </c>
      <c r="E27" s="6">
        <v>0.2</v>
      </c>
      <c r="F27" s="6">
        <v>0.3</v>
      </c>
      <c r="G27" s="6">
        <v>0.3</v>
      </c>
      <c r="H27" s="6">
        <v>0.3</v>
      </c>
      <c r="I27" s="6">
        <v>0.3</v>
      </c>
      <c r="J27" s="6">
        <v>0.3</v>
      </c>
      <c r="K27" s="6">
        <v>0.3</v>
      </c>
      <c r="L27" s="6">
        <v>0.3</v>
      </c>
      <c r="M27" s="6">
        <v>0.3</v>
      </c>
      <c r="N27" s="6">
        <v>0.3</v>
      </c>
      <c r="O27" s="6">
        <v>0.3</v>
      </c>
      <c r="P27" s="6">
        <v>0.4</v>
      </c>
      <c r="Q27" s="6">
        <v>0.4</v>
      </c>
      <c r="R27" s="6">
        <v>0.4</v>
      </c>
      <c r="S27" s="6">
        <v>0.4</v>
      </c>
      <c r="T27" s="6">
        <v>0.4</v>
      </c>
      <c r="U27" s="6">
        <v>0.4</v>
      </c>
      <c r="V27" s="6">
        <v>0.4</v>
      </c>
      <c r="W27" s="6">
        <v>0.4</v>
      </c>
      <c r="X27" s="6">
        <v>0.5</v>
      </c>
      <c r="Y27" s="6">
        <v>0.5</v>
      </c>
      <c r="Z27" s="6">
        <v>0.5</v>
      </c>
      <c r="AA27" s="6">
        <v>0.5</v>
      </c>
      <c r="AB27" s="6">
        <v>0.5</v>
      </c>
      <c r="AC27" s="6">
        <v>0.5</v>
      </c>
      <c r="AD27" s="6">
        <v>0.5</v>
      </c>
      <c r="AE27" s="6">
        <v>0.5</v>
      </c>
      <c r="AF27" s="6">
        <v>0.5</v>
      </c>
      <c r="AG27" s="6">
        <v>0.5</v>
      </c>
      <c r="AH27" s="6">
        <v>0.6</v>
      </c>
    </row>
    <row r="28" spans="1:34" x14ac:dyDescent="0.25">
      <c r="A28" s="6">
        <v>25</v>
      </c>
      <c r="B28" s="1" t="s">
        <v>285</v>
      </c>
      <c r="C28" s="6">
        <v>2.8</v>
      </c>
      <c r="D28" s="6">
        <v>3</v>
      </c>
      <c r="E28" s="6">
        <v>3.1</v>
      </c>
      <c r="F28" s="6">
        <v>3.3</v>
      </c>
      <c r="G28" s="6">
        <v>3.5</v>
      </c>
      <c r="H28" s="6">
        <v>3.7</v>
      </c>
      <c r="I28" s="6">
        <v>3.8</v>
      </c>
      <c r="J28" s="6">
        <v>4</v>
      </c>
      <c r="K28" s="6">
        <v>4.0999999999999996</v>
      </c>
      <c r="L28" s="6">
        <v>4.3</v>
      </c>
      <c r="M28" s="6">
        <v>4.5</v>
      </c>
      <c r="N28" s="6">
        <v>4.7</v>
      </c>
      <c r="O28" s="6">
        <v>4.8</v>
      </c>
      <c r="P28" s="6">
        <v>5</v>
      </c>
      <c r="Q28" s="6">
        <v>5.2</v>
      </c>
      <c r="R28" s="6">
        <v>5.4</v>
      </c>
      <c r="S28" s="6">
        <v>5.5</v>
      </c>
      <c r="T28" s="6">
        <v>5.5</v>
      </c>
      <c r="U28" s="6">
        <v>5.6</v>
      </c>
      <c r="V28" s="6">
        <v>5.8</v>
      </c>
      <c r="W28" s="6">
        <v>6</v>
      </c>
      <c r="X28" s="6">
        <v>6.2</v>
      </c>
      <c r="Y28" s="6">
        <v>6.4</v>
      </c>
      <c r="Z28" s="6">
        <v>6.5</v>
      </c>
      <c r="AA28" s="6">
        <v>6.6</v>
      </c>
      <c r="AB28" s="6">
        <v>6.8</v>
      </c>
      <c r="AC28" s="6">
        <v>7.1</v>
      </c>
      <c r="AD28" s="6">
        <v>7.5</v>
      </c>
      <c r="AE28" s="6">
        <v>7.9</v>
      </c>
      <c r="AF28" s="6">
        <v>8.3000000000000007</v>
      </c>
      <c r="AG28" s="6">
        <v>8.6</v>
      </c>
      <c r="AH28" s="6">
        <v>8.9</v>
      </c>
    </row>
    <row r="29" spans="1:34" x14ac:dyDescent="0.25">
      <c r="A29" s="6">
        <v>26</v>
      </c>
      <c r="B29" s="1" t="s">
        <v>124</v>
      </c>
      <c r="C29" s="6">
        <v>0.8</v>
      </c>
      <c r="D29" s="6">
        <v>0.9</v>
      </c>
      <c r="E29" s="6">
        <v>0.9</v>
      </c>
      <c r="F29" s="6">
        <v>0.9</v>
      </c>
      <c r="G29" s="6">
        <v>1</v>
      </c>
      <c r="H29" s="6">
        <v>1</v>
      </c>
      <c r="I29" s="6">
        <v>1.1000000000000001</v>
      </c>
      <c r="J29" s="6">
        <v>1.1000000000000001</v>
      </c>
      <c r="K29" s="6">
        <v>1.2</v>
      </c>
      <c r="L29" s="6">
        <v>1.2</v>
      </c>
      <c r="M29" s="6">
        <v>1.2</v>
      </c>
      <c r="N29" s="6">
        <v>1.3</v>
      </c>
      <c r="O29" s="6">
        <v>1.3</v>
      </c>
      <c r="P29" s="6">
        <v>1.3</v>
      </c>
      <c r="Q29" s="6">
        <v>1.3</v>
      </c>
      <c r="R29" s="6">
        <v>1.4</v>
      </c>
      <c r="S29" s="6">
        <v>1.4</v>
      </c>
      <c r="T29" s="6">
        <v>1.4</v>
      </c>
      <c r="U29" s="6">
        <v>1.5</v>
      </c>
      <c r="V29" s="6">
        <v>1.5</v>
      </c>
      <c r="W29" s="6">
        <v>1.6</v>
      </c>
      <c r="X29" s="6">
        <v>1.7</v>
      </c>
      <c r="Y29" s="6">
        <v>1.7</v>
      </c>
      <c r="Z29" s="6">
        <v>1.8</v>
      </c>
      <c r="AA29" s="6">
        <v>1.8</v>
      </c>
      <c r="AB29" s="6">
        <v>1.9</v>
      </c>
      <c r="AC29" s="6">
        <v>1.9</v>
      </c>
      <c r="AD29" s="6">
        <v>2</v>
      </c>
      <c r="AE29" s="6">
        <v>2.1</v>
      </c>
      <c r="AF29" s="6">
        <v>2.2000000000000002</v>
      </c>
      <c r="AG29" s="6">
        <v>2.2999999999999998</v>
      </c>
      <c r="AH29" s="6">
        <v>2.4</v>
      </c>
    </row>
    <row r="30" spans="1:34" x14ac:dyDescent="0.25">
      <c r="A30" s="6">
        <v>27</v>
      </c>
      <c r="B30" s="1" t="s">
        <v>125</v>
      </c>
      <c r="C30" s="6">
        <v>0.2</v>
      </c>
      <c r="D30" s="6">
        <v>0.2</v>
      </c>
      <c r="E30" s="6">
        <v>0.2</v>
      </c>
      <c r="F30" s="6">
        <v>0.2</v>
      </c>
      <c r="G30" s="6">
        <v>0.2</v>
      </c>
      <c r="H30" s="6">
        <v>0.2</v>
      </c>
      <c r="I30" s="6">
        <v>0.2</v>
      </c>
      <c r="J30" s="6">
        <v>0.2</v>
      </c>
      <c r="K30" s="6">
        <v>0.2</v>
      </c>
      <c r="L30" s="6">
        <v>0.2</v>
      </c>
      <c r="M30" s="6">
        <v>0.2</v>
      </c>
      <c r="N30" s="6">
        <v>0.2</v>
      </c>
      <c r="O30" s="6">
        <v>0.2</v>
      </c>
      <c r="P30" s="6">
        <v>0.2</v>
      </c>
      <c r="Q30" s="6">
        <v>0.2</v>
      </c>
      <c r="R30" s="6">
        <v>0.2</v>
      </c>
      <c r="S30" s="6">
        <v>0.2</v>
      </c>
      <c r="T30" s="6">
        <v>0.2</v>
      </c>
      <c r="U30" s="6">
        <v>0.2</v>
      </c>
      <c r="V30" s="6">
        <v>0.2</v>
      </c>
      <c r="W30" s="6">
        <v>0.2</v>
      </c>
      <c r="X30" s="6">
        <v>0.2</v>
      </c>
      <c r="Y30" s="6">
        <v>0.2</v>
      </c>
      <c r="Z30" s="6">
        <v>0.2</v>
      </c>
      <c r="AA30" s="6">
        <v>0.2</v>
      </c>
      <c r="AB30" s="6">
        <v>0.2</v>
      </c>
      <c r="AC30" s="6">
        <v>0.2</v>
      </c>
      <c r="AD30" s="6">
        <v>0.2</v>
      </c>
      <c r="AE30" s="6">
        <v>0.2</v>
      </c>
      <c r="AF30" s="6">
        <v>0.2</v>
      </c>
      <c r="AG30" s="6">
        <v>0.2</v>
      </c>
      <c r="AH30" s="6">
        <v>0.2</v>
      </c>
    </row>
    <row r="31" spans="1:34" x14ac:dyDescent="0.25">
      <c r="A31" s="6">
        <v>28</v>
      </c>
      <c r="B31" s="1" t="s">
        <v>126</v>
      </c>
      <c r="C31" s="6">
        <v>0.1</v>
      </c>
      <c r="D31" s="6">
        <v>0.1</v>
      </c>
      <c r="E31" s="6">
        <v>0.1</v>
      </c>
      <c r="F31" s="6">
        <v>0.1</v>
      </c>
      <c r="G31" s="6">
        <v>0.1</v>
      </c>
      <c r="H31" s="6">
        <v>0.1</v>
      </c>
      <c r="I31" s="6">
        <v>0.1</v>
      </c>
      <c r="J31" s="6">
        <v>0.1</v>
      </c>
      <c r="K31" s="6">
        <v>0.1</v>
      </c>
      <c r="L31" s="6">
        <v>0.1</v>
      </c>
      <c r="M31" s="6">
        <v>0.1</v>
      </c>
      <c r="N31" s="6">
        <v>0.1</v>
      </c>
      <c r="O31" s="6">
        <v>0.1</v>
      </c>
      <c r="P31" s="6">
        <v>0.1</v>
      </c>
      <c r="Q31" s="6">
        <v>0.1</v>
      </c>
      <c r="R31" s="6">
        <v>0.1</v>
      </c>
      <c r="S31" s="6">
        <v>0.1</v>
      </c>
      <c r="T31" s="6">
        <v>0.1</v>
      </c>
      <c r="U31" s="6">
        <v>0.1</v>
      </c>
      <c r="V31" s="6">
        <v>0.1</v>
      </c>
      <c r="W31" s="6">
        <v>0.1</v>
      </c>
      <c r="X31" s="6">
        <v>0.1</v>
      </c>
      <c r="Y31" s="6">
        <v>0.1</v>
      </c>
      <c r="Z31" s="6">
        <v>0.1</v>
      </c>
      <c r="AA31" s="6">
        <v>0.1</v>
      </c>
      <c r="AB31" s="6">
        <v>0.1</v>
      </c>
      <c r="AC31" s="6">
        <v>0.1</v>
      </c>
      <c r="AD31" s="6">
        <v>0.1</v>
      </c>
      <c r="AE31" s="6">
        <v>0.1</v>
      </c>
      <c r="AF31" s="6">
        <v>0.1</v>
      </c>
      <c r="AG31" s="6">
        <v>0.1</v>
      </c>
      <c r="AH31" s="6">
        <v>0.1</v>
      </c>
    </row>
    <row r="32" spans="1:34" x14ac:dyDescent="0.25">
      <c r="A32" s="6">
        <v>29</v>
      </c>
      <c r="B32" s="1" t="s">
        <v>127</v>
      </c>
      <c r="C32" s="6">
        <v>0.3</v>
      </c>
      <c r="D32" s="6">
        <v>0.3</v>
      </c>
      <c r="E32" s="6">
        <v>0.3</v>
      </c>
      <c r="F32" s="6">
        <v>0.3</v>
      </c>
      <c r="G32" s="6">
        <v>0.4</v>
      </c>
      <c r="H32" s="6">
        <v>0.4</v>
      </c>
      <c r="I32" s="6">
        <v>0.4</v>
      </c>
      <c r="J32" s="6">
        <v>0.4</v>
      </c>
      <c r="K32" s="6">
        <v>0.4</v>
      </c>
      <c r="L32" s="6">
        <v>0.4</v>
      </c>
      <c r="M32" s="6">
        <v>0.4</v>
      </c>
      <c r="N32" s="6">
        <v>0.4</v>
      </c>
      <c r="O32" s="6">
        <v>0.4</v>
      </c>
      <c r="P32" s="6">
        <v>0.5</v>
      </c>
      <c r="Q32" s="6">
        <v>0.5</v>
      </c>
      <c r="R32" s="6">
        <v>0.5</v>
      </c>
      <c r="S32" s="6">
        <v>0.5</v>
      </c>
      <c r="T32" s="6">
        <v>0.5</v>
      </c>
      <c r="U32" s="6">
        <v>0.5</v>
      </c>
      <c r="V32" s="6">
        <v>0.5</v>
      </c>
      <c r="W32" s="6">
        <v>0.5</v>
      </c>
      <c r="X32" s="6">
        <v>0.5</v>
      </c>
      <c r="Y32" s="6">
        <v>0.5</v>
      </c>
      <c r="Z32" s="6">
        <v>0.5</v>
      </c>
      <c r="AA32" s="6">
        <v>0.5</v>
      </c>
      <c r="AB32" s="6">
        <v>0.5</v>
      </c>
      <c r="AC32" s="6">
        <v>0.5</v>
      </c>
      <c r="AD32" s="6">
        <v>0.5</v>
      </c>
      <c r="AE32" s="6">
        <v>0.6</v>
      </c>
      <c r="AF32" s="6">
        <v>0.6</v>
      </c>
      <c r="AG32" s="6">
        <v>0.6</v>
      </c>
      <c r="AH32" s="6">
        <v>0.6</v>
      </c>
    </row>
    <row r="33" spans="1:34" x14ac:dyDescent="0.25">
      <c r="A33" s="6">
        <v>30</v>
      </c>
      <c r="B33" s="1" t="s">
        <v>128</v>
      </c>
      <c r="C33" s="6">
        <v>0.1</v>
      </c>
      <c r="D33" s="6">
        <v>0.1</v>
      </c>
      <c r="E33" s="6">
        <v>0.2</v>
      </c>
      <c r="F33" s="6">
        <v>0.2</v>
      </c>
      <c r="G33" s="6">
        <v>0.2</v>
      </c>
      <c r="H33" s="6">
        <v>0.2</v>
      </c>
      <c r="I33" s="6">
        <v>0.2</v>
      </c>
      <c r="J33" s="6">
        <v>0.2</v>
      </c>
      <c r="K33" s="6">
        <v>0.2</v>
      </c>
      <c r="L33" s="6">
        <v>0.2</v>
      </c>
      <c r="M33" s="6">
        <v>0.2</v>
      </c>
      <c r="N33" s="6">
        <v>0.2</v>
      </c>
      <c r="O33" s="6">
        <v>0.2</v>
      </c>
      <c r="P33" s="6">
        <v>0.3</v>
      </c>
      <c r="Q33" s="6">
        <v>0.3</v>
      </c>
      <c r="R33" s="6">
        <v>0.3</v>
      </c>
      <c r="S33" s="6">
        <v>0.3</v>
      </c>
      <c r="T33" s="6">
        <v>0.3</v>
      </c>
      <c r="U33" s="6">
        <v>0.3</v>
      </c>
      <c r="V33" s="6">
        <v>0.3</v>
      </c>
      <c r="W33" s="6">
        <v>0.3</v>
      </c>
      <c r="X33" s="6">
        <v>0.3</v>
      </c>
      <c r="Y33" s="6">
        <v>0.3</v>
      </c>
      <c r="Z33" s="6">
        <v>0.3</v>
      </c>
      <c r="AA33" s="6">
        <v>0.3</v>
      </c>
      <c r="AB33" s="6">
        <v>0.3</v>
      </c>
      <c r="AC33" s="6">
        <v>0.3</v>
      </c>
      <c r="AD33" s="6">
        <v>0.3</v>
      </c>
      <c r="AE33" s="6">
        <v>0.3</v>
      </c>
      <c r="AF33" s="6">
        <v>0.3</v>
      </c>
      <c r="AG33" s="6">
        <v>0.3</v>
      </c>
      <c r="AH33" s="6">
        <v>0.3</v>
      </c>
    </row>
    <row r="34" spans="1:34" x14ac:dyDescent="0.25">
      <c r="A34" s="6">
        <v>31</v>
      </c>
      <c r="B34" s="1" t="s">
        <v>129</v>
      </c>
      <c r="C34" s="6">
        <v>0.4</v>
      </c>
      <c r="D34" s="6">
        <v>0.4</v>
      </c>
      <c r="E34" s="6">
        <v>0.4</v>
      </c>
      <c r="F34" s="6">
        <v>0.4</v>
      </c>
      <c r="G34" s="6">
        <v>0.4</v>
      </c>
      <c r="H34" s="6">
        <v>0.4</v>
      </c>
      <c r="I34" s="6">
        <v>0.4</v>
      </c>
      <c r="J34" s="6">
        <v>0.4</v>
      </c>
      <c r="K34" s="6">
        <v>0.5</v>
      </c>
      <c r="L34" s="6">
        <v>0.5</v>
      </c>
      <c r="M34" s="6">
        <v>0.5</v>
      </c>
      <c r="N34" s="6">
        <v>0.5</v>
      </c>
      <c r="O34" s="6">
        <v>0.5</v>
      </c>
      <c r="P34" s="6">
        <v>0.5</v>
      </c>
      <c r="Q34" s="6">
        <v>0.5</v>
      </c>
      <c r="R34" s="6">
        <v>0.6</v>
      </c>
      <c r="S34" s="6">
        <v>0.6</v>
      </c>
      <c r="T34" s="6">
        <v>0.6</v>
      </c>
      <c r="U34" s="6">
        <v>0.6</v>
      </c>
      <c r="V34" s="6">
        <v>0.7</v>
      </c>
      <c r="W34" s="6">
        <v>0.7</v>
      </c>
      <c r="X34" s="6">
        <v>0.8</v>
      </c>
      <c r="Y34" s="6">
        <v>0.8</v>
      </c>
      <c r="Z34" s="6">
        <v>0.8</v>
      </c>
      <c r="AA34" s="6">
        <v>0.9</v>
      </c>
      <c r="AB34" s="6">
        <v>1</v>
      </c>
      <c r="AC34" s="6">
        <v>1.2</v>
      </c>
      <c r="AD34" s="6">
        <v>1.3</v>
      </c>
      <c r="AE34" s="6">
        <v>1.5</v>
      </c>
      <c r="AF34" s="6">
        <v>1.6</v>
      </c>
      <c r="AG34" s="6">
        <v>1.7</v>
      </c>
      <c r="AH34" s="6">
        <v>1.8</v>
      </c>
    </row>
    <row r="35" spans="1:34" x14ac:dyDescent="0.25">
      <c r="A35" s="6">
        <v>32</v>
      </c>
      <c r="B35" s="1" t="s">
        <v>130</v>
      </c>
      <c r="C35" s="6">
        <v>0.8</v>
      </c>
      <c r="D35" s="6">
        <v>0.8</v>
      </c>
      <c r="E35" s="6">
        <v>0.9</v>
      </c>
      <c r="F35" s="6">
        <v>0.9</v>
      </c>
      <c r="G35" s="6">
        <v>1</v>
      </c>
      <c r="H35" s="6">
        <v>1.1000000000000001</v>
      </c>
      <c r="I35" s="6">
        <v>1.2</v>
      </c>
      <c r="J35" s="6">
        <v>1.2</v>
      </c>
      <c r="K35" s="6">
        <v>1.3</v>
      </c>
      <c r="L35" s="6">
        <v>1.4</v>
      </c>
      <c r="M35" s="6">
        <v>1.5</v>
      </c>
      <c r="N35" s="6">
        <v>1.6</v>
      </c>
      <c r="O35" s="6">
        <v>1.6</v>
      </c>
      <c r="P35" s="6">
        <v>1.7</v>
      </c>
      <c r="Q35" s="6">
        <v>1.8</v>
      </c>
      <c r="R35" s="6">
        <v>1.9</v>
      </c>
      <c r="S35" s="6">
        <v>1.9</v>
      </c>
      <c r="T35" s="6">
        <v>1.9</v>
      </c>
      <c r="U35" s="6">
        <v>2</v>
      </c>
      <c r="V35" s="6">
        <v>2</v>
      </c>
      <c r="W35" s="6">
        <v>2.1</v>
      </c>
      <c r="X35" s="6">
        <v>2.2000000000000002</v>
      </c>
      <c r="Y35" s="6">
        <v>2.2000000000000002</v>
      </c>
      <c r="Z35" s="6">
        <v>2.2999999999999998</v>
      </c>
      <c r="AA35" s="6">
        <v>2.2999999999999998</v>
      </c>
      <c r="AB35" s="6">
        <v>2.4</v>
      </c>
      <c r="AC35" s="6">
        <v>2.4</v>
      </c>
      <c r="AD35" s="6">
        <v>2.5</v>
      </c>
      <c r="AE35" s="6">
        <v>2.6</v>
      </c>
      <c r="AF35" s="6">
        <v>2.7</v>
      </c>
      <c r="AG35" s="6">
        <v>2.8</v>
      </c>
      <c r="AH35" s="6">
        <v>2.9</v>
      </c>
    </row>
    <row r="36" spans="1:34" x14ac:dyDescent="0.25">
      <c r="A36" s="6">
        <v>33</v>
      </c>
      <c r="B36" s="1" t="s">
        <v>131</v>
      </c>
      <c r="C36" s="6">
        <v>0.2</v>
      </c>
      <c r="D36" s="6">
        <v>0.2</v>
      </c>
      <c r="E36" s="6">
        <v>0.2</v>
      </c>
      <c r="F36" s="6">
        <v>0.2</v>
      </c>
      <c r="G36" s="6">
        <v>0.2</v>
      </c>
      <c r="H36" s="6">
        <v>0.2</v>
      </c>
      <c r="I36" s="6">
        <v>0.3</v>
      </c>
      <c r="J36" s="6">
        <v>0.3</v>
      </c>
      <c r="K36" s="6">
        <v>0.3</v>
      </c>
      <c r="L36" s="6">
        <v>0.3</v>
      </c>
      <c r="M36" s="6">
        <v>0.3</v>
      </c>
      <c r="N36" s="6">
        <v>0.4</v>
      </c>
      <c r="O36" s="6">
        <v>0.4</v>
      </c>
      <c r="P36" s="6">
        <v>0.4</v>
      </c>
      <c r="Q36" s="6">
        <v>0.4</v>
      </c>
      <c r="R36" s="6">
        <v>0.4</v>
      </c>
      <c r="S36" s="6">
        <v>0.4</v>
      </c>
      <c r="T36" s="6">
        <v>0.4</v>
      </c>
      <c r="U36" s="6">
        <v>0.4</v>
      </c>
      <c r="V36" s="6">
        <v>0.4</v>
      </c>
      <c r="W36" s="6">
        <v>0.5</v>
      </c>
      <c r="X36" s="6">
        <v>0.5</v>
      </c>
      <c r="Y36" s="6">
        <v>0.5</v>
      </c>
      <c r="Z36" s="6">
        <v>0.5</v>
      </c>
      <c r="AA36" s="6">
        <v>0.5</v>
      </c>
      <c r="AB36" s="6">
        <v>0.5</v>
      </c>
      <c r="AC36" s="6">
        <v>0.5</v>
      </c>
      <c r="AD36" s="6">
        <v>0.5</v>
      </c>
      <c r="AE36" s="6">
        <v>0.6</v>
      </c>
      <c r="AF36" s="6">
        <v>0.6</v>
      </c>
      <c r="AG36" s="6">
        <v>0.6</v>
      </c>
      <c r="AH36" s="6">
        <v>0.7</v>
      </c>
    </row>
    <row r="37" spans="1:34" x14ac:dyDescent="0.25">
      <c r="A37" s="6">
        <v>34</v>
      </c>
      <c r="B37" s="9" t="s">
        <v>40</v>
      </c>
      <c r="C37" s="6">
        <v>1</v>
      </c>
      <c r="D37" s="6">
        <v>1.1000000000000001</v>
      </c>
      <c r="E37" s="6">
        <v>1.2</v>
      </c>
      <c r="F37" s="6">
        <v>1.2</v>
      </c>
      <c r="G37" s="6">
        <v>1.3</v>
      </c>
      <c r="H37" s="6">
        <v>1.3</v>
      </c>
      <c r="I37" s="6">
        <v>1.3</v>
      </c>
      <c r="J37" s="6">
        <v>1.4</v>
      </c>
      <c r="K37" s="6">
        <v>1.4</v>
      </c>
      <c r="L37" s="6">
        <v>1.5</v>
      </c>
      <c r="M37" s="6">
        <v>1.5</v>
      </c>
      <c r="N37" s="6">
        <v>1.6</v>
      </c>
      <c r="O37" s="6">
        <v>1.7</v>
      </c>
      <c r="P37" s="6">
        <v>1.8</v>
      </c>
      <c r="Q37" s="6">
        <v>1.9</v>
      </c>
      <c r="R37" s="6">
        <v>2</v>
      </c>
      <c r="S37" s="6">
        <v>2.2000000000000002</v>
      </c>
      <c r="T37" s="6">
        <v>2.2999999999999998</v>
      </c>
      <c r="U37" s="6">
        <v>2.5</v>
      </c>
      <c r="V37" s="6">
        <v>2.7</v>
      </c>
      <c r="W37" s="6">
        <v>3</v>
      </c>
      <c r="X37" s="6">
        <v>3.2</v>
      </c>
      <c r="Y37" s="6">
        <v>3.4</v>
      </c>
      <c r="Z37" s="6">
        <v>3.5</v>
      </c>
      <c r="AA37" s="6">
        <v>3.6</v>
      </c>
      <c r="AB37" s="6">
        <v>3.7</v>
      </c>
      <c r="AC37" s="6">
        <v>3.9</v>
      </c>
      <c r="AD37" s="6">
        <v>4</v>
      </c>
      <c r="AE37" s="6">
        <v>4.4000000000000004</v>
      </c>
      <c r="AF37" s="6">
        <v>4.9000000000000004</v>
      </c>
      <c r="AG37" s="6">
        <v>5.4</v>
      </c>
      <c r="AH37" s="6">
        <v>5.8</v>
      </c>
    </row>
    <row r="38" spans="1:34" x14ac:dyDescent="0.25">
      <c r="A38" s="6">
        <v>35</v>
      </c>
      <c r="B38" s="9" t="s">
        <v>42</v>
      </c>
      <c r="C38" s="6">
        <v>3</v>
      </c>
      <c r="D38" s="6">
        <v>3.2</v>
      </c>
      <c r="E38" s="6">
        <v>3.6</v>
      </c>
      <c r="F38" s="6">
        <v>3.9</v>
      </c>
      <c r="G38" s="6">
        <v>4.2</v>
      </c>
      <c r="H38" s="6">
        <v>4.5</v>
      </c>
      <c r="I38" s="6">
        <v>4.8</v>
      </c>
      <c r="J38" s="6">
        <v>5.0999999999999996</v>
      </c>
      <c r="K38" s="6">
        <v>5.4</v>
      </c>
      <c r="L38" s="6">
        <v>5.8</v>
      </c>
      <c r="M38" s="6">
        <v>6.2</v>
      </c>
      <c r="N38" s="6">
        <v>6.7</v>
      </c>
      <c r="O38" s="6">
        <v>7.1</v>
      </c>
      <c r="P38" s="6">
        <v>7.6</v>
      </c>
      <c r="Q38" s="6">
        <v>8.1</v>
      </c>
      <c r="R38" s="6">
        <v>8.5</v>
      </c>
      <c r="S38" s="6">
        <v>9</v>
      </c>
      <c r="T38" s="6">
        <v>9.4</v>
      </c>
      <c r="U38" s="6">
        <v>9.9</v>
      </c>
      <c r="V38" s="6">
        <v>10.5</v>
      </c>
      <c r="W38" s="6">
        <v>11.1</v>
      </c>
      <c r="X38" s="6">
        <v>11.8</v>
      </c>
      <c r="Y38" s="6">
        <v>12.2</v>
      </c>
      <c r="Z38" s="6">
        <v>12.4</v>
      </c>
      <c r="AA38" s="6">
        <v>12.4</v>
      </c>
      <c r="AB38" s="6">
        <v>12.6</v>
      </c>
      <c r="AC38" s="6">
        <v>12.7</v>
      </c>
      <c r="AD38" s="6">
        <v>12.9</v>
      </c>
      <c r="AE38" s="6">
        <v>13.2</v>
      </c>
      <c r="AF38" s="6">
        <v>13.6</v>
      </c>
      <c r="AG38" s="6">
        <v>13.9</v>
      </c>
      <c r="AH38" s="6">
        <v>14.2</v>
      </c>
    </row>
    <row r="39" spans="1:34" x14ac:dyDescent="0.25">
      <c r="A39" s="6">
        <v>36</v>
      </c>
      <c r="B39" s="9" t="s">
        <v>44</v>
      </c>
      <c r="C39" s="6">
        <v>2</v>
      </c>
      <c r="D39" s="6">
        <v>2</v>
      </c>
      <c r="E39" s="6">
        <v>2.1</v>
      </c>
      <c r="F39" s="6">
        <v>2.2000000000000002</v>
      </c>
      <c r="G39" s="6">
        <v>2.2999999999999998</v>
      </c>
      <c r="H39" s="6">
        <v>2.4</v>
      </c>
      <c r="I39" s="6">
        <v>2.5</v>
      </c>
      <c r="J39" s="6">
        <v>2.6</v>
      </c>
      <c r="K39" s="6">
        <v>2.8</v>
      </c>
      <c r="L39" s="6">
        <v>2.9</v>
      </c>
      <c r="M39" s="6">
        <v>3.1</v>
      </c>
      <c r="N39" s="6">
        <v>3.4</v>
      </c>
      <c r="O39" s="6">
        <v>3.7</v>
      </c>
      <c r="P39" s="6">
        <v>4</v>
      </c>
      <c r="Q39" s="6">
        <v>4.2</v>
      </c>
      <c r="R39" s="6">
        <v>4.5</v>
      </c>
      <c r="S39" s="6">
        <v>4.7</v>
      </c>
      <c r="T39" s="6">
        <v>4.8</v>
      </c>
      <c r="U39" s="6">
        <v>5</v>
      </c>
      <c r="V39" s="6">
        <v>5.3</v>
      </c>
      <c r="W39" s="6">
        <v>5.6</v>
      </c>
      <c r="X39" s="6">
        <v>6.1</v>
      </c>
      <c r="Y39" s="6">
        <v>6.5</v>
      </c>
      <c r="Z39" s="6">
        <v>6.8</v>
      </c>
      <c r="AA39" s="6">
        <v>7.1</v>
      </c>
      <c r="AB39" s="6">
        <v>7.5</v>
      </c>
      <c r="AC39" s="6">
        <v>8</v>
      </c>
      <c r="AD39" s="6">
        <v>8.6</v>
      </c>
      <c r="AE39" s="6">
        <v>9.1999999999999993</v>
      </c>
      <c r="AF39" s="6">
        <v>9.6999999999999993</v>
      </c>
      <c r="AG39" s="6">
        <v>10.3</v>
      </c>
      <c r="AH39" s="6">
        <v>11</v>
      </c>
    </row>
    <row r="40" spans="1:34" x14ac:dyDescent="0.25">
      <c r="A40" s="6">
        <v>37</v>
      </c>
      <c r="B40" s="1" t="s">
        <v>132</v>
      </c>
      <c r="C40" s="6">
        <v>0.2</v>
      </c>
      <c r="D40" s="6">
        <v>0.2</v>
      </c>
      <c r="E40" s="6">
        <v>0.3</v>
      </c>
      <c r="F40" s="6">
        <v>0.3</v>
      </c>
      <c r="G40" s="6">
        <v>0.3</v>
      </c>
      <c r="H40" s="6">
        <v>0.3</v>
      </c>
      <c r="I40" s="6">
        <v>0.3</v>
      </c>
      <c r="J40" s="6">
        <v>0.3</v>
      </c>
      <c r="K40" s="6">
        <v>0.4</v>
      </c>
      <c r="L40" s="6">
        <v>0.4</v>
      </c>
      <c r="M40" s="6">
        <v>0.4</v>
      </c>
      <c r="N40" s="6">
        <v>0.4</v>
      </c>
      <c r="O40" s="6">
        <v>0.5</v>
      </c>
      <c r="P40" s="6">
        <v>0.6</v>
      </c>
      <c r="Q40" s="6">
        <v>0.6</v>
      </c>
      <c r="R40" s="6">
        <v>0.7</v>
      </c>
      <c r="S40" s="6">
        <v>0.7</v>
      </c>
      <c r="T40" s="6">
        <v>0.7</v>
      </c>
      <c r="U40" s="6">
        <v>0.7</v>
      </c>
      <c r="V40" s="6">
        <v>0.7</v>
      </c>
      <c r="W40" s="6">
        <v>0.7</v>
      </c>
      <c r="X40" s="6">
        <v>0.7</v>
      </c>
      <c r="Y40" s="6">
        <v>0.7</v>
      </c>
      <c r="Z40" s="6">
        <v>0.7</v>
      </c>
      <c r="AA40" s="6">
        <v>0.7</v>
      </c>
      <c r="AB40" s="6">
        <v>0.7</v>
      </c>
      <c r="AC40" s="6">
        <v>0.7</v>
      </c>
      <c r="AD40" s="6">
        <v>0.7</v>
      </c>
      <c r="AE40" s="6">
        <v>0.7</v>
      </c>
      <c r="AF40" s="6">
        <v>0.7</v>
      </c>
      <c r="AG40" s="6">
        <v>0.8</v>
      </c>
      <c r="AH40" s="6">
        <v>0.8</v>
      </c>
    </row>
    <row r="41" spans="1:34" x14ac:dyDescent="0.25">
      <c r="A41" s="6">
        <v>38</v>
      </c>
      <c r="B41" s="1" t="s">
        <v>133</v>
      </c>
      <c r="C41" s="6">
        <v>1.1000000000000001</v>
      </c>
      <c r="D41" s="6">
        <v>1.1000000000000001</v>
      </c>
      <c r="E41" s="6">
        <v>1.1000000000000001</v>
      </c>
      <c r="F41" s="6">
        <v>1.2</v>
      </c>
      <c r="G41" s="6">
        <v>1.2</v>
      </c>
      <c r="H41" s="6">
        <v>1.2</v>
      </c>
      <c r="I41" s="6">
        <v>1.3</v>
      </c>
      <c r="J41" s="6">
        <v>1.3</v>
      </c>
      <c r="K41" s="6">
        <v>1.4</v>
      </c>
      <c r="L41" s="6">
        <v>1.4</v>
      </c>
      <c r="M41" s="6">
        <v>1.5</v>
      </c>
      <c r="N41" s="6">
        <v>1.6</v>
      </c>
      <c r="O41" s="6">
        <v>1.7</v>
      </c>
      <c r="P41" s="6">
        <v>1.7</v>
      </c>
      <c r="Q41" s="6">
        <v>1.8</v>
      </c>
      <c r="R41" s="6">
        <v>1.9</v>
      </c>
      <c r="S41" s="6">
        <v>1.9</v>
      </c>
      <c r="T41" s="6">
        <v>2</v>
      </c>
      <c r="U41" s="6">
        <v>2.1</v>
      </c>
      <c r="V41" s="6">
        <v>2.2000000000000002</v>
      </c>
      <c r="W41" s="6">
        <v>2.2999999999999998</v>
      </c>
      <c r="X41" s="6">
        <v>2.4</v>
      </c>
      <c r="Y41" s="6">
        <v>2.5</v>
      </c>
      <c r="Z41" s="6">
        <v>2.7</v>
      </c>
      <c r="AA41" s="6">
        <v>2.8</v>
      </c>
      <c r="AB41" s="6">
        <v>3</v>
      </c>
      <c r="AC41" s="6">
        <v>3.1</v>
      </c>
      <c r="AD41" s="6">
        <v>3.2</v>
      </c>
      <c r="AE41" s="6">
        <v>3.4</v>
      </c>
      <c r="AF41" s="6">
        <v>3.6</v>
      </c>
      <c r="AG41" s="6">
        <v>3.7</v>
      </c>
      <c r="AH41" s="6">
        <v>3.9</v>
      </c>
    </row>
    <row r="42" spans="1:34" x14ac:dyDescent="0.25">
      <c r="A42" s="6">
        <v>39</v>
      </c>
      <c r="B42" s="1" t="s">
        <v>134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0.1</v>
      </c>
      <c r="L42" s="6">
        <v>0.1</v>
      </c>
      <c r="M42" s="6">
        <v>0.1</v>
      </c>
      <c r="N42" s="6">
        <v>0.1</v>
      </c>
      <c r="O42" s="6">
        <v>0.1</v>
      </c>
      <c r="P42" s="6">
        <v>0.1</v>
      </c>
      <c r="Q42" s="6">
        <v>0.1</v>
      </c>
      <c r="R42" s="6">
        <v>0.1</v>
      </c>
      <c r="S42" s="6">
        <v>0.1</v>
      </c>
      <c r="T42" s="6">
        <v>0.1</v>
      </c>
      <c r="U42" s="6">
        <v>0.1</v>
      </c>
      <c r="V42" s="6">
        <v>0.1</v>
      </c>
      <c r="W42" s="6">
        <v>0.1</v>
      </c>
      <c r="X42" s="6">
        <v>0.1</v>
      </c>
      <c r="Y42" s="6">
        <v>0.1</v>
      </c>
      <c r="Z42" s="6">
        <v>0.1</v>
      </c>
      <c r="AA42" s="6">
        <v>0.1</v>
      </c>
      <c r="AB42" s="6">
        <v>0.1</v>
      </c>
      <c r="AC42" s="6">
        <v>0.1</v>
      </c>
      <c r="AD42" s="6">
        <v>0.1</v>
      </c>
      <c r="AE42" s="6">
        <v>0.1</v>
      </c>
      <c r="AF42" s="6">
        <v>0.1</v>
      </c>
      <c r="AG42" s="6">
        <v>0.1</v>
      </c>
      <c r="AH42" s="6">
        <v>0.1</v>
      </c>
    </row>
    <row r="43" spans="1:34" x14ac:dyDescent="0.25">
      <c r="A43" s="6">
        <v>40</v>
      </c>
      <c r="B43" s="1" t="s">
        <v>135</v>
      </c>
      <c r="C43" s="6">
        <v>0</v>
      </c>
      <c r="D43" s="6">
        <v>0</v>
      </c>
      <c r="E43" s="6">
        <v>0</v>
      </c>
      <c r="F43" s="6">
        <v>0.1</v>
      </c>
      <c r="G43" s="6">
        <v>0.1</v>
      </c>
      <c r="H43" s="6">
        <v>0.1</v>
      </c>
      <c r="I43" s="6">
        <v>0.1</v>
      </c>
      <c r="J43" s="6">
        <v>0.1</v>
      </c>
      <c r="K43" s="6">
        <v>0.1</v>
      </c>
      <c r="L43" s="6">
        <v>0.1</v>
      </c>
      <c r="M43" s="6">
        <v>0.2</v>
      </c>
      <c r="N43" s="6">
        <v>0.2</v>
      </c>
      <c r="O43" s="6">
        <v>0.2</v>
      </c>
      <c r="P43" s="6">
        <v>0.3</v>
      </c>
      <c r="Q43" s="6">
        <v>0.3</v>
      </c>
      <c r="R43" s="6">
        <v>0.4</v>
      </c>
      <c r="S43" s="6">
        <v>0.4</v>
      </c>
      <c r="T43" s="6">
        <v>0.4</v>
      </c>
      <c r="U43" s="6">
        <v>0.4</v>
      </c>
      <c r="V43" s="6">
        <v>0.4</v>
      </c>
      <c r="W43" s="6">
        <v>0.4</v>
      </c>
      <c r="X43" s="6">
        <v>0.4</v>
      </c>
      <c r="Y43" s="6">
        <v>0.4</v>
      </c>
      <c r="Z43" s="6">
        <v>0.4</v>
      </c>
      <c r="AA43" s="6">
        <v>0.4</v>
      </c>
      <c r="AB43" s="6">
        <v>0.4</v>
      </c>
      <c r="AC43" s="6">
        <v>0.4</v>
      </c>
      <c r="AD43" s="6">
        <v>0.4</v>
      </c>
      <c r="AE43" s="6">
        <v>0.4</v>
      </c>
      <c r="AF43" s="6">
        <v>0.4</v>
      </c>
      <c r="AG43" s="6">
        <v>0.5</v>
      </c>
      <c r="AH43" s="6">
        <v>0.5</v>
      </c>
    </row>
    <row r="44" spans="1:34" x14ac:dyDescent="0.25">
      <c r="A44" s="6">
        <v>41</v>
      </c>
      <c r="B44" s="1" t="s">
        <v>136</v>
      </c>
      <c r="C44" s="6">
        <v>0.1</v>
      </c>
      <c r="D44" s="6">
        <v>0.1</v>
      </c>
      <c r="E44" s="6">
        <v>0.1</v>
      </c>
      <c r="F44" s="6">
        <v>0.1</v>
      </c>
      <c r="G44" s="6">
        <v>0.1</v>
      </c>
      <c r="H44" s="6">
        <v>0.1</v>
      </c>
      <c r="I44" s="6">
        <v>0.1</v>
      </c>
      <c r="J44" s="6">
        <v>0.2</v>
      </c>
      <c r="K44" s="6">
        <v>0.2</v>
      </c>
      <c r="L44" s="6">
        <v>0.2</v>
      </c>
      <c r="M44" s="6">
        <v>0.2</v>
      </c>
      <c r="N44" s="6">
        <v>0.2</v>
      </c>
      <c r="O44" s="6">
        <v>0.2</v>
      </c>
      <c r="P44" s="6">
        <v>0.2</v>
      </c>
      <c r="Q44" s="6">
        <v>0.2</v>
      </c>
      <c r="R44" s="6">
        <v>0.2</v>
      </c>
      <c r="S44" s="6">
        <v>0.2</v>
      </c>
      <c r="T44" s="6">
        <v>0.2</v>
      </c>
      <c r="U44" s="6">
        <v>0.2</v>
      </c>
      <c r="V44" s="6">
        <v>0.2</v>
      </c>
      <c r="W44" s="6">
        <v>0.2</v>
      </c>
      <c r="X44" s="6">
        <v>0.2</v>
      </c>
      <c r="Y44" s="6">
        <v>0.2</v>
      </c>
      <c r="Z44" s="6">
        <v>0.2</v>
      </c>
      <c r="AA44" s="6">
        <v>0.2</v>
      </c>
      <c r="AB44" s="6">
        <v>0.2</v>
      </c>
      <c r="AC44" s="6">
        <v>0.2</v>
      </c>
      <c r="AD44" s="6">
        <v>0.2</v>
      </c>
      <c r="AE44" s="6">
        <v>0.2</v>
      </c>
      <c r="AF44" s="6">
        <v>0.2</v>
      </c>
      <c r="AG44" s="6">
        <v>0.2</v>
      </c>
      <c r="AH44" s="6">
        <v>0.2</v>
      </c>
    </row>
    <row r="45" spans="1:34" x14ac:dyDescent="0.25">
      <c r="A45" s="6">
        <v>42</v>
      </c>
      <c r="B45" s="1" t="s">
        <v>137</v>
      </c>
      <c r="C45" s="6">
        <v>0.3</v>
      </c>
      <c r="D45" s="6">
        <v>0.3</v>
      </c>
      <c r="E45" s="6">
        <v>0.3</v>
      </c>
      <c r="F45" s="6">
        <v>0.3</v>
      </c>
      <c r="G45" s="6">
        <v>0.3</v>
      </c>
      <c r="H45" s="6">
        <v>0.4</v>
      </c>
      <c r="I45" s="6">
        <v>0.4</v>
      </c>
      <c r="J45" s="6">
        <v>0.4</v>
      </c>
      <c r="K45" s="6">
        <v>0.4</v>
      </c>
      <c r="L45" s="6">
        <v>0.4</v>
      </c>
      <c r="M45" s="6">
        <v>0.5</v>
      </c>
      <c r="N45" s="6">
        <v>0.5</v>
      </c>
      <c r="O45" s="6">
        <v>0.6</v>
      </c>
      <c r="P45" s="6">
        <v>0.6</v>
      </c>
      <c r="Q45" s="6">
        <v>0.7</v>
      </c>
      <c r="R45" s="6">
        <v>0.8</v>
      </c>
      <c r="S45" s="6">
        <v>0.8</v>
      </c>
      <c r="T45" s="6">
        <v>0.9</v>
      </c>
      <c r="U45" s="6">
        <v>1</v>
      </c>
      <c r="V45" s="6">
        <v>1.1000000000000001</v>
      </c>
      <c r="W45" s="6">
        <v>1.2</v>
      </c>
      <c r="X45" s="6">
        <v>1.5</v>
      </c>
      <c r="Y45" s="6">
        <v>1.7</v>
      </c>
      <c r="Z45" s="6">
        <v>1.8</v>
      </c>
      <c r="AA45" s="6">
        <v>1.9</v>
      </c>
      <c r="AB45" s="6">
        <v>2.2000000000000002</v>
      </c>
      <c r="AC45" s="6">
        <v>2.5</v>
      </c>
      <c r="AD45" s="6">
        <v>2.9</v>
      </c>
      <c r="AE45" s="6">
        <v>3.3</v>
      </c>
      <c r="AF45" s="6">
        <v>3.6</v>
      </c>
      <c r="AG45" s="6">
        <v>3.9</v>
      </c>
      <c r="AH45" s="6">
        <v>4.2</v>
      </c>
    </row>
    <row r="46" spans="1:34" x14ac:dyDescent="0.25">
      <c r="A46" s="6">
        <v>43</v>
      </c>
      <c r="B46" s="1" t="s">
        <v>138</v>
      </c>
      <c r="C46" s="6">
        <v>0.1</v>
      </c>
      <c r="D46" s="6">
        <v>0.1</v>
      </c>
      <c r="E46" s="6">
        <v>0.2</v>
      </c>
      <c r="F46" s="6">
        <v>0.2</v>
      </c>
      <c r="G46" s="6">
        <v>0.2</v>
      </c>
      <c r="H46" s="6">
        <v>0.2</v>
      </c>
      <c r="I46" s="6">
        <v>0.2</v>
      </c>
      <c r="J46" s="6">
        <v>0.2</v>
      </c>
      <c r="K46" s="6">
        <v>0.2</v>
      </c>
      <c r="L46" s="6">
        <v>0.2</v>
      </c>
      <c r="M46" s="6">
        <v>0.3</v>
      </c>
      <c r="N46" s="6">
        <v>0.3</v>
      </c>
      <c r="O46" s="6">
        <v>0.3</v>
      </c>
      <c r="P46" s="6">
        <v>0.3</v>
      </c>
      <c r="Q46" s="6">
        <v>0.4</v>
      </c>
      <c r="R46" s="6">
        <v>0.4</v>
      </c>
      <c r="S46" s="6">
        <v>0.4</v>
      </c>
      <c r="T46" s="6">
        <v>0.4</v>
      </c>
      <c r="U46" s="6">
        <v>0.4</v>
      </c>
      <c r="V46" s="6">
        <v>0.4</v>
      </c>
      <c r="W46" s="6">
        <v>0.5</v>
      </c>
      <c r="X46" s="6">
        <v>0.5</v>
      </c>
      <c r="Y46" s="6">
        <v>0.5</v>
      </c>
      <c r="Z46" s="6">
        <v>0.5</v>
      </c>
      <c r="AA46" s="6">
        <v>0.5</v>
      </c>
      <c r="AB46" s="6">
        <v>0.6</v>
      </c>
      <c r="AC46" s="6">
        <v>0.6</v>
      </c>
      <c r="AD46" s="6">
        <v>0.6</v>
      </c>
      <c r="AE46" s="6">
        <v>0.7</v>
      </c>
      <c r="AF46" s="6">
        <v>0.7</v>
      </c>
      <c r="AG46" s="6">
        <v>0.7</v>
      </c>
      <c r="AH46" s="6">
        <v>0.7</v>
      </c>
    </row>
    <row r="47" spans="1:34" x14ac:dyDescent="0.25">
      <c r="A47" s="6">
        <v>44</v>
      </c>
      <c r="B47" s="1" t="s">
        <v>139</v>
      </c>
      <c r="C47" s="6">
        <v>0.1</v>
      </c>
      <c r="D47" s="6">
        <v>0.1</v>
      </c>
      <c r="E47" s="6">
        <v>0.1</v>
      </c>
      <c r="F47" s="6">
        <v>0.1</v>
      </c>
      <c r="G47" s="6">
        <v>0.1</v>
      </c>
      <c r="H47" s="6">
        <v>0.1</v>
      </c>
      <c r="I47" s="6">
        <v>0.1</v>
      </c>
      <c r="J47" s="6">
        <v>0.1</v>
      </c>
      <c r="K47" s="6">
        <v>0.1</v>
      </c>
      <c r="L47" s="6">
        <v>0.1</v>
      </c>
      <c r="M47" s="6">
        <v>0.1</v>
      </c>
      <c r="N47" s="6">
        <v>0.1</v>
      </c>
      <c r="O47" s="6">
        <v>0.1</v>
      </c>
      <c r="P47" s="6">
        <v>0.2</v>
      </c>
      <c r="Q47" s="6">
        <v>0.2</v>
      </c>
      <c r="R47" s="6">
        <v>0.2</v>
      </c>
      <c r="S47" s="6">
        <v>0.2</v>
      </c>
      <c r="T47" s="6">
        <v>0.2</v>
      </c>
      <c r="U47" s="6">
        <v>0.2</v>
      </c>
      <c r="V47" s="6">
        <v>0.3</v>
      </c>
      <c r="W47" s="6">
        <v>0.3</v>
      </c>
      <c r="X47" s="6">
        <v>0.3</v>
      </c>
      <c r="Y47" s="6">
        <v>0.4</v>
      </c>
      <c r="Z47" s="6">
        <v>0.4</v>
      </c>
      <c r="AA47" s="6">
        <v>0.4</v>
      </c>
      <c r="AB47" s="6">
        <v>0.4</v>
      </c>
      <c r="AC47" s="6">
        <v>0.4</v>
      </c>
      <c r="AD47" s="6">
        <v>0.4</v>
      </c>
      <c r="AE47" s="6">
        <v>0.5</v>
      </c>
      <c r="AF47" s="6">
        <v>0.5</v>
      </c>
      <c r="AG47" s="6">
        <v>0.5</v>
      </c>
      <c r="AH47" s="6">
        <v>0.6</v>
      </c>
    </row>
    <row r="48" spans="1:34" x14ac:dyDescent="0.25">
      <c r="A48" s="6">
        <v>45</v>
      </c>
      <c r="B48" s="9" t="s">
        <v>286</v>
      </c>
      <c r="C48" s="6">
        <v>3.5</v>
      </c>
      <c r="D48" s="6">
        <v>3.8</v>
      </c>
      <c r="E48" s="6">
        <v>4.0999999999999996</v>
      </c>
      <c r="F48" s="6">
        <v>4.4000000000000004</v>
      </c>
      <c r="G48" s="6">
        <v>4.5999999999999996</v>
      </c>
      <c r="H48" s="6">
        <v>4.9000000000000004</v>
      </c>
      <c r="I48" s="6">
        <v>5.0999999999999996</v>
      </c>
      <c r="J48" s="6">
        <v>5.3</v>
      </c>
      <c r="K48" s="6">
        <v>5.6</v>
      </c>
      <c r="L48" s="6">
        <v>5.9</v>
      </c>
      <c r="M48" s="6">
        <v>6.2</v>
      </c>
      <c r="N48" s="6">
        <v>6.6</v>
      </c>
      <c r="O48" s="6">
        <v>7.1</v>
      </c>
      <c r="P48" s="6">
        <v>7.7</v>
      </c>
      <c r="Q48" s="6">
        <v>8.3000000000000007</v>
      </c>
      <c r="R48" s="6">
        <v>8.8000000000000007</v>
      </c>
      <c r="S48" s="6">
        <v>9.1999999999999993</v>
      </c>
      <c r="T48" s="6">
        <v>9.5</v>
      </c>
      <c r="U48" s="6">
        <v>9.8000000000000007</v>
      </c>
      <c r="V48" s="6">
        <v>10.3</v>
      </c>
      <c r="W48" s="6">
        <v>10.8</v>
      </c>
      <c r="X48" s="6">
        <v>11.5</v>
      </c>
      <c r="Y48" s="6">
        <v>12</v>
      </c>
      <c r="Z48" s="6">
        <v>12.3</v>
      </c>
      <c r="AA48" s="6">
        <v>12.6</v>
      </c>
      <c r="AB48" s="6">
        <v>12.8</v>
      </c>
      <c r="AC48" s="6">
        <v>13</v>
      </c>
      <c r="AD48" s="6">
        <v>13.3</v>
      </c>
      <c r="AE48" s="6">
        <v>13.7</v>
      </c>
      <c r="AF48" s="6">
        <v>14.3</v>
      </c>
      <c r="AG48" s="6">
        <v>14.9</v>
      </c>
      <c r="AH48" s="6">
        <v>15.5</v>
      </c>
    </row>
    <row r="49" spans="1:34" x14ac:dyDescent="0.25">
      <c r="A49" s="6">
        <v>46</v>
      </c>
      <c r="B49" s="1" t="s">
        <v>140</v>
      </c>
      <c r="C49" s="6">
        <v>0.2</v>
      </c>
      <c r="D49" s="6">
        <v>0.2</v>
      </c>
      <c r="E49" s="6">
        <v>0.2</v>
      </c>
      <c r="F49" s="6">
        <v>0.2</v>
      </c>
      <c r="G49" s="6">
        <v>0.2</v>
      </c>
      <c r="H49" s="6">
        <v>0.2</v>
      </c>
      <c r="I49" s="6">
        <v>0.3</v>
      </c>
      <c r="J49" s="6">
        <v>0.3</v>
      </c>
      <c r="K49" s="6">
        <v>0.3</v>
      </c>
      <c r="L49" s="6">
        <v>0.3</v>
      </c>
      <c r="M49" s="6">
        <v>0.3</v>
      </c>
      <c r="N49" s="6">
        <v>0.3</v>
      </c>
      <c r="O49" s="6">
        <v>0.3</v>
      </c>
      <c r="P49" s="6">
        <v>0.4</v>
      </c>
      <c r="Q49" s="6">
        <v>0.4</v>
      </c>
      <c r="R49" s="6">
        <v>0.4</v>
      </c>
      <c r="S49" s="6">
        <v>0.5</v>
      </c>
      <c r="T49" s="6">
        <v>0.5</v>
      </c>
      <c r="U49" s="6">
        <v>0.5</v>
      </c>
      <c r="V49" s="6">
        <v>0.5</v>
      </c>
      <c r="W49" s="6">
        <v>0.6</v>
      </c>
      <c r="X49" s="6">
        <v>0.6</v>
      </c>
      <c r="Y49" s="6">
        <v>0.7</v>
      </c>
      <c r="Z49" s="6">
        <v>0.8</v>
      </c>
      <c r="AA49" s="6">
        <v>0.8</v>
      </c>
      <c r="AB49" s="6">
        <v>0.8</v>
      </c>
      <c r="AC49" s="6">
        <v>0.8</v>
      </c>
      <c r="AD49" s="6">
        <v>0.8</v>
      </c>
      <c r="AE49" s="6">
        <v>0.9</v>
      </c>
      <c r="AF49" s="6">
        <v>1</v>
      </c>
      <c r="AG49" s="6">
        <v>1</v>
      </c>
      <c r="AH49" s="6">
        <v>1.1000000000000001</v>
      </c>
    </row>
    <row r="50" spans="1:34" x14ac:dyDescent="0.25">
      <c r="A50" s="6">
        <v>47</v>
      </c>
      <c r="B50" s="1" t="s">
        <v>141</v>
      </c>
      <c r="C50" s="6">
        <v>0.1</v>
      </c>
      <c r="D50" s="6">
        <v>0.2</v>
      </c>
      <c r="E50" s="6">
        <v>0.2</v>
      </c>
      <c r="F50" s="6">
        <v>0.2</v>
      </c>
      <c r="G50" s="6">
        <v>0.2</v>
      </c>
      <c r="H50" s="6">
        <v>0.3</v>
      </c>
      <c r="I50" s="6">
        <v>0.3</v>
      </c>
      <c r="J50" s="6">
        <v>0.3</v>
      </c>
      <c r="K50" s="6">
        <v>0.3</v>
      </c>
      <c r="L50" s="6">
        <v>0.4</v>
      </c>
      <c r="M50" s="6">
        <v>0.4</v>
      </c>
      <c r="N50" s="6">
        <v>0.4</v>
      </c>
      <c r="O50" s="6">
        <v>0.4</v>
      </c>
      <c r="P50" s="6">
        <v>0.4</v>
      </c>
      <c r="Q50" s="6">
        <v>0.5</v>
      </c>
      <c r="R50" s="6">
        <v>0.5</v>
      </c>
      <c r="S50" s="6">
        <v>0.5</v>
      </c>
      <c r="T50" s="6">
        <v>0.5</v>
      </c>
      <c r="U50" s="6">
        <v>0.5</v>
      </c>
      <c r="V50" s="6">
        <v>0.5</v>
      </c>
      <c r="W50" s="6">
        <v>0.5</v>
      </c>
      <c r="X50" s="6">
        <v>0.5</v>
      </c>
      <c r="Y50" s="6">
        <v>0.5</v>
      </c>
      <c r="Z50" s="6">
        <v>0.5</v>
      </c>
      <c r="AA50" s="6">
        <v>0.5</v>
      </c>
      <c r="AB50" s="6">
        <v>0.5</v>
      </c>
      <c r="AC50" s="6">
        <v>0.5</v>
      </c>
      <c r="AD50" s="6">
        <v>0.5</v>
      </c>
      <c r="AE50" s="6">
        <v>0.5</v>
      </c>
      <c r="AF50" s="6">
        <v>0.6</v>
      </c>
      <c r="AG50" s="6">
        <v>0.6</v>
      </c>
      <c r="AH50" s="6">
        <v>0.6</v>
      </c>
    </row>
    <row r="51" spans="1:34" x14ac:dyDescent="0.25">
      <c r="A51" s="6">
        <v>48</v>
      </c>
      <c r="B51" s="1" t="s">
        <v>142</v>
      </c>
      <c r="C51" s="6">
        <v>3.2</v>
      </c>
      <c r="D51" s="6">
        <v>3.4</v>
      </c>
      <c r="E51" s="6">
        <v>3.7</v>
      </c>
      <c r="F51" s="6">
        <v>3.9</v>
      </c>
      <c r="G51" s="6">
        <v>4.0999999999999996</v>
      </c>
      <c r="H51" s="6">
        <v>4.3</v>
      </c>
      <c r="I51" s="6">
        <v>4.5</v>
      </c>
      <c r="J51" s="6">
        <v>4.7</v>
      </c>
      <c r="K51" s="6">
        <v>4.9000000000000004</v>
      </c>
      <c r="L51" s="6">
        <v>5.2</v>
      </c>
      <c r="M51" s="6">
        <v>5.5</v>
      </c>
      <c r="N51" s="6">
        <v>5.8</v>
      </c>
      <c r="O51" s="6">
        <v>6.3</v>
      </c>
      <c r="P51" s="6">
        <v>6.8</v>
      </c>
      <c r="Q51" s="6">
        <v>7.4</v>
      </c>
      <c r="R51" s="6">
        <v>7.8</v>
      </c>
      <c r="S51" s="6">
        <v>8.1</v>
      </c>
      <c r="T51" s="6">
        <v>8.4</v>
      </c>
      <c r="U51" s="6">
        <v>8.6999999999999993</v>
      </c>
      <c r="V51" s="6">
        <v>9.1</v>
      </c>
      <c r="W51" s="6">
        <v>9.6</v>
      </c>
      <c r="X51" s="6">
        <v>10.1</v>
      </c>
      <c r="Y51" s="6">
        <v>10.5</v>
      </c>
      <c r="Z51" s="6">
        <v>10.7</v>
      </c>
      <c r="AA51" s="6">
        <v>10.9</v>
      </c>
      <c r="AB51" s="6">
        <v>11</v>
      </c>
      <c r="AC51" s="6">
        <v>11.1</v>
      </c>
      <c r="AD51" s="6">
        <v>11.3</v>
      </c>
      <c r="AE51" s="6">
        <v>11.4</v>
      </c>
      <c r="AF51" s="6">
        <v>11.5</v>
      </c>
      <c r="AG51" s="6">
        <v>11.7</v>
      </c>
      <c r="AH51" s="6">
        <v>12</v>
      </c>
    </row>
    <row r="52" spans="1:34" x14ac:dyDescent="0.25">
      <c r="A52" s="6">
        <v>49</v>
      </c>
      <c r="B52" s="1" t="s">
        <v>143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0.1</v>
      </c>
      <c r="O52" s="6">
        <v>0.1</v>
      </c>
      <c r="P52" s="6">
        <v>0.1</v>
      </c>
      <c r="Q52" s="6">
        <v>0.1</v>
      </c>
      <c r="R52" s="6">
        <v>0.1</v>
      </c>
      <c r="S52" s="6">
        <v>0.1</v>
      </c>
      <c r="T52" s="6">
        <v>0.1</v>
      </c>
      <c r="U52" s="6">
        <v>0.2</v>
      </c>
      <c r="V52" s="6">
        <v>0.2</v>
      </c>
      <c r="W52" s="6">
        <v>0.2</v>
      </c>
      <c r="X52" s="6">
        <v>0.2</v>
      </c>
      <c r="Y52" s="6">
        <v>0.3</v>
      </c>
      <c r="Z52" s="6">
        <v>0.3</v>
      </c>
      <c r="AA52" s="6">
        <v>0.4</v>
      </c>
      <c r="AB52" s="6">
        <v>0.4</v>
      </c>
      <c r="AC52" s="6">
        <v>0.5</v>
      </c>
      <c r="AD52" s="6">
        <v>0.6</v>
      </c>
      <c r="AE52" s="6">
        <v>0.9</v>
      </c>
      <c r="AF52" s="6">
        <v>1.2</v>
      </c>
      <c r="AG52" s="6">
        <v>1.6</v>
      </c>
      <c r="AH52" s="6">
        <v>1.8</v>
      </c>
    </row>
    <row r="53" spans="1:34" x14ac:dyDescent="0.25">
      <c r="A53" s="6">
        <v>50</v>
      </c>
      <c r="B53" s="9" t="s">
        <v>287</v>
      </c>
    </row>
    <row r="54" spans="1:34" x14ac:dyDescent="0.25">
      <c r="A54" s="6">
        <v>51</v>
      </c>
      <c r="B54" s="9" t="s">
        <v>61</v>
      </c>
      <c r="C54" s="6">
        <v>2.4</v>
      </c>
      <c r="D54" s="6">
        <v>2.7</v>
      </c>
      <c r="E54" s="6">
        <v>3.1</v>
      </c>
      <c r="F54" s="6">
        <v>3.4</v>
      </c>
      <c r="G54" s="6">
        <v>3.7</v>
      </c>
      <c r="H54" s="6">
        <v>4</v>
      </c>
      <c r="I54" s="6">
        <v>4.2</v>
      </c>
      <c r="J54" s="6">
        <v>4.4000000000000004</v>
      </c>
      <c r="K54" s="6">
        <v>4.5999999999999996</v>
      </c>
      <c r="L54" s="6">
        <v>4.9000000000000004</v>
      </c>
      <c r="M54" s="6">
        <v>5.2</v>
      </c>
      <c r="N54" s="6">
        <v>5.6</v>
      </c>
      <c r="O54" s="6">
        <v>5.9</v>
      </c>
      <c r="P54" s="6">
        <v>6.3</v>
      </c>
      <c r="Q54" s="6">
        <v>6.6</v>
      </c>
      <c r="R54" s="6">
        <v>6.9</v>
      </c>
      <c r="S54" s="6">
        <v>7.1</v>
      </c>
      <c r="T54" s="6">
        <v>7.4</v>
      </c>
      <c r="U54" s="6">
        <v>7.6</v>
      </c>
      <c r="V54" s="6">
        <v>8</v>
      </c>
      <c r="W54" s="6">
        <v>8.4</v>
      </c>
      <c r="X54" s="6">
        <v>8.9</v>
      </c>
      <c r="Y54" s="6">
        <v>9.1999999999999993</v>
      </c>
      <c r="Z54" s="6">
        <v>9.3000000000000007</v>
      </c>
      <c r="AA54" s="6">
        <v>9.3000000000000007</v>
      </c>
      <c r="AB54" s="6">
        <v>9.3000000000000007</v>
      </c>
      <c r="AC54" s="6">
        <v>9.1999999999999993</v>
      </c>
      <c r="AD54" s="6">
        <v>9.3000000000000007</v>
      </c>
      <c r="AE54" s="6">
        <v>9.4</v>
      </c>
      <c r="AF54" s="6">
        <v>9.6</v>
      </c>
      <c r="AG54" s="6">
        <v>9.8000000000000007</v>
      </c>
      <c r="AH54" s="6">
        <v>10.1</v>
      </c>
    </row>
    <row r="55" spans="1:34" x14ac:dyDescent="0.25">
      <c r="A55" s="6">
        <v>52</v>
      </c>
      <c r="B55" s="1" t="s">
        <v>144</v>
      </c>
      <c r="C55" s="6">
        <v>1.3</v>
      </c>
      <c r="D55" s="6">
        <v>1.4</v>
      </c>
      <c r="E55" s="6">
        <v>1.5</v>
      </c>
      <c r="F55" s="6">
        <v>1.7</v>
      </c>
      <c r="G55" s="6">
        <v>1.8</v>
      </c>
      <c r="H55" s="6">
        <v>1.9</v>
      </c>
      <c r="I55" s="6">
        <v>2</v>
      </c>
      <c r="J55" s="6">
        <v>2.1</v>
      </c>
      <c r="K55" s="6">
        <v>2.1</v>
      </c>
      <c r="L55" s="6">
        <v>2.2999999999999998</v>
      </c>
      <c r="M55" s="6">
        <v>2.5</v>
      </c>
      <c r="N55" s="6">
        <v>2.8000000000000003</v>
      </c>
      <c r="O55" s="6">
        <v>3</v>
      </c>
      <c r="P55" s="6">
        <v>3.2</v>
      </c>
      <c r="Q55" s="6">
        <v>3.4</v>
      </c>
      <c r="R55" s="6">
        <v>3.6</v>
      </c>
      <c r="S55" s="6">
        <v>3.7</v>
      </c>
      <c r="T55" s="6">
        <v>3.8000000000000003</v>
      </c>
      <c r="U55" s="6">
        <v>4</v>
      </c>
      <c r="V55" s="6">
        <v>4.1999999999999993</v>
      </c>
      <c r="W55" s="6">
        <v>4.5</v>
      </c>
      <c r="X55" s="6">
        <v>4.8</v>
      </c>
      <c r="Y55" s="6">
        <v>5</v>
      </c>
      <c r="Z55" s="6">
        <v>5</v>
      </c>
      <c r="AA55" s="6">
        <v>5</v>
      </c>
      <c r="AB55" s="6">
        <v>5</v>
      </c>
      <c r="AC55" s="6">
        <v>5</v>
      </c>
      <c r="AD55" s="6">
        <v>5</v>
      </c>
      <c r="AE55" s="6">
        <v>5.0999999999999996</v>
      </c>
      <c r="AF55" s="6">
        <v>5.1999999999999993</v>
      </c>
      <c r="AG55" s="6">
        <v>5.3</v>
      </c>
      <c r="AH55" s="6">
        <v>5.3999999999999995</v>
      </c>
    </row>
    <row r="56" spans="1:34" x14ac:dyDescent="0.25">
      <c r="A56" s="6">
        <v>53</v>
      </c>
      <c r="B56" s="1" t="s">
        <v>145</v>
      </c>
      <c r="C56" s="6">
        <v>0.3</v>
      </c>
      <c r="D56" s="6">
        <v>0.4</v>
      </c>
      <c r="E56" s="6">
        <v>0.5</v>
      </c>
      <c r="F56" s="6">
        <v>0.6</v>
      </c>
      <c r="G56" s="6">
        <v>0.6</v>
      </c>
      <c r="H56" s="6">
        <v>0.7</v>
      </c>
      <c r="I56" s="6">
        <v>0.7</v>
      </c>
      <c r="J56" s="6">
        <v>0.7</v>
      </c>
      <c r="K56" s="6">
        <v>0.8</v>
      </c>
      <c r="L56" s="6">
        <v>0.8</v>
      </c>
      <c r="M56" s="6">
        <v>0.8</v>
      </c>
      <c r="N56" s="6">
        <v>0.9</v>
      </c>
      <c r="O56" s="6">
        <v>0.9</v>
      </c>
      <c r="P56" s="6">
        <v>1</v>
      </c>
      <c r="Q56" s="6">
        <v>1.1000000000000001</v>
      </c>
      <c r="R56" s="6">
        <v>1.1000000000000001</v>
      </c>
      <c r="S56" s="6">
        <v>1.2</v>
      </c>
      <c r="T56" s="6">
        <v>1.2</v>
      </c>
      <c r="U56" s="6">
        <v>1.2</v>
      </c>
      <c r="V56" s="6">
        <v>1.3</v>
      </c>
      <c r="W56" s="6">
        <v>1.3</v>
      </c>
      <c r="X56" s="6">
        <v>1.4</v>
      </c>
      <c r="Y56" s="6">
        <v>1.5</v>
      </c>
      <c r="Z56" s="6">
        <v>1.6</v>
      </c>
      <c r="AA56" s="6">
        <v>1.6</v>
      </c>
      <c r="AB56" s="6">
        <v>1.6</v>
      </c>
      <c r="AC56" s="6">
        <v>1.6</v>
      </c>
      <c r="AD56" s="6">
        <v>1.6</v>
      </c>
      <c r="AE56" s="6">
        <v>1.6</v>
      </c>
      <c r="AF56" s="6">
        <v>1.7</v>
      </c>
      <c r="AG56" s="6">
        <v>1.8</v>
      </c>
      <c r="AH56" s="6">
        <v>1.9</v>
      </c>
    </row>
    <row r="57" spans="1:34" x14ac:dyDescent="0.25">
      <c r="A57" s="6">
        <v>54</v>
      </c>
      <c r="B57" s="1" t="s">
        <v>146</v>
      </c>
      <c r="C57" s="6">
        <v>0.7</v>
      </c>
      <c r="D57" s="6">
        <v>0.8</v>
      </c>
      <c r="E57" s="6">
        <v>0.9</v>
      </c>
      <c r="F57" s="6">
        <v>1.1000000000000001</v>
      </c>
      <c r="G57" s="6">
        <v>1.2</v>
      </c>
      <c r="H57" s="6">
        <v>1.3</v>
      </c>
      <c r="I57" s="6">
        <v>1.3</v>
      </c>
      <c r="J57" s="6">
        <v>1.4</v>
      </c>
      <c r="K57" s="6">
        <v>1.5</v>
      </c>
      <c r="L57" s="6">
        <v>1.6</v>
      </c>
      <c r="M57" s="6">
        <v>1.6</v>
      </c>
      <c r="N57" s="6">
        <v>1.7</v>
      </c>
      <c r="O57" s="6">
        <v>1.8</v>
      </c>
      <c r="P57" s="6">
        <v>1.8</v>
      </c>
      <c r="Q57" s="6">
        <v>1.9</v>
      </c>
      <c r="R57" s="6">
        <v>1.9</v>
      </c>
      <c r="S57" s="6">
        <v>1.9</v>
      </c>
      <c r="T57" s="6">
        <v>1.9</v>
      </c>
      <c r="U57" s="6">
        <v>1.9</v>
      </c>
      <c r="V57" s="6">
        <v>2</v>
      </c>
      <c r="W57" s="6">
        <v>2</v>
      </c>
      <c r="X57" s="6">
        <v>2.1</v>
      </c>
      <c r="Y57" s="6">
        <v>2.1</v>
      </c>
      <c r="Z57" s="6">
        <v>2.1</v>
      </c>
      <c r="AA57" s="6">
        <v>2.1</v>
      </c>
      <c r="AB57" s="6">
        <v>2.1</v>
      </c>
      <c r="AC57" s="6">
        <v>2.1</v>
      </c>
      <c r="AD57" s="6">
        <v>2.1</v>
      </c>
      <c r="AE57" s="6">
        <v>2.1</v>
      </c>
      <c r="AF57" s="6">
        <v>2.2000000000000002</v>
      </c>
      <c r="AG57" s="6">
        <v>2.2999999999999998</v>
      </c>
      <c r="AH57" s="6">
        <v>2.2999999999999998</v>
      </c>
    </row>
    <row r="58" spans="1:34" x14ac:dyDescent="0.25">
      <c r="A58" s="6">
        <v>55</v>
      </c>
      <c r="B58" s="1" t="s">
        <v>147</v>
      </c>
      <c r="C58" s="6">
        <v>0.1</v>
      </c>
      <c r="D58" s="6">
        <v>0.1</v>
      </c>
      <c r="E58" s="6">
        <v>0.1</v>
      </c>
      <c r="F58" s="6">
        <v>0.1</v>
      </c>
      <c r="G58" s="6">
        <v>0.1</v>
      </c>
      <c r="H58" s="6">
        <v>0.1</v>
      </c>
      <c r="I58" s="6">
        <v>0.1</v>
      </c>
      <c r="J58" s="6">
        <v>0.2</v>
      </c>
      <c r="K58" s="6">
        <v>0.2</v>
      </c>
      <c r="L58" s="6">
        <v>0.2</v>
      </c>
      <c r="M58" s="6">
        <v>0.2</v>
      </c>
      <c r="N58" s="6">
        <v>0.2</v>
      </c>
      <c r="O58" s="6">
        <v>0.3</v>
      </c>
      <c r="P58" s="6">
        <v>0.3</v>
      </c>
      <c r="Q58" s="6">
        <v>0.3</v>
      </c>
      <c r="R58" s="6">
        <v>0.3</v>
      </c>
      <c r="S58" s="6">
        <v>0.4</v>
      </c>
      <c r="T58" s="6">
        <v>0.4</v>
      </c>
      <c r="U58" s="6">
        <v>0.5</v>
      </c>
      <c r="V58" s="6">
        <v>0.5</v>
      </c>
      <c r="W58" s="6">
        <v>0.6</v>
      </c>
      <c r="X58" s="6">
        <v>0.6</v>
      </c>
      <c r="Y58" s="6">
        <v>0.6</v>
      </c>
      <c r="Z58" s="6">
        <v>0.6</v>
      </c>
      <c r="AA58" s="6">
        <v>0.6</v>
      </c>
      <c r="AB58" s="6">
        <v>0.6</v>
      </c>
      <c r="AC58" s="6">
        <v>0.6</v>
      </c>
      <c r="AD58" s="6">
        <v>0.6</v>
      </c>
      <c r="AE58" s="6">
        <v>0.6</v>
      </c>
      <c r="AF58" s="6">
        <v>0.5</v>
      </c>
      <c r="AG58" s="6">
        <v>0.5</v>
      </c>
      <c r="AH58" s="6">
        <v>0.5</v>
      </c>
    </row>
    <row r="59" spans="1:34" x14ac:dyDescent="0.25">
      <c r="A59" s="6">
        <v>56</v>
      </c>
      <c r="B59" s="9" t="s">
        <v>67</v>
      </c>
      <c r="C59" s="6">
        <v>63.5</v>
      </c>
      <c r="D59" s="6">
        <v>70</v>
      </c>
      <c r="E59" s="6">
        <v>76.3</v>
      </c>
      <c r="F59" s="6">
        <v>81.8</v>
      </c>
      <c r="G59" s="6">
        <v>86.5</v>
      </c>
      <c r="H59" s="6">
        <v>91.2</v>
      </c>
      <c r="I59" s="6">
        <v>96.6</v>
      </c>
      <c r="J59" s="6">
        <v>102.9</v>
      </c>
      <c r="K59" s="6">
        <v>109.4</v>
      </c>
      <c r="L59" s="6">
        <v>116.6</v>
      </c>
      <c r="M59" s="6">
        <v>124.8</v>
      </c>
      <c r="N59" s="6">
        <v>134.4</v>
      </c>
      <c r="O59" s="6">
        <v>145.4</v>
      </c>
      <c r="P59" s="6">
        <v>156.6</v>
      </c>
      <c r="Q59" s="6">
        <v>167.9</v>
      </c>
      <c r="R59" s="6">
        <v>180.5</v>
      </c>
      <c r="S59" s="6">
        <v>195.5</v>
      </c>
      <c r="T59" s="6">
        <v>213.8</v>
      </c>
      <c r="U59" s="6">
        <v>235.2</v>
      </c>
      <c r="V59" s="6">
        <v>256</v>
      </c>
      <c r="W59" s="6">
        <v>271.2</v>
      </c>
      <c r="X59" s="6">
        <v>278.5</v>
      </c>
      <c r="Y59" s="6">
        <v>279.60000000000002</v>
      </c>
      <c r="Z59" s="6">
        <v>278.5</v>
      </c>
      <c r="AA59" s="6">
        <v>277.3</v>
      </c>
      <c r="AB59" s="6">
        <v>277.89999999999998</v>
      </c>
      <c r="AC59" s="6">
        <v>282.3</v>
      </c>
      <c r="AD59" s="6">
        <v>289.2</v>
      </c>
      <c r="AE59" s="6">
        <v>298.2</v>
      </c>
      <c r="AF59" s="6">
        <v>309.89999999999998</v>
      </c>
      <c r="AG59" s="6">
        <v>323.39999999999998</v>
      </c>
      <c r="AH59" s="6">
        <v>337.6</v>
      </c>
    </row>
    <row r="60" spans="1:34" x14ac:dyDescent="0.25">
      <c r="A60" s="6">
        <v>57</v>
      </c>
      <c r="B60" s="1" t="s">
        <v>148</v>
      </c>
      <c r="C60" s="6">
        <v>63.4</v>
      </c>
      <c r="D60" s="6">
        <v>70</v>
      </c>
      <c r="E60" s="6">
        <v>76.2</v>
      </c>
      <c r="F60" s="6">
        <v>81.7</v>
      </c>
      <c r="G60" s="6">
        <v>86.4</v>
      </c>
      <c r="H60" s="6">
        <v>91.1</v>
      </c>
      <c r="I60" s="6">
        <v>96.5</v>
      </c>
      <c r="J60" s="6">
        <v>102.8</v>
      </c>
      <c r="K60" s="6">
        <v>109.3</v>
      </c>
      <c r="L60" s="6">
        <v>116.5</v>
      </c>
      <c r="M60" s="6">
        <v>124.7</v>
      </c>
      <c r="N60" s="6">
        <v>134.19999999999999</v>
      </c>
      <c r="O60" s="6">
        <v>145.19999999999999</v>
      </c>
      <c r="P60" s="6">
        <v>156.4</v>
      </c>
      <c r="Q60" s="6">
        <v>167.7</v>
      </c>
      <c r="R60" s="6">
        <v>180.2</v>
      </c>
      <c r="S60" s="6">
        <v>195.2</v>
      </c>
      <c r="T60" s="6">
        <v>213.5</v>
      </c>
      <c r="U60" s="6">
        <v>234.9</v>
      </c>
      <c r="V60" s="6">
        <v>255.7</v>
      </c>
      <c r="W60" s="6">
        <v>270.89999999999998</v>
      </c>
      <c r="X60" s="6">
        <v>278.2</v>
      </c>
      <c r="Y60" s="6">
        <v>279.3</v>
      </c>
      <c r="Z60" s="6">
        <v>278.10000000000002</v>
      </c>
      <c r="AA60" s="6">
        <v>276.89999999999998</v>
      </c>
      <c r="AB60" s="6">
        <v>277.5</v>
      </c>
      <c r="AC60" s="6">
        <v>281.89999999999998</v>
      </c>
      <c r="AD60" s="6">
        <v>288.8</v>
      </c>
      <c r="AE60" s="6">
        <v>297.8</v>
      </c>
      <c r="AF60" s="6">
        <v>309.39999999999998</v>
      </c>
      <c r="AG60" s="6">
        <v>322.89999999999998</v>
      </c>
      <c r="AH60" s="6">
        <v>337.1</v>
      </c>
    </row>
    <row r="61" spans="1:34" x14ac:dyDescent="0.25">
      <c r="A61" s="6">
        <v>58</v>
      </c>
      <c r="B61" s="1" t="s">
        <v>149</v>
      </c>
      <c r="C61" s="6">
        <v>0.1</v>
      </c>
      <c r="D61" s="6">
        <v>0.1</v>
      </c>
      <c r="E61" s="6">
        <v>0.1</v>
      </c>
      <c r="F61" s="6">
        <v>0.1</v>
      </c>
      <c r="G61" s="6">
        <v>0.1</v>
      </c>
      <c r="H61" s="6">
        <v>0.1</v>
      </c>
      <c r="I61" s="6">
        <v>0.1</v>
      </c>
      <c r="J61" s="6">
        <v>0.1</v>
      </c>
      <c r="K61" s="6">
        <v>0.1</v>
      </c>
      <c r="L61" s="6">
        <v>0.1</v>
      </c>
      <c r="M61" s="6">
        <v>0.1</v>
      </c>
      <c r="N61" s="6">
        <v>0.1</v>
      </c>
      <c r="O61" s="6">
        <v>0.2</v>
      </c>
      <c r="P61" s="6">
        <v>0.2</v>
      </c>
      <c r="Q61" s="6">
        <v>0.2</v>
      </c>
      <c r="R61" s="6">
        <v>0.2</v>
      </c>
      <c r="S61" s="6">
        <v>0.3</v>
      </c>
      <c r="T61" s="6">
        <v>0.3</v>
      </c>
      <c r="U61" s="6">
        <v>0.3</v>
      </c>
      <c r="V61" s="6">
        <v>0.3</v>
      </c>
      <c r="W61" s="6">
        <v>0.3</v>
      </c>
      <c r="X61" s="6">
        <v>0.3</v>
      </c>
      <c r="Y61" s="6">
        <v>0.4</v>
      </c>
      <c r="Z61" s="6">
        <v>0.4</v>
      </c>
      <c r="AA61" s="6">
        <v>0.4</v>
      </c>
      <c r="AB61" s="6">
        <v>0.4</v>
      </c>
      <c r="AC61" s="6">
        <v>0.4</v>
      </c>
      <c r="AD61" s="6">
        <v>0.4</v>
      </c>
      <c r="AE61" s="6">
        <v>0.4</v>
      </c>
      <c r="AF61" s="6">
        <v>0.5</v>
      </c>
      <c r="AG61" s="6">
        <v>0.5</v>
      </c>
      <c r="AH61" s="6">
        <v>0.5</v>
      </c>
    </row>
    <row r="62" spans="1:34" x14ac:dyDescent="0.25">
      <c r="A62" s="6">
        <v>59</v>
      </c>
      <c r="B62" s="9" t="s">
        <v>288</v>
      </c>
    </row>
    <row r="63" spans="1:34" x14ac:dyDescent="0.25">
      <c r="A63" s="6">
        <v>60</v>
      </c>
      <c r="B63" s="9" t="s">
        <v>72</v>
      </c>
      <c r="C63" s="6">
        <v>0.5</v>
      </c>
      <c r="D63" s="6">
        <v>0.5</v>
      </c>
      <c r="E63" s="6">
        <v>0.5</v>
      </c>
      <c r="F63" s="6">
        <v>0.6</v>
      </c>
      <c r="G63" s="6">
        <v>0.6</v>
      </c>
      <c r="H63" s="6">
        <v>0.6</v>
      </c>
      <c r="I63" s="6">
        <v>0.7</v>
      </c>
      <c r="J63" s="6">
        <v>0.7</v>
      </c>
      <c r="K63" s="6">
        <v>0.7</v>
      </c>
      <c r="L63" s="6">
        <v>0.7</v>
      </c>
      <c r="M63" s="6">
        <v>0.8</v>
      </c>
      <c r="N63" s="6">
        <v>0.9</v>
      </c>
      <c r="O63" s="6">
        <v>0.9</v>
      </c>
      <c r="P63" s="6">
        <v>1.1000000000000001</v>
      </c>
      <c r="Q63" s="6">
        <v>1.2</v>
      </c>
      <c r="R63" s="6">
        <v>1.3</v>
      </c>
      <c r="S63" s="6">
        <v>1.4</v>
      </c>
      <c r="T63" s="6">
        <v>1.6</v>
      </c>
      <c r="U63" s="6">
        <v>1.7</v>
      </c>
      <c r="V63" s="6">
        <v>1.9</v>
      </c>
      <c r="W63" s="6">
        <v>2</v>
      </c>
      <c r="X63" s="6">
        <v>2.2000000000000002</v>
      </c>
      <c r="Y63" s="6">
        <v>2.4</v>
      </c>
      <c r="Z63" s="6">
        <v>2.6</v>
      </c>
      <c r="AA63" s="6">
        <v>2.7</v>
      </c>
      <c r="AB63" s="6">
        <v>2.8</v>
      </c>
      <c r="AC63" s="6">
        <v>2.9</v>
      </c>
      <c r="AD63" s="6">
        <v>3</v>
      </c>
      <c r="AE63" s="6">
        <v>3.2</v>
      </c>
      <c r="AF63" s="6">
        <v>3.4</v>
      </c>
      <c r="AG63" s="6">
        <v>3.7</v>
      </c>
      <c r="AH63" s="6">
        <v>4</v>
      </c>
    </row>
    <row r="64" spans="1:34" x14ac:dyDescent="0.25">
      <c r="A64" s="6">
        <v>61</v>
      </c>
      <c r="B64" s="1" t="s">
        <v>150</v>
      </c>
      <c r="C64" s="6">
        <v>0.1</v>
      </c>
      <c r="D64" s="6">
        <v>0.1</v>
      </c>
      <c r="E64" s="6">
        <v>0.1</v>
      </c>
      <c r="F64" s="6">
        <v>0.1</v>
      </c>
      <c r="G64" s="6">
        <v>0.1</v>
      </c>
      <c r="H64" s="6">
        <v>0.1</v>
      </c>
      <c r="I64" s="6">
        <v>0.1</v>
      </c>
      <c r="J64" s="6">
        <v>0.1</v>
      </c>
      <c r="K64" s="6">
        <v>0.1</v>
      </c>
      <c r="L64" s="6">
        <v>0.1</v>
      </c>
      <c r="M64" s="6">
        <v>0.1</v>
      </c>
      <c r="N64" s="6">
        <v>0.1</v>
      </c>
      <c r="O64" s="6">
        <v>0.2</v>
      </c>
      <c r="P64" s="6">
        <v>0.2</v>
      </c>
      <c r="Q64" s="6">
        <v>0.2</v>
      </c>
      <c r="R64" s="6">
        <v>0.2</v>
      </c>
      <c r="S64" s="6">
        <v>0.2</v>
      </c>
      <c r="T64" s="6">
        <v>0.2</v>
      </c>
      <c r="U64" s="6">
        <v>0.2</v>
      </c>
      <c r="V64" s="6">
        <v>0.3</v>
      </c>
      <c r="W64" s="6">
        <v>0.3</v>
      </c>
      <c r="X64" s="6">
        <v>0.3</v>
      </c>
      <c r="Y64" s="6">
        <v>0.3</v>
      </c>
      <c r="Z64" s="6">
        <v>0.3</v>
      </c>
      <c r="AA64" s="6">
        <v>0.3</v>
      </c>
      <c r="AB64" s="6">
        <v>0.3</v>
      </c>
      <c r="AC64" s="6">
        <v>0.3</v>
      </c>
      <c r="AD64" s="6">
        <v>0.3</v>
      </c>
      <c r="AE64" s="6">
        <v>0.3</v>
      </c>
      <c r="AF64" s="6">
        <v>0.4</v>
      </c>
      <c r="AG64" s="6">
        <v>0.4</v>
      </c>
      <c r="AH64" s="6">
        <v>0.4</v>
      </c>
    </row>
    <row r="65" spans="1:34" x14ac:dyDescent="0.25">
      <c r="A65" s="6">
        <v>62</v>
      </c>
      <c r="B65" s="1" t="s">
        <v>151</v>
      </c>
      <c r="C65" s="6">
        <v>0.1</v>
      </c>
      <c r="D65" s="6">
        <v>0.1</v>
      </c>
      <c r="E65" s="6">
        <v>0.1</v>
      </c>
      <c r="F65" s="6">
        <v>0.1</v>
      </c>
      <c r="G65" s="6">
        <v>0.1</v>
      </c>
      <c r="H65" s="6">
        <v>0.1</v>
      </c>
      <c r="I65" s="6">
        <v>0.1</v>
      </c>
      <c r="J65" s="6">
        <v>0.1</v>
      </c>
      <c r="K65" s="6">
        <v>0.1</v>
      </c>
      <c r="L65" s="6">
        <v>0.1</v>
      </c>
      <c r="M65" s="6">
        <v>0.1</v>
      </c>
      <c r="N65" s="6">
        <v>0.1</v>
      </c>
      <c r="O65" s="6">
        <v>0.2</v>
      </c>
      <c r="P65" s="6">
        <v>0.2</v>
      </c>
      <c r="Q65" s="6">
        <v>0.2</v>
      </c>
      <c r="R65" s="6">
        <v>0.2</v>
      </c>
      <c r="S65" s="6">
        <v>0.2</v>
      </c>
      <c r="T65" s="6">
        <v>0.3</v>
      </c>
      <c r="U65" s="6">
        <v>0.3</v>
      </c>
      <c r="V65" s="6">
        <v>0.3</v>
      </c>
      <c r="W65" s="6">
        <v>0.3</v>
      </c>
      <c r="X65" s="6">
        <v>0.3</v>
      </c>
      <c r="Y65" s="6">
        <v>0.4</v>
      </c>
      <c r="Z65" s="6">
        <v>0.4</v>
      </c>
      <c r="AA65" s="6">
        <v>0.4</v>
      </c>
      <c r="AB65" s="6">
        <v>0.4</v>
      </c>
      <c r="AC65" s="6">
        <v>0.4</v>
      </c>
      <c r="AD65" s="6">
        <v>0.4</v>
      </c>
      <c r="AE65" s="6">
        <v>0.4</v>
      </c>
      <c r="AF65" s="6">
        <v>0.5</v>
      </c>
      <c r="AG65" s="6">
        <v>0.5</v>
      </c>
      <c r="AH65" s="6">
        <v>0.5</v>
      </c>
    </row>
    <row r="66" spans="1:34" x14ac:dyDescent="0.25">
      <c r="A66" s="6">
        <v>63</v>
      </c>
      <c r="B66" s="1" t="s">
        <v>152</v>
      </c>
      <c r="C66" s="6">
        <v>0.3</v>
      </c>
      <c r="D66" s="6">
        <v>0.3</v>
      </c>
      <c r="E66" s="6">
        <v>0.3</v>
      </c>
      <c r="F66" s="6">
        <v>0.4</v>
      </c>
      <c r="G66" s="6">
        <v>0.4</v>
      </c>
      <c r="H66" s="6">
        <v>0.4</v>
      </c>
      <c r="I66" s="6">
        <v>0.4</v>
      </c>
      <c r="J66" s="6">
        <v>0.5</v>
      </c>
      <c r="K66" s="6">
        <v>0.5</v>
      </c>
      <c r="L66" s="6">
        <v>0.5</v>
      </c>
      <c r="M66" s="6">
        <v>0.5</v>
      </c>
      <c r="N66" s="6">
        <v>0.6</v>
      </c>
      <c r="O66" s="6">
        <v>0.6</v>
      </c>
      <c r="P66" s="6">
        <v>0.7</v>
      </c>
      <c r="Q66" s="6">
        <v>0.8</v>
      </c>
      <c r="R66" s="6">
        <v>0.9</v>
      </c>
      <c r="S66" s="6">
        <v>1</v>
      </c>
      <c r="T66" s="6">
        <v>1.1000000000000001</v>
      </c>
      <c r="U66" s="6">
        <v>1.2</v>
      </c>
      <c r="V66" s="6">
        <v>1.3</v>
      </c>
      <c r="W66" s="6">
        <v>1.4</v>
      </c>
      <c r="X66" s="6">
        <v>1.6</v>
      </c>
      <c r="Y66" s="6">
        <v>1.8</v>
      </c>
      <c r="Z66" s="6">
        <v>1.9</v>
      </c>
      <c r="AA66" s="6">
        <v>2</v>
      </c>
      <c r="AB66" s="6">
        <v>2.1</v>
      </c>
      <c r="AC66" s="6">
        <v>2.1</v>
      </c>
      <c r="AD66" s="6">
        <v>2.2000000000000002</v>
      </c>
      <c r="AE66" s="6">
        <v>2.4</v>
      </c>
      <c r="AF66" s="6">
        <v>2.6</v>
      </c>
      <c r="AG66" s="6">
        <v>2.9</v>
      </c>
      <c r="AH66" s="6">
        <v>3.1</v>
      </c>
    </row>
    <row r="67" spans="1:34" x14ac:dyDescent="0.25">
      <c r="A67" s="6">
        <v>64</v>
      </c>
      <c r="B67" s="9" t="s">
        <v>153</v>
      </c>
      <c r="C67" s="6">
        <v>1.7</v>
      </c>
      <c r="D67" s="6">
        <v>1.9</v>
      </c>
      <c r="E67" s="6">
        <v>2</v>
      </c>
      <c r="F67" s="6">
        <v>2.1</v>
      </c>
      <c r="G67" s="6">
        <v>2.2999999999999998</v>
      </c>
      <c r="H67" s="6">
        <v>2.4</v>
      </c>
      <c r="I67" s="6">
        <v>2.4</v>
      </c>
      <c r="J67" s="6">
        <v>2.5</v>
      </c>
      <c r="K67" s="6">
        <v>2.6</v>
      </c>
      <c r="L67" s="6">
        <v>2.7</v>
      </c>
      <c r="M67" s="6">
        <v>2.8</v>
      </c>
      <c r="N67" s="6">
        <v>2.9</v>
      </c>
      <c r="O67" s="6">
        <v>3</v>
      </c>
      <c r="P67" s="6">
        <v>3</v>
      </c>
      <c r="Q67" s="6">
        <v>3</v>
      </c>
      <c r="R67" s="6">
        <v>3</v>
      </c>
      <c r="S67" s="6">
        <v>3</v>
      </c>
      <c r="T67" s="6">
        <v>3</v>
      </c>
      <c r="U67" s="6">
        <v>2.9</v>
      </c>
      <c r="V67" s="6">
        <v>2.9</v>
      </c>
      <c r="W67" s="6">
        <v>2.9</v>
      </c>
      <c r="X67" s="6">
        <v>2.9</v>
      </c>
      <c r="Y67" s="6">
        <v>2.9</v>
      </c>
      <c r="Z67" s="6">
        <v>2.9</v>
      </c>
      <c r="AA67" s="6">
        <v>2.9</v>
      </c>
      <c r="AB67" s="6">
        <v>2.9</v>
      </c>
      <c r="AC67" s="6">
        <v>2.9</v>
      </c>
      <c r="AD67" s="6">
        <v>2.9</v>
      </c>
      <c r="AE67" s="6">
        <v>2.9</v>
      </c>
      <c r="AF67" s="6">
        <v>2.9</v>
      </c>
      <c r="AG67" s="6">
        <v>2.9</v>
      </c>
      <c r="AH67" s="6">
        <v>3</v>
      </c>
    </row>
    <row r="68" spans="1:34" x14ac:dyDescent="0.25">
      <c r="A68" s="6">
        <v>65</v>
      </c>
      <c r="B68" s="9" t="s">
        <v>78</v>
      </c>
      <c r="C68" s="6">
        <v>0.5</v>
      </c>
      <c r="D68" s="6">
        <v>0.6</v>
      </c>
      <c r="E68" s="6">
        <v>0.7</v>
      </c>
      <c r="F68" s="6">
        <v>0.7</v>
      </c>
      <c r="G68" s="6">
        <v>0.8</v>
      </c>
      <c r="H68" s="6">
        <v>0.8</v>
      </c>
      <c r="I68" s="6">
        <v>0.9</v>
      </c>
      <c r="J68" s="6">
        <v>0.9</v>
      </c>
      <c r="K68" s="6">
        <v>1</v>
      </c>
      <c r="L68" s="6">
        <v>1</v>
      </c>
      <c r="M68" s="6">
        <v>1</v>
      </c>
      <c r="N68" s="6">
        <v>1</v>
      </c>
      <c r="O68" s="6">
        <v>1.1000000000000001</v>
      </c>
      <c r="P68" s="6">
        <v>1.1000000000000001</v>
      </c>
      <c r="Q68" s="6">
        <v>1.2</v>
      </c>
      <c r="R68" s="6">
        <v>1.2</v>
      </c>
      <c r="S68" s="6">
        <v>1.3</v>
      </c>
      <c r="T68" s="6">
        <v>1.3</v>
      </c>
      <c r="U68" s="6">
        <v>1.3</v>
      </c>
      <c r="V68" s="6">
        <v>1.3</v>
      </c>
      <c r="W68" s="6">
        <v>1.4</v>
      </c>
      <c r="X68" s="6">
        <v>1.4</v>
      </c>
      <c r="Y68" s="6">
        <v>1.5</v>
      </c>
      <c r="Z68" s="6">
        <v>1.5</v>
      </c>
      <c r="AA68" s="6">
        <v>1.6</v>
      </c>
      <c r="AB68" s="6">
        <v>1.6</v>
      </c>
      <c r="AC68" s="6">
        <v>1.6</v>
      </c>
      <c r="AD68" s="6">
        <v>1.6</v>
      </c>
      <c r="AE68" s="6">
        <v>1.7</v>
      </c>
      <c r="AF68" s="6">
        <v>1.8</v>
      </c>
      <c r="AG68" s="6">
        <v>1.9</v>
      </c>
      <c r="AH68" s="6">
        <v>1.9</v>
      </c>
    </row>
    <row r="69" spans="1:34" x14ac:dyDescent="0.25">
      <c r="A69" s="6">
        <v>66</v>
      </c>
      <c r="B69" s="1" t="s">
        <v>154</v>
      </c>
      <c r="C69" s="6">
        <v>0.2</v>
      </c>
      <c r="D69" s="6">
        <v>0.2</v>
      </c>
      <c r="E69" s="6">
        <v>0.2</v>
      </c>
      <c r="F69" s="6">
        <v>0.2</v>
      </c>
      <c r="G69" s="6">
        <v>0.2</v>
      </c>
      <c r="H69" s="6">
        <v>0.3</v>
      </c>
      <c r="I69" s="6">
        <v>0.3</v>
      </c>
      <c r="J69" s="6">
        <v>0.3</v>
      </c>
      <c r="K69" s="6">
        <v>0.3</v>
      </c>
      <c r="L69" s="6">
        <v>0.3</v>
      </c>
      <c r="M69" s="6">
        <v>0.3</v>
      </c>
      <c r="N69" s="6">
        <v>0.3</v>
      </c>
      <c r="O69" s="6">
        <v>0.4</v>
      </c>
      <c r="P69" s="6">
        <v>0.4</v>
      </c>
      <c r="Q69" s="6">
        <v>0.5</v>
      </c>
      <c r="R69" s="6">
        <v>0.5</v>
      </c>
      <c r="S69" s="6">
        <v>0.5</v>
      </c>
      <c r="T69" s="6">
        <v>0.6</v>
      </c>
      <c r="U69" s="6">
        <v>0.6</v>
      </c>
      <c r="V69" s="6">
        <v>0.6</v>
      </c>
      <c r="W69" s="6">
        <v>0.6</v>
      </c>
      <c r="X69" s="6">
        <v>0.7</v>
      </c>
      <c r="Y69" s="6">
        <v>0.7</v>
      </c>
      <c r="Z69" s="6">
        <v>0.8</v>
      </c>
      <c r="AA69" s="6">
        <v>0.8</v>
      </c>
      <c r="AB69" s="6">
        <v>0.8</v>
      </c>
      <c r="AC69" s="6">
        <v>0.9</v>
      </c>
      <c r="AD69" s="6">
        <v>0.9</v>
      </c>
      <c r="AE69" s="6">
        <v>1</v>
      </c>
      <c r="AF69" s="6">
        <v>1</v>
      </c>
      <c r="AG69" s="6">
        <v>1.1000000000000001</v>
      </c>
      <c r="AH69" s="6">
        <v>1.2</v>
      </c>
    </row>
    <row r="70" spans="1:34" x14ac:dyDescent="0.25">
      <c r="A70" s="6">
        <v>67</v>
      </c>
      <c r="B70" s="1" t="s">
        <v>155</v>
      </c>
      <c r="C70" s="6">
        <v>0.4</v>
      </c>
      <c r="D70" s="6">
        <v>0.4</v>
      </c>
      <c r="E70" s="6">
        <v>0.5</v>
      </c>
      <c r="F70" s="6">
        <v>0.5</v>
      </c>
      <c r="G70" s="6">
        <v>0.5</v>
      </c>
      <c r="H70" s="6">
        <v>0.6</v>
      </c>
      <c r="I70" s="6">
        <v>0.6</v>
      </c>
      <c r="J70" s="6">
        <v>0.6</v>
      </c>
      <c r="K70" s="6">
        <v>0.7</v>
      </c>
      <c r="L70" s="6">
        <v>0.7</v>
      </c>
      <c r="M70" s="6">
        <v>0.7</v>
      </c>
      <c r="N70" s="6">
        <v>0.7</v>
      </c>
      <c r="O70" s="6">
        <v>0.7</v>
      </c>
      <c r="P70" s="6">
        <v>0.7</v>
      </c>
      <c r="Q70" s="6">
        <v>0.7</v>
      </c>
      <c r="R70" s="6">
        <v>0.7</v>
      </c>
      <c r="S70" s="6">
        <v>0.7</v>
      </c>
      <c r="T70" s="6">
        <v>0.7</v>
      </c>
      <c r="U70" s="6">
        <v>0.7</v>
      </c>
      <c r="V70" s="6">
        <v>0.7</v>
      </c>
      <c r="W70" s="6">
        <v>0.7</v>
      </c>
      <c r="X70" s="6">
        <v>0.7</v>
      </c>
      <c r="Y70" s="6">
        <v>0.7</v>
      </c>
      <c r="Z70" s="6">
        <v>0.7</v>
      </c>
      <c r="AA70" s="6">
        <v>0.7</v>
      </c>
      <c r="AB70" s="6">
        <v>0.7</v>
      </c>
      <c r="AC70" s="6">
        <v>0.7</v>
      </c>
      <c r="AD70" s="6">
        <v>0.7</v>
      </c>
      <c r="AE70" s="6">
        <v>0.7</v>
      </c>
      <c r="AF70" s="6">
        <v>0.8</v>
      </c>
      <c r="AG70" s="6">
        <v>0.8</v>
      </c>
      <c r="AH70" s="6">
        <v>0.8</v>
      </c>
    </row>
    <row r="71" spans="1:34" x14ac:dyDescent="0.25">
      <c r="A71" s="6">
        <v>68</v>
      </c>
      <c r="B71" s="9" t="s">
        <v>289</v>
      </c>
    </row>
    <row r="72" spans="1:34" x14ac:dyDescent="0.25">
      <c r="A72" s="6">
        <v>69</v>
      </c>
      <c r="B72" s="9" t="s">
        <v>83</v>
      </c>
      <c r="C72" s="6">
        <v>0.6</v>
      </c>
      <c r="D72" s="6">
        <v>0.7</v>
      </c>
      <c r="E72" s="6">
        <v>0.8</v>
      </c>
      <c r="F72" s="6">
        <v>0.9</v>
      </c>
      <c r="G72" s="6">
        <v>0.9</v>
      </c>
      <c r="H72" s="6">
        <v>1</v>
      </c>
      <c r="I72" s="6">
        <v>1.1000000000000001</v>
      </c>
      <c r="J72" s="6">
        <v>1.2</v>
      </c>
      <c r="K72" s="6">
        <v>1.2</v>
      </c>
      <c r="L72" s="6">
        <v>1.4</v>
      </c>
      <c r="M72" s="6">
        <v>1.5</v>
      </c>
      <c r="N72" s="6">
        <v>1.7</v>
      </c>
      <c r="O72" s="6">
        <v>1.8</v>
      </c>
      <c r="P72" s="6">
        <v>2</v>
      </c>
      <c r="Q72" s="6">
        <v>2.2000000000000002</v>
      </c>
      <c r="R72" s="6">
        <v>2.4</v>
      </c>
      <c r="S72" s="6">
        <v>2.6</v>
      </c>
      <c r="T72" s="6">
        <v>2.8</v>
      </c>
      <c r="U72" s="6">
        <v>3</v>
      </c>
      <c r="V72" s="6">
        <v>3.2</v>
      </c>
      <c r="W72" s="6">
        <v>3.4</v>
      </c>
      <c r="X72" s="6">
        <v>3.6</v>
      </c>
      <c r="Y72" s="6">
        <v>3.9</v>
      </c>
      <c r="Z72" s="6">
        <v>4.0999999999999996</v>
      </c>
      <c r="AA72" s="6">
        <v>4.3</v>
      </c>
      <c r="AB72" s="6">
        <v>4.5</v>
      </c>
      <c r="AC72" s="6">
        <v>4.5999999999999996</v>
      </c>
      <c r="AD72" s="6">
        <v>4.8</v>
      </c>
      <c r="AE72" s="6">
        <v>5</v>
      </c>
      <c r="AF72" s="6">
        <v>5.2</v>
      </c>
      <c r="AG72" s="6">
        <v>5.4</v>
      </c>
      <c r="AH72" s="6">
        <v>5.7</v>
      </c>
    </row>
    <row r="73" spans="1:34" x14ac:dyDescent="0.25">
      <c r="A73" s="6">
        <v>70</v>
      </c>
      <c r="B73" s="9" t="s">
        <v>85</v>
      </c>
      <c r="C73" s="6">
        <v>2.4</v>
      </c>
      <c r="D73" s="6">
        <v>2.6</v>
      </c>
      <c r="E73" s="6">
        <v>2.8</v>
      </c>
      <c r="F73" s="6">
        <v>3</v>
      </c>
      <c r="G73" s="6">
        <v>3.3</v>
      </c>
      <c r="H73" s="6">
        <v>3.5</v>
      </c>
      <c r="I73" s="6">
        <v>3.7</v>
      </c>
      <c r="J73" s="6">
        <v>3.9</v>
      </c>
      <c r="K73" s="6">
        <v>4.2</v>
      </c>
      <c r="L73" s="6">
        <v>4.3</v>
      </c>
      <c r="M73" s="6">
        <v>4.5999999999999996</v>
      </c>
      <c r="N73" s="6">
        <v>4.8</v>
      </c>
      <c r="O73" s="6">
        <v>5.0999999999999996</v>
      </c>
      <c r="P73" s="6">
        <v>5.5</v>
      </c>
      <c r="Q73" s="6">
        <v>5.8</v>
      </c>
      <c r="R73" s="6">
        <v>6.2</v>
      </c>
      <c r="S73" s="6">
        <v>6.6</v>
      </c>
      <c r="T73" s="6">
        <v>7</v>
      </c>
      <c r="U73" s="6">
        <v>7.5</v>
      </c>
      <c r="V73" s="6">
        <v>8</v>
      </c>
      <c r="W73" s="6">
        <v>8.6</v>
      </c>
      <c r="X73" s="6">
        <v>9.3000000000000007</v>
      </c>
      <c r="Y73" s="6">
        <v>10</v>
      </c>
      <c r="Z73" s="6">
        <v>10.5</v>
      </c>
      <c r="AA73" s="6">
        <v>11</v>
      </c>
      <c r="AB73" s="6">
        <v>11.4</v>
      </c>
      <c r="AC73" s="6">
        <v>11.9</v>
      </c>
      <c r="AD73" s="6">
        <v>12.3</v>
      </c>
      <c r="AE73" s="6">
        <v>12.8</v>
      </c>
      <c r="AF73" s="6">
        <v>13.2</v>
      </c>
      <c r="AG73" s="6">
        <v>13.7</v>
      </c>
      <c r="AH73" s="6">
        <v>14.2</v>
      </c>
    </row>
    <row r="74" spans="1:34" x14ac:dyDescent="0.25">
      <c r="A74" s="6">
        <v>71</v>
      </c>
      <c r="B74" s="1" t="s">
        <v>156</v>
      </c>
      <c r="C74" s="6">
        <v>0.7</v>
      </c>
      <c r="D74" s="6">
        <v>0.7</v>
      </c>
      <c r="E74" s="6">
        <v>0.8</v>
      </c>
      <c r="F74" s="6">
        <v>0.9</v>
      </c>
      <c r="G74" s="6">
        <v>0.9</v>
      </c>
      <c r="H74" s="6">
        <v>1</v>
      </c>
      <c r="I74" s="6">
        <v>1</v>
      </c>
      <c r="J74" s="6">
        <v>1.1000000000000001</v>
      </c>
      <c r="K74" s="6">
        <v>1.1000000000000001</v>
      </c>
      <c r="L74" s="6">
        <v>1.2</v>
      </c>
      <c r="M74" s="6">
        <v>1.2</v>
      </c>
      <c r="N74" s="6">
        <v>1.2</v>
      </c>
      <c r="O74" s="6">
        <v>1.3</v>
      </c>
      <c r="P74" s="6">
        <v>1.4</v>
      </c>
      <c r="Q74" s="6">
        <v>1.4</v>
      </c>
      <c r="R74" s="6">
        <v>1.5</v>
      </c>
      <c r="S74" s="6">
        <v>1.6</v>
      </c>
      <c r="T74" s="6">
        <v>1.7</v>
      </c>
      <c r="U74" s="6">
        <v>1.8</v>
      </c>
      <c r="V74" s="6">
        <v>1.9</v>
      </c>
      <c r="W74" s="6">
        <v>2</v>
      </c>
      <c r="X74" s="6">
        <v>2.1</v>
      </c>
      <c r="Y74" s="6">
        <v>2.2000000000000002</v>
      </c>
      <c r="Z74" s="6">
        <v>2.2999999999999998</v>
      </c>
      <c r="AA74" s="6">
        <v>2.2999999999999998</v>
      </c>
      <c r="AB74" s="6">
        <v>2.4</v>
      </c>
      <c r="AC74" s="6">
        <v>2.5</v>
      </c>
      <c r="AD74" s="6">
        <v>2.6</v>
      </c>
      <c r="AE74" s="6">
        <v>2.7</v>
      </c>
      <c r="AF74" s="6">
        <v>2.8</v>
      </c>
      <c r="AG74" s="6">
        <v>2.9</v>
      </c>
      <c r="AH74" s="6">
        <v>3</v>
      </c>
    </row>
    <row r="75" spans="1:34" x14ac:dyDescent="0.25">
      <c r="A75" s="6">
        <v>72</v>
      </c>
      <c r="B75" s="1" t="s">
        <v>157</v>
      </c>
      <c r="C75" s="6">
        <v>1.6</v>
      </c>
      <c r="D75" s="6">
        <v>1.7000000000000002</v>
      </c>
      <c r="E75" s="6">
        <v>1.8</v>
      </c>
      <c r="F75" s="6">
        <v>2.1</v>
      </c>
      <c r="G75" s="6">
        <v>2.2000000000000002</v>
      </c>
      <c r="H75" s="6">
        <v>2.4000000000000004</v>
      </c>
      <c r="I75" s="6">
        <v>2.5</v>
      </c>
      <c r="J75" s="6">
        <v>2.7</v>
      </c>
      <c r="K75" s="6">
        <v>2.8000000000000003</v>
      </c>
      <c r="L75" s="6">
        <v>2.9000000000000004</v>
      </c>
      <c r="M75" s="6">
        <v>3.1</v>
      </c>
      <c r="N75" s="6">
        <v>3.4</v>
      </c>
      <c r="O75" s="6">
        <v>3.5999999999999996</v>
      </c>
      <c r="P75" s="6">
        <v>3.8</v>
      </c>
      <c r="Q75" s="6">
        <v>4.1000000000000005</v>
      </c>
      <c r="R75" s="6">
        <v>4.3</v>
      </c>
      <c r="S75" s="6">
        <v>4.5999999999999996</v>
      </c>
      <c r="T75" s="6">
        <v>4.9000000000000004</v>
      </c>
      <c r="U75" s="6">
        <v>5.3</v>
      </c>
      <c r="V75" s="6">
        <v>5.6</v>
      </c>
      <c r="W75" s="6">
        <v>6.2</v>
      </c>
      <c r="X75" s="6">
        <v>6.6000000000000005</v>
      </c>
      <c r="Y75" s="6">
        <v>7.2</v>
      </c>
      <c r="Z75" s="6">
        <v>7.6</v>
      </c>
      <c r="AA75" s="6">
        <v>8</v>
      </c>
      <c r="AB75" s="6">
        <v>8.3000000000000007</v>
      </c>
      <c r="AC75" s="6">
        <v>8.6999999999999993</v>
      </c>
      <c r="AD75" s="6">
        <v>9</v>
      </c>
      <c r="AE75" s="6">
        <v>9.2999999999999989</v>
      </c>
      <c r="AF75" s="6">
        <v>9.6</v>
      </c>
      <c r="AG75" s="6">
        <v>10</v>
      </c>
      <c r="AH75" s="6">
        <v>10.199999999999999</v>
      </c>
    </row>
    <row r="76" spans="1:34" x14ac:dyDescent="0.25">
      <c r="A76" s="6">
        <v>73</v>
      </c>
      <c r="B76" s="1" t="s">
        <v>158</v>
      </c>
      <c r="C76" s="6">
        <v>0.1</v>
      </c>
      <c r="D76" s="6">
        <v>0.1</v>
      </c>
      <c r="E76" s="6">
        <v>0.1</v>
      </c>
      <c r="F76" s="6">
        <v>0.2</v>
      </c>
      <c r="G76" s="6">
        <v>0.2</v>
      </c>
      <c r="H76" s="6">
        <v>0.2</v>
      </c>
      <c r="I76" s="6">
        <v>0.2</v>
      </c>
      <c r="J76" s="6">
        <v>0.2</v>
      </c>
      <c r="K76" s="6">
        <v>0.2</v>
      </c>
      <c r="L76" s="6">
        <v>0.2</v>
      </c>
      <c r="M76" s="6">
        <v>0.2</v>
      </c>
      <c r="N76" s="6">
        <v>0.3</v>
      </c>
      <c r="O76" s="6">
        <v>0.3</v>
      </c>
      <c r="P76" s="6">
        <v>0.3</v>
      </c>
      <c r="Q76" s="6">
        <v>0.3</v>
      </c>
      <c r="R76" s="6">
        <v>0.4</v>
      </c>
      <c r="S76" s="6">
        <v>0.4</v>
      </c>
      <c r="T76" s="6">
        <v>0.4</v>
      </c>
      <c r="U76" s="6">
        <v>0.5</v>
      </c>
      <c r="V76" s="6">
        <v>0.5</v>
      </c>
      <c r="W76" s="6">
        <v>0.5</v>
      </c>
      <c r="X76" s="6">
        <v>0.6</v>
      </c>
      <c r="Y76" s="6">
        <v>0.6</v>
      </c>
      <c r="Z76" s="6">
        <v>0.6</v>
      </c>
      <c r="AA76" s="6">
        <v>0.6</v>
      </c>
      <c r="AB76" s="6">
        <v>0.7</v>
      </c>
      <c r="AC76" s="6">
        <v>0.7</v>
      </c>
      <c r="AD76" s="6">
        <v>0.7</v>
      </c>
      <c r="AE76" s="6">
        <v>0.8</v>
      </c>
      <c r="AF76" s="6">
        <v>0.8</v>
      </c>
      <c r="AG76" s="6">
        <v>0.9</v>
      </c>
      <c r="AH76" s="6">
        <v>0.9</v>
      </c>
    </row>
    <row r="77" spans="1:34" x14ac:dyDescent="0.25">
      <c r="A77" s="6">
        <v>74</v>
      </c>
      <c r="B77" s="9" t="s">
        <v>290</v>
      </c>
    </row>
    <row r="78" spans="1:34" x14ac:dyDescent="0.25">
      <c r="A78" s="6">
        <v>75</v>
      </c>
      <c r="B78" s="9" t="s">
        <v>91</v>
      </c>
      <c r="C78" s="6">
        <v>0.5</v>
      </c>
      <c r="D78" s="6">
        <v>0.5</v>
      </c>
      <c r="E78" s="6">
        <v>0.5</v>
      </c>
      <c r="F78" s="6">
        <v>0.6</v>
      </c>
      <c r="G78" s="6">
        <v>0.6</v>
      </c>
      <c r="H78" s="6">
        <v>0.7</v>
      </c>
      <c r="I78" s="6">
        <v>0.7</v>
      </c>
      <c r="J78" s="6">
        <v>0.8</v>
      </c>
      <c r="K78" s="6">
        <v>0.9</v>
      </c>
      <c r="L78" s="6">
        <v>1</v>
      </c>
      <c r="M78" s="6">
        <v>1.1000000000000001</v>
      </c>
      <c r="N78" s="6">
        <v>1.2</v>
      </c>
      <c r="O78" s="6">
        <v>1.4</v>
      </c>
      <c r="P78" s="6">
        <v>1.7</v>
      </c>
      <c r="Q78" s="6">
        <v>2</v>
      </c>
      <c r="R78" s="6">
        <v>2.1</v>
      </c>
      <c r="S78" s="6">
        <v>2.2999999999999998</v>
      </c>
      <c r="T78" s="6">
        <v>2.5</v>
      </c>
      <c r="U78" s="6">
        <v>2.6</v>
      </c>
      <c r="V78" s="6">
        <v>2.8</v>
      </c>
      <c r="W78" s="6">
        <v>3</v>
      </c>
      <c r="X78" s="6">
        <v>3.2</v>
      </c>
      <c r="Y78" s="6">
        <v>3.5</v>
      </c>
      <c r="Z78" s="6">
        <v>3.6</v>
      </c>
      <c r="AA78" s="6">
        <v>3.8</v>
      </c>
      <c r="AB78" s="6">
        <v>3.9</v>
      </c>
      <c r="AC78" s="6">
        <v>4</v>
      </c>
      <c r="AD78" s="6">
        <v>4.3</v>
      </c>
      <c r="AE78" s="6">
        <v>4.5</v>
      </c>
      <c r="AF78" s="6">
        <v>4.9000000000000004</v>
      </c>
      <c r="AG78" s="6">
        <v>5.3</v>
      </c>
      <c r="AH78" s="6">
        <v>5.8</v>
      </c>
    </row>
    <row r="79" spans="1:34" x14ac:dyDescent="0.25">
      <c r="A79" s="6">
        <v>76</v>
      </c>
      <c r="B79" s="1" t="s">
        <v>159</v>
      </c>
      <c r="C79" s="6">
        <v>0.2</v>
      </c>
      <c r="D79" s="6">
        <v>0.2</v>
      </c>
      <c r="E79" s="6">
        <v>0.2</v>
      </c>
      <c r="F79" s="6">
        <v>0.2</v>
      </c>
      <c r="G79" s="6">
        <v>0.3</v>
      </c>
      <c r="H79" s="6">
        <v>0.3</v>
      </c>
      <c r="I79" s="6">
        <v>0.3</v>
      </c>
      <c r="J79" s="6">
        <v>0.3</v>
      </c>
      <c r="K79" s="6">
        <v>0.4</v>
      </c>
      <c r="L79" s="6">
        <v>0.4</v>
      </c>
      <c r="M79" s="6">
        <v>0.4</v>
      </c>
      <c r="N79" s="6">
        <v>0.5</v>
      </c>
      <c r="O79" s="6">
        <v>0.5</v>
      </c>
      <c r="P79" s="6">
        <v>0.6</v>
      </c>
      <c r="Q79" s="6">
        <v>0.7</v>
      </c>
      <c r="R79" s="6">
        <v>0.8</v>
      </c>
      <c r="S79" s="6">
        <v>0.8</v>
      </c>
      <c r="T79" s="6">
        <v>0.9</v>
      </c>
      <c r="U79" s="6">
        <v>1</v>
      </c>
      <c r="V79" s="6">
        <v>1</v>
      </c>
      <c r="W79" s="6">
        <v>1.1000000000000001</v>
      </c>
      <c r="X79" s="6">
        <v>1.2</v>
      </c>
      <c r="Y79" s="6">
        <v>1.3</v>
      </c>
      <c r="Z79" s="6">
        <v>1.3</v>
      </c>
      <c r="AA79" s="6">
        <v>1.4</v>
      </c>
      <c r="AB79" s="6">
        <v>1.4</v>
      </c>
      <c r="AC79" s="6">
        <v>1.5</v>
      </c>
      <c r="AD79" s="6">
        <v>1.5</v>
      </c>
      <c r="AE79" s="6">
        <v>1.6</v>
      </c>
      <c r="AF79" s="6">
        <v>1.7</v>
      </c>
      <c r="AG79" s="6">
        <v>1.8</v>
      </c>
      <c r="AH79" s="6">
        <v>2</v>
      </c>
    </row>
    <row r="80" spans="1:34" x14ac:dyDescent="0.25">
      <c r="A80" s="6">
        <v>77</v>
      </c>
      <c r="B80" s="1" t="s">
        <v>160</v>
      </c>
      <c r="C80" s="6">
        <v>0.3</v>
      </c>
      <c r="D80" s="6">
        <v>0.3</v>
      </c>
      <c r="E80" s="6">
        <v>0.3</v>
      </c>
      <c r="F80" s="6">
        <v>0.4</v>
      </c>
      <c r="G80" s="6">
        <v>0.4</v>
      </c>
      <c r="H80" s="6">
        <v>0.4</v>
      </c>
      <c r="I80" s="6">
        <v>0.4</v>
      </c>
      <c r="J80" s="6">
        <v>0.5</v>
      </c>
      <c r="K80" s="6">
        <v>0.5</v>
      </c>
      <c r="L80" s="6">
        <v>0.6</v>
      </c>
      <c r="M80" s="6">
        <v>0.7</v>
      </c>
      <c r="N80" s="6">
        <v>0.8</v>
      </c>
      <c r="O80" s="6">
        <v>0.9</v>
      </c>
      <c r="P80" s="6">
        <v>1.1000000000000001</v>
      </c>
      <c r="Q80" s="6">
        <v>1.2</v>
      </c>
      <c r="R80" s="6">
        <v>1.4</v>
      </c>
      <c r="S80" s="6">
        <v>1.5</v>
      </c>
      <c r="T80" s="6">
        <v>1.6</v>
      </c>
      <c r="U80" s="6">
        <v>1.7</v>
      </c>
      <c r="V80" s="6">
        <v>1.8</v>
      </c>
      <c r="W80" s="6">
        <v>1.9</v>
      </c>
      <c r="X80" s="6">
        <v>2</v>
      </c>
      <c r="Y80" s="6">
        <v>2.2000000000000002</v>
      </c>
      <c r="Z80" s="6">
        <v>2.2999999999999998</v>
      </c>
      <c r="AA80" s="6">
        <v>2.4</v>
      </c>
      <c r="AB80" s="6">
        <v>2.5</v>
      </c>
      <c r="AC80" s="6">
        <v>2.6</v>
      </c>
      <c r="AD80" s="6">
        <v>2.7</v>
      </c>
      <c r="AE80" s="6">
        <v>2.9</v>
      </c>
      <c r="AF80" s="6">
        <v>3.1</v>
      </c>
      <c r="AG80" s="6">
        <v>3.5</v>
      </c>
      <c r="AH80" s="6">
        <v>3.8</v>
      </c>
    </row>
    <row r="81" spans="1:34" x14ac:dyDescent="0.25">
      <c r="A81" s="6">
        <v>78</v>
      </c>
      <c r="B81" s="9" t="s">
        <v>95</v>
      </c>
      <c r="C81" s="6">
        <v>1.7</v>
      </c>
      <c r="D81" s="6">
        <v>1.9</v>
      </c>
      <c r="E81" s="6">
        <v>2</v>
      </c>
      <c r="F81" s="6">
        <v>2.2000000000000002</v>
      </c>
      <c r="G81" s="6">
        <v>2.2999999999999998</v>
      </c>
      <c r="H81" s="6">
        <v>2.4</v>
      </c>
      <c r="I81" s="6">
        <v>2.5</v>
      </c>
      <c r="J81" s="6">
        <v>2.6</v>
      </c>
      <c r="K81" s="6">
        <v>2.8</v>
      </c>
      <c r="L81" s="6">
        <v>3</v>
      </c>
      <c r="M81" s="6">
        <v>3.2</v>
      </c>
      <c r="N81" s="6">
        <v>3.5</v>
      </c>
      <c r="O81" s="6">
        <v>3.7</v>
      </c>
      <c r="P81" s="6">
        <v>4</v>
      </c>
      <c r="Q81" s="6">
        <v>4.3</v>
      </c>
      <c r="R81" s="6">
        <v>4.5999999999999996</v>
      </c>
      <c r="S81" s="6">
        <v>4.8</v>
      </c>
      <c r="T81" s="6">
        <v>5</v>
      </c>
      <c r="U81" s="6">
        <v>5.2</v>
      </c>
      <c r="V81" s="6">
        <v>5.5</v>
      </c>
      <c r="W81" s="6">
        <v>6</v>
      </c>
      <c r="X81" s="6">
        <v>6.7</v>
      </c>
      <c r="Y81" s="6">
        <v>7.3</v>
      </c>
      <c r="Z81" s="6">
        <v>7.6</v>
      </c>
      <c r="AA81" s="6">
        <v>7.7</v>
      </c>
      <c r="AB81" s="6">
        <v>7.8</v>
      </c>
      <c r="AC81" s="6">
        <v>8</v>
      </c>
      <c r="AD81" s="6">
        <v>8.3000000000000007</v>
      </c>
      <c r="AE81" s="6">
        <v>8.6</v>
      </c>
      <c r="AF81" s="6">
        <v>9.1</v>
      </c>
      <c r="AG81" s="6">
        <v>9.6</v>
      </c>
      <c r="AH81" s="6">
        <v>10.199999999999999</v>
      </c>
    </row>
    <row r="82" spans="1:34" x14ac:dyDescent="0.25">
      <c r="A82" s="6">
        <v>79</v>
      </c>
      <c r="B82" s="1" t="s">
        <v>161</v>
      </c>
      <c r="C82" s="6">
        <v>1.2</v>
      </c>
      <c r="D82" s="6">
        <v>1.2</v>
      </c>
      <c r="E82" s="6">
        <v>1.3</v>
      </c>
      <c r="F82" s="6">
        <v>1.4</v>
      </c>
      <c r="G82" s="6">
        <v>1.5</v>
      </c>
      <c r="H82" s="6">
        <v>1.6</v>
      </c>
      <c r="I82" s="6">
        <v>1.6</v>
      </c>
      <c r="J82" s="6">
        <v>1.7</v>
      </c>
      <c r="K82" s="6">
        <v>1.8</v>
      </c>
      <c r="L82" s="6">
        <v>1.9</v>
      </c>
      <c r="M82" s="6">
        <v>2.1</v>
      </c>
      <c r="N82" s="6">
        <v>2.2999999999999998</v>
      </c>
      <c r="O82" s="6">
        <v>2.5</v>
      </c>
      <c r="P82" s="6">
        <v>2.7</v>
      </c>
      <c r="Q82" s="6">
        <v>2.8</v>
      </c>
      <c r="R82" s="6">
        <v>3</v>
      </c>
      <c r="S82" s="6">
        <v>3.1</v>
      </c>
      <c r="T82" s="6">
        <v>3.2</v>
      </c>
      <c r="U82" s="6">
        <v>3.4</v>
      </c>
      <c r="V82" s="6">
        <v>3.6</v>
      </c>
      <c r="W82" s="6">
        <v>4</v>
      </c>
      <c r="X82" s="6">
        <v>4.7</v>
      </c>
      <c r="Y82" s="6">
        <v>5.3</v>
      </c>
      <c r="Z82" s="6">
        <v>5.6</v>
      </c>
      <c r="AA82" s="6">
        <v>5.6</v>
      </c>
      <c r="AB82" s="6">
        <v>5.7</v>
      </c>
      <c r="AC82" s="6">
        <v>5.8</v>
      </c>
      <c r="AD82" s="6">
        <v>6</v>
      </c>
      <c r="AE82" s="6">
        <v>6.4</v>
      </c>
      <c r="AF82" s="6">
        <v>6.8</v>
      </c>
      <c r="AG82" s="6">
        <v>7.3</v>
      </c>
      <c r="AH82" s="6">
        <v>7.7</v>
      </c>
    </row>
    <row r="83" spans="1:34" x14ac:dyDescent="0.25">
      <c r="A83" s="6">
        <v>80</v>
      </c>
      <c r="B83" s="1" t="s">
        <v>162</v>
      </c>
      <c r="C83" s="6">
        <v>0.6</v>
      </c>
      <c r="D83" s="6">
        <v>0.6</v>
      </c>
      <c r="E83" s="6">
        <v>0.7</v>
      </c>
      <c r="F83" s="6">
        <v>0.7</v>
      </c>
      <c r="G83" s="6">
        <v>0.8</v>
      </c>
      <c r="H83" s="6">
        <v>0.9</v>
      </c>
      <c r="I83" s="6">
        <v>0.9</v>
      </c>
      <c r="J83" s="6">
        <v>1</v>
      </c>
      <c r="K83" s="6">
        <v>1</v>
      </c>
      <c r="L83" s="6">
        <v>1.1000000000000001</v>
      </c>
      <c r="M83" s="6">
        <v>1.1000000000000001</v>
      </c>
      <c r="N83" s="6">
        <v>1.2</v>
      </c>
      <c r="O83" s="6">
        <v>1.3</v>
      </c>
      <c r="P83" s="6">
        <v>1.4</v>
      </c>
      <c r="Q83" s="6">
        <v>1.5</v>
      </c>
      <c r="R83" s="6">
        <v>1.6</v>
      </c>
      <c r="S83" s="6">
        <v>1.6</v>
      </c>
      <c r="T83" s="6">
        <v>1.7</v>
      </c>
      <c r="U83" s="6">
        <v>1.8</v>
      </c>
      <c r="V83" s="6">
        <v>1.8</v>
      </c>
      <c r="W83" s="6">
        <v>1.9</v>
      </c>
      <c r="X83" s="6">
        <v>2</v>
      </c>
      <c r="Y83" s="6">
        <v>2</v>
      </c>
      <c r="Z83" s="6">
        <v>2.1</v>
      </c>
      <c r="AA83" s="6">
        <v>2.1</v>
      </c>
      <c r="AB83" s="6">
        <v>2.1</v>
      </c>
      <c r="AC83" s="6">
        <v>2.2000000000000002</v>
      </c>
      <c r="AD83" s="6">
        <v>2.2000000000000002</v>
      </c>
      <c r="AE83" s="6">
        <v>2.2999999999999998</v>
      </c>
      <c r="AF83" s="6">
        <v>2.2999999999999998</v>
      </c>
      <c r="AG83" s="6">
        <v>2.4</v>
      </c>
      <c r="AH83" s="6">
        <v>2.4</v>
      </c>
    </row>
    <row r="84" spans="1:34" x14ac:dyDescent="0.25">
      <c r="A84" s="6">
        <v>81</v>
      </c>
      <c r="B84" s="9" t="s">
        <v>99</v>
      </c>
      <c r="C84" s="6">
        <v>1.3</v>
      </c>
      <c r="D84" s="6">
        <v>1.4</v>
      </c>
      <c r="E84" s="6">
        <v>1.5</v>
      </c>
      <c r="F84" s="6">
        <v>1.6</v>
      </c>
      <c r="G84" s="6">
        <v>1.7</v>
      </c>
      <c r="H84" s="6">
        <v>1.8</v>
      </c>
      <c r="I84" s="6">
        <v>1.9</v>
      </c>
      <c r="J84" s="6">
        <v>2</v>
      </c>
      <c r="K84" s="6">
        <v>2.1</v>
      </c>
      <c r="L84" s="6">
        <v>2.2000000000000002</v>
      </c>
      <c r="M84" s="6">
        <v>2.2999999999999998</v>
      </c>
      <c r="N84" s="6">
        <v>2.5</v>
      </c>
      <c r="O84" s="6">
        <v>2.7</v>
      </c>
      <c r="P84" s="6">
        <v>3</v>
      </c>
      <c r="Q84" s="6">
        <v>3.2</v>
      </c>
      <c r="R84" s="6">
        <v>3.4</v>
      </c>
      <c r="S84" s="6">
        <v>3.6</v>
      </c>
      <c r="T84" s="6">
        <v>3.9</v>
      </c>
      <c r="U84" s="6">
        <v>4.0999999999999996</v>
      </c>
      <c r="V84" s="6">
        <v>4.3</v>
      </c>
      <c r="W84" s="6">
        <v>4.5</v>
      </c>
      <c r="X84" s="6">
        <v>4.8</v>
      </c>
      <c r="Y84" s="6">
        <v>5</v>
      </c>
      <c r="Z84" s="6">
        <v>5.2</v>
      </c>
      <c r="AA84" s="6">
        <v>5.2</v>
      </c>
      <c r="AB84" s="6">
        <v>5.3</v>
      </c>
      <c r="AC84" s="6">
        <v>5.3</v>
      </c>
      <c r="AD84" s="6">
        <v>5.3</v>
      </c>
      <c r="AE84" s="6">
        <v>5.4</v>
      </c>
      <c r="AF84" s="6">
        <v>5.5</v>
      </c>
      <c r="AG84" s="6">
        <v>5.5</v>
      </c>
      <c r="AH84" s="6">
        <v>5.6</v>
      </c>
    </row>
    <row r="85" spans="1:34" x14ac:dyDescent="0.25">
      <c r="A85" s="6">
        <v>82</v>
      </c>
      <c r="B85" s="9" t="s">
        <v>291</v>
      </c>
      <c r="C85" s="6">
        <v>47.5</v>
      </c>
      <c r="D85" s="6">
        <v>49.900000000000006</v>
      </c>
      <c r="E85" s="6">
        <v>52.099999999999994</v>
      </c>
      <c r="F85" s="6">
        <v>54.900000000000006</v>
      </c>
      <c r="G85" s="6">
        <v>56.9</v>
      </c>
      <c r="H85" s="6">
        <v>58.5</v>
      </c>
      <c r="I85" s="6">
        <v>61.199999999999996</v>
      </c>
      <c r="J85" s="6">
        <v>64.2</v>
      </c>
      <c r="K85" s="6">
        <v>68.099999999999994</v>
      </c>
      <c r="L85" s="6">
        <v>71.7</v>
      </c>
      <c r="M85" s="6">
        <v>75.5</v>
      </c>
      <c r="N85" s="6">
        <v>79.2</v>
      </c>
      <c r="O85" s="6">
        <v>83.7</v>
      </c>
      <c r="P85" s="6">
        <v>89.199999999999989</v>
      </c>
      <c r="Q85" s="6">
        <v>94.199999999999989</v>
      </c>
      <c r="R85" s="6">
        <v>98.9</v>
      </c>
      <c r="S85" s="6">
        <v>103.6</v>
      </c>
      <c r="T85" s="6">
        <v>111.69999999999999</v>
      </c>
      <c r="U85" s="6">
        <v>124.9</v>
      </c>
      <c r="V85" s="6">
        <v>138</v>
      </c>
      <c r="W85" s="6">
        <v>152.5</v>
      </c>
      <c r="X85" s="6">
        <v>164.5</v>
      </c>
      <c r="Y85" s="6">
        <v>169.9</v>
      </c>
      <c r="Z85" s="6">
        <v>172.79999999999998</v>
      </c>
      <c r="AA85" s="6">
        <v>181.2</v>
      </c>
      <c r="AB85" s="6">
        <v>190.10000000000002</v>
      </c>
      <c r="AC85" s="6">
        <v>196.20000000000002</v>
      </c>
      <c r="AD85" s="6">
        <v>202.6</v>
      </c>
      <c r="AE85" s="6">
        <v>206.7</v>
      </c>
      <c r="AF85" s="6">
        <v>210.60000000000002</v>
      </c>
      <c r="AG85" s="6">
        <v>218.4</v>
      </c>
      <c r="AH85" s="6">
        <v>229.7</v>
      </c>
    </row>
    <row r="86" spans="1:34" x14ac:dyDescent="0.25">
      <c r="A86" s="6">
        <v>83</v>
      </c>
      <c r="B86" s="9" t="s">
        <v>163</v>
      </c>
      <c r="C86" s="6">
        <v>10.4</v>
      </c>
      <c r="D86" s="6">
        <v>10.8</v>
      </c>
      <c r="E86" s="6">
        <v>11.3</v>
      </c>
      <c r="F86" s="6">
        <v>11.7</v>
      </c>
      <c r="G86" s="6">
        <v>12.1</v>
      </c>
      <c r="H86" s="6">
        <v>12.399999999999999</v>
      </c>
      <c r="I86" s="6">
        <v>12.899999999999999</v>
      </c>
      <c r="J86" s="6">
        <v>13.3</v>
      </c>
      <c r="K86" s="6">
        <v>13.899999999999999</v>
      </c>
      <c r="L86" s="6">
        <v>14.5</v>
      </c>
      <c r="M86" s="6">
        <v>15</v>
      </c>
      <c r="N86" s="6">
        <v>15.5</v>
      </c>
      <c r="O86" s="6">
        <v>16</v>
      </c>
      <c r="P86" s="6">
        <v>16.600000000000001</v>
      </c>
      <c r="Q86" s="6">
        <v>17.100000000000001</v>
      </c>
      <c r="R86" s="6">
        <v>17.5</v>
      </c>
      <c r="S86" s="6">
        <v>18</v>
      </c>
      <c r="T86" s="6">
        <v>18.899999999999999</v>
      </c>
      <c r="U86" s="6">
        <v>20.399999999999999</v>
      </c>
      <c r="V86" s="6">
        <v>22.1</v>
      </c>
      <c r="W86" s="6">
        <v>22.700000000000003</v>
      </c>
      <c r="X86" s="6">
        <v>24.5</v>
      </c>
      <c r="Y86" s="6">
        <v>24.4</v>
      </c>
      <c r="Z86" s="6">
        <v>24.2</v>
      </c>
      <c r="AA86" s="6">
        <v>25</v>
      </c>
      <c r="AB86" s="6">
        <v>25.8</v>
      </c>
      <c r="AC86" s="6">
        <v>26.4</v>
      </c>
      <c r="AD86" s="6">
        <v>27</v>
      </c>
      <c r="AE86" s="6">
        <v>27.2</v>
      </c>
      <c r="AF86" s="6">
        <v>27.3</v>
      </c>
      <c r="AG86" s="6">
        <v>28</v>
      </c>
      <c r="AH86" s="6">
        <v>29</v>
      </c>
    </row>
    <row r="87" spans="1:34" x14ac:dyDescent="0.25">
      <c r="A87" s="6">
        <v>84</v>
      </c>
      <c r="B87" s="1" t="s">
        <v>292</v>
      </c>
    </row>
    <row r="88" spans="1:34" x14ac:dyDescent="0.25">
      <c r="A88" s="6">
        <v>85</v>
      </c>
      <c r="B88" s="1" t="s">
        <v>293</v>
      </c>
    </row>
    <row r="89" spans="1:34" x14ac:dyDescent="0.25">
      <c r="A89" s="6">
        <v>86</v>
      </c>
      <c r="B89" s="9" t="s">
        <v>164</v>
      </c>
      <c r="C89" s="6">
        <v>37.1</v>
      </c>
      <c r="D89" s="6">
        <v>39.1</v>
      </c>
      <c r="E89" s="6">
        <v>40.799999999999997</v>
      </c>
      <c r="F89" s="6">
        <v>43.2</v>
      </c>
      <c r="G89" s="6">
        <v>44.8</v>
      </c>
      <c r="H89" s="6">
        <v>46.1</v>
      </c>
      <c r="I89" s="6">
        <v>48.3</v>
      </c>
      <c r="J89" s="6">
        <v>50.9</v>
      </c>
      <c r="K89" s="6">
        <v>54.2</v>
      </c>
      <c r="L89" s="6">
        <v>57.2</v>
      </c>
      <c r="M89" s="6">
        <v>60.5</v>
      </c>
      <c r="N89" s="6">
        <v>63.7</v>
      </c>
      <c r="O89" s="6">
        <v>67.7</v>
      </c>
      <c r="P89" s="6">
        <v>72.599999999999994</v>
      </c>
      <c r="Q89" s="6">
        <v>77.099999999999994</v>
      </c>
      <c r="R89" s="6">
        <v>81.400000000000006</v>
      </c>
      <c r="S89" s="6">
        <v>85.6</v>
      </c>
      <c r="T89" s="6">
        <v>92.8</v>
      </c>
      <c r="U89" s="6">
        <v>104.5</v>
      </c>
      <c r="V89" s="6">
        <v>115.9</v>
      </c>
      <c r="W89" s="6">
        <v>129.80000000000001</v>
      </c>
      <c r="X89" s="6">
        <v>140</v>
      </c>
      <c r="Y89" s="6">
        <v>145.5</v>
      </c>
      <c r="Z89" s="6">
        <v>148.6</v>
      </c>
      <c r="AA89" s="6">
        <v>156.19999999999999</v>
      </c>
      <c r="AB89" s="6">
        <v>164.3</v>
      </c>
      <c r="AC89" s="6">
        <v>169.8</v>
      </c>
      <c r="AD89" s="6">
        <v>175.6</v>
      </c>
      <c r="AE89" s="6">
        <v>179.5</v>
      </c>
      <c r="AF89" s="6">
        <v>183.3</v>
      </c>
      <c r="AG89" s="6">
        <v>190.4</v>
      </c>
      <c r="AH89" s="6">
        <v>200.7</v>
      </c>
    </row>
    <row r="90" spans="1:34" x14ac:dyDescent="0.25">
      <c r="A90" s="6">
        <v>87</v>
      </c>
      <c r="B90" s="1" t="s">
        <v>292</v>
      </c>
    </row>
    <row r="91" spans="1:34" x14ac:dyDescent="0.25">
      <c r="A91" s="6">
        <v>88</v>
      </c>
      <c r="B91" s="1" t="s">
        <v>293</v>
      </c>
    </row>
    <row r="92" spans="1:34" x14ac:dyDescent="0.25">
      <c r="A92" s="25"/>
    </row>
    <row r="93" spans="1:34" ht="18" x14ac:dyDescent="0.25">
      <c r="A93" s="11" t="s">
        <v>478</v>
      </c>
    </row>
    <row r="95" spans="1:34" x14ac:dyDescent="0.25">
      <c r="A95" s="7" t="s">
        <v>165</v>
      </c>
      <c r="B95" s="7" t="s">
        <v>385</v>
      </c>
      <c r="C95" s="7" t="s">
        <v>390</v>
      </c>
      <c r="D95" s="7" t="s">
        <v>391</v>
      </c>
      <c r="E95" s="7" t="s">
        <v>392</v>
      </c>
      <c r="F95" s="7" t="s">
        <v>393</v>
      </c>
      <c r="G95" s="7" t="s">
        <v>394</v>
      </c>
      <c r="H95" s="7" t="s">
        <v>395</v>
      </c>
      <c r="I95" s="7" t="s">
        <v>396</v>
      </c>
      <c r="J95" s="7" t="s">
        <v>397</v>
      </c>
      <c r="K95" s="7" t="s">
        <v>398</v>
      </c>
      <c r="L95" s="7" t="s">
        <v>399</v>
      </c>
      <c r="M95" s="7" t="s">
        <v>167</v>
      </c>
      <c r="N95" s="7" t="s">
        <v>168</v>
      </c>
      <c r="O95" s="7" t="s">
        <v>169</v>
      </c>
      <c r="P95" s="7" t="s">
        <v>170</v>
      </c>
      <c r="Q95" s="7" t="s">
        <v>171</v>
      </c>
      <c r="R95" s="7" t="s">
        <v>172</v>
      </c>
      <c r="S95" s="7" t="s">
        <v>173</v>
      </c>
      <c r="T95" s="7" t="s">
        <v>174</v>
      </c>
      <c r="U95" s="7" t="s">
        <v>175</v>
      </c>
      <c r="V95" s="7" t="s">
        <v>176</v>
      </c>
      <c r="W95" s="7" t="s">
        <v>177</v>
      </c>
      <c r="X95" s="7" t="s">
        <v>178</v>
      </c>
      <c r="Y95" s="7" t="s">
        <v>179</v>
      </c>
      <c r="Z95" s="7" t="s">
        <v>180</v>
      </c>
      <c r="AA95" s="7" t="s">
        <v>181</v>
      </c>
      <c r="AB95" s="7" t="s">
        <v>182</v>
      </c>
      <c r="AC95" s="7" t="s">
        <v>183</v>
      </c>
      <c r="AD95" s="7" t="s">
        <v>184</v>
      </c>
      <c r="AE95" s="7" t="s">
        <v>185</v>
      </c>
      <c r="AF95" s="7" t="s">
        <v>186</v>
      </c>
      <c r="AG95" s="7" t="s">
        <v>187</v>
      </c>
      <c r="AH95" s="7" t="s">
        <v>188</v>
      </c>
    </row>
    <row r="96" spans="1:34" x14ac:dyDescent="0.25">
      <c r="A96" s="6">
        <v>1</v>
      </c>
      <c r="B96" s="9" t="s">
        <v>1</v>
      </c>
      <c r="C96" s="6" t="s">
        <v>166</v>
      </c>
      <c r="D96" s="6" t="s">
        <v>166</v>
      </c>
      <c r="E96" s="6" t="s">
        <v>166</v>
      </c>
      <c r="F96" s="6" t="s">
        <v>166</v>
      </c>
      <c r="G96" s="6" t="s">
        <v>166</v>
      </c>
      <c r="H96" s="6" t="s">
        <v>166</v>
      </c>
      <c r="I96" s="6" t="s">
        <v>166</v>
      </c>
      <c r="J96" s="6" t="s">
        <v>166</v>
      </c>
      <c r="K96" s="6" t="s">
        <v>166</v>
      </c>
      <c r="L96" s="6" t="s">
        <v>166</v>
      </c>
      <c r="M96" s="6" t="s">
        <v>166</v>
      </c>
      <c r="N96" s="6" t="s">
        <v>166</v>
      </c>
      <c r="O96" s="6" t="s">
        <v>166</v>
      </c>
      <c r="P96" s="6" t="s">
        <v>166</v>
      </c>
      <c r="Q96" s="6" t="s">
        <v>166</v>
      </c>
      <c r="R96" s="6" t="s">
        <v>166</v>
      </c>
      <c r="S96" s="6" t="s">
        <v>166</v>
      </c>
      <c r="T96" s="6" t="s">
        <v>166</v>
      </c>
      <c r="U96" s="6" t="s">
        <v>166</v>
      </c>
      <c r="V96" s="6" t="s">
        <v>166</v>
      </c>
      <c r="W96" s="6" t="s">
        <v>166</v>
      </c>
      <c r="X96" s="6" t="s">
        <v>166</v>
      </c>
      <c r="Y96" s="6" t="s">
        <v>166</v>
      </c>
      <c r="Z96" s="6" t="s">
        <v>166</v>
      </c>
      <c r="AA96" s="6" t="s">
        <v>166</v>
      </c>
      <c r="AB96" s="6" t="s">
        <v>166</v>
      </c>
      <c r="AC96" s="6" t="s">
        <v>166</v>
      </c>
      <c r="AD96" s="6" t="s">
        <v>166</v>
      </c>
      <c r="AE96" s="6" t="s">
        <v>166</v>
      </c>
      <c r="AF96" s="6" t="s">
        <v>166</v>
      </c>
      <c r="AG96" s="6" t="s">
        <v>166</v>
      </c>
      <c r="AH96" s="6" t="s">
        <v>166</v>
      </c>
    </row>
    <row r="97" spans="1:34" x14ac:dyDescent="0.25">
      <c r="A97" s="6">
        <v>2</v>
      </c>
      <c r="B97" s="9" t="s">
        <v>190</v>
      </c>
      <c r="C97" s="8">
        <v>284.12540799999999</v>
      </c>
      <c r="D97" s="8">
        <v>292.23947199999998</v>
      </c>
      <c r="E97" s="8">
        <v>299.62799999999999</v>
      </c>
      <c r="F97" s="8">
        <v>306.02006399999999</v>
      </c>
      <c r="G97" s="8">
        <v>311.24116799999996</v>
      </c>
      <c r="H97" s="8">
        <v>315.82857600000006</v>
      </c>
      <c r="I97" s="8">
        <v>321.109376</v>
      </c>
      <c r="J97" s="8">
        <v>327.01468799999998</v>
      </c>
      <c r="K97" s="8">
        <v>333.11286399999995</v>
      </c>
      <c r="L97" s="8">
        <v>340.13862399999999</v>
      </c>
      <c r="M97" s="8">
        <v>348.60168000000004</v>
      </c>
      <c r="N97" s="8">
        <v>358.538768</v>
      </c>
      <c r="O97" s="8">
        <v>369.38966399999998</v>
      </c>
      <c r="P97" s="8">
        <v>380.23137599999995</v>
      </c>
      <c r="Q97" s="8">
        <v>390.71031999999997</v>
      </c>
      <c r="R97" s="8">
        <v>400.77598400000005</v>
      </c>
      <c r="S97" s="8">
        <v>411.42483200000004</v>
      </c>
      <c r="T97" s="8">
        <v>423.676288</v>
      </c>
      <c r="U97" s="8">
        <v>436.49256000000003</v>
      </c>
      <c r="V97" s="8">
        <v>447.93582399999997</v>
      </c>
      <c r="W97" s="8">
        <v>456.22438399999999</v>
      </c>
      <c r="X97" s="8">
        <v>460.61433600000004</v>
      </c>
      <c r="Y97" s="8">
        <v>461.18374399999999</v>
      </c>
      <c r="Z97" s="8">
        <v>459.46633600000001</v>
      </c>
      <c r="AA97" s="8">
        <v>458.22190399999999</v>
      </c>
      <c r="AB97" s="8">
        <v>459.2</v>
      </c>
      <c r="AC97" s="8">
        <v>462.54756799999996</v>
      </c>
      <c r="AD97" s="8">
        <v>467.19467199999997</v>
      </c>
      <c r="AE97" s="8">
        <v>471.80963199999997</v>
      </c>
      <c r="AF97" s="8">
        <v>475.51537599999995</v>
      </c>
      <c r="AG97" s="8">
        <v>478.96396800000002</v>
      </c>
      <c r="AH97" s="8">
        <v>482.83961599999998</v>
      </c>
    </row>
    <row r="98" spans="1:34" x14ac:dyDescent="0.25">
      <c r="A98" s="6">
        <v>3</v>
      </c>
      <c r="B98" s="9" t="s">
        <v>4</v>
      </c>
      <c r="C98" s="8">
        <v>3.1556929999999999</v>
      </c>
      <c r="D98" s="8">
        <v>3.1201680000000001</v>
      </c>
      <c r="E98" s="8">
        <v>3.0831930000000001</v>
      </c>
      <c r="F98" s="8">
        <v>3.0465950000000004</v>
      </c>
      <c r="G98" s="8">
        <v>3.013506</v>
      </c>
      <c r="H98" s="8">
        <v>2.9727899999999998</v>
      </c>
      <c r="I98" s="8">
        <v>2.9383669999999995</v>
      </c>
      <c r="J98" s="8">
        <v>2.9204449999999995</v>
      </c>
      <c r="K98" s="8">
        <v>2.9062349999999997</v>
      </c>
      <c r="L98" s="8">
        <v>2.9000869999999996</v>
      </c>
      <c r="M98" s="8">
        <v>2.8910969999999998</v>
      </c>
      <c r="N98" s="8">
        <v>2.8722759999999998</v>
      </c>
      <c r="O98" s="8">
        <v>2.8557459999999999</v>
      </c>
      <c r="P98" s="8">
        <v>2.8487279999999999</v>
      </c>
      <c r="Q98" s="8">
        <v>2.8500329999999998</v>
      </c>
      <c r="R98" s="8">
        <v>2.8499750000000001</v>
      </c>
      <c r="S98" s="8">
        <v>2.84693</v>
      </c>
      <c r="T98" s="8">
        <v>2.8428409999999995</v>
      </c>
      <c r="U98" s="8">
        <v>2.8393899999999999</v>
      </c>
      <c r="V98" s="8">
        <v>2.8325749999999998</v>
      </c>
      <c r="W98" s="8">
        <v>2.8230629999999994</v>
      </c>
      <c r="X98" s="8">
        <v>2.8257889999999999</v>
      </c>
      <c r="Y98" s="8">
        <v>2.8419420000000004</v>
      </c>
      <c r="Z98" s="8">
        <v>2.8567319999999996</v>
      </c>
      <c r="AA98" s="8">
        <v>2.8733490000000002</v>
      </c>
      <c r="AB98" s="8">
        <v>2.9</v>
      </c>
      <c r="AC98" s="8">
        <v>2.9286229999999995</v>
      </c>
      <c r="AD98" s="8">
        <v>2.9703539999999999</v>
      </c>
      <c r="AE98" s="8">
        <v>3.0074159999999996</v>
      </c>
      <c r="AF98" s="8">
        <v>3.0227279999999994</v>
      </c>
      <c r="AG98" s="8">
        <v>3.0315440000000002</v>
      </c>
      <c r="AH98" s="8">
        <v>3.0372280000000003</v>
      </c>
    </row>
    <row r="99" spans="1:34" x14ac:dyDescent="0.25">
      <c r="A99" s="6">
        <v>4</v>
      </c>
      <c r="B99" s="1" t="s">
        <v>108</v>
      </c>
      <c r="C99" s="8">
        <v>2.9246099999999999</v>
      </c>
      <c r="D99" s="8">
        <v>2.8868580000000001</v>
      </c>
      <c r="E99" s="8">
        <v>2.8488720000000001</v>
      </c>
      <c r="F99" s="8">
        <v>2.8116140000000001</v>
      </c>
      <c r="G99" s="8">
        <v>2.7779180000000001</v>
      </c>
      <c r="H99" s="8">
        <v>2.7377219999999998</v>
      </c>
      <c r="I99" s="8">
        <v>2.7012179999999999</v>
      </c>
      <c r="J99" s="8">
        <v>2.678598</v>
      </c>
      <c r="K99" s="8">
        <v>2.6594880000000001</v>
      </c>
      <c r="L99" s="8">
        <v>2.6430560000000001</v>
      </c>
      <c r="M99" s="8">
        <v>2.6242840000000003</v>
      </c>
      <c r="N99" s="8">
        <v>2.600962</v>
      </c>
      <c r="O99" s="8">
        <v>2.5790699999999998</v>
      </c>
      <c r="P99" s="8">
        <v>2.5659660000000004</v>
      </c>
      <c r="Q99" s="8">
        <v>2.5628980000000001</v>
      </c>
      <c r="R99" s="8">
        <v>2.5626639999999998</v>
      </c>
      <c r="S99" s="8">
        <v>2.5614160000000004</v>
      </c>
      <c r="T99" s="8">
        <v>2.5579579999999997</v>
      </c>
      <c r="U99" s="8">
        <v>2.5547079999999998</v>
      </c>
      <c r="V99" s="8">
        <v>2.5483899999999999</v>
      </c>
      <c r="W99" s="8">
        <v>2.5395760000000003</v>
      </c>
      <c r="X99" s="8">
        <v>2.5411619999999999</v>
      </c>
      <c r="Y99" s="8">
        <v>2.5526800000000005</v>
      </c>
      <c r="Z99" s="8">
        <v>2.5615460000000003</v>
      </c>
      <c r="AA99" s="8">
        <v>2.5745460000000002</v>
      </c>
      <c r="AB99" s="8">
        <v>2.6</v>
      </c>
      <c r="AC99" s="8">
        <v>2.6283140000000005</v>
      </c>
      <c r="AD99" s="8">
        <v>2.6666639999999999</v>
      </c>
      <c r="AE99" s="8">
        <v>2.6976560000000003</v>
      </c>
      <c r="AF99" s="8">
        <v>2.7075100000000005</v>
      </c>
      <c r="AG99" s="8">
        <v>2.7112280000000002</v>
      </c>
      <c r="AH99" s="8">
        <v>2.7120600000000001</v>
      </c>
    </row>
    <row r="100" spans="1:34" x14ac:dyDescent="0.25">
      <c r="A100" s="6">
        <v>5</v>
      </c>
      <c r="B100" s="1" t="s">
        <v>109</v>
      </c>
      <c r="C100" s="8">
        <v>0.16452000000000003</v>
      </c>
      <c r="D100" s="8">
        <v>0.17091899999999999</v>
      </c>
      <c r="E100" s="8">
        <v>0.17532599999999998</v>
      </c>
      <c r="F100" s="8">
        <v>0.179118</v>
      </c>
      <c r="G100" s="8">
        <v>0.182562</v>
      </c>
      <c r="H100" s="8">
        <v>0.18460499999999999</v>
      </c>
      <c r="I100" s="8">
        <v>0.19061999999999998</v>
      </c>
      <c r="J100" s="8">
        <v>0.19993499999999997</v>
      </c>
      <c r="K100" s="8">
        <v>0.20937299999999998</v>
      </c>
      <c r="L100" s="8">
        <v>0.22733400000000001</v>
      </c>
      <c r="M100" s="8">
        <v>0.24453599999999998</v>
      </c>
      <c r="N100" s="8">
        <v>0.25353900000000001</v>
      </c>
      <c r="O100" s="8">
        <v>0.263955</v>
      </c>
      <c r="P100" s="8">
        <v>0.27498</v>
      </c>
      <c r="Q100" s="8">
        <v>0.28242899999999999</v>
      </c>
      <c r="R100" s="8">
        <v>0.28276200000000001</v>
      </c>
      <c r="S100" s="8">
        <v>0.27987299999999998</v>
      </c>
      <c r="T100" s="8">
        <v>0.27908699999999997</v>
      </c>
      <c r="U100" s="8">
        <v>0.27898500000000004</v>
      </c>
      <c r="V100" s="8">
        <v>0.27863100000000002</v>
      </c>
      <c r="W100" s="8">
        <v>0.278169</v>
      </c>
      <c r="X100" s="8">
        <v>0.27990300000000001</v>
      </c>
      <c r="Y100" s="8">
        <v>0.28646699999999997</v>
      </c>
      <c r="Z100" s="8">
        <v>0.29492699999999999</v>
      </c>
      <c r="AA100" s="8">
        <v>0.29960100000000001</v>
      </c>
      <c r="AB100" s="8">
        <v>0.3</v>
      </c>
      <c r="AC100" s="8">
        <v>0.29893199999999998</v>
      </c>
      <c r="AD100" s="8">
        <v>0.30177599999999999</v>
      </c>
      <c r="AE100" s="8">
        <v>0.30918000000000001</v>
      </c>
      <c r="AF100" s="8">
        <v>0.317019</v>
      </c>
      <c r="AG100" s="8">
        <v>0.32495099999999993</v>
      </c>
      <c r="AH100" s="8">
        <v>0.33270299999999997</v>
      </c>
    </row>
    <row r="101" spans="1:34" x14ac:dyDescent="0.25">
      <c r="A101" s="6">
        <v>6</v>
      </c>
      <c r="B101" s="9" t="s">
        <v>8</v>
      </c>
      <c r="C101" s="8">
        <v>64.931719999999999</v>
      </c>
      <c r="D101" s="8">
        <v>64.256878</v>
      </c>
      <c r="E101" s="8">
        <v>63.615146000000003</v>
      </c>
      <c r="F101" s="8">
        <v>63.120302000000002</v>
      </c>
      <c r="G101" s="8">
        <v>62.906592000000003</v>
      </c>
      <c r="H101" s="8">
        <v>62.289542000000004</v>
      </c>
      <c r="I101" s="8">
        <v>61.617108000000002</v>
      </c>
      <c r="J101" s="8">
        <v>61.255908000000005</v>
      </c>
      <c r="K101" s="8">
        <v>60.688222000000003</v>
      </c>
      <c r="L101" s="8">
        <v>59.979066000000003</v>
      </c>
      <c r="M101" s="8">
        <v>59.655190000000005</v>
      </c>
      <c r="N101" s="8">
        <v>59.456530000000001</v>
      </c>
      <c r="O101" s="8">
        <v>58.747976000000001</v>
      </c>
      <c r="P101" s="8">
        <v>58.102030000000006</v>
      </c>
      <c r="Q101" s="8">
        <v>58.167046000000006</v>
      </c>
      <c r="R101" s="8">
        <v>57.952734</v>
      </c>
      <c r="S101" s="8">
        <v>57.376620000000003</v>
      </c>
      <c r="T101" s="8">
        <v>57.179164</v>
      </c>
      <c r="U101" s="8">
        <v>57.159900000000007</v>
      </c>
      <c r="V101" s="8">
        <v>57.471736</v>
      </c>
      <c r="W101" s="8">
        <v>57.961162000000002</v>
      </c>
      <c r="X101" s="8">
        <v>58.551121999999992</v>
      </c>
      <c r="Y101" s="8">
        <v>58.621555999999998</v>
      </c>
      <c r="Z101" s="8">
        <v>58.329585999999999</v>
      </c>
      <c r="AA101" s="8">
        <v>58.870784</v>
      </c>
      <c r="AB101" s="8">
        <v>60.2</v>
      </c>
      <c r="AC101" s="8">
        <v>61.815767999999998</v>
      </c>
      <c r="AD101" s="8">
        <v>63.650061999999998</v>
      </c>
      <c r="AE101" s="8">
        <v>64.675870000000003</v>
      </c>
      <c r="AF101" s="8">
        <v>63.699426000000003</v>
      </c>
      <c r="AG101" s="8">
        <v>62.266666000000008</v>
      </c>
      <c r="AH101" s="8">
        <v>61.916302000000002</v>
      </c>
    </row>
    <row r="102" spans="1:34" x14ac:dyDescent="0.25">
      <c r="A102" s="6">
        <v>7</v>
      </c>
      <c r="B102" s="1" t="s">
        <v>110</v>
      </c>
      <c r="C102" s="8">
        <v>59.725214999999999</v>
      </c>
      <c r="D102" s="8">
        <v>59.127480000000006</v>
      </c>
      <c r="E102" s="8">
        <v>58.550834999999999</v>
      </c>
      <c r="F102" s="8">
        <v>58.098510000000005</v>
      </c>
      <c r="G102" s="8">
        <v>57.904814999999999</v>
      </c>
      <c r="H102" s="8">
        <v>57.300975000000001</v>
      </c>
      <c r="I102" s="8">
        <v>56.650514999999999</v>
      </c>
      <c r="J102" s="8">
        <v>56.295869999999994</v>
      </c>
      <c r="K102" s="8">
        <v>55.752524999999999</v>
      </c>
      <c r="L102" s="8">
        <v>55.104284999999997</v>
      </c>
      <c r="M102" s="8">
        <v>54.852870000000003</v>
      </c>
      <c r="N102" s="8">
        <v>54.745755000000003</v>
      </c>
      <c r="O102" s="8">
        <v>54.14358</v>
      </c>
      <c r="P102" s="8">
        <v>53.599679999999999</v>
      </c>
      <c r="Q102" s="8">
        <v>53.770064999999995</v>
      </c>
      <c r="R102" s="8">
        <v>53.654624999999996</v>
      </c>
      <c r="S102" s="8">
        <v>53.20008</v>
      </c>
      <c r="T102" s="8">
        <v>53.085195000000006</v>
      </c>
      <c r="U102" s="8">
        <v>53.075760000000002</v>
      </c>
      <c r="V102" s="8">
        <v>53.344380000000001</v>
      </c>
      <c r="W102" s="8">
        <v>53.757854999999999</v>
      </c>
      <c r="X102" s="8">
        <v>54.244034999999997</v>
      </c>
      <c r="Y102" s="8">
        <v>54.215730000000001</v>
      </c>
      <c r="Z102" s="8">
        <v>53.872185000000002</v>
      </c>
      <c r="AA102" s="8">
        <v>54.304530000000007</v>
      </c>
      <c r="AB102" s="8">
        <v>55.5</v>
      </c>
      <c r="AC102" s="8">
        <v>56.995724999999993</v>
      </c>
      <c r="AD102" s="8">
        <v>58.722329999999999</v>
      </c>
      <c r="AE102" s="8">
        <v>59.682480000000005</v>
      </c>
      <c r="AF102" s="8">
        <v>58.704570000000004</v>
      </c>
      <c r="AG102" s="8">
        <v>57.340935000000002</v>
      </c>
      <c r="AH102" s="8">
        <v>57.063434999999998</v>
      </c>
    </row>
    <row r="103" spans="1:34" x14ac:dyDescent="0.25">
      <c r="A103" s="6">
        <v>8</v>
      </c>
      <c r="B103" s="1" t="s">
        <v>111</v>
      </c>
      <c r="C103" s="8">
        <v>2.5379309999999999</v>
      </c>
      <c r="D103" s="8">
        <v>2.497341</v>
      </c>
      <c r="E103" s="8">
        <v>2.4624600000000001</v>
      </c>
      <c r="F103" s="8">
        <v>2.4365549999999998</v>
      </c>
      <c r="G103" s="8">
        <v>2.4204840000000001</v>
      </c>
      <c r="H103" s="8">
        <v>2.4079769999999998</v>
      </c>
      <c r="I103" s="8">
        <v>2.3955359999999999</v>
      </c>
      <c r="J103" s="8">
        <v>2.398803</v>
      </c>
      <c r="K103" s="8">
        <v>2.3990339999999999</v>
      </c>
      <c r="L103" s="8">
        <v>2.386428</v>
      </c>
      <c r="M103" s="8">
        <v>2.3779469999999998</v>
      </c>
      <c r="N103" s="8">
        <v>2.3614799999999998</v>
      </c>
      <c r="O103" s="8">
        <v>2.3281499999999995</v>
      </c>
      <c r="P103" s="8">
        <v>2.294886</v>
      </c>
      <c r="Q103" s="8">
        <v>2.2609949999999999</v>
      </c>
      <c r="R103" s="8">
        <v>2.2371690000000002</v>
      </c>
      <c r="S103" s="8">
        <v>2.227236</v>
      </c>
      <c r="T103" s="8">
        <v>2.241492</v>
      </c>
      <c r="U103" s="8">
        <v>2.301453</v>
      </c>
      <c r="V103" s="8">
        <v>2.4262260000000002</v>
      </c>
      <c r="W103" s="8">
        <v>2.5729769999999998</v>
      </c>
      <c r="X103" s="8">
        <v>2.6888069999999997</v>
      </c>
      <c r="Y103" s="8">
        <v>2.796948</v>
      </c>
      <c r="Z103" s="8">
        <v>2.909907</v>
      </c>
      <c r="AA103" s="8">
        <v>3.0889979999999997</v>
      </c>
      <c r="AB103" s="8">
        <v>3.3</v>
      </c>
      <c r="AC103" s="8">
        <v>3.476121</v>
      </c>
      <c r="AD103" s="8">
        <v>3.6178229999999996</v>
      </c>
      <c r="AE103" s="8">
        <v>3.7540469999999999</v>
      </c>
      <c r="AF103" s="8">
        <v>3.8428829999999992</v>
      </c>
      <c r="AG103" s="8">
        <v>3.8587229999999999</v>
      </c>
      <c r="AH103" s="8">
        <v>3.86694</v>
      </c>
    </row>
    <row r="104" spans="1:34" x14ac:dyDescent="0.25">
      <c r="A104" s="6">
        <v>9</v>
      </c>
      <c r="B104" s="1" t="s">
        <v>112</v>
      </c>
      <c r="C104" s="8">
        <v>2.3446359999999995</v>
      </c>
      <c r="D104" s="8">
        <v>2.3294459999999999</v>
      </c>
      <c r="E104" s="8">
        <v>2.3137379999999999</v>
      </c>
      <c r="F104" s="8">
        <v>2.3064580000000001</v>
      </c>
      <c r="G104" s="8">
        <v>2.3102800000000001</v>
      </c>
      <c r="H104" s="8">
        <v>2.2959299999999998</v>
      </c>
      <c r="I104" s="8">
        <v>2.270044</v>
      </c>
      <c r="J104" s="8">
        <v>2.240084</v>
      </c>
      <c r="K104" s="8">
        <v>2.192078</v>
      </c>
      <c r="L104" s="8">
        <v>2.1330539999999996</v>
      </c>
      <c r="M104" s="8">
        <v>2.0752619999999999</v>
      </c>
      <c r="N104" s="8">
        <v>2.0213199999999998</v>
      </c>
      <c r="O104" s="8">
        <v>1.9647459999999999</v>
      </c>
      <c r="P104" s="8">
        <v>1.9144719999999997</v>
      </c>
      <c r="Q104" s="8">
        <v>1.8843299999999998</v>
      </c>
      <c r="R104" s="8">
        <v>1.8311439999999999</v>
      </c>
      <c r="S104" s="8">
        <v>1.7339279999999999</v>
      </c>
      <c r="T104" s="8">
        <v>1.6474219999999999</v>
      </c>
      <c r="U104" s="8">
        <v>1.581636</v>
      </c>
      <c r="V104" s="8">
        <v>1.5193080000000001</v>
      </c>
      <c r="W104" s="8">
        <v>1.4760899999999999</v>
      </c>
      <c r="X104" s="8">
        <v>1.480262</v>
      </c>
      <c r="Y104" s="8">
        <v>1.4888159999999999</v>
      </c>
      <c r="Z104" s="8">
        <v>1.4562660000000001</v>
      </c>
      <c r="AA104" s="8">
        <v>1.4280839999999997</v>
      </c>
      <c r="AB104" s="8">
        <v>1.4</v>
      </c>
      <c r="AC104" s="8">
        <v>1.3804979999999998</v>
      </c>
      <c r="AD104" s="8">
        <v>1.3696619999999999</v>
      </c>
      <c r="AE104" s="8">
        <v>1.3354320000000002</v>
      </c>
      <c r="AF104" s="8">
        <v>1.2917799999999999</v>
      </c>
      <c r="AG104" s="8">
        <v>1.234394</v>
      </c>
      <c r="AH104" s="8">
        <v>1.171492</v>
      </c>
    </row>
    <row r="105" spans="1:34" x14ac:dyDescent="0.25">
      <c r="A105" s="6">
        <v>10</v>
      </c>
      <c r="B105" s="9" t="s">
        <v>13</v>
      </c>
      <c r="C105" s="8">
        <v>11.929174</v>
      </c>
      <c r="D105" s="8">
        <v>12.096378999999999</v>
      </c>
      <c r="E105" s="8">
        <v>12.199842</v>
      </c>
      <c r="F105" s="8">
        <v>12.334077000000001</v>
      </c>
      <c r="G105" s="8">
        <v>12.496886</v>
      </c>
      <c r="H105" s="8">
        <v>12.647919999999999</v>
      </c>
      <c r="I105" s="8">
        <v>12.796599000000001</v>
      </c>
      <c r="J105" s="8">
        <v>12.888444</v>
      </c>
      <c r="K105" s="8">
        <v>12.964903</v>
      </c>
      <c r="L105" s="8">
        <v>13.094427999999999</v>
      </c>
      <c r="M105" s="8">
        <v>13.199460999999999</v>
      </c>
      <c r="N105" s="8">
        <v>13.30575</v>
      </c>
      <c r="O105" s="8">
        <v>13.414393999999998</v>
      </c>
      <c r="P105" s="8">
        <v>13.601224</v>
      </c>
      <c r="Q105" s="8">
        <v>13.927313</v>
      </c>
      <c r="R105" s="8">
        <v>14.152608000000001</v>
      </c>
      <c r="S105" s="8">
        <v>14.246179999999999</v>
      </c>
      <c r="T105" s="8">
        <v>14.292337999999999</v>
      </c>
      <c r="U105" s="8">
        <v>14.276795</v>
      </c>
      <c r="V105" s="8">
        <v>14.273655000000002</v>
      </c>
      <c r="W105" s="8">
        <v>14.377274999999999</v>
      </c>
      <c r="X105" s="8">
        <v>14.583730000000001</v>
      </c>
      <c r="Y105" s="8">
        <v>14.881558999999999</v>
      </c>
      <c r="Z105" s="8">
        <v>15.189121999999998</v>
      </c>
      <c r="AA105" s="8">
        <v>15.426819999999999</v>
      </c>
      <c r="AB105" s="8">
        <v>15.7</v>
      </c>
      <c r="AC105" s="8">
        <v>15.967371</v>
      </c>
      <c r="AD105" s="8">
        <v>16.244318999999997</v>
      </c>
      <c r="AE105" s="8">
        <v>16.559260999999999</v>
      </c>
      <c r="AF105" s="8">
        <v>16.878913000000001</v>
      </c>
      <c r="AG105" s="8">
        <v>17.170618999999999</v>
      </c>
      <c r="AH105" s="8">
        <v>17.419149999999998</v>
      </c>
    </row>
    <row r="106" spans="1:34" x14ac:dyDescent="0.25">
      <c r="A106" s="6">
        <v>11</v>
      </c>
      <c r="B106" s="9" t="s">
        <v>15</v>
      </c>
      <c r="C106" s="8">
        <v>0.88048799999999983</v>
      </c>
      <c r="D106" s="8">
        <v>0.90406799999999987</v>
      </c>
      <c r="E106" s="8">
        <v>0.93579599999999996</v>
      </c>
      <c r="F106" s="8">
        <v>0.96760800000000002</v>
      </c>
      <c r="G106" s="8">
        <v>0.9854639999999999</v>
      </c>
      <c r="H106" s="8">
        <v>0.99336000000000002</v>
      </c>
      <c r="I106" s="8">
        <v>0.99327599999999994</v>
      </c>
      <c r="J106" s="8">
        <v>0.98175600000000007</v>
      </c>
      <c r="K106" s="8">
        <v>0.97594799999999993</v>
      </c>
      <c r="L106" s="8">
        <v>0.97615200000000002</v>
      </c>
      <c r="M106" s="8">
        <v>0.98246399999999989</v>
      </c>
      <c r="N106" s="8">
        <v>0.99468000000000001</v>
      </c>
      <c r="O106" s="8">
        <v>1.005468</v>
      </c>
      <c r="P106" s="8">
        <v>1.0218720000000001</v>
      </c>
      <c r="Q106" s="8">
        <v>1.040208</v>
      </c>
      <c r="R106" s="8">
        <v>1.044648</v>
      </c>
      <c r="S106" s="8">
        <v>1.040616</v>
      </c>
      <c r="T106" s="8">
        <v>1.054872</v>
      </c>
      <c r="U106" s="8">
        <v>1.068648</v>
      </c>
      <c r="V106" s="8">
        <v>1.0658879999999999</v>
      </c>
      <c r="W106" s="8">
        <v>1.06758</v>
      </c>
      <c r="X106" s="8">
        <v>1.125048</v>
      </c>
      <c r="Y106" s="8">
        <v>1.1967479999999999</v>
      </c>
      <c r="Z106" s="8">
        <v>1.2114959999999999</v>
      </c>
      <c r="AA106" s="8">
        <v>1.208196</v>
      </c>
      <c r="AB106" s="8">
        <v>1.2</v>
      </c>
      <c r="AC106" s="8">
        <v>1.185036</v>
      </c>
      <c r="AD106" s="8">
        <v>1.1770199999999997</v>
      </c>
      <c r="AE106" s="8">
        <v>1.1745480000000001</v>
      </c>
      <c r="AF106" s="8">
        <v>1.1808839999999998</v>
      </c>
      <c r="AG106" s="8">
        <v>1.1893799999999999</v>
      </c>
      <c r="AH106" s="8">
        <v>1.1898</v>
      </c>
    </row>
    <row r="107" spans="1:34" x14ac:dyDescent="0.25">
      <c r="A107" s="6">
        <v>12</v>
      </c>
      <c r="B107" s="9" t="s">
        <v>17</v>
      </c>
      <c r="C107" s="8">
        <v>14.446586</v>
      </c>
      <c r="D107" s="8">
        <v>14.503720000000001</v>
      </c>
      <c r="E107" s="8">
        <v>14.610596000000001</v>
      </c>
      <c r="F107" s="8">
        <v>14.751660000000001</v>
      </c>
      <c r="G107" s="8">
        <v>14.862231999999999</v>
      </c>
      <c r="H107" s="8">
        <v>14.952629999999999</v>
      </c>
      <c r="I107" s="8">
        <v>15.024239999999999</v>
      </c>
      <c r="J107" s="8">
        <v>15.094618000000001</v>
      </c>
      <c r="K107" s="8">
        <v>15.247693999999999</v>
      </c>
      <c r="L107" s="8">
        <v>15.507337999999999</v>
      </c>
      <c r="M107" s="8">
        <v>15.780996</v>
      </c>
      <c r="N107" s="8">
        <v>15.967336</v>
      </c>
      <c r="O107" s="8">
        <v>16.086224000000001</v>
      </c>
      <c r="P107" s="8">
        <v>16.211734</v>
      </c>
      <c r="Q107" s="8">
        <v>16.360652000000002</v>
      </c>
      <c r="R107" s="8">
        <v>16.396380000000001</v>
      </c>
      <c r="S107" s="8">
        <v>16.259474000000001</v>
      </c>
      <c r="T107" s="8">
        <v>16.075906</v>
      </c>
      <c r="U107" s="8">
        <v>15.908816000000002</v>
      </c>
      <c r="V107" s="8">
        <v>15.763286000000001</v>
      </c>
      <c r="W107" s="8">
        <v>15.720012000000002</v>
      </c>
      <c r="X107" s="8">
        <v>15.728790000000002</v>
      </c>
      <c r="Y107" s="8">
        <v>15.667652</v>
      </c>
      <c r="Z107" s="8">
        <v>15.552152000000001</v>
      </c>
      <c r="AA107" s="8">
        <v>15.432493999999998</v>
      </c>
      <c r="AB107" s="8">
        <v>15.4</v>
      </c>
      <c r="AC107" s="8">
        <v>15.456209999999999</v>
      </c>
      <c r="AD107" s="8">
        <v>15.525355999999999</v>
      </c>
      <c r="AE107" s="8">
        <v>15.579410000000001</v>
      </c>
      <c r="AF107" s="8">
        <v>15.588034</v>
      </c>
      <c r="AG107" s="8">
        <v>15.558466000000001</v>
      </c>
      <c r="AH107" s="8">
        <v>15.521044000000002</v>
      </c>
    </row>
    <row r="108" spans="1:34" x14ac:dyDescent="0.25">
      <c r="A108" s="6">
        <v>13</v>
      </c>
      <c r="B108" s="1" t="s">
        <v>284</v>
      </c>
      <c r="C108" s="8">
        <v>7.9007339999999999</v>
      </c>
      <c r="D108" s="8">
        <v>7.9347039999999991</v>
      </c>
      <c r="E108" s="8">
        <v>7.988626</v>
      </c>
      <c r="F108" s="8">
        <v>8.0513200000000005</v>
      </c>
      <c r="G108" s="8">
        <v>8.0834840000000003</v>
      </c>
      <c r="H108" s="8">
        <v>8.1074780000000004</v>
      </c>
      <c r="I108" s="8">
        <v>8.1296660000000003</v>
      </c>
      <c r="J108" s="8">
        <v>8.1627759999999991</v>
      </c>
      <c r="K108" s="8">
        <v>8.2747479999999989</v>
      </c>
      <c r="L108" s="8">
        <v>8.4811479999999992</v>
      </c>
      <c r="M108" s="8">
        <v>8.7064679999999992</v>
      </c>
      <c r="N108" s="8">
        <v>8.872878</v>
      </c>
      <c r="O108" s="8">
        <v>8.9795179999999988</v>
      </c>
      <c r="P108" s="8">
        <v>9.0920059999999996</v>
      </c>
      <c r="Q108" s="8">
        <v>9.224532</v>
      </c>
      <c r="R108" s="8">
        <v>9.2430219999999998</v>
      </c>
      <c r="S108" s="8">
        <v>9.1382740000000009</v>
      </c>
      <c r="T108" s="8">
        <v>9.0146920000000001</v>
      </c>
      <c r="U108" s="8">
        <v>8.9043539999999997</v>
      </c>
      <c r="V108" s="8">
        <v>8.8074320000000004</v>
      </c>
      <c r="W108" s="8">
        <v>8.7609919999999999</v>
      </c>
      <c r="X108" s="8">
        <v>8.7640019999999996</v>
      </c>
      <c r="Y108" s="8">
        <v>8.7392339999999997</v>
      </c>
      <c r="Z108" s="8">
        <v>8.6766260000000006</v>
      </c>
      <c r="AA108" s="8">
        <v>8.6202959999999997</v>
      </c>
      <c r="AB108" s="8">
        <v>8.6</v>
      </c>
      <c r="AC108" s="8">
        <v>8.617458000000001</v>
      </c>
      <c r="AD108" s="8">
        <v>8.6237359999999992</v>
      </c>
      <c r="AE108" s="8">
        <v>8.5938940000000006</v>
      </c>
      <c r="AF108" s="8">
        <v>8.5427239999999998</v>
      </c>
      <c r="AG108" s="8">
        <v>8.4779660000000003</v>
      </c>
      <c r="AH108" s="8">
        <v>8.4122620000000001</v>
      </c>
    </row>
    <row r="109" spans="1:34" x14ac:dyDescent="0.25">
      <c r="A109" s="6">
        <v>14</v>
      </c>
      <c r="B109" s="1" t="s">
        <v>113</v>
      </c>
      <c r="C109" s="8">
        <v>0.34795799999999999</v>
      </c>
      <c r="D109" s="8">
        <v>0.34732799999999997</v>
      </c>
      <c r="E109" s="8">
        <v>0.34678800000000004</v>
      </c>
      <c r="F109" s="8">
        <v>0.34536600000000001</v>
      </c>
      <c r="G109" s="8">
        <v>0.342669</v>
      </c>
      <c r="H109" s="8">
        <v>0.33931799999999995</v>
      </c>
      <c r="I109" s="8">
        <v>0.33677399999999996</v>
      </c>
      <c r="J109" s="8">
        <v>0.33612599999999998</v>
      </c>
      <c r="K109" s="8">
        <v>0.33833399999999997</v>
      </c>
      <c r="L109" s="8">
        <v>0.34117199999999998</v>
      </c>
      <c r="M109" s="8">
        <v>0.34291499999999997</v>
      </c>
      <c r="N109" s="8">
        <v>0.34263899999999997</v>
      </c>
      <c r="O109" s="8">
        <v>0.34122899999999995</v>
      </c>
      <c r="P109" s="8">
        <v>0.34047899999999998</v>
      </c>
      <c r="Q109" s="8">
        <v>0.33910200000000001</v>
      </c>
      <c r="R109" s="8">
        <v>0.33618000000000003</v>
      </c>
      <c r="S109" s="8">
        <v>0.33163500000000001</v>
      </c>
      <c r="T109" s="8">
        <v>0.327984</v>
      </c>
      <c r="U109" s="8">
        <v>0.32674500000000001</v>
      </c>
      <c r="V109" s="8">
        <v>0.32571599999999995</v>
      </c>
      <c r="W109" s="8">
        <v>0.32482799999999995</v>
      </c>
      <c r="X109" s="8">
        <v>0.32243699999999997</v>
      </c>
      <c r="Y109" s="8">
        <v>0.31741799999999998</v>
      </c>
      <c r="Z109" s="8">
        <v>0.31146600000000002</v>
      </c>
      <c r="AA109" s="8">
        <v>0.30515399999999998</v>
      </c>
      <c r="AB109" s="8">
        <v>0.3</v>
      </c>
      <c r="AC109" s="8">
        <v>0.298149</v>
      </c>
      <c r="AD109" s="8">
        <v>0.29763299999999998</v>
      </c>
      <c r="AE109" s="8">
        <v>0.295956</v>
      </c>
      <c r="AF109" s="8">
        <v>0.29480999999999996</v>
      </c>
      <c r="AG109" s="8">
        <v>0.29284499999999997</v>
      </c>
      <c r="AH109" s="8">
        <v>0.28907100000000002</v>
      </c>
    </row>
    <row r="110" spans="1:34" x14ac:dyDescent="0.25">
      <c r="A110" s="6">
        <v>15</v>
      </c>
      <c r="B110" s="1" t="s">
        <v>114</v>
      </c>
      <c r="C110" s="8">
        <v>0.47658400000000001</v>
      </c>
      <c r="D110" s="8">
        <v>0.47145600000000004</v>
      </c>
      <c r="E110" s="8">
        <v>0.46740800000000005</v>
      </c>
      <c r="F110" s="8">
        <v>0.46346000000000004</v>
      </c>
      <c r="G110" s="8">
        <v>0.45894400000000002</v>
      </c>
      <c r="H110" s="8">
        <v>0.45340000000000003</v>
      </c>
      <c r="I110" s="8">
        <v>0.44801200000000002</v>
      </c>
      <c r="J110" s="8">
        <v>0.44288000000000005</v>
      </c>
      <c r="K110" s="8">
        <v>0.43912800000000002</v>
      </c>
      <c r="L110" s="8">
        <v>0.43824800000000003</v>
      </c>
      <c r="M110" s="8">
        <v>0.43774400000000008</v>
      </c>
      <c r="N110" s="8">
        <v>0.435664</v>
      </c>
      <c r="O110" s="8">
        <v>0.43293599999999999</v>
      </c>
      <c r="P110" s="8">
        <v>0.43216399999999999</v>
      </c>
      <c r="Q110" s="8">
        <v>0.43353599999999998</v>
      </c>
      <c r="R110" s="8">
        <v>0.43346800000000002</v>
      </c>
      <c r="S110" s="8">
        <v>0.43120000000000003</v>
      </c>
      <c r="T110" s="8">
        <v>0.42756</v>
      </c>
      <c r="U110" s="8">
        <v>0.42342800000000003</v>
      </c>
      <c r="V110" s="8">
        <v>0.42117200000000005</v>
      </c>
      <c r="W110" s="8">
        <v>0.42278800000000005</v>
      </c>
      <c r="X110" s="8">
        <v>0.42369200000000007</v>
      </c>
      <c r="Y110" s="8">
        <v>0.41893599999999998</v>
      </c>
      <c r="Z110" s="8">
        <v>0.41121600000000003</v>
      </c>
      <c r="AA110" s="8">
        <v>0.40450000000000003</v>
      </c>
      <c r="AB110" s="8">
        <v>0.4</v>
      </c>
      <c r="AC110" s="8">
        <v>0.39743200000000001</v>
      </c>
      <c r="AD110" s="8">
        <v>0.39694400000000002</v>
      </c>
      <c r="AE110" s="8">
        <v>0.39855200000000002</v>
      </c>
      <c r="AF110" s="8">
        <v>0.40099600000000002</v>
      </c>
      <c r="AG110" s="8">
        <v>0.40333200000000002</v>
      </c>
      <c r="AH110" s="8">
        <v>0.40537200000000007</v>
      </c>
    </row>
    <row r="111" spans="1:34" x14ac:dyDescent="0.25">
      <c r="A111" s="6">
        <v>16</v>
      </c>
      <c r="B111" s="1" t="s">
        <v>115</v>
      </c>
      <c r="C111" s="8">
        <v>1.044211</v>
      </c>
      <c r="D111" s="8">
        <v>1.0258080000000001</v>
      </c>
      <c r="E111" s="8">
        <v>1.009827</v>
      </c>
      <c r="F111" s="8">
        <v>0.99735999999999991</v>
      </c>
      <c r="G111" s="8">
        <v>0.98340199999999978</v>
      </c>
      <c r="H111" s="8">
        <v>0.96823999999999988</v>
      </c>
      <c r="I111" s="8">
        <v>0.95307799999999987</v>
      </c>
      <c r="J111" s="8">
        <v>0.93685899999999989</v>
      </c>
      <c r="K111" s="8">
        <v>0.92353099999999988</v>
      </c>
      <c r="L111" s="8">
        <v>0.9122539999999999</v>
      </c>
      <c r="M111" s="8">
        <v>0.89938799999999997</v>
      </c>
      <c r="N111" s="8">
        <v>0.88507299999999989</v>
      </c>
      <c r="O111" s="8">
        <v>0.86984099999999998</v>
      </c>
      <c r="P111" s="8">
        <v>0.85502899999999993</v>
      </c>
      <c r="Q111" s="8">
        <v>0.84172199999999986</v>
      </c>
      <c r="R111" s="8">
        <v>0.82528599999999996</v>
      </c>
      <c r="S111" s="8">
        <v>0.80597299999999994</v>
      </c>
      <c r="T111" s="8">
        <v>0.78642899999999993</v>
      </c>
      <c r="U111" s="8">
        <v>0.76735399999999998</v>
      </c>
      <c r="V111" s="8">
        <v>0.74958799999999992</v>
      </c>
      <c r="W111" s="8">
        <v>0.74151699999999987</v>
      </c>
      <c r="X111" s="8">
        <v>0.73872399999999994</v>
      </c>
      <c r="Y111" s="8">
        <v>0.73089099999999985</v>
      </c>
      <c r="Z111" s="8">
        <v>0.71996399999999994</v>
      </c>
      <c r="AA111" s="8">
        <v>0.70921899999999993</v>
      </c>
      <c r="AB111" s="8">
        <v>0.7</v>
      </c>
      <c r="AC111" s="8">
        <v>0.69188000000000005</v>
      </c>
      <c r="AD111" s="8">
        <v>0.68361300000000003</v>
      </c>
      <c r="AE111" s="8">
        <v>0.67238500000000001</v>
      </c>
      <c r="AF111" s="8">
        <v>0.66054099999999993</v>
      </c>
      <c r="AG111" s="8">
        <v>0.65000600000000008</v>
      </c>
      <c r="AH111" s="8">
        <v>0.64023399999999997</v>
      </c>
    </row>
    <row r="112" spans="1:34" x14ac:dyDescent="0.25">
      <c r="A112" s="6">
        <v>17</v>
      </c>
      <c r="B112" s="1" t="s">
        <v>116</v>
      </c>
      <c r="C112" s="8">
        <v>0.84632800000000008</v>
      </c>
      <c r="D112" s="8">
        <v>0.84883200000000003</v>
      </c>
      <c r="E112" s="8">
        <v>0.85120800000000008</v>
      </c>
      <c r="F112" s="8">
        <v>0.85409600000000008</v>
      </c>
      <c r="G112" s="8">
        <v>0.85323199999999999</v>
      </c>
      <c r="H112" s="8">
        <v>0.85058400000000001</v>
      </c>
      <c r="I112" s="8">
        <v>0.84919200000000006</v>
      </c>
      <c r="J112" s="8">
        <v>0.850136</v>
      </c>
      <c r="K112" s="8">
        <v>0.85836000000000012</v>
      </c>
      <c r="L112" s="8">
        <v>0.87202400000000013</v>
      </c>
      <c r="M112" s="8">
        <v>0.88083200000000006</v>
      </c>
      <c r="N112" s="8">
        <v>0.88257600000000014</v>
      </c>
      <c r="O112" s="8">
        <v>0.88137600000000005</v>
      </c>
      <c r="P112" s="8">
        <v>0.87946400000000013</v>
      </c>
      <c r="Q112" s="8">
        <v>0.87561599999999995</v>
      </c>
      <c r="R112" s="8">
        <v>0.86972000000000005</v>
      </c>
      <c r="S112" s="8">
        <v>0.86139200000000016</v>
      </c>
      <c r="T112" s="8">
        <v>0.8516800000000001</v>
      </c>
      <c r="U112" s="8">
        <v>0.84142400000000006</v>
      </c>
      <c r="V112" s="8">
        <v>0.83088800000000007</v>
      </c>
      <c r="W112" s="8">
        <v>0.82795200000000013</v>
      </c>
      <c r="X112" s="8">
        <v>0.82968000000000008</v>
      </c>
      <c r="Y112" s="8">
        <v>0.82552800000000004</v>
      </c>
      <c r="Z112" s="8">
        <v>0.81557600000000008</v>
      </c>
      <c r="AA112" s="8">
        <v>0.80627200000000021</v>
      </c>
      <c r="AB112" s="8">
        <v>0.8</v>
      </c>
      <c r="AC112" s="8">
        <v>0.79961599999999999</v>
      </c>
      <c r="AD112" s="8">
        <v>0.80139200000000022</v>
      </c>
      <c r="AE112" s="8">
        <v>0.79871199999999998</v>
      </c>
      <c r="AF112" s="8">
        <v>0.79633600000000004</v>
      </c>
      <c r="AG112" s="8">
        <v>0.79913600000000007</v>
      </c>
      <c r="AH112" s="8">
        <v>0.80425600000000008</v>
      </c>
    </row>
    <row r="113" spans="1:34" x14ac:dyDescent="0.25">
      <c r="A113" s="6">
        <v>18</v>
      </c>
      <c r="B113" s="1" t="s">
        <v>117</v>
      </c>
      <c r="C113" s="8">
        <v>0.83757999999999999</v>
      </c>
      <c r="D113" s="8">
        <v>0.84126999999999996</v>
      </c>
      <c r="E113" s="8">
        <v>0.84915999999999991</v>
      </c>
      <c r="F113" s="8">
        <v>0.86007999999999996</v>
      </c>
      <c r="G113" s="8">
        <v>0.86671000000000009</v>
      </c>
      <c r="H113" s="8">
        <v>0.86875000000000002</v>
      </c>
      <c r="I113" s="8">
        <v>0.87195999999999996</v>
      </c>
      <c r="J113" s="8">
        <v>0.88254999999999995</v>
      </c>
      <c r="K113" s="8">
        <v>0.90427000000000002</v>
      </c>
      <c r="L113" s="8">
        <v>0.94033</v>
      </c>
      <c r="M113" s="8">
        <v>0.98710999999999993</v>
      </c>
      <c r="N113" s="8">
        <v>1.03148</v>
      </c>
      <c r="O113" s="8">
        <v>1.06623</v>
      </c>
      <c r="P113" s="8">
        <v>1.0931299999999999</v>
      </c>
      <c r="Q113" s="8">
        <v>1.11182</v>
      </c>
      <c r="R113" s="8">
        <v>1.1109199999999999</v>
      </c>
      <c r="S113" s="8">
        <v>1.09362</v>
      </c>
      <c r="T113" s="8">
        <v>1.0741700000000001</v>
      </c>
      <c r="U113" s="8">
        <v>1.05444</v>
      </c>
      <c r="V113" s="8">
        <v>1.0378499999999999</v>
      </c>
      <c r="W113" s="8">
        <v>1.0274099999999999</v>
      </c>
      <c r="X113" s="8">
        <v>1.0217799999999999</v>
      </c>
      <c r="Y113" s="8">
        <v>1.01637</v>
      </c>
      <c r="Z113" s="8">
        <v>1.00827</v>
      </c>
      <c r="AA113" s="8">
        <v>1.00274</v>
      </c>
      <c r="AB113" s="8">
        <v>1</v>
      </c>
      <c r="AC113" s="8">
        <v>0.99907000000000001</v>
      </c>
      <c r="AD113" s="8">
        <v>0.99865999999999999</v>
      </c>
      <c r="AE113" s="8">
        <v>0.99502999999999997</v>
      </c>
      <c r="AF113" s="8">
        <v>0.98841999999999997</v>
      </c>
      <c r="AG113" s="8">
        <v>0.98053999999999997</v>
      </c>
      <c r="AH113" s="8">
        <v>0.97302999999999995</v>
      </c>
    </row>
    <row r="114" spans="1:34" x14ac:dyDescent="0.25">
      <c r="A114" s="6">
        <v>19</v>
      </c>
      <c r="B114" s="1" t="s">
        <v>118</v>
      </c>
      <c r="C114" s="8">
        <v>1.6304500000000002</v>
      </c>
      <c r="D114" s="8">
        <v>1.6570250000000002</v>
      </c>
      <c r="E114" s="8">
        <v>1.6943000000000001</v>
      </c>
      <c r="F114" s="8">
        <v>1.7305499999999998</v>
      </c>
      <c r="G114" s="8">
        <v>1.7557500000000001</v>
      </c>
      <c r="H114" s="8">
        <v>1.771325</v>
      </c>
      <c r="I114" s="8">
        <v>1.7846250000000001</v>
      </c>
      <c r="J114" s="8">
        <v>1.8145749999999998</v>
      </c>
      <c r="K114" s="8">
        <v>1.8915999999999999</v>
      </c>
      <c r="L114" s="8">
        <v>2.0327000000000002</v>
      </c>
      <c r="M114" s="8">
        <v>2.1763249999999998</v>
      </c>
      <c r="N114" s="8">
        <v>2.2763999999999998</v>
      </c>
      <c r="O114" s="8">
        <v>2.3423749999999997</v>
      </c>
      <c r="P114" s="8">
        <v>2.4236249999999999</v>
      </c>
      <c r="Q114" s="8">
        <v>2.5495000000000001</v>
      </c>
      <c r="R114" s="8">
        <v>2.6024750000000001</v>
      </c>
      <c r="S114" s="8">
        <v>2.5694749999999997</v>
      </c>
      <c r="T114" s="8">
        <v>2.5303999999999998</v>
      </c>
      <c r="U114" s="8">
        <v>2.4988000000000001</v>
      </c>
      <c r="V114" s="8">
        <v>2.4699749999999998</v>
      </c>
      <c r="W114" s="8">
        <v>2.4556</v>
      </c>
      <c r="X114" s="8">
        <v>2.4756</v>
      </c>
      <c r="Y114" s="8">
        <v>2.499425</v>
      </c>
      <c r="Z114" s="8">
        <v>2.4984250000000001</v>
      </c>
      <c r="AA114" s="8">
        <v>2.4914749999999999</v>
      </c>
      <c r="AB114" s="8">
        <v>2.5</v>
      </c>
      <c r="AC114" s="8">
        <v>2.52555</v>
      </c>
      <c r="AD114" s="8">
        <v>2.542475</v>
      </c>
      <c r="AE114" s="8">
        <v>2.5318499999999999</v>
      </c>
      <c r="AF114" s="8">
        <v>2.5015250000000004</v>
      </c>
      <c r="AG114" s="8">
        <v>2.462475</v>
      </c>
      <c r="AH114" s="8">
        <v>2.4260250000000001</v>
      </c>
    </row>
    <row r="115" spans="1:34" x14ac:dyDescent="0.25">
      <c r="A115" s="6">
        <v>20</v>
      </c>
      <c r="B115" s="1" t="s">
        <v>119</v>
      </c>
      <c r="C115" s="8">
        <v>0.37330000000000008</v>
      </c>
      <c r="D115" s="8">
        <v>0.38130799999999998</v>
      </c>
      <c r="E115" s="8">
        <v>0.39246800000000009</v>
      </c>
      <c r="F115" s="8">
        <v>0.40257200000000004</v>
      </c>
      <c r="G115" s="8">
        <v>0.40987200000000001</v>
      </c>
      <c r="H115" s="8">
        <v>0.41412800000000005</v>
      </c>
      <c r="I115" s="8">
        <v>0.41687200000000002</v>
      </c>
      <c r="J115" s="8">
        <v>0.42123600000000005</v>
      </c>
      <c r="K115" s="8">
        <v>0.43187600000000004</v>
      </c>
      <c r="L115" s="8">
        <v>0.44803200000000004</v>
      </c>
      <c r="M115" s="8">
        <v>0.45812400000000003</v>
      </c>
      <c r="N115" s="8">
        <v>0.45952400000000004</v>
      </c>
      <c r="O115" s="8">
        <v>0.45748000000000005</v>
      </c>
      <c r="P115" s="8">
        <v>0.45735199999999998</v>
      </c>
      <c r="Q115" s="8">
        <v>0.46176400000000001</v>
      </c>
      <c r="R115" s="8">
        <v>0.46136000000000005</v>
      </c>
      <c r="S115" s="8">
        <v>0.45397600000000005</v>
      </c>
      <c r="T115" s="8">
        <v>0.44484000000000001</v>
      </c>
      <c r="U115" s="8">
        <v>0.43591599999999997</v>
      </c>
      <c r="V115" s="8">
        <v>0.42776800000000004</v>
      </c>
      <c r="W115" s="8">
        <v>0.42202000000000001</v>
      </c>
      <c r="X115" s="8">
        <v>0.41777999999999998</v>
      </c>
      <c r="Y115" s="8">
        <v>0.41363600000000006</v>
      </c>
      <c r="Z115" s="8">
        <v>0.40915600000000008</v>
      </c>
      <c r="AA115" s="8">
        <v>0.40438400000000002</v>
      </c>
      <c r="AB115" s="8">
        <v>0.4</v>
      </c>
      <c r="AC115" s="8">
        <v>0.39563999999999999</v>
      </c>
      <c r="AD115" s="8">
        <v>0.39178400000000002</v>
      </c>
      <c r="AE115" s="8">
        <v>0.38852400000000004</v>
      </c>
      <c r="AF115" s="8">
        <v>0.38490800000000008</v>
      </c>
      <c r="AG115" s="8">
        <v>0.38064399999999998</v>
      </c>
      <c r="AH115" s="8">
        <v>0.37624000000000002</v>
      </c>
    </row>
    <row r="116" spans="1:34" x14ac:dyDescent="0.25">
      <c r="A116" s="6">
        <v>21</v>
      </c>
      <c r="B116" s="1" t="s">
        <v>120</v>
      </c>
      <c r="C116" s="8">
        <v>0.67209000000000008</v>
      </c>
      <c r="D116" s="8">
        <v>0.67816999999999994</v>
      </c>
      <c r="E116" s="8">
        <v>0.67796000000000012</v>
      </c>
      <c r="F116" s="8">
        <v>0.68545</v>
      </c>
      <c r="G116" s="8">
        <v>0.69418999999999997</v>
      </c>
      <c r="H116" s="8">
        <v>0.70823999999999998</v>
      </c>
      <c r="I116" s="8">
        <v>0.72636000000000001</v>
      </c>
      <c r="J116" s="8">
        <v>0.74004999999999999</v>
      </c>
      <c r="K116" s="8">
        <v>0.75778000000000001</v>
      </c>
      <c r="L116" s="8">
        <v>0.78055000000000008</v>
      </c>
      <c r="M116" s="8">
        <v>0.81471999999999989</v>
      </c>
      <c r="N116" s="8">
        <v>0.85002999999999995</v>
      </c>
      <c r="O116" s="8">
        <v>0.87809999999999999</v>
      </c>
      <c r="P116" s="8">
        <v>0.91150000000000009</v>
      </c>
      <c r="Q116" s="8">
        <v>0.94284999999999997</v>
      </c>
      <c r="R116" s="8">
        <v>0.96471999999999991</v>
      </c>
      <c r="S116" s="8">
        <v>0.97765000000000002</v>
      </c>
      <c r="T116" s="8">
        <v>0.98238000000000003</v>
      </c>
      <c r="U116" s="8">
        <v>0.97995999999999994</v>
      </c>
      <c r="V116" s="8">
        <v>0.9748</v>
      </c>
      <c r="W116" s="8">
        <v>0.97403000000000006</v>
      </c>
      <c r="X116" s="8">
        <v>0.97553000000000001</v>
      </c>
      <c r="Y116" s="8">
        <v>0.97090999999999994</v>
      </c>
      <c r="Z116" s="8">
        <v>0.96963999999999995</v>
      </c>
      <c r="AA116" s="8">
        <v>0.97628000000000004</v>
      </c>
      <c r="AB116" s="8">
        <v>1</v>
      </c>
      <c r="AC116" s="8">
        <v>1.03386</v>
      </c>
      <c r="AD116" s="8">
        <v>1.05308</v>
      </c>
      <c r="AE116" s="8">
        <v>1.0682400000000001</v>
      </c>
      <c r="AF116" s="8">
        <v>1.07894</v>
      </c>
      <c r="AG116" s="8">
        <v>1.07992</v>
      </c>
      <c r="AH116" s="8">
        <v>1.07799</v>
      </c>
    </row>
    <row r="117" spans="1:34" x14ac:dyDescent="0.25">
      <c r="A117" s="6">
        <v>22</v>
      </c>
      <c r="B117" s="1" t="s">
        <v>121</v>
      </c>
      <c r="C117" s="8">
        <v>0.7643700000000001</v>
      </c>
      <c r="D117" s="8">
        <v>0.78508800000000012</v>
      </c>
      <c r="E117" s="8">
        <v>0.80884800000000001</v>
      </c>
      <c r="F117" s="8">
        <v>0.82937700000000003</v>
      </c>
      <c r="G117" s="8">
        <v>0.84537899999999988</v>
      </c>
      <c r="H117" s="8">
        <v>0.87135300000000004</v>
      </c>
      <c r="I117" s="8">
        <v>0.89233200000000001</v>
      </c>
      <c r="J117" s="8">
        <v>0.902115</v>
      </c>
      <c r="K117" s="8">
        <v>0.90904499999999999</v>
      </c>
      <c r="L117" s="8">
        <v>0.91362600000000005</v>
      </c>
      <c r="M117" s="8">
        <v>0.931365</v>
      </c>
      <c r="N117" s="8">
        <v>0.95346000000000009</v>
      </c>
      <c r="O117" s="8">
        <v>0.97031699999999999</v>
      </c>
      <c r="P117" s="8">
        <v>0.97849799999999998</v>
      </c>
      <c r="Q117" s="8">
        <v>0.9707039999999999</v>
      </c>
      <c r="R117" s="8">
        <v>0.95655600000000007</v>
      </c>
      <c r="S117" s="8">
        <v>0.94115699999999991</v>
      </c>
      <c r="T117" s="8">
        <v>0.92656800000000006</v>
      </c>
      <c r="U117" s="8">
        <v>0.91876499999999994</v>
      </c>
      <c r="V117" s="8">
        <v>0.91400400000000004</v>
      </c>
      <c r="W117" s="8">
        <v>0.90733500000000011</v>
      </c>
      <c r="X117" s="8">
        <v>0.90443699999999994</v>
      </c>
      <c r="Y117" s="8">
        <v>0.90283500000000005</v>
      </c>
      <c r="Z117" s="8">
        <v>0.90369900000000003</v>
      </c>
      <c r="AA117" s="8">
        <v>0.90468900000000008</v>
      </c>
      <c r="AB117" s="8">
        <v>0.9</v>
      </c>
      <c r="AC117" s="8">
        <v>0.89478000000000013</v>
      </c>
      <c r="AD117" s="8">
        <v>0.89037000000000011</v>
      </c>
      <c r="AE117" s="8">
        <v>0.88720200000000005</v>
      </c>
      <c r="AF117" s="8">
        <v>0.88644599999999996</v>
      </c>
      <c r="AG117" s="8">
        <v>0.88434000000000013</v>
      </c>
      <c r="AH117" s="8">
        <v>0.88066800000000001</v>
      </c>
    </row>
    <row r="118" spans="1:34" x14ac:dyDescent="0.25">
      <c r="A118" s="6">
        <v>23</v>
      </c>
      <c r="B118" s="1" t="s">
        <v>122</v>
      </c>
      <c r="C118" s="8">
        <v>0.16701199999999999</v>
      </c>
      <c r="D118" s="8">
        <v>0.17081200000000002</v>
      </c>
      <c r="E118" s="8">
        <v>0.174844</v>
      </c>
      <c r="F118" s="8">
        <v>0.17740600000000001</v>
      </c>
      <c r="G118" s="8">
        <v>0.17768799999999998</v>
      </c>
      <c r="H118" s="8">
        <v>0.17713800000000002</v>
      </c>
      <c r="I118" s="8">
        <v>0.17746600000000001</v>
      </c>
      <c r="J118" s="8">
        <v>0.17850200000000002</v>
      </c>
      <c r="K118" s="8">
        <v>0.18148800000000001</v>
      </c>
      <c r="L118" s="8">
        <v>0.18643799999999999</v>
      </c>
      <c r="M118" s="8">
        <v>0.190942</v>
      </c>
      <c r="N118" s="8">
        <v>0.19594999999999999</v>
      </c>
      <c r="O118" s="8">
        <v>0.20236200000000001</v>
      </c>
      <c r="P118" s="8">
        <v>0.208064</v>
      </c>
      <c r="Q118" s="8">
        <v>0.21103000000000002</v>
      </c>
      <c r="R118" s="8">
        <v>0.21271399999999999</v>
      </c>
      <c r="S118" s="8">
        <v>0.21329599999999999</v>
      </c>
      <c r="T118" s="8">
        <v>0.21320800000000001</v>
      </c>
      <c r="U118" s="8">
        <v>0.21404600000000001</v>
      </c>
      <c r="V118" s="8">
        <v>0.21499000000000001</v>
      </c>
      <c r="W118" s="8">
        <v>0.21533600000000003</v>
      </c>
      <c r="X118" s="8">
        <v>0.21418999999999999</v>
      </c>
      <c r="Y118" s="8">
        <v>0.21122600000000002</v>
      </c>
      <c r="Z118" s="8">
        <v>0.20751600000000001</v>
      </c>
      <c r="AA118" s="8">
        <v>0.20380200000000001</v>
      </c>
      <c r="AB118" s="8">
        <v>0.2</v>
      </c>
      <c r="AC118" s="8">
        <v>0.19670599999999999</v>
      </c>
      <c r="AD118" s="8">
        <v>0.19431399999999999</v>
      </c>
      <c r="AE118" s="8">
        <v>0.191938</v>
      </c>
      <c r="AF118" s="8">
        <v>0.189392</v>
      </c>
      <c r="AG118" s="8">
        <v>0.18663199999999999</v>
      </c>
      <c r="AH118" s="8">
        <v>0.18363600000000002</v>
      </c>
    </row>
    <row r="119" spans="1:34" x14ac:dyDescent="0.25">
      <c r="A119" s="6">
        <v>24</v>
      </c>
      <c r="B119" s="1" t="s">
        <v>123</v>
      </c>
      <c r="C119" s="8">
        <v>0.48887999999999998</v>
      </c>
      <c r="D119" s="8">
        <v>0.49106499999999997</v>
      </c>
      <c r="E119" s="8">
        <v>0.49396500000000004</v>
      </c>
      <c r="F119" s="8">
        <v>0.49766500000000002</v>
      </c>
      <c r="G119" s="8">
        <v>0.50084000000000006</v>
      </c>
      <c r="H119" s="8">
        <v>0.50435000000000008</v>
      </c>
      <c r="I119" s="8">
        <v>0.50656500000000004</v>
      </c>
      <c r="J119" s="8">
        <v>0.50643500000000008</v>
      </c>
      <c r="K119" s="8">
        <v>0.50759999999999994</v>
      </c>
      <c r="L119" s="8">
        <v>0.51068500000000006</v>
      </c>
      <c r="M119" s="8">
        <v>0.51234499999999994</v>
      </c>
      <c r="N119" s="8">
        <v>0.51249</v>
      </c>
      <c r="O119" s="8">
        <v>0.512235</v>
      </c>
      <c r="P119" s="8">
        <v>0.51159500000000002</v>
      </c>
      <c r="Q119" s="8">
        <v>0.51232999999999995</v>
      </c>
      <c r="R119" s="8">
        <v>0.51248499999999997</v>
      </c>
      <c r="S119" s="8">
        <v>0.50881999999999994</v>
      </c>
      <c r="T119" s="8">
        <v>0.50462000000000007</v>
      </c>
      <c r="U119" s="8">
        <v>0.50409999999999999</v>
      </c>
      <c r="V119" s="8">
        <v>0.50576500000000002</v>
      </c>
      <c r="W119" s="8">
        <v>0.50845999999999991</v>
      </c>
      <c r="X119" s="8">
        <v>0.50985500000000006</v>
      </c>
      <c r="Y119" s="8">
        <v>0.508355</v>
      </c>
      <c r="Z119" s="8">
        <v>0.50472499999999998</v>
      </c>
      <c r="AA119" s="8">
        <v>0.50180500000000006</v>
      </c>
      <c r="AB119" s="8">
        <v>0.5</v>
      </c>
      <c r="AC119" s="8">
        <v>0.49693500000000002</v>
      </c>
      <c r="AD119" s="8">
        <v>0.49390000000000001</v>
      </c>
      <c r="AE119" s="8">
        <v>0.49130000000000001</v>
      </c>
      <c r="AF119" s="8">
        <v>0.48847000000000002</v>
      </c>
      <c r="AG119" s="8">
        <v>0.48487499999999994</v>
      </c>
      <c r="AH119" s="8">
        <v>0.48058500000000004</v>
      </c>
    </row>
    <row r="120" spans="1:34" x14ac:dyDescent="0.25">
      <c r="A120" s="6">
        <v>25</v>
      </c>
      <c r="B120" s="1" t="s">
        <v>285</v>
      </c>
      <c r="C120" s="8">
        <v>6.541328</v>
      </c>
      <c r="D120" s="8">
        <v>6.5646519999999997</v>
      </c>
      <c r="E120" s="8">
        <v>6.6173519999999995</v>
      </c>
      <c r="F120" s="8">
        <v>6.6952799999999995</v>
      </c>
      <c r="G120" s="8">
        <v>6.7729359999999996</v>
      </c>
      <c r="H120" s="8">
        <v>6.8386239999999994</v>
      </c>
      <c r="I120" s="8">
        <v>6.8875839999999995</v>
      </c>
      <c r="J120" s="8">
        <v>6.9245759999999992</v>
      </c>
      <c r="K120" s="8">
        <v>6.9664639999999993</v>
      </c>
      <c r="L120" s="8">
        <v>7.0214080000000001</v>
      </c>
      <c r="M120" s="8">
        <v>7.0716600000000005</v>
      </c>
      <c r="N120" s="8">
        <v>7.0932839999999997</v>
      </c>
      <c r="O120" s="8">
        <v>7.1065439999999986</v>
      </c>
      <c r="P120" s="8">
        <v>7.1207560000000001</v>
      </c>
      <c r="Q120" s="8">
        <v>7.1385039999999993</v>
      </c>
      <c r="R120" s="8">
        <v>7.15564</v>
      </c>
      <c r="S120" s="8">
        <v>7.1227279999999995</v>
      </c>
      <c r="T120" s="8">
        <v>7.0622079999999992</v>
      </c>
      <c r="U120" s="8">
        <v>7.0050199999999991</v>
      </c>
      <c r="V120" s="8">
        <v>6.9559239999999996</v>
      </c>
      <c r="W120" s="8">
        <v>6.9585080000000001</v>
      </c>
      <c r="X120" s="8">
        <v>6.9642879999999989</v>
      </c>
      <c r="Y120" s="8">
        <v>6.9281119999999996</v>
      </c>
      <c r="Z120" s="8">
        <v>6.8753440000000001</v>
      </c>
      <c r="AA120" s="8">
        <v>6.8123079999999989</v>
      </c>
      <c r="AB120" s="8">
        <v>6.8</v>
      </c>
      <c r="AC120" s="8">
        <v>6.8383519999999995</v>
      </c>
      <c r="AD120" s="8">
        <v>6.9002999999999997</v>
      </c>
      <c r="AE120" s="8">
        <v>6.9825119999999989</v>
      </c>
      <c r="AF120" s="8">
        <v>7.0409240000000004</v>
      </c>
      <c r="AG120" s="8">
        <v>7.0747879999999999</v>
      </c>
      <c r="AH120" s="8">
        <v>7.1017840000000003</v>
      </c>
    </row>
    <row r="121" spans="1:34" x14ac:dyDescent="0.25">
      <c r="A121" s="6">
        <v>26</v>
      </c>
      <c r="B121" s="1" t="s">
        <v>124</v>
      </c>
      <c r="C121" s="8">
        <v>1.9237119999999999</v>
      </c>
      <c r="D121" s="8">
        <v>1.9303619999999997</v>
      </c>
      <c r="E121" s="8">
        <v>1.9421039999999998</v>
      </c>
      <c r="F121" s="8">
        <v>1.9598119999999997</v>
      </c>
      <c r="G121" s="8">
        <v>1.9799329999999997</v>
      </c>
      <c r="H121" s="8">
        <v>1.9989519999999998</v>
      </c>
      <c r="I121" s="8">
        <v>2.0074829999999997</v>
      </c>
      <c r="J121" s="8">
        <v>2.0080529999999999</v>
      </c>
      <c r="K121" s="8">
        <v>2.0108839999999999</v>
      </c>
      <c r="L121" s="8">
        <v>2.0129929999999998</v>
      </c>
      <c r="M121" s="8">
        <v>2.0083570000000002</v>
      </c>
      <c r="N121" s="8">
        <v>1.9989899999999998</v>
      </c>
      <c r="O121" s="8">
        <v>1.9907820000000001</v>
      </c>
      <c r="P121" s="8">
        <v>1.9809589999999997</v>
      </c>
      <c r="Q121" s="8">
        <v>1.9676399999999998</v>
      </c>
      <c r="R121" s="8">
        <v>1.9557840000000002</v>
      </c>
      <c r="S121" s="8">
        <v>1.9439090000000001</v>
      </c>
      <c r="T121" s="8">
        <v>1.9312929999999999</v>
      </c>
      <c r="U121" s="8">
        <v>1.9214319999999998</v>
      </c>
      <c r="V121" s="8">
        <v>1.9145159999999999</v>
      </c>
      <c r="W121" s="8">
        <v>1.9178979999999999</v>
      </c>
      <c r="X121" s="8">
        <v>1.9260869999999999</v>
      </c>
      <c r="Y121" s="8">
        <v>1.9237690000000001</v>
      </c>
      <c r="Z121" s="8">
        <v>1.9136229999999999</v>
      </c>
      <c r="AA121" s="8">
        <v>1.9047499999999999</v>
      </c>
      <c r="AB121" s="8">
        <v>1.9</v>
      </c>
      <c r="AC121" s="8">
        <v>1.9009119999999999</v>
      </c>
      <c r="AD121" s="8">
        <v>1.9101649999999999</v>
      </c>
      <c r="AE121" s="8">
        <v>1.920995</v>
      </c>
      <c r="AF121" s="8">
        <v>1.9319770000000001</v>
      </c>
      <c r="AG121" s="8">
        <v>1.9435289999999998</v>
      </c>
      <c r="AH121" s="8">
        <v>1.9521549999999999</v>
      </c>
    </row>
    <row r="122" spans="1:34" x14ac:dyDescent="0.25">
      <c r="A122" s="6">
        <v>27</v>
      </c>
      <c r="B122" s="1" t="s">
        <v>125</v>
      </c>
      <c r="C122" s="8">
        <v>0.29045399999999999</v>
      </c>
      <c r="D122" s="8">
        <v>0.28888400000000003</v>
      </c>
      <c r="E122" s="8">
        <v>0.28749800000000003</v>
      </c>
      <c r="F122" s="8">
        <v>0.28598200000000007</v>
      </c>
      <c r="G122" s="8">
        <v>0.28467599999999998</v>
      </c>
      <c r="H122" s="8">
        <v>0.28336</v>
      </c>
      <c r="I122" s="8">
        <v>0.28153600000000001</v>
      </c>
      <c r="J122" s="8">
        <v>0.27972400000000003</v>
      </c>
      <c r="K122" s="8">
        <v>0.27839400000000003</v>
      </c>
      <c r="L122" s="8">
        <v>0.27634000000000003</v>
      </c>
      <c r="M122" s="8">
        <v>0.27412599999999998</v>
      </c>
      <c r="N122" s="8">
        <v>0.27151200000000003</v>
      </c>
      <c r="O122" s="8">
        <v>0.26775199999999999</v>
      </c>
      <c r="P122" s="8">
        <v>0.26344000000000001</v>
      </c>
      <c r="Q122" s="8">
        <v>0.258606</v>
      </c>
      <c r="R122" s="8">
        <v>0.25356800000000002</v>
      </c>
      <c r="S122" s="8">
        <v>0.247778</v>
      </c>
      <c r="T122" s="8">
        <v>0.24172000000000002</v>
      </c>
      <c r="U122" s="8">
        <v>0.23583000000000001</v>
      </c>
      <c r="V122" s="8">
        <v>0.23009000000000002</v>
      </c>
      <c r="W122" s="8">
        <v>0.22515600000000002</v>
      </c>
      <c r="X122" s="8">
        <v>0.22037600000000002</v>
      </c>
      <c r="Y122" s="8">
        <v>0.215254</v>
      </c>
      <c r="Z122" s="8">
        <v>0.21000800000000003</v>
      </c>
      <c r="AA122" s="8">
        <v>0.20477200000000001</v>
      </c>
      <c r="AB122" s="8">
        <v>0.2</v>
      </c>
      <c r="AC122" s="8">
        <v>0.19632400000000005</v>
      </c>
      <c r="AD122" s="8">
        <v>0.19336000000000003</v>
      </c>
      <c r="AE122" s="8">
        <v>0.190104</v>
      </c>
      <c r="AF122" s="8">
        <v>0.18618400000000002</v>
      </c>
      <c r="AG122" s="8">
        <v>0.18187</v>
      </c>
      <c r="AH122" s="8">
        <v>0.17763600000000002</v>
      </c>
    </row>
    <row r="123" spans="1:34" x14ac:dyDescent="0.25">
      <c r="A123" s="6">
        <v>28</v>
      </c>
      <c r="B123" s="1" t="s">
        <v>126</v>
      </c>
      <c r="C123" s="8">
        <v>0.12778</v>
      </c>
      <c r="D123" s="8">
        <v>0.12767100000000001</v>
      </c>
      <c r="E123" s="8">
        <v>0.12790399999999999</v>
      </c>
      <c r="F123" s="8">
        <v>0.12848899999999999</v>
      </c>
      <c r="G123" s="8">
        <v>0.12910200000000002</v>
      </c>
      <c r="H123" s="8">
        <v>0.129357</v>
      </c>
      <c r="I123" s="8">
        <v>0.12928100000000001</v>
      </c>
      <c r="J123" s="8">
        <v>0.12918199999999999</v>
      </c>
      <c r="K123" s="8">
        <v>0.12961900000000001</v>
      </c>
      <c r="L123" s="8">
        <v>0.130356</v>
      </c>
      <c r="M123" s="8">
        <v>0.13069800000000001</v>
      </c>
      <c r="N123" s="8">
        <v>0.13018299999999999</v>
      </c>
      <c r="O123" s="8">
        <v>0.12886900000000001</v>
      </c>
      <c r="P123" s="8">
        <v>0.12745400000000001</v>
      </c>
      <c r="Q123" s="8">
        <v>0.12586800000000001</v>
      </c>
      <c r="R123" s="8">
        <v>0.123713</v>
      </c>
      <c r="S123" s="8">
        <v>0.12121999999999999</v>
      </c>
      <c r="T123" s="8">
        <v>0.11873000000000002</v>
      </c>
      <c r="U123" s="8">
        <v>0.11686900000000001</v>
      </c>
      <c r="V123" s="8">
        <v>0.11536300000000001</v>
      </c>
      <c r="W123" s="8">
        <v>0.113208</v>
      </c>
      <c r="X123" s="8">
        <v>0.110541</v>
      </c>
      <c r="Y123" s="8">
        <v>0.10791400000000001</v>
      </c>
      <c r="Z123" s="8">
        <v>0.105323</v>
      </c>
      <c r="AA123" s="8">
        <v>0.10261200000000001</v>
      </c>
      <c r="AB123" s="8">
        <v>0.1</v>
      </c>
      <c r="AC123" s="8">
        <v>9.7519000000000008E-2</v>
      </c>
      <c r="AD123" s="8">
        <v>9.5099000000000003E-2</v>
      </c>
      <c r="AE123" s="8">
        <v>9.2734999999999998E-2</v>
      </c>
      <c r="AF123" s="8">
        <v>9.0408000000000002E-2</v>
      </c>
      <c r="AG123" s="8">
        <v>8.7980000000000003E-2</v>
      </c>
      <c r="AH123" s="8">
        <v>8.5540000000000005E-2</v>
      </c>
    </row>
    <row r="124" spans="1:34" x14ac:dyDescent="0.25">
      <c r="A124" s="6">
        <v>29</v>
      </c>
      <c r="B124" s="1" t="s">
        <v>127</v>
      </c>
      <c r="C124" s="8">
        <v>0.53402500000000008</v>
      </c>
      <c r="D124" s="8">
        <v>0.54081000000000001</v>
      </c>
      <c r="E124" s="8">
        <v>0.55176000000000003</v>
      </c>
      <c r="F124" s="8">
        <v>0.56633999999999995</v>
      </c>
      <c r="G124" s="8">
        <v>0.57517499999999999</v>
      </c>
      <c r="H124" s="8">
        <v>0.57935999999999999</v>
      </c>
      <c r="I124" s="8">
        <v>0.58377000000000001</v>
      </c>
      <c r="J124" s="8">
        <v>0.58659499999999998</v>
      </c>
      <c r="K124" s="8">
        <v>0.58765000000000001</v>
      </c>
      <c r="L124" s="8">
        <v>0.58863999999999994</v>
      </c>
      <c r="M124" s="8">
        <v>0.58813000000000004</v>
      </c>
      <c r="N124" s="8">
        <v>0.58457500000000007</v>
      </c>
      <c r="O124" s="8">
        <v>0.58004500000000003</v>
      </c>
      <c r="P124" s="8">
        <v>0.57665</v>
      </c>
      <c r="Q124" s="8">
        <v>0.57347499999999996</v>
      </c>
      <c r="R124" s="8">
        <v>0.57069999999999999</v>
      </c>
      <c r="S124" s="8">
        <v>0.567075</v>
      </c>
      <c r="T124" s="8">
        <v>0.55918500000000004</v>
      </c>
      <c r="U124" s="8">
        <v>0.54942999999999997</v>
      </c>
      <c r="V124" s="8">
        <v>0.54388499999999995</v>
      </c>
      <c r="W124" s="8">
        <v>0.54034000000000004</v>
      </c>
      <c r="X124" s="8">
        <v>0.53345999999999993</v>
      </c>
      <c r="Y124" s="8">
        <v>0.52378500000000006</v>
      </c>
      <c r="Z124" s="8">
        <v>0.51420999999999994</v>
      </c>
      <c r="AA124" s="8">
        <v>0.50667499999999999</v>
      </c>
      <c r="AB124" s="8">
        <v>0.5</v>
      </c>
      <c r="AC124" s="8">
        <v>0.49413499999999999</v>
      </c>
      <c r="AD124" s="8">
        <v>0.49145499999999998</v>
      </c>
      <c r="AE124" s="8">
        <v>0.49101</v>
      </c>
      <c r="AF124" s="8">
        <v>0.48771999999999999</v>
      </c>
      <c r="AG124" s="8">
        <v>0.48607500000000003</v>
      </c>
      <c r="AH124" s="8">
        <v>0.48829500000000003</v>
      </c>
    </row>
    <row r="125" spans="1:34" x14ac:dyDescent="0.25">
      <c r="A125" s="6">
        <v>30</v>
      </c>
      <c r="B125" s="1" t="s">
        <v>128</v>
      </c>
      <c r="C125" s="8">
        <v>0.27243599999999996</v>
      </c>
      <c r="D125" s="8">
        <v>0.27976499999999999</v>
      </c>
      <c r="E125" s="8">
        <v>0.29118899999999998</v>
      </c>
      <c r="F125" s="8">
        <v>0.30291299999999999</v>
      </c>
      <c r="G125" s="8">
        <v>0.31021500000000002</v>
      </c>
      <c r="H125" s="8">
        <v>0.315693</v>
      </c>
      <c r="I125" s="8">
        <v>0.31886399999999998</v>
      </c>
      <c r="J125" s="8">
        <v>0.31988099999999997</v>
      </c>
      <c r="K125" s="8">
        <v>0.320988</v>
      </c>
      <c r="L125" s="8">
        <v>0.322515</v>
      </c>
      <c r="M125" s="8">
        <v>0.32711100000000004</v>
      </c>
      <c r="N125" s="8">
        <v>0.334623</v>
      </c>
      <c r="O125" s="8">
        <v>0.34036499999999997</v>
      </c>
      <c r="P125" s="8">
        <v>0.34246499999999996</v>
      </c>
      <c r="Q125" s="8">
        <v>0.34224899999999997</v>
      </c>
      <c r="R125" s="8">
        <v>0.34086599999999995</v>
      </c>
      <c r="S125" s="8">
        <v>0.33755400000000002</v>
      </c>
      <c r="T125" s="8">
        <v>0.33379800000000004</v>
      </c>
      <c r="U125" s="8">
        <v>0.330876</v>
      </c>
      <c r="V125" s="8">
        <v>0.32679000000000002</v>
      </c>
      <c r="W125" s="8">
        <v>0.32427899999999998</v>
      </c>
      <c r="X125" s="8">
        <v>0.32258400000000004</v>
      </c>
      <c r="Y125" s="8">
        <v>0.318498</v>
      </c>
      <c r="Z125" s="8">
        <v>0.31275900000000001</v>
      </c>
      <c r="AA125" s="8">
        <v>0.30618599999999996</v>
      </c>
      <c r="AB125" s="8">
        <v>0.3</v>
      </c>
      <c r="AC125" s="8">
        <v>0.29400900000000002</v>
      </c>
      <c r="AD125" s="8">
        <v>0.28859999999999997</v>
      </c>
      <c r="AE125" s="8">
        <v>0.28338599999999997</v>
      </c>
      <c r="AF125" s="8">
        <v>0.27806099999999995</v>
      </c>
      <c r="AG125" s="8">
        <v>0.27305999999999997</v>
      </c>
      <c r="AH125" s="8">
        <v>0.26846999999999999</v>
      </c>
    </row>
    <row r="126" spans="1:34" x14ac:dyDescent="0.25">
      <c r="A126" s="6">
        <v>31</v>
      </c>
      <c r="B126" s="1" t="s">
        <v>129</v>
      </c>
      <c r="C126" s="8">
        <v>1.07501</v>
      </c>
      <c r="D126" s="8">
        <v>1.0580000000000001</v>
      </c>
      <c r="E126" s="8">
        <v>1.0423199999999999</v>
      </c>
      <c r="F126" s="8">
        <v>1.02701</v>
      </c>
      <c r="G126" s="8">
        <v>1.01414</v>
      </c>
      <c r="H126" s="8">
        <v>1.0012300000000001</v>
      </c>
      <c r="I126" s="8">
        <v>0.98814999999999997</v>
      </c>
      <c r="J126" s="8">
        <v>0.97777000000000003</v>
      </c>
      <c r="K126" s="8">
        <v>0.96606999999999998</v>
      </c>
      <c r="L126" s="8">
        <v>0.95365999999999995</v>
      </c>
      <c r="M126" s="8">
        <v>0.93968000000000007</v>
      </c>
      <c r="N126" s="8">
        <v>0.92632000000000003</v>
      </c>
      <c r="O126" s="8">
        <v>0.91644000000000003</v>
      </c>
      <c r="P126" s="8">
        <v>0.90528000000000008</v>
      </c>
      <c r="Q126" s="8">
        <v>0.91478999999999999</v>
      </c>
      <c r="R126" s="8">
        <v>0.94718999999999998</v>
      </c>
      <c r="S126" s="8">
        <v>0.95829999999999993</v>
      </c>
      <c r="T126" s="8">
        <v>0.94855999999999996</v>
      </c>
      <c r="U126" s="8">
        <v>0.93998000000000004</v>
      </c>
      <c r="V126" s="8">
        <v>0.93481999999999998</v>
      </c>
      <c r="W126" s="8">
        <v>0.94630999999999998</v>
      </c>
      <c r="X126" s="8">
        <v>0.9612099999999999</v>
      </c>
      <c r="Y126" s="8">
        <v>0.96453999999999995</v>
      </c>
      <c r="Z126" s="8">
        <v>0.96204999999999996</v>
      </c>
      <c r="AA126" s="8">
        <v>0.95748999999999995</v>
      </c>
      <c r="AB126" s="8">
        <v>1</v>
      </c>
      <c r="AC126" s="8">
        <v>1.0765099999999999</v>
      </c>
      <c r="AD126" s="8">
        <v>1.1398699999999999</v>
      </c>
      <c r="AE126" s="8">
        <v>1.19937</v>
      </c>
      <c r="AF126" s="8">
        <v>1.2403299999999999</v>
      </c>
      <c r="AG126" s="8">
        <v>1.2623800000000001</v>
      </c>
      <c r="AH126" s="8">
        <v>1.28155</v>
      </c>
    </row>
    <row r="127" spans="1:34" x14ac:dyDescent="0.25">
      <c r="A127" s="6">
        <v>32</v>
      </c>
      <c r="B127" s="1" t="s">
        <v>130</v>
      </c>
      <c r="C127" s="8">
        <v>1.8843359999999998</v>
      </c>
      <c r="D127" s="8">
        <v>1.9011839999999998</v>
      </c>
      <c r="E127" s="8">
        <v>1.929408</v>
      </c>
      <c r="F127" s="8">
        <v>1.9726799999999998</v>
      </c>
      <c r="G127" s="8">
        <v>2.0242559999999998</v>
      </c>
      <c r="H127" s="8">
        <v>2.0731679999999999</v>
      </c>
      <c r="I127" s="8">
        <v>2.1191279999999999</v>
      </c>
      <c r="J127" s="8">
        <v>2.161416</v>
      </c>
      <c r="K127" s="8">
        <v>2.2042559999999995</v>
      </c>
      <c r="L127" s="8">
        <v>2.257968</v>
      </c>
      <c r="M127" s="8">
        <v>2.3165999999999998</v>
      </c>
      <c r="N127" s="8">
        <v>2.3561040000000002</v>
      </c>
      <c r="O127" s="8">
        <v>2.3909039999999999</v>
      </c>
      <c r="P127" s="8">
        <v>2.436312</v>
      </c>
      <c r="Q127" s="8">
        <v>2.4738959999999999</v>
      </c>
      <c r="R127" s="8">
        <v>2.488632</v>
      </c>
      <c r="S127" s="8">
        <v>2.477592</v>
      </c>
      <c r="T127" s="8">
        <v>2.4670800000000002</v>
      </c>
      <c r="U127" s="8">
        <v>2.455632</v>
      </c>
      <c r="V127" s="8">
        <v>2.4412559999999996</v>
      </c>
      <c r="W127" s="8">
        <v>2.4468959999999997</v>
      </c>
      <c r="X127" s="8">
        <v>2.4514079999999998</v>
      </c>
      <c r="Y127" s="8">
        <v>2.445144</v>
      </c>
      <c r="Z127" s="8">
        <v>2.4387599999999998</v>
      </c>
      <c r="AA127" s="8">
        <v>2.4197280000000001</v>
      </c>
      <c r="AB127" s="8">
        <v>2.4</v>
      </c>
      <c r="AC127" s="8">
        <v>2.3868719999999999</v>
      </c>
      <c r="AD127" s="8">
        <v>2.3924639999999999</v>
      </c>
      <c r="AE127" s="8">
        <v>2.4222960000000002</v>
      </c>
      <c r="AF127" s="8">
        <v>2.4486239999999997</v>
      </c>
      <c r="AG127" s="8">
        <v>2.4593760000000002</v>
      </c>
      <c r="AH127" s="8">
        <v>2.4624959999999998</v>
      </c>
    </row>
    <row r="128" spans="1:34" x14ac:dyDescent="0.25">
      <c r="A128" s="6">
        <v>33</v>
      </c>
      <c r="B128" s="1" t="s">
        <v>131</v>
      </c>
      <c r="C128" s="8">
        <v>0.39762000000000003</v>
      </c>
      <c r="D128" s="8">
        <v>0.40362999999999999</v>
      </c>
      <c r="E128" s="8">
        <v>0.41335500000000003</v>
      </c>
      <c r="F128" s="8">
        <v>0.42363000000000001</v>
      </c>
      <c r="G128" s="8">
        <v>0.43156</v>
      </c>
      <c r="H128" s="8">
        <v>0.43873499999999999</v>
      </c>
      <c r="I128" s="8">
        <v>0.44561999999999996</v>
      </c>
      <c r="J128" s="8">
        <v>0.45316499999999998</v>
      </c>
      <c r="K128" s="8">
        <v>0.4647</v>
      </c>
      <c r="L128" s="8">
        <v>0.48180000000000001</v>
      </c>
      <c r="M128" s="8">
        <v>0.49759999999999999</v>
      </c>
      <c r="N128" s="8">
        <v>0.50857999999999992</v>
      </c>
      <c r="O128" s="8">
        <v>0.51673499999999994</v>
      </c>
      <c r="P128" s="8">
        <v>0.52194499999999999</v>
      </c>
      <c r="Q128" s="8">
        <v>0.52468999999999999</v>
      </c>
      <c r="R128" s="8">
        <v>0.52640500000000001</v>
      </c>
      <c r="S128" s="8">
        <v>0.525675</v>
      </c>
      <c r="T128" s="8">
        <v>0.52262500000000001</v>
      </c>
      <c r="U128" s="8">
        <v>0.52017000000000002</v>
      </c>
      <c r="V128" s="8">
        <v>0.51777499999999999</v>
      </c>
      <c r="W128" s="8">
        <v>0.51924999999999999</v>
      </c>
      <c r="X128" s="8">
        <v>0.52049000000000001</v>
      </c>
      <c r="Y128" s="8">
        <v>0.51639000000000002</v>
      </c>
      <c r="Z128" s="8">
        <v>0.51046500000000006</v>
      </c>
      <c r="AA128" s="8">
        <v>0.50499000000000005</v>
      </c>
      <c r="AB128" s="8">
        <v>0.5</v>
      </c>
      <c r="AC128" s="8">
        <v>0.49905500000000003</v>
      </c>
      <c r="AD128" s="8">
        <v>0.50405</v>
      </c>
      <c r="AE128" s="8">
        <v>0.50703500000000001</v>
      </c>
      <c r="AF128" s="8">
        <v>0.51137500000000002</v>
      </c>
      <c r="AG128" s="8">
        <v>0.52171000000000001</v>
      </c>
      <c r="AH128" s="8">
        <v>0.53273499999999996</v>
      </c>
    </row>
    <row r="129" spans="1:34" x14ac:dyDescent="0.25">
      <c r="A129" s="6">
        <v>34</v>
      </c>
      <c r="B129" s="9" t="s">
        <v>40</v>
      </c>
      <c r="C129" s="8">
        <v>2.1456300000000001</v>
      </c>
      <c r="D129" s="8">
        <v>2.2414970000000003</v>
      </c>
      <c r="E129" s="8">
        <v>2.3249690000000003</v>
      </c>
      <c r="F129" s="8">
        <v>2.3973779999999998</v>
      </c>
      <c r="G129" s="8">
        <v>2.4400759999999999</v>
      </c>
      <c r="H129" s="8">
        <v>2.4499919999999999</v>
      </c>
      <c r="I129" s="8">
        <v>2.4641259999999998</v>
      </c>
      <c r="J129" s="8">
        <v>2.4889160000000001</v>
      </c>
      <c r="K129" s="8">
        <v>2.5167770000000003</v>
      </c>
      <c r="L129" s="8">
        <v>2.5483379999999998</v>
      </c>
      <c r="M129" s="8">
        <v>2.5768650000000002</v>
      </c>
      <c r="N129" s="8">
        <v>2.6194520000000008</v>
      </c>
      <c r="O129" s="8">
        <v>2.6785039999999998</v>
      </c>
      <c r="P129" s="8">
        <v>2.7514680000000005</v>
      </c>
      <c r="Q129" s="8">
        <v>2.836198</v>
      </c>
      <c r="R129" s="8">
        <v>2.9187080000000005</v>
      </c>
      <c r="S129" s="8">
        <v>3.0077669999999999</v>
      </c>
      <c r="T129" s="8">
        <v>3.0974180000000002</v>
      </c>
      <c r="U129" s="8">
        <v>3.1984280000000003</v>
      </c>
      <c r="V129" s="8">
        <v>3.3255230000000005</v>
      </c>
      <c r="W129" s="8">
        <v>3.426126</v>
      </c>
      <c r="X129" s="8">
        <v>3.5166279999999999</v>
      </c>
      <c r="Y129" s="8">
        <v>3.6072040000000003</v>
      </c>
      <c r="Z129" s="8">
        <v>3.650013</v>
      </c>
      <c r="AA129" s="8">
        <v>3.6739890000000002</v>
      </c>
      <c r="AB129" s="8">
        <v>3.7</v>
      </c>
      <c r="AC129" s="8">
        <v>3.7261959999999998</v>
      </c>
      <c r="AD129" s="8">
        <v>3.7865800000000003</v>
      </c>
      <c r="AE129" s="8">
        <v>3.93865</v>
      </c>
      <c r="AF129" s="8">
        <v>4.1733040000000008</v>
      </c>
      <c r="AG129" s="8">
        <v>4.387238</v>
      </c>
      <c r="AH129" s="8">
        <v>4.5565500000000005</v>
      </c>
    </row>
    <row r="130" spans="1:34" x14ac:dyDescent="0.25">
      <c r="A130" s="6">
        <v>35</v>
      </c>
      <c r="B130" s="9" t="s">
        <v>42</v>
      </c>
      <c r="C130" s="8">
        <v>7.3625579999999999</v>
      </c>
      <c r="D130" s="8">
        <v>7.641648</v>
      </c>
      <c r="E130" s="8">
        <v>7.9395119999999997</v>
      </c>
      <c r="F130" s="8">
        <v>8.2411560000000001</v>
      </c>
      <c r="G130" s="8">
        <v>8.5058819999999997</v>
      </c>
      <c r="H130" s="8">
        <v>8.7083639999999995</v>
      </c>
      <c r="I130" s="8">
        <v>8.9079479999999993</v>
      </c>
      <c r="J130" s="8">
        <v>9.1348739999999982</v>
      </c>
      <c r="K130" s="8">
        <v>9.4076640000000005</v>
      </c>
      <c r="L130" s="8">
        <v>9.7153559999999999</v>
      </c>
      <c r="M130" s="8">
        <v>10.009691999999999</v>
      </c>
      <c r="N130" s="8">
        <v>10.302390000000001</v>
      </c>
      <c r="O130" s="8">
        <v>10.604412</v>
      </c>
      <c r="P130" s="8">
        <v>10.920168</v>
      </c>
      <c r="Q130" s="8">
        <v>11.227608</v>
      </c>
      <c r="R130" s="8">
        <v>11.466882</v>
      </c>
      <c r="S130" s="8">
        <v>11.690406000000001</v>
      </c>
      <c r="T130" s="8">
        <v>11.920482</v>
      </c>
      <c r="U130" s="8">
        <v>12.116412</v>
      </c>
      <c r="V130" s="8">
        <v>12.327965999999998</v>
      </c>
      <c r="W130" s="8">
        <v>12.581604</v>
      </c>
      <c r="X130" s="8">
        <v>12.792906</v>
      </c>
      <c r="Y130" s="8">
        <v>12.859182000000001</v>
      </c>
      <c r="Z130" s="8">
        <v>12.796811999999999</v>
      </c>
      <c r="AA130" s="8">
        <v>12.70143</v>
      </c>
      <c r="AB130" s="8">
        <v>12.6</v>
      </c>
      <c r="AC130" s="8">
        <v>12.520493999999999</v>
      </c>
      <c r="AD130" s="8">
        <v>12.48723</v>
      </c>
      <c r="AE130" s="8">
        <v>12.474882000000001</v>
      </c>
      <c r="AF130" s="8">
        <v>12.497183999999999</v>
      </c>
      <c r="AG130" s="8">
        <v>12.520620000000001</v>
      </c>
      <c r="AH130" s="8">
        <v>12.503105999999997</v>
      </c>
    </row>
    <row r="131" spans="1:34" x14ac:dyDescent="0.25">
      <c r="A131" s="6">
        <v>36</v>
      </c>
      <c r="B131" s="9" t="s">
        <v>44</v>
      </c>
      <c r="C131" s="8">
        <v>6.3998999999999997</v>
      </c>
      <c r="D131" s="8">
        <v>6.3779250000000003</v>
      </c>
      <c r="E131" s="8">
        <v>6.3572250000000006</v>
      </c>
      <c r="F131" s="8">
        <v>6.3419249999999998</v>
      </c>
      <c r="G131" s="8">
        <v>6.3267750000000005</v>
      </c>
      <c r="H131" s="8">
        <v>6.3168749999999996</v>
      </c>
      <c r="I131" s="8">
        <v>6.3159000000000001</v>
      </c>
      <c r="J131" s="8">
        <v>6.3194249999999998</v>
      </c>
      <c r="K131" s="8">
        <v>6.3353999999999999</v>
      </c>
      <c r="L131" s="8">
        <v>6.3667499999999997</v>
      </c>
      <c r="M131" s="8">
        <v>6.42</v>
      </c>
      <c r="N131" s="8">
        <v>6.5151750000000002</v>
      </c>
      <c r="O131" s="8">
        <v>6.6327750000000005</v>
      </c>
      <c r="P131" s="8">
        <v>6.7410749999999995</v>
      </c>
      <c r="Q131" s="8">
        <v>6.8402250000000002</v>
      </c>
      <c r="R131" s="8">
        <v>6.9069750000000001</v>
      </c>
      <c r="S131" s="8">
        <v>6.9351749999999992</v>
      </c>
      <c r="T131" s="8">
        <v>6.9525749999999995</v>
      </c>
      <c r="U131" s="8">
        <v>6.9689999999999994</v>
      </c>
      <c r="V131" s="8">
        <v>7.0077000000000007</v>
      </c>
      <c r="W131" s="8">
        <v>7.0880999999999998</v>
      </c>
      <c r="X131" s="8">
        <v>7.2102750000000002</v>
      </c>
      <c r="Y131" s="8">
        <v>7.3151249999999992</v>
      </c>
      <c r="Z131" s="8">
        <v>7.3803000000000001</v>
      </c>
      <c r="AA131" s="8">
        <v>7.423725000000001</v>
      </c>
      <c r="AB131" s="8">
        <v>7.5</v>
      </c>
      <c r="AC131" s="8">
        <v>7.6321500000000002</v>
      </c>
      <c r="AD131" s="8">
        <v>7.7968499999999992</v>
      </c>
      <c r="AE131" s="8">
        <v>7.9779</v>
      </c>
      <c r="AF131" s="8">
        <v>8.1339749999999995</v>
      </c>
      <c r="AG131" s="8">
        <v>8.2809000000000008</v>
      </c>
      <c r="AH131" s="8">
        <v>8.449724999999999</v>
      </c>
    </row>
    <row r="132" spans="1:34" x14ac:dyDescent="0.25">
      <c r="A132" s="6">
        <v>37</v>
      </c>
      <c r="B132" s="1" t="s">
        <v>132</v>
      </c>
      <c r="C132" s="8">
        <v>0.42723099999999997</v>
      </c>
      <c r="D132" s="8">
        <v>0.44778300000000004</v>
      </c>
      <c r="E132" s="8">
        <v>0.46871299999999999</v>
      </c>
      <c r="F132" s="8">
        <v>0.48397999999999997</v>
      </c>
      <c r="G132" s="8">
        <v>0.493087</v>
      </c>
      <c r="H132" s="8">
        <v>0.50272600000000001</v>
      </c>
      <c r="I132" s="8">
        <v>0.51703399999999999</v>
      </c>
      <c r="J132" s="8">
        <v>0.52891299999999997</v>
      </c>
      <c r="K132" s="8">
        <v>0.53449199999999986</v>
      </c>
      <c r="L132" s="8">
        <v>0.543543</v>
      </c>
      <c r="M132" s="8">
        <v>0.55686400000000003</v>
      </c>
      <c r="N132" s="8">
        <v>0.58660000000000001</v>
      </c>
      <c r="O132" s="8">
        <v>0.64019199999999998</v>
      </c>
      <c r="P132" s="8">
        <v>0.69021399999999999</v>
      </c>
      <c r="Q132" s="8">
        <v>0.73117799999999988</v>
      </c>
      <c r="R132" s="8">
        <v>0.75645499999999999</v>
      </c>
      <c r="S132" s="8">
        <v>0.762216</v>
      </c>
      <c r="T132" s="8">
        <v>0.76271999999999995</v>
      </c>
      <c r="U132" s="8">
        <v>0.75982899999999987</v>
      </c>
      <c r="V132" s="8">
        <v>0.75391399999999986</v>
      </c>
      <c r="W132" s="8">
        <v>0.74694899999999986</v>
      </c>
      <c r="X132" s="8">
        <v>0.74060700000000002</v>
      </c>
      <c r="Y132" s="8">
        <v>0.73216499999999995</v>
      </c>
      <c r="Z132" s="8">
        <v>0.71985199999999994</v>
      </c>
      <c r="AA132" s="8">
        <v>0.707812</v>
      </c>
      <c r="AB132" s="8">
        <v>0.7</v>
      </c>
      <c r="AC132" s="8">
        <v>0.69393099999999985</v>
      </c>
      <c r="AD132" s="8">
        <v>0.68619600000000003</v>
      </c>
      <c r="AE132" s="8">
        <v>0.67778199999999988</v>
      </c>
      <c r="AF132" s="8">
        <v>0.67704700000000007</v>
      </c>
      <c r="AG132" s="8">
        <v>0.69052899999999995</v>
      </c>
      <c r="AH132" s="8">
        <v>0.72067799999999993</v>
      </c>
    </row>
    <row r="133" spans="1:34" x14ac:dyDescent="0.25">
      <c r="A133" s="6">
        <v>38</v>
      </c>
      <c r="B133" s="1" t="s">
        <v>133</v>
      </c>
      <c r="C133" s="8">
        <v>3.1450799999999997</v>
      </c>
      <c r="D133" s="8">
        <v>3.1194600000000001</v>
      </c>
      <c r="E133" s="8">
        <v>3.0943499999999999</v>
      </c>
      <c r="F133" s="8">
        <v>3.0706199999999999</v>
      </c>
      <c r="G133" s="8">
        <v>3.0451800000000002</v>
      </c>
      <c r="H133" s="8">
        <v>3.0218100000000003</v>
      </c>
      <c r="I133" s="8">
        <v>3.0009899999999998</v>
      </c>
      <c r="J133" s="8">
        <v>2.9802599999999999</v>
      </c>
      <c r="K133" s="8">
        <v>2.96271</v>
      </c>
      <c r="L133" s="8">
        <v>2.9526300000000005</v>
      </c>
      <c r="M133" s="8">
        <v>2.95086</v>
      </c>
      <c r="N133" s="8">
        <v>2.9557799999999999</v>
      </c>
      <c r="O133" s="8">
        <v>2.9561099999999998</v>
      </c>
      <c r="P133" s="8">
        <v>2.9456700000000002</v>
      </c>
      <c r="Q133" s="8">
        <v>2.9331</v>
      </c>
      <c r="R133" s="8">
        <v>2.9212199999999995</v>
      </c>
      <c r="S133" s="8">
        <v>2.91039</v>
      </c>
      <c r="T133" s="8">
        <v>2.9028899999999997</v>
      </c>
      <c r="U133" s="8">
        <v>2.8994100000000005</v>
      </c>
      <c r="V133" s="8">
        <v>2.9047500000000004</v>
      </c>
      <c r="W133" s="8">
        <v>2.9165399999999999</v>
      </c>
      <c r="X133" s="8">
        <v>2.9318399999999998</v>
      </c>
      <c r="Y133" s="8">
        <v>2.9484300000000001</v>
      </c>
      <c r="Z133" s="8">
        <v>2.9661599999999999</v>
      </c>
      <c r="AA133" s="8">
        <v>2.9842200000000001</v>
      </c>
      <c r="AB133" s="8">
        <v>3</v>
      </c>
      <c r="AC133" s="8">
        <v>3.0170999999999997</v>
      </c>
      <c r="AD133" s="8">
        <v>3.0377700000000001</v>
      </c>
      <c r="AE133" s="8">
        <v>3.0678300000000003</v>
      </c>
      <c r="AF133" s="8">
        <v>3.0936000000000003</v>
      </c>
      <c r="AG133" s="8">
        <v>3.10791</v>
      </c>
      <c r="AH133" s="8">
        <v>3.1217400000000004</v>
      </c>
    </row>
    <row r="134" spans="1:34" x14ac:dyDescent="0.25">
      <c r="A134" s="6">
        <v>39</v>
      </c>
      <c r="B134" s="1" t="s">
        <v>134</v>
      </c>
      <c r="C134" s="8">
        <v>6.7021000000000011E-2</v>
      </c>
      <c r="D134" s="8">
        <v>6.9414000000000003E-2</v>
      </c>
      <c r="E134" s="8">
        <v>7.1671000000000012E-2</v>
      </c>
      <c r="F134" s="8">
        <v>7.3632000000000003E-2</v>
      </c>
      <c r="G134" s="8">
        <v>7.5436000000000017E-2</v>
      </c>
      <c r="H134" s="8">
        <v>7.6511999999999997E-2</v>
      </c>
      <c r="I134" s="8">
        <v>7.8122999999999998E-2</v>
      </c>
      <c r="J134" s="8">
        <v>8.0010999999999999E-2</v>
      </c>
      <c r="K134" s="8">
        <v>8.0065000000000011E-2</v>
      </c>
      <c r="L134" s="8">
        <v>7.9469999999999999E-2</v>
      </c>
      <c r="M134" s="8">
        <v>8.0001000000000017E-2</v>
      </c>
      <c r="N134" s="8">
        <v>8.1485000000000002E-2</v>
      </c>
      <c r="O134" s="8">
        <v>8.3843999999999988E-2</v>
      </c>
      <c r="P134" s="8">
        <v>8.6393999999999999E-2</v>
      </c>
      <c r="Q134" s="8">
        <v>8.9312000000000002E-2</v>
      </c>
      <c r="R134" s="8">
        <v>9.1870999999999994E-2</v>
      </c>
      <c r="S134" s="8">
        <v>9.2436000000000004E-2</v>
      </c>
      <c r="T134" s="8">
        <v>9.2309000000000002E-2</v>
      </c>
      <c r="U134" s="8">
        <v>9.3270999999999993E-2</v>
      </c>
      <c r="V134" s="8">
        <v>9.7096000000000016E-2</v>
      </c>
      <c r="W134" s="8">
        <v>0.102621</v>
      </c>
      <c r="X134" s="8">
        <v>0.10469000000000001</v>
      </c>
      <c r="Y134" s="8">
        <v>0.10335599999999999</v>
      </c>
      <c r="Z134" s="8">
        <v>0.10242800000000001</v>
      </c>
      <c r="AA134" s="8">
        <v>0.10142000000000001</v>
      </c>
      <c r="AB134" s="8">
        <v>0.1</v>
      </c>
      <c r="AC134" s="8">
        <v>9.9745000000000014E-2</v>
      </c>
      <c r="AD134" s="8">
        <v>0.101926</v>
      </c>
      <c r="AE134" s="8">
        <v>0.10468300000000001</v>
      </c>
      <c r="AF134" s="8">
        <v>0.10567</v>
      </c>
      <c r="AG134" s="8">
        <v>0.106729</v>
      </c>
      <c r="AH134" s="8">
        <v>0.11047000000000001</v>
      </c>
    </row>
    <row r="135" spans="1:34" x14ac:dyDescent="0.25">
      <c r="A135" s="6">
        <v>40</v>
      </c>
      <c r="B135" s="1" t="s">
        <v>135</v>
      </c>
      <c r="C135" s="8">
        <v>0.10420000000000001</v>
      </c>
      <c r="D135" s="8">
        <v>0.107256</v>
      </c>
      <c r="E135" s="8">
        <v>0.11108000000000001</v>
      </c>
      <c r="F135" s="8">
        <v>0.116952</v>
      </c>
      <c r="G135" s="8">
        <v>0.12520400000000001</v>
      </c>
      <c r="H135" s="8">
        <v>0.13426400000000002</v>
      </c>
      <c r="I135" s="8">
        <v>0.14192400000000002</v>
      </c>
      <c r="J135" s="8">
        <v>0.15229200000000001</v>
      </c>
      <c r="K135" s="8">
        <v>0.17317199999999999</v>
      </c>
      <c r="L135" s="8">
        <v>0.19719200000000001</v>
      </c>
      <c r="M135" s="8">
        <v>0.22553600000000004</v>
      </c>
      <c r="N135" s="8">
        <v>0.26433200000000001</v>
      </c>
      <c r="O135" s="8">
        <v>0.30553200000000003</v>
      </c>
      <c r="P135" s="8">
        <v>0.34679599999999999</v>
      </c>
      <c r="Q135" s="8">
        <v>0.383656</v>
      </c>
      <c r="R135" s="8">
        <v>0.398316</v>
      </c>
      <c r="S135" s="8">
        <v>0.39586000000000005</v>
      </c>
      <c r="T135" s="8">
        <v>0.39869600000000005</v>
      </c>
      <c r="U135" s="8">
        <v>0.40916800000000003</v>
      </c>
      <c r="V135" s="8">
        <v>0.416404</v>
      </c>
      <c r="W135" s="8">
        <v>0.41532400000000003</v>
      </c>
      <c r="X135" s="8">
        <v>0.41383600000000004</v>
      </c>
      <c r="Y135" s="8">
        <v>0.41612000000000005</v>
      </c>
      <c r="Z135" s="8">
        <v>0.41520800000000008</v>
      </c>
      <c r="AA135" s="8">
        <v>0.40794800000000003</v>
      </c>
      <c r="AB135" s="8">
        <v>0.4</v>
      </c>
      <c r="AC135" s="8">
        <v>0.39395200000000002</v>
      </c>
      <c r="AD135" s="8">
        <v>0.39030799999999999</v>
      </c>
      <c r="AE135" s="8">
        <v>0.38898000000000005</v>
      </c>
      <c r="AF135" s="8">
        <v>0.3931360000000001</v>
      </c>
      <c r="AG135" s="8">
        <v>0.40072800000000003</v>
      </c>
      <c r="AH135" s="8">
        <v>0.407856</v>
      </c>
    </row>
    <row r="136" spans="1:34" x14ac:dyDescent="0.25">
      <c r="A136" s="6">
        <v>41</v>
      </c>
      <c r="B136" s="1" t="s">
        <v>136</v>
      </c>
      <c r="C136" s="8">
        <v>0.23193800000000001</v>
      </c>
      <c r="D136" s="8">
        <v>0.23353599999999999</v>
      </c>
      <c r="E136" s="8">
        <v>0.23570199999999999</v>
      </c>
      <c r="F136" s="8">
        <v>0.24049600000000002</v>
      </c>
      <c r="G136" s="8">
        <v>0.24564400000000003</v>
      </c>
      <c r="H136" s="8">
        <v>0.25023400000000001</v>
      </c>
      <c r="I136" s="8">
        <v>0.25432199999999999</v>
      </c>
      <c r="J136" s="8">
        <v>0.25799800000000001</v>
      </c>
      <c r="K136" s="8">
        <v>0.26076600000000005</v>
      </c>
      <c r="L136" s="8">
        <v>0.260486</v>
      </c>
      <c r="M136" s="8">
        <v>0.25801200000000002</v>
      </c>
      <c r="N136" s="8">
        <v>0.25459400000000004</v>
      </c>
      <c r="O136" s="8">
        <v>0.25115599999999999</v>
      </c>
      <c r="P136" s="8">
        <v>0.24884800000000001</v>
      </c>
      <c r="Q136" s="8">
        <v>0.24635000000000001</v>
      </c>
      <c r="R136" s="8">
        <v>0.24238600000000002</v>
      </c>
      <c r="S136" s="8">
        <v>0.23754</v>
      </c>
      <c r="T136" s="8">
        <v>0.23246600000000001</v>
      </c>
      <c r="U136" s="8">
        <v>0.22720600000000002</v>
      </c>
      <c r="V136" s="8">
        <v>0.22328200000000004</v>
      </c>
      <c r="W136" s="8">
        <v>0.21972999999999998</v>
      </c>
      <c r="X136" s="8">
        <v>0.21519800000000003</v>
      </c>
      <c r="Y136" s="8">
        <v>0.21092200000000003</v>
      </c>
      <c r="Z136" s="8">
        <v>0.207534</v>
      </c>
      <c r="AA136" s="8">
        <v>0.20414599999999999</v>
      </c>
      <c r="AB136" s="8">
        <v>0.2</v>
      </c>
      <c r="AC136" s="8">
        <v>0.19628200000000004</v>
      </c>
      <c r="AD136" s="8">
        <v>0.19249000000000002</v>
      </c>
      <c r="AE136" s="8">
        <v>0.18840799999999999</v>
      </c>
      <c r="AF136" s="8">
        <v>0.18635200000000002</v>
      </c>
      <c r="AG136" s="8">
        <v>0.18406200000000003</v>
      </c>
      <c r="AH136" s="8">
        <v>0.17988200000000001</v>
      </c>
    </row>
    <row r="137" spans="1:34" x14ac:dyDescent="0.25">
      <c r="A137" s="6">
        <v>42</v>
      </c>
      <c r="B137" s="1" t="s">
        <v>137</v>
      </c>
      <c r="C137" s="8">
        <v>1.348336</v>
      </c>
      <c r="D137" s="8">
        <v>1.3328480000000003</v>
      </c>
      <c r="E137" s="8">
        <v>1.3154679999999999</v>
      </c>
      <c r="F137" s="8">
        <v>1.2977800000000002</v>
      </c>
      <c r="G137" s="8">
        <v>1.2854160000000001</v>
      </c>
      <c r="H137" s="8">
        <v>1.2788820000000001</v>
      </c>
      <c r="I137" s="8">
        <v>1.2771000000000001</v>
      </c>
      <c r="J137" s="8">
        <v>1.2808619999999999</v>
      </c>
      <c r="K137" s="8">
        <v>1.2881220000000002</v>
      </c>
      <c r="L137" s="8">
        <v>1.3044900000000001</v>
      </c>
      <c r="M137" s="8">
        <v>1.332254</v>
      </c>
      <c r="N137" s="8">
        <v>1.3709300000000002</v>
      </c>
      <c r="O137" s="8">
        <v>1.4137640000000002</v>
      </c>
      <c r="P137" s="8">
        <v>1.4541780000000002</v>
      </c>
      <c r="Q137" s="8">
        <v>1.4903460000000002</v>
      </c>
      <c r="R137" s="8">
        <v>1.5369420000000003</v>
      </c>
      <c r="S137" s="8">
        <v>1.5904020000000001</v>
      </c>
      <c r="T137" s="8">
        <v>1.627186</v>
      </c>
      <c r="U137" s="8">
        <v>1.6551260000000001</v>
      </c>
      <c r="V137" s="8">
        <v>1.6931860000000001</v>
      </c>
      <c r="W137" s="8">
        <v>1.7759499999999999</v>
      </c>
      <c r="X137" s="8">
        <v>1.9058820000000003</v>
      </c>
      <c r="Y137" s="8">
        <v>2.0082040000000001</v>
      </c>
      <c r="Z137" s="8">
        <v>2.0710139999999999</v>
      </c>
      <c r="AA137" s="8">
        <v>2.1147500000000004</v>
      </c>
      <c r="AB137" s="8">
        <v>2.2000000000000002</v>
      </c>
      <c r="AC137" s="8">
        <v>2.342714</v>
      </c>
      <c r="AD137" s="8">
        <v>2.5114540000000001</v>
      </c>
      <c r="AE137" s="8">
        <v>2.6842419999999998</v>
      </c>
      <c r="AF137" s="8">
        <v>2.8194760000000003</v>
      </c>
      <c r="AG137" s="8">
        <v>2.9414880000000005</v>
      </c>
      <c r="AH137" s="8">
        <v>3.0702980000000002</v>
      </c>
    </row>
    <row r="138" spans="1:34" x14ac:dyDescent="0.25">
      <c r="A138" s="6">
        <v>43</v>
      </c>
      <c r="B138" s="1" t="s">
        <v>138</v>
      </c>
      <c r="C138" s="8">
        <v>0.49105199999999999</v>
      </c>
      <c r="D138" s="8">
        <v>0.49003200000000002</v>
      </c>
      <c r="E138" s="8">
        <v>0.48903599999999997</v>
      </c>
      <c r="F138" s="8">
        <v>0.48997799999999997</v>
      </c>
      <c r="G138" s="8">
        <v>0.49249199999999993</v>
      </c>
      <c r="H138" s="8">
        <v>0.49453199999999997</v>
      </c>
      <c r="I138" s="8">
        <v>0.49734</v>
      </c>
      <c r="J138" s="8">
        <v>0.50140799999999996</v>
      </c>
      <c r="K138" s="8">
        <v>0.50861999999999996</v>
      </c>
      <c r="L138" s="8">
        <v>0.51491399999999998</v>
      </c>
      <c r="M138" s="8">
        <v>0.51970799999999995</v>
      </c>
      <c r="N138" s="8">
        <v>0.52795799999999993</v>
      </c>
      <c r="O138" s="8">
        <v>0.53754000000000002</v>
      </c>
      <c r="P138" s="8">
        <v>0.54859199999999997</v>
      </c>
      <c r="Q138" s="8">
        <v>0.56545200000000007</v>
      </c>
      <c r="R138" s="8">
        <v>0.57723599999999997</v>
      </c>
      <c r="S138" s="8">
        <v>0.57913199999999998</v>
      </c>
      <c r="T138" s="8">
        <v>0.57986400000000005</v>
      </c>
      <c r="U138" s="8">
        <v>0.57987</v>
      </c>
      <c r="V138" s="8">
        <v>0.58036799999999988</v>
      </c>
      <c r="W138" s="8">
        <v>0.58200600000000002</v>
      </c>
      <c r="X138" s="8">
        <v>0.58322399999999996</v>
      </c>
      <c r="Y138" s="8">
        <v>0.5857079999999999</v>
      </c>
      <c r="Z138" s="8">
        <v>0.58867799999999992</v>
      </c>
      <c r="AA138" s="8">
        <v>0.59291399999999994</v>
      </c>
      <c r="AB138" s="8">
        <v>0.6</v>
      </c>
      <c r="AC138" s="8">
        <v>0.60438000000000003</v>
      </c>
      <c r="AD138" s="8">
        <v>0.60722999999999994</v>
      </c>
      <c r="AE138" s="8">
        <v>0.61282800000000004</v>
      </c>
      <c r="AF138" s="8">
        <v>0.62062799999999996</v>
      </c>
      <c r="AG138" s="8">
        <v>0.62579399999999996</v>
      </c>
      <c r="AH138" s="8">
        <v>0.62894399999999995</v>
      </c>
    </row>
    <row r="139" spans="1:34" x14ac:dyDescent="0.25">
      <c r="A139" s="6">
        <v>44</v>
      </c>
      <c r="B139" s="1" t="s">
        <v>139</v>
      </c>
      <c r="C139" s="8">
        <v>0.24725999999999998</v>
      </c>
      <c r="D139" s="8">
        <v>0.24515200000000001</v>
      </c>
      <c r="E139" s="8">
        <v>0.24359600000000001</v>
      </c>
      <c r="F139" s="8">
        <v>0.24380400000000002</v>
      </c>
      <c r="G139" s="8">
        <v>0.244148</v>
      </c>
      <c r="H139" s="8">
        <v>0.24396799999999999</v>
      </c>
      <c r="I139" s="8">
        <v>0.24341599999999999</v>
      </c>
      <c r="J139" s="8">
        <v>0.24316400000000002</v>
      </c>
      <c r="K139" s="8">
        <v>0.24670000000000003</v>
      </c>
      <c r="L139" s="8">
        <v>0.25126400000000004</v>
      </c>
      <c r="M139" s="8">
        <v>0.25768400000000002</v>
      </c>
      <c r="N139" s="8">
        <v>0.26653199999999999</v>
      </c>
      <c r="O139" s="8">
        <v>0.27662000000000003</v>
      </c>
      <c r="P139" s="8">
        <v>0.29172399999999998</v>
      </c>
      <c r="Q139" s="8">
        <v>0.30823200000000006</v>
      </c>
      <c r="R139" s="8">
        <v>0.32189600000000007</v>
      </c>
      <c r="S139" s="8">
        <v>0.33305599999999996</v>
      </c>
      <c r="T139" s="8">
        <v>0.34056000000000003</v>
      </c>
      <c r="U139" s="8">
        <v>0.342256</v>
      </c>
      <c r="V139" s="8">
        <v>0.34752000000000005</v>
      </c>
      <c r="W139" s="8">
        <v>0.35726799999999997</v>
      </c>
      <c r="X139" s="8">
        <v>0.37132799999999994</v>
      </c>
      <c r="Y139" s="8">
        <v>0.38774000000000003</v>
      </c>
      <c r="Z139" s="8">
        <v>0.39782800000000001</v>
      </c>
      <c r="AA139" s="8">
        <v>0.40244799999999997</v>
      </c>
      <c r="AB139" s="8">
        <v>0.4</v>
      </c>
      <c r="AC139" s="8">
        <v>0.4001840000000001</v>
      </c>
      <c r="AD139" s="8">
        <v>0.40814400000000006</v>
      </c>
      <c r="AE139" s="8">
        <v>0.41566000000000003</v>
      </c>
      <c r="AF139" s="8">
        <v>0.42230800000000002</v>
      </c>
      <c r="AG139" s="8">
        <v>0.43173600000000001</v>
      </c>
      <c r="AH139" s="8">
        <v>0.44380799999999998</v>
      </c>
    </row>
    <row r="140" spans="1:34" x14ac:dyDescent="0.25">
      <c r="A140" s="6">
        <v>45</v>
      </c>
      <c r="B140" s="9" t="s">
        <v>286</v>
      </c>
      <c r="C140" s="8">
        <v>6.776320000000001</v>
      </c>
      <c r="D140" s="8">
        <v>7.074688000000001</v>
      </c>
      <c r="E140" s="8">
        <v>7.3657599999999999</v>
      </c>
      <c r="F140" s="8">
        <v>7.6399360000000005</v>
      </c>
      <c r="G140" s="8">
        <v>7.8849279999999995</v>
      </c>
      <c r="H140" s="8">
        <v>8.1038080000000008</v>
      </c>
      <c r="I140" s="8">
        <v>8.3070719999999998</v>
      </c>
      <c r="J140" s="8">
        <v>8.4889599999999987</v>
      </c>
      <c r="K140" s="8">
        <v>8.6876160000000002</v>
      </c>
      <c r="L140" s="8">
        <v>8.900736000000002</v>
      </c>
      <c r="M140" s="8">
        <v>9.1431680000000011</v>
      </c>
      <c r="N140" s="8">
        <v>9.4786560000000009</v>
      </c>
      <c r="O140" s="8">
        <v>9.9244799999999991</v>
      </c>
      <c r="P140" s="8">
        <v>10.424064000000001</v>
      </c>
      <c r="Q140" s="8">
        <v>10.894336000000001</v>
      </c>
      <c r="R140" s="8">
        <v>11.255552</v>
      </c>
      <c r="S140" s="8">
        <v>11.488896000000002</v>
      </c>
      <c r="T140" s="8">
        <v>11.643136000000002</v>
      </c>
      <c r="U140" s="8">
        <v>11.808128000000002</v>
      </c>
      <c r="V140" s="8">
        <v>12.014208000000002</v>
      </c>
      <c r="W140" s="8">
        <v>12.254464</v>
      </c>
      <c r="X140" s="8">
        <v>12.519296000000002</v>
      </c>
      <c r="Y140" s="8">
        <v>12.717312000000002</v>
      </c>
      <c r="Z140" s="8">
        <v>12.807808000000001</v>
      </c>
      <c r="AA140" s="8">
        <v>12.827776000000002</v>
      </c>
      <c r="AB140" s="8">
        <v>12.8</v>
      </c>
      <c r="AC140" s="8">
        <v>12.778496000000001</v>
      </c>
      <c r="AD140" s="8">
        <v>12.814208000000001</v>
      </c>
      <c r="AE140" s="8">
        <v>12.936959999999999</v>
      </c>
      <c r="AF140" s="8">
        <v>13.142144</v>
      </c>
      <c r="AG140" s="8">
        <v>13.341312</v>
      </c>
      <c r="AH140" s="8">
        <v>13.512319999999999</v>
      </c>
    </row>
    <row r="141" spans="1:34" x14ac:dyDescent="0.25">
      <c r="A141" s="6">
        <v>46</v>
      </c>
      <c r="B141" s="1" t="s">
        <v>140</v>
      </c>
      <c r="C141" s="8">
        <v>0.42244799999999999</v>
      </c>
      <c r="D141" s="8">
        <v>0.437552</v>
      </c>
      <c r="E141" s="8">
        <v>0.45832000000000001</v>
      </c>
      <c r="F141" s="8">
        <v>0.47920000000000001</v>
      </c>
      <c r="G141" s="8">
        <v>0.492672</v>
      </c>
      <c r="H141" s="8">
        <v>0.50259200000000004</v>
      </c>
      <c r="I141" s="8">
        <v>0.509104</v>
      </c>
      <c r="J141" s="8">
        <v>0.51100000000000001</v>
      </c>
      <c r="K141" s="8">
        <v>0.51270399999999994</v>
      </c>
      <c r="L141" s="8">
        <v>0.51564800000000011</v>
      </c>
      <c r="M141" s="8">
        <v>0.52329600000000009</v>
      </c>
      <c r="N141" s="8">
        <v>0.53900800000000004</v>
      </c>
      <c r="O141" s="8">
        <v>0.5602720000000001</v>
      </c>
      <c r="P141" s="8">
        <v>0.58402399999999999</v>
      </c>
      <c r="Q141" s="8">
        <v>0.60820799999999997</v>
      </c>
      <c r="R141" s="8">
        <v>0.62753599999999998</v>
      </c>
      <c r="S141" s="8">
        <v>0.64349599999999996</v>
      </c>
      <c r="T141" s="8">
        <v>0.65764</v>
      </c>
      <c r="U141" s="8">
        <v>0.66703200000000007</v>
      </c>
      <c r="V141" s="8">
        <v>0.68002400000000007</v>
      </c>
      <c r="W141" s="8">
        <v>0.70408800000000005</v>
      </c>
      <c r="X141" s="8">
        <v>0.73882400000000004</v>
      </c>
      <c r="Y141" s="8">
        <v>0.77976000000000001</v>
      </c>
      <c r="Z141" s="8">
        <v>0.80088000000000004</v>
      </c>
      <c r="AA141" s="8">
        <v>0.80157600000000007</v>
      </c>
      <c r="AB141" s="8">
        <v>0.8</v>
      </c>
      <c r="AC141" s="8">
        <v>0.79747200000000007</v>
      </c>
      <c r="AD141" s="8">
        <v>0.80329600000000012</v>
      </c>
      <c r="AE141" s="8">
        <v>0.82444000000000017</v>
      </c>
      <c r="AF141" s="8">
        <v>0.85571200000000003</v>
      </c>
      <c r="AG141" s="8">
        <v>0.88633600000000001</v>
      </c>
      <c r="AH141" s="8">
        <v>0.91626400000000008</v>
      </c>
    </row>
    <row r="142" spans="1:34" x14ac:dyDescent="0.25">
      <c r="A142" s="6">
        <v>47</v>
      </c>
      <c r="B142" s="1" t="s">
        <v>141</v>
      </c>
      <c r="C142" s="8">
        <v>0.29527000000000003</v>
      </c>
      <c r="D142" s="8">
        <v>0.317465</v>
      </c>
      <c r="E142" s="8">
        <v>0.33917000000000003</v>
      </c>
      <c r="F142" s="8">
        <v>0.35830499999999998</v>
      </c>
      <c r="G142" s="8">
        <v>0.37442500000000001</v>
      </c>
      <c r="H142" s="8">
        <v>0.38835500000000001</v>
      </c>
      <c r="I142" s="8">
        <v>0.40228000000000003</v>
      </c>
      <c r="J142" s="8">
        <v>0.41911999999999999</v>
      </c>
      <c r="K142" s="8">
        <v>0.44279000000000002</v>
      </c>
      <c r="L142" s="8">
        <v>0.46759999999999996</v>
      </c>
      <c r="M142" s="8">
        <v>0.48547499999999999</v>
      </c>
      <c r="N142" s="8">
        <v>0.50270000000000004</v>
      </c>
      <c r="O142" s="8">
        <v>0.52046999999999999</v>
      </c>
      <c r="P142" s="8">
        <v>0.53200999999999998</v>
      </c>
      <c r="Q142" s="8">
        <v>0.53798499999999994</v>
      </c>
      <c r="R142" s="8">
        <v>0.54037000000000002</v>
      </c>
      <c r="S142" s="8">
        <v>0.53966999999999998</v>
      </c>
      <c r="T142" s="8">
        <v>0.53776999999999997</v>
      </c>
      <c r="U142" s="8">
        <v>0.53326499999999999</v>
      </c>
      <c r="V142" s="8">
        <v>0.52966500000000005</v>
      </c>
      <c r="W142" s="8">
        <v>0.52745500000000001</v>
      </c>
      <c r="X142" s="8">
        <v>0.52170000000000005</v>
      </c>
      <c r="Y142" s="8">
        <v>0.51520500000000002</v>
      </c>
      <c r="Z142" s="8">
        <v>0.51064500000000002</v>
      </c>
      <c r="AA142" s="8">
        <v>0.50575000000000003</v>
      </c>
      <c r="AB142" s="8">
        <v>0.5</v>
      </c>
      <c r="AC142" s="8">
        <v>0.49629499999999999</v>
      </c>
      <c r="AD142" s="8">
        <v>0.49216500000000002</v>
      </c>
      <c r="AE142" s="8">
        <v>0.49203000000000002</v>
      </c>
      <c r="AF142" s="8">
        <v>0.49495499999999998</v>
      </c>
      <c r="AG142" s="8">
        <v>0.49375000000000002</v>
      </c>
      <c r="AH142" s="8">
        <v>0.49213000000000001</v>
      </c>
    </row>
    <row r="143" spans="1:34" x14ac:dyDescent="0.25">
      <c r="A143" s="6">
        <v>48</v>
      </c>
      <c r="B143" s="1" t="s">
        <v>142</v>
      </c>
      <c r="C143" s="8">
        <v>5.9093099999999996</v>
      </c>
      <c r="D143" s="8">
        <v>6.1614300000000002</v>
      </c>
      <c r="E143" s="8">
        <v>6.4022199999999998</v>
      </c>
      <c r="F143" s="8">
        <v>6.6297000000000006</v>
      </c>
      <c r="G143" s="8">
        <v>6.8385899999999991</v>
      </c>
      <c r="H143" s="8">
        <v>7.0281200000000004</v>
      </c>
      <c r="I143" s="8">
        <v>7.2055499999999997</v>
      </c>
      <c r="J143" s="8">
        <v>7.3632899999999992</v>
      </c>
      <c r="K143" s="8">
        <v>7.5290599999999994</v>
      </c>
      <c r="L143" s="8">
        <v>7.7054999999999998</v>
      </c>
      <c r="M143" s="8">
        <v>7.9130700000000003</v>
      </c>
      <c r="N143" s="8">
        <v>8.2024799999999995</v>
      </c>
      <c r="O143" s="8">
        <v>8.5916599999999992</v>
      </c>
      <c r="P143" s="8">
        <v>9.0365000000000002</v>
      </c>
      <c r="Q143" s="8">
        <v>9.4584600000000005</v>
      </c>
      <c r="R143" s="8">
        <v>9.7827400000000004</v>
      </c>
      <c r="S143" s="8">
        <v>9.98855</v>
      </c>
      <c r="T143" s="8">
        <v>10.120330000000001</v>
      </c>
      <c r="U143" s="8">
        <v>10.268940000000001</v>
      </c>
      <c r="V143" s="8">
        <v>10.450660000000001</v>
      </c>
      <c r="W143" s="8">
        <v>10.65306</v>
      </c>
      <c r="X143" s="8">
        <v>10.87229</v>
      </c>
      <c r="Y143" s="8">
        <v>11.016390000000001</v>
      </c>
      <c r="Z143" s="8">
        <v>11.05533</v>
      </c>
      <c r="AA143" s="8">
        <v>11.042459999999998</v>
      </c>
      <c r="AB143" s="8">
        <v>11</v>
      </c>
      <c r="AC143" s="8">
        <v>10.952590000000001</v>
      </c>
      <c r="AD143" s="8">
        <v>10.908040000000002</v>
      </c>
      <c r="AE143" s="8">
        <v>10.867560000000001</v>
      </c>
      <c r="AF143" s="8">
        <v>10.848420000000001</v>
      </c>
      <c r="AG143" s="8">
        <v>10.844349999999999</v>
      </c>
      <c r="AH143" s="8">
        <v>10.849959999999999</v>
      </c>
    </row>
    <row r="144" spans="1:34" x14ac:dyDescent="0.25">
      <c r="A144" s="6">
        <v>49</v>
      </c>
      <c r="B144" s="1" t="s">
        <v>143</v>
      </c>
      <c r="C144" s="8">
        <v>5.912400000000001E-2</v>
      </c>
      <c r="D144" s="8">
        <v>6.3079999999999997E-2</v>
      </c>
      <c r="E144" s="8">
        <v>6.6584000000000004E-2</v>
      </c>
      <c r="F144" s="8">
        <v>6.971200000000001E-2</v>
      </c>
      <c r="G144" s="8">
        <v>7.2195999999999996E-2</v>
      </c>
      <c r="H144" s="8">
        <v>7.3852000000000015E-2</v>
      </c>
      <c r="I144" s="8">
        <v>7.5291999999999998E-2</v>
      </c>
      <c r="J144" s="8">
        <v>7.6144000000000003E-2</v>
      </c>
      <c r="K144" s="8">
        <v>7.8296000000000004E-2</v>
      </c>
      <c r="L144" s="8">
        <v>8.2056000000000004E-2</v>
      </c>
      <c r="M144" s="8">
        <v>8.751600000000001E-2</v>
      </c>
      <c r="N144" s="8">
        <v>9.7184000000000006E-2</v>
      </c>
      <c r="O144" s="8">
        <v>0.11134000000000001</v>
      </c>
      <c r="P144" s="8">
        <v>0.12860400000000002</v>
      </c>
      <c r="Q144" s="8">
        <v>0.146456</v>
      </c>
      <c r="R144" s="8">
        <v>0.16238399999999997</v>
      </c>
      <c r="S144" s="8">
        <v>0.17626</v>
      </c>
      <c r="T144" s="8">
        <v>0.188724</v>
      </c>
      <c r="U144" s="8">
        <v>0.20317199999999999</v>
      </c>
      <c r="V144" s="8">
        <v>0.22116</v>
      </c>
      <c r="W144" s="8">
        <v>0.24014400000000002</v>
      </c>
      <c r="X144" s="8">
        <v>0.26051200000000002</v>
      </c>
      <c r="Y144" s="8">
        <v>0.28386</v>
      </c>
      <c r="Z144" s="8">
        <v>0.32568800000000003</v>
      </c>
      <c r="AA144" s="8">
        <v>0.37164400000000003</v>
      </c>
      <c r="AB144" s="8">
        <v>0.4</v>
      </c>
      <c r="AC144" s="8">
        <v>0.440272</v>
      </c>
      <c r="AD144" s="8">
        <v>0.53699200000000002</v>
      </c>
      <c r="AE144" s="8">
        <v>0.70852000000000004</v>
      </c>
      <c r="AF144" s="8">
        <v>0.93570400000000009</v>
      </c>
      <c r="AG144" s="8">
        <v>1.142468</v>
      </c>
      <c r="AH144" s="8">
        <v>1.304556</v>
      </c>
    </row>
    <row r="145" spans="1:34" x14ac:dyDescent="0.25">
      <c r="A145" s="6">
        <v>50</v>
      </c>
      <c r="B145" s="9" t="s">
        <v>287</v>
      </c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</row>
    <row r="146" spans="1:34" x14ac:dyDescent="0.25">
      <c r="A146" s="6">
        <v>51</v>
      </c>
      <c r="B146" s="9" t="s">
        <v>61</v>
      </c>
      <c r="C146" s="8">
        <v>4.7743410000000006</v>
      </c>
      <c r="D146" s="8">
        <v>5.1535950000000001</v>
      </c>
      <c r="E146" s="8">
        <v>5.5440090000000009</v>
      </c>
      <c r="F146" s="8">
        <v>5.9503260000000004</v>
      </c>
      <c r="G146" s="8">
        <v>6.2829870000000003</v>
      </c>
      <c r="H146" s="8">
        <v>6.5359470000000002</v>
      </c>
      <c r="I146" s="8">
        <v>6.7406400000000009</v>
      </c>
      <c r="J146" s="8">
        <v>6.9257100000000005</v>
      </c>
      <c r="K146" s="8">
        <v>7.104177</v>
      </c>
      <c r="L146" s="8">
        <v>7.2980820000000008</v>
      </c>
      <c r="M146" s="8">
        <v>7.5697350000000005</v>
      </c>
      <c r="N146" s="8">
        <v>7.8621270000000001</v>
      </c>
      <c r="O146" s="8">
        <v>8.123270999999999</v>
      </c>
      <c r="P146" s="8">
        <v>8.372790000000002</v>
      </c>
      <c r="Q146" s="8">
        <v>8.6124510000000001</v>
      </c>
      <c r="R146" s="8">
        <v>8.7812459999999994</v>
      </c>
      <c r="S146" s="8">
        <v>8.8734090000000005</v>
      </c>
      <c r="T146" s="8">
        <v>8.9714310000000008</v>
      </c>
      <c r="U146" s="8">
        <v>9.0807059999999993</v>
      </c>
      <c r="V146" s="8">
        <v>9.1977000000000011</v>
      </c>
      <c r="W146" s="8">
        <v>9.3552420000000005</v>
      </c>
      <c r="X146" s="8">
        <v>9.5072970000000012</v>
      </c>
      <c r="Y146" s="8">
        <v>9.5812320000000017</v>
      </c>
      <c r="Z146" s="8">
        <v>9.5412420000000004</v>
      </c>
      <c r="AA146" s="8">
        <v>9.426852000000002</v>
      </c>
      <c r="AB146" s="8">
        <v>9.3000000000000007</v>
      </c>
      <c r="AC146" s="8">
        <v>9.176031</v>
      </c>
      <c r="AD146" s="8">
        <v>9.0823800000000006</v>
      </c>
      <c r="AE146" s="8">
        <v>9.0379260000000006</v>
      </c>
      <c r="AF146" s="8">
        <v>9.0361589999999996</v>
      </c>
      <c r="AG146" s="8">
        <v>9.0448079999999997</v>
      </c>
      <c r="AH146" s="8">
        <v>9.0472260000000002</v>
      </c>
    </row>
    <row r="147" spans="1:34" x14ac:dyDescent="0.25">
      <c r="A147" s="6">
        <v>52</v>
      </c>
      <c r="B147" s="1" t="s">
        <v>144</v>
      </c>
      <c r="C147" s="8">
        <v>2.771064</v>
      </c>
      <c r="D147" s="8">
        <v>2.9041079999999999</v>
      </c>
      <c r="E147" s="8">
        <v>3.0482469999999999</v>
      </c>
      <c r="F147" s="8">
        <v>3.2015539999999998</v>
      </c>
      <c r="G147" s="8">
        <v>3.3288390000000003</v>
      </c>
      <c r="H147" s="8">
        <v>3.4248560000000001</v>
      </c>
      <c r="I147" s="8">
        <v>3.4865539999999999</v>
      </c>
      <c r="J147" s="8">
        <v>3.5209190000000006</v>
      </c>
      <c r="K147" s="8">
        <v>3.5814219999999999</v>
      </c>
      <c r="L147" s="8">
        <v>3.6945870000000003</v>
      </c>
      <c r="M147" s="8">
        <v>3.8536760000000005</v>
      </c>
      <c r="N147" s="8">
        <v>4.0209770000000002</v>
      </c>
      <c r="O147" s="8">
        <v>4.1755650000000006</v>
      </c>
      <c r="P147" s="8">
        <v>4.3404460000000009</v>
      </c>
      <c r="Q147" s="8">
        <v>4.4863770000000001</v>
      </c>
      <c r="R147" s="8">
        <v>4.5848280000000008</v>
      </c>
      <c r="S147" s="8">
        <v>4.6511900000000006</v>
      </c>
      <c r="T147" s="8">
        <v>4.7188539999999994</v>
      </c>
      <c r="U147" s="8">
        <v>4.7920160000000003</v>
      </c>
      <c r="V147" s="8">
        <v>4.8792119999999999</v>
      </c>
      <c r="W147" s="8">
        <v>4.9855150000000004</v>
      </c>
      <c r="X147" s="8">
        <v>5.0855180000000004</v>
      </c>
      <c r="Y147" s="8">
        <v>5.1360770000000002</v>
      </c>
      <c r="Z147" s="8">
        <v>5.1154489999999999</v>
      </c>
      <c r="AA147" s="8">
        <v>5.060549</v>
      </c>
      <c r="AB147" s="8">
        <v>5</v>
      </c>
      <c r="AC147" s="8">
        <v>4.9390970000000003</v>
      </c>
      <c r="AD147" s="8">
        <v>4.8906220000000005</v>
      </c>
      <c r="AE147" s="8">
        <v>4.8556770000000009</v>
      </c>
      <c r="AF147" s="8">
        <v>4.8379350000000008</v>
      </c>
      <c r="AG147" s="8">
        <v>4.8310160000000009</v>
      </c>
      <c r="AH147" s="8">
        <v>4.8181710000000004</v>
      </c>
    </row>
    <row r="148" spans="1:34" x14ac:dyDescent="0.25">
      <c r="A148" s="6">
        <v>53</v>
      </c>
      <c r="B148" s="1" t="s">
        <v>145</v>
      </c>
      <c r="C148" s="8">
        <v>0.62039999999999995</v>
      </c>
      <c r="D148" s="8">
        <v>0.73060800000000004</v>
      </c>
      <c r="E148" s="8">
        <v>0.8320320000000001</v>
      </c>
      <c r="F148" s="8">
        <v>0.91492800000000007</v>
      </c>
      <c r="G148" s="8">
        <v>0.97310400000000019</v>
      </c>
      <c r="H148" s="8">
        <v>1.0182720000000001</v>
      </c>
      <c r="I148" s="8">
        <v>1.0703360000000002</v>
      </c>
      <c r="J148" s="8">
        <v>1.1149120000000001</v>
      </c>
      <c r="K148" s="8">
        <v>1.1406880000000001</v>
      </c>
      <c r="L148" s="8">
        <v>1.1659359999999999</v>
      </c>
      <c r="M148" s="8">
        <v>1.20496</v>
      </c>
      <c r="N148" s="8">
        <v>1.2550560000000002</v>
      </c>
      <c r="O148" s="8">
        <v>1.3025440000000001</v>
      </c>
      <c r="P148" s="8">
        <v>1.3485760000000002</v>
      </c>
      <c r="Q148" s="8">
        <v>1.4052960000000001</v>
      </c>
      <c r="R148" s="8">
        <v>1.4546400000000004</v>
      </c>
      <c r="S148" s="8">
        <v>1.478256</v>
      </c>
      <c r="T148" s="8">
        <v>1.491744</v>
      </c>
      <c r="U148" s="8">
        <v>1.5032159999999999</v>
      </c>
      <c r="V148" s="8">
        <v>1.5132000000000003</v>
      </c>
      <c r="W148" s="8">
        <v>1.5355360000000002</v>
      </c>
      <c r="X148" s="8">
        <v>1.5719680000000003</v>
      </c>
      <c r="Y148" s="8">
        <v>1.6108320000000003</v>
      </c>
      <c r="Z148" s="8">
        <v>1.6262720000000002</v>
      </c>
      <c r="AA148" s="8">
        <v>1.61616</v>
      </c>
      <c r="AB148" s="8">
        <v>1.6</v>
      </c>
      <c r="AC148" s="8">
        <v>1.58192</v>
      </c>
      <c r="AD148" s="8">
        <v>1.5685440000000002</v>
      </c>
      <c r="AE148" s="8">
        <v>1.5678240000000003</v>
      </c>
      <c r="AF148" s="8">
        <v>1.5882879999999999</v>
      </c>
      <c r="AG148" s="8">
        <v>1.6207360000000002</v>
      </c>
      <c r="AH148" s="8">
        <v>1.6540640000000002</v>
      </c>
    </row>
    <row r="149" spans="1:34" x14ac:dyDescent="0.25">
      <c r="A149" s="6">
        <v>54</v>
      </c>
      <c r="B149" s="1" t="s">
        <v>146</v>
      </c>
      <c r="C149" s="8">
        <v>1.18503</v>
      </c>
      <c r="D149" s="8">
        <v>1.3069770000000001</v>
      </c>
      <c r="E149" s="8">
        <v>1.4357700000000002</v>
      </c>
      <c r="F149" s="8">
        <v>1.5863609999999999</v>
      </c>
      <c r="G149" s="8">
        <v>1.714944</v>
      </c>
      <c r="H149" s="8">
        <v>1.8091500000000003</v>
      </c>
      <c r="I149" s="8">
        <v>1.8830280000000001</v>
      </c>
      <c r="J149" s="8">
        <v>1.9711650000000001</v>
      </c>
      <c r="K149" s="8">
        <v>2.0439929999999999</v>
      </c>
      <c r="L149" s="8">
        <v>2.0811420000000003</v>
      </c>
      <c r="M149" s="8">
        <v>2.1344189999999998</v>
      </c>
      <c r="N149" s="8">
        <v>2.1859109999999999</v>
      </c>
      <c r="O149" s="8">
        <v>2.2211069999999999</v>
      </c>
      <c r="P149" s="8">
        <v>2.237676</v>
      </c>
      <c r="Q149" s="8">
        <v>2.2534890000000001</v>
      </c>
      <c r="R149" s="8">
        <v>2.2591800000000002</v>
      </c>
      <c r="S149" s="8">
        <v>2.2500240000000002</v>
      </c>
      <c r="T149" s="8">
        <v>2.2372770000000002</v>
      </c>
      <c r="U149" s="8">
        <v>2.2202460000000004</v>
      </c>
      <c r="V149" s="8">
        <v>2.2102919999999999</v>
      </c>
      <c r="W149" s="8">
        <v>2.2090110000000003</v>
      </c>
      <c r="X149" s="8">
        <v>2.2052940000000003</v>
      </c>
      <c r="Y149" s="8">
        <v>2.1951300000000002</v>
      </c>
      <c r="Z149" s="8">
        <v>2.1726809999999999</v>
      </c>
      <c r="AA149" s="8">
        <v>2.1365609999999999</v>
      </c>
      <c r="AB149" s="8">
        <v>2.1</v>
      </c>
      <c r="AC149" s="8">
        <v>2.0686680000000002</v>
      </c>
      <c r="AD149" s="8">
        <v>2.0503140000000002</v>
      </c>
      <c r="AE149" s="8">
        <v>2.0543459999999998</v>
      </c>
      <c r="AF149" s="8">
        <v>2.0635650000000001</v>
      </c>
      <c r="AG149" s="8">
        <v>2.0607929999999999</v>
      </c>
      <c r="AH149" s="8">
        <v>2.0562780000000003</v>
      </c>
    </row>
    <row r="150" spans="1:34" x14ac:dyDescent="0.25">
      <c r="A150" s="6">
        <v>55</v>
      </c>
      <c r="B150" s="1" t="s">
        <v>147</v>
      </c>
      <c r="C150" s="8">
        <v>0.15593399999999999</v>
      </c>
      <c r="D150" s="8">
        <v>0.17143799999999998</v>
      </c>
      <c r="E150" s="8">
        <v>0.18780000000000002</v>
      </c>
      <c r="F150" s="8">
        <v>0.20427000000000001</v>
      </c>
      <c r="G150" s="8">
        <v>0.21929399999999999</v>
      </c>
      <c r="H150" s="8">
        <v>0.234876</v>
      </c>
      <c r="I150" s="8">
        <v>0.25267200000000001</v>
      </c>
      <c r="J150" s="8">
        <v>0.26996999999999999</v>
      </c>
      <c r="K150" s="8">
        <v>0.28776000000000002</v>
      </c>
      <c r="L150" s="8">
        <v>0.30630600000000002</v>
      </c>
      <c r="M150" s="8">
        <v>0.32654399999999995</v>
      </c>
      <c r="N150" s="8">
        <v>0.35145000000000004</v>
      </c>
      <c r="O150" s="8">
        <v>0.37743000000000004</v>
      </c>
      <c r="P150" s="8">
        <v>0.402588</v>
      </c>
      <c r="Q150" s="8">
        <v>0.42832799999999999</v>
      </c>
      <c r="R150" s="8">
        <v>0.44858399999999998</v>
      </c>
      <c r="S150" s="8">
        <v>0.46343999999999996</v>
      </c>
      <c r="T150" s="8">
        <v>0.49810199999999993</v>
      </c>
      <c r="U150" s="8">
        <v>0.546234</v>
      </c>
      <c r="V150" s="8">
        <v>0.57988799999999996</v>
      </c>
      <c r="W150" s="8">
        <v>0.61402799999999991</v>
      </c>
      <c r="X150" s="8">
        <v>0.63777000000000006</v>
      </c>
      <c r="Y150" s="8">
        <v>0.63556200000000007</v>
      </c>
      <c r="Z150" s="8">
        <v>0.62545200000000001</v>
      </c>
      <c r="AA150" s="8">
        <v>0.61313999999999991</v>
      </c>
      <c r="AB150" s="8">
        <v>0.6</v>
      </c>
      <c r="AC150" s="8">
        <v>0.586206</v>
      </c>
      <c r="AD150" s="8">
        <v>0.57200999999999991</v>
      </c>
      <c r="AE150" s="8">
        <v>0.55804799999999988</v>
      </c>
      <c r="AF150" s="8">
        <v>0.54446399999999995</v>
      </c>
      <c r="AG150" s="8">
        <v>0.53196599999999994</v>
      </c>
      <c r="AH150" s="8">
        <v>0.52027199999999996</v>
      </c>
    </row>
    <row r="151" spans="1:34" x14ac:dyDescent="0.25">
      <c r="A151" s="6">
        <v>56</v>
      </c>
      <c r="B151" s="9" t="s">
        <v>67</v>
      </c>
      <c r="C151" s="8">
        <v>151.32210799999999</v>
      </c>
      <c r="D151" s="8">
        <v>157.17190300000001</v>
      </c>
      <c r="E151" s="8">
        <v>162.38808599999999</v>
      </c>
      <c r="F151" s="8">
        <v>166.528796</v>
      </c>
      <c r="G151" s="8">
        <v>169.70797199999998</v>
      </c>
      <c r="H151" s="8">
        <v>172.83156799999998</v>
      </c>
      <c r="I151" s="8">
        <v>176.713831</v>
      </c>
      <c r="J151" s="8">
        <v>181.11854599999998</v>
      </c>
      <c r="K151" s="8">
        <v>185.59551499999998</v>
      </c>
      <c r="L151" s="8">
        <v>190.619947</v>
      </c>
      <c r="M151" s="8">
        <v>196.65037700000002</v>
      </c>
      <c r="N151" s="8">
        <v>203.92301999999995</v>
      </c>
      <c r="O151" s="8">
        <v>212.18776599999998</v>
      </c>
      <c r="P151" s="8">
        <v>220.14126399999998</v>
      </c>
      <c r="Q151" s="8">
        <v>227.36944299999996</v>
      </c>
      <c r="R151" s="8">
        <v>235.13952699999999</v>
      </c>
      <c r="S151" s="8">
        <v>244.48252499999995</v>
      </c>
      <c r="T151" s="8">
        <v>255.49848099999997</v>
      </c>
      <c r="U151" s="8">
        <v>267.323126</v>
      </c>
      <c r="V151" s="8">
        <v>277.54428799999999</v>
      </c>
      <c r="W151" s="8">
        <v>283.89430299999998</v>
      </c>
      <c r="X151" s="8">
        <v>285.51168100000001</v>
      </c>
      <c r="Y151" s="8">
        <v>283.86095499999993</v>
      </c>
      <c r="Z151" s="8">
        <v>281.28204299999999</v>
      </c>
      <c r="AA151" s="8">
        <v>278.96435700000001</v>
      </c>
      <c r="AB151" s="8">
        <v>277.89999999999998</v>
      </c>
      <c r="AC151" s="8">
        <v>278.80317499999995</v>
      </c>
      <c r="AD151" s="8">
        <v>280.48169100000001</v>
      </c>
      <c r="AE151" s="8">
        <v>282.682659</v>
      </c>
      <c r="AF151" s="8">
        <v>286.11194499999999</v>
      </c>
      <c r="AG151" s="8">
        <v>289.83024699999999</v>
      </c>
      <c r="AH151" s="8">
        <v>292.88714699999997</v>
      </c>
    </row>
    <row r="152" spans="1:34" x14ac:dyDescent="0.25">
      <c r="A152" s="6">
        <v>57</v>
      </c>
      <c r="B152" s="1" t="s">
        <v>148</v>
      </c>
      <c r="C152" s="8">
        <v>151.15979999999999</v>
      </c>
      <c r="D152" s="8">
        <v>156.9984</v>
      </c>
      <c r="E152" s="8">
        <v>162.207075</v>
      </c>
      <c r="F152" s="8">
        <v>166.33904999999999</v>
      </c>
      <c r="G152" s="8">
        <v>169.51364999999998</v>
      </c>
      <c r="H152" s="8">
        <v>172.63275000000002</v>
      </c>
      <c r="I152" s="8">
        <v>176.51219999999998</v>
      </c>
      <c r="J152" s="8">
        <v>180.91612499999999</v>
      </c>
      <c r="K152" s="8">
        <v>185.38387500000002</v>
      </c>
      <c r="L152" s="8">
        <v>190.40107499999999</v>
      </c>
      <c r="M152" s="8">
        <v>196.42004999999997</v>
      </c>
      <c r="N152" s="8">
        <v>203.67667500000005</v>
      </c>
      <c r="O152" s="8">
        <v>211.9212</v>
      </c>
      <c r="P152" s="8">
        <v>219.85492500000001</v>
      </c>
      <c r="Q152" s="8">
        <v>227.06437500000001</v>
      </c>
      <c r="R152" s="8">
        <v>234.82050000000004</v>
      </c>
      <c r="S152" s="8">
        <v>244.15005000000002</v>
      </c>
      <c r="T152" s="8">
        <v>255.1557</v>
      </c>
      <c r="U152" s="8">
        <v>266.974425</v>
      </c>
      <c r="V152" s="8">
        <v>277.18365</v>
      </c>
      <c r="W152" s="8">
        <v>283.52729999999997</v>
      </c>
      <c r="X152" s="8">
        <v>285.12847499999998</v>
      </c>
      <c r="Y152" s="8">
        <v>283.46069999999997</v>
      </c>
      <c r="Z152" s="8">
        <v>280.87995000000001</v>
      </c>
      <c r="AA152" s="8">
        <v>278.56282499999998</v>
      </c>
      <c r="AB152" s="8">
        <v>277.5</v>
      </c>
      <c r="AC152" s="8">
        <v>278.40464999999995</v>
      </c>
      <c r="AD152" s="8">
        <v>280.08075000000002</v>
      </c>
      <c r="AE152" s="8">
        <v>282.27022499999998</v>
      </c>
      <c r="AF152" s="8">
        <v>285.68347499999999</v>
      </c>
      <c r="AG152" s="8">
        <v>289.38532500000002</v>
      </c>
      <c r="AH152" s="8">
        <v>292.42672500000003</v>
      </c>
    </row>
    <row r="153" spans="1:34" x14ac:dyDescent="0.25">
      <c r="A153" s="6">
        <v>58</v>
      </c>
      <c r="B153" s="1" t="s">
        <v>149</v>
      </c>
      <c r="C153" s="8">
        <v>0.16020800000000002</v>
      </c>
      <c r="D153" s="8">
        <v>0.17088400000000001</v>
      </c>
      <c r="E153" s="8">
        <v>0.17976</v>
      </c>
      <c r="F153" s="8">
        <v>0.18718000000000001</v>
      </c>
      <c r="G153" s="8">
        <v>0.19258800000000001</v>
      </c>
      <c r="H153" s="8">
        <v>0.19595600000000002</v>
      </c>
      <c r="I153" s="8">
        <v>0.19884800000000002</v>
      </c>
      <c r="J153" s="8">
        <v>0.2016</v>
      </c>
      <c r="K153" s="8">
        <v>0.206896</v>
      </c>
      <c r="L153" s="8">
        <v>0.21464800000000001</v>
      </c>
      <c r="M153" s="8">
        <v>0.226276</v>
      </c>
      <c r="N153" s="8">
        <v>0.24531200000000003</v>
      </c>
      <c r="O153" s="8">
        <v>0.26723600000000003</v>
      </c>
      <c r="P153" s="8">
        <v>0.287796</v>
      </c>
      <c r="Q153" s="8">
        <v>0.30576400000000004</v>
      </c>
      <c r="R153" s="8">
        <v>0.32166800000000001</v>
      </c>
      <c r="S153" s="8">
        <v>0.33616800000000002</v>
      </c>
      <c r="T153" s="8">
        <v>0.34538800000000003</v>
      </c>
      <c r="U153" s="8">
        <v>0.35151200000000005</v>
      </c>
      <c r="V153" s="8">
        <v>0.36032400000000003</v>
      </c>
      <c r="W153" s="8">
        <v>0.36862</v>
      </c>
      <c r="X153" s="8">
        <v>0.38563999999999998</v>
      </c>
      <c r="Y153" s="8">
        <v>0.40115200000000001</v>
      </c>
      <c r="Z153" s="8">
        <v>0.40184400000000003</v>
      </c>
      <c r="AA153" s="8">
        <v>0.40037599999999995</v>
      </c>
      <c r="AB153" s="8">
        <v>0.4</v>
      </c>
      <c r="AC153" s="8">
        <v>0.40020000000000006</v>
      </c>
      <c r="AD153" s="8">
        <v>0.40298400000000001</v>
      </c>
      <c r="AE153" s="8">
        <v>0.41356799999999999</v>
      </c>
      <c r="AF153" s="8">
        <v>0.42874000000000001</v>
      </c>
      <c r="AG153" s="8">
        <v>0.44430000000000008</v>
      </c>
      <c r="AH153" s="8">
        <v>0.46027600000000007</v>
      </c>
    </row>
    <row r="154" spans="1:34" x14ac:dyDescent="0.25">
      <c r="A154" s="6">
        <v>59</v>
      </c>
      <c r="B154" s="9" t="s">
        <v>288</v>
      </c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</row>
    <row r="155" spans="1:34" x14ac:dyDescent="0.25">
      <c r="A155" s="6">
        <v>60</v>
      </c>
      <c r="B155" s="9" t="s">
        <v>72</v>
      </c>
      <c r="C155" s="8">
        <v>1.1863319999999999</v>
      </c>
      <c r="D155" s="8">
        <v>1.2443199999999999</v>
      </c>
      <c r="E155" s="8">
        <v>1.2948319999999998</v>
      </c>
      <c r="F155" s="8">
        <v>1.339828</v>
      </c>
      <c r="G155" s="8">
        <v>1.3764799999999997</v>
      </c>
      <c r="H155" s="8">
        <v>1.405152</v>
      </c>
      <c r="I155" s="8">
        <v>1.430464</v>
      </c>
      <c r="J155" s="8">
        <v>1.4411599999999998</v>
      </c>
      <c r="K155" s="8">
        <v>1.4509319999999999</v>
      </c>
      <c r="L155" s="8">
        <v>1.4766919999999999</v>
      </c>
      <c r="M155" s="8">
        <v>1.5107679999999999</v>
      </c>
      <c r="N155" s="8">
        <v>1.5674959999999998</v>
      </c>
      <c r="O155" s="8">
        <v>1.649732</v>
      </c>
      <c r="P155" s="8">
        <v>1.743476</v>
      </c>
      <c r="Q155" s="8">
        <v>1.8431279999999999</v>
      </c>
      <c r="R155" s="8">
        <v>1.952944</v>
      </c>
      <c r="S155" s="8">
        <v>2.0604639999999996</v>
      </c>
      <c r="T155" s="8">
        <v>2.1481599999999998</v>
      </c>
      <c r="U155" s="8">
        <v>2.2485679999999997</v>
      </c>
      <c r="V155" s="8">
        <v>2.3470439999999995</v>
      </c>
      <c r="W155" s="8">
        <v>2.4246879999999997</v>
      </c>
      <c r="X155" s="8">
        <v>2.5357919999999994</v>
      </c>
      <c r="Y155" s="8">
        <v>2.6572000000000005</v>
      </c>
      <c r="Z155" s="8">
        <v>2.7281519999999997</v>
      </c>
      <c r="AA155" s="8">
        <v>2.7662040000000001</v>
      </c>
      <c r="AB155" s="8">
        <v>2.8</v>
      </c>
      <c r="AC155" s="8">
        <v>2.8337399999999997</v>
      </c>
      <c r="AD155" s="8">
        <v>2.8689639999999996</v>
      </c>
      <c r="AE155" s="8">
        <v>2.95092</v>
      </c>
      <c r="AF155" s="8">
        <v>3.0869719999999994</v>
      </c>
      <c r="AG155" s="8">
        <v>3.2290719999999999</v>
      </c>
      <c r="AH155" s="8">
        <v>3.3585439999999993</v>
      </c>
    </row>
    <row r="156" spans="1:34" x14ac:dyDescent="0.25">
      <c r="A156" s="6">
        <v>61</v>
      </c>
      <c r="B156" s="1" t="s">
        <v>150</v>
      </c>
      <c r="C156" s="8">
        <v>0.20250899999999997</v>
      </c>
      <c r="D156" s="8">
        <v>0.20979000000000003</v>
      </c>
      <c r="E156" s="8">
        <v>0.21546299999999999</v>
      </c>
      <c r="F156" s="8">
        <v>0.22089299999999998</v>
      </c>
      <c r="G156" s="8">
        <v>0.22503900000000002</v>
      </c>
      <c r="H156" s="8">
        <v>0.22723500000000002</v>
      </c>
      <c r="I156" s="8">
        <v>0.23070000000000002</v>
      </c>
      <c r="J156" s="8">
        <v>0.23195399999999999</v>
      </c>
      <c r="K156" s="8">
        <v>0.23034300000000002</v>
      </c>
      <c r="L156" s="8">
        <v>0.22939499999999999</v>
      </c>
      <c r="M156" s="8">
        <v>0.22825499999999999</v>
      </c>
      <c r="N156" s="8">
        <v>0.22913999999999998</v>
      </c>
      <c r="O156" s="8">
        <v>0.23318999999999998</v>
      </c>
      <c r="P156" s="8">
        <v>0.23819399999999999</v>
      </c>
      <c r="Q156" s="8">
        <v>0.24444599999999997</v>
      </c>
      <c r="R156" s="8">
        <v>0.25433699999999998</v>
      </c>
      <c r="S156" s="8">
        <v>0.26132099999999997</v>
      </c>
      <c r="T156" s="8">
        <v>0.26567099999999999</v>
      </c>
      <c r="U156" s="8">
        <v>0.27430199999999999</v>
      </c>
      <c r="V156" s="8">
        <v>0.28478700000000001</v>
      </c>
      <c r="W156" s="8">
        <v>0.29319299999999998</v>
      </c>
      <c r="X156" s="8">
        <v>0.302205</v>
      </c>
      <c r="Y156" s="8">
        <v>0.30862199999999995</v>
      </c>
      <c r="Z156" s="8">
        <v>0.30694199999999994</v>
      </c>
      <c r="AA156" s="8">
        <v>0.30317699999999997</v>
      </c>
      <c r="AB156" s="8">
        <v>0.3</v>
      </c>
      <c r="AC156" s="8">
        <v>0.29835600000000001</v>
      </c>
      <c r="AD156" s="8">
        <v>0.29885100000000003</v>
      </c>
      <c r="AE156" s="8">
        <v>0.299655</v>
      </c>
      <c r="AF156" s="8">
        <v>0.30169799999999997</v>
      </c>
      <c r="AG156" s="8">
        <v>0.30464999999999998</v>
      </c>
      <c r="AH156" s="8">
        <v>0.30701399999999995</v>
      </c>
    </row>
    <row r="157" spans="1:34" x14ac:dyDescent="0.25">
      <c r="A157" s="6">
        <v>62</v>
      </c>
      <c r="B157" s="1" t="s">
        <v>151</v>
      </c>
      <c r="C157" s="8">
        <v>0.16339999999999999</v>
      </c>
      <c r="D157" s="8">
        <v>0.17291999999999999</v>
      </c>
      <c r="E157" s="8">
        <v>0.18166000000000002</v>
      </c>
      <c r="F157" s="8">
        <v>0.18920400000000001</v>
      </c>
      <c r="G157" s="8">
        <v>0.19475200000000001</v>
      </c>
      <c r="H157" s="8">
        <v>0.19839200000000001</v>
      </c>
      <c r="I157" s="8">
        <v>0.20102000000000003</v>
      </c>
      <c r="J157" s="8">
        <v>0.20121600000000001</v>
      </c>
      <c r="K157" s="8">
        <v>0.20358800000000002</v>
      </c>
      <c r="L157" s="8">
        <v>0.20905200000000002</v>
      </c>
      <c r="M157" s="8">
        <v>0.21700000000000003</v>
      </c>
      <c r="N157" s="8">
        <v>0.232436</v>
      </c>
      <c r="O157" s="8">
        <v>0.25480000000000003</v>
      </c>
      <c r="P157" s="8">
        <v>0.280248</v>
      </c>
      <c r="Q157" s="8">
        <v>0.303344</v>
      </c>
      <c r="R157" s="8">
        <v>0.32110000000000005</v>
      </c>
      <c r="S157" s="8">
        <v>0.33151600000000003</v>
      </c>
      <c r="T157" s="8">
        <v>0.34265600000000002</v>
      </c>
      <c r="U157" s="8">
        <v>0.35389599999999999</v>
      </c>
      <c r="V157" s="8">
        <v>0.35756400000000005</v>
      </c>
      <c r="W157" s="8">
        <v>0.36109600000000003</v>
      </c>
      <c r="X157" s="8">
        <v>0.37217599999999995</v>
      </c>
      <c r="Y157" s="8">
        <v>0.38674000000000008</v>
      </c>
      <c r="Z157" s="8">
        <v>0.39376400000000006</v>
      </c>
      <c r="AA157" s="8">
        <v>0.39643600000000001</v>
      </c>
      <c r="AB157" s="8">
        <v>0.4</v>
      </c>
      <c r="AC157" s="8">
        <v>0.40465600000000002</v>
      </c>
      <c r="AD157" s="8">
        <v>0.40871200000000002</v>
      </c>
      <c r="AE157" s="8">
        <v>0.41080800000000006</v>
      </c>
      <c r="AF157" s="8">
        <v>0.42004400000000003</v>
      </c>
      <c r="AG157" s="8">
        <v>0.43091200000000002</v>
      </c>
      <c r="AH157" s="8">
        <v>0.43598399999999998</v>
      </c>
    </row>
    <row r="158" spans="1:34" x14ac:dyDescent="0.25">
      <c r="A158" s="6">
        <v>63</v>
      </c>
      <c r="B158" s="1" t="s">
        <v>152</v>
      </c>
      <c r="C158" s="8">
        <v>0.7945350000000001</v>
      </c>
      <c r="D158" s="8">
        <v>0.83525400000000005</v>
      </c>
      <c r="E158" s="8">
        <v>0.87112200000000006</v>
      </c>
      <c r="F158" s="8">
        <v>0.90285300000000002</v>
      </c>
      <c r="G158" s="8">
        <v>0.92971199999999998</v>
      </c>
      <c r="H158" s="8">
        <v>0.95285400000000009</v>
      </c>
      <c r="I158" s="8">
        <v>0.97188000000000008</v>
      </c>
      <c r="J158" s="8">
        <v>0.98118300000000003</v>
      </c>
      <c r="K158" s="8">
        <v>0.99103200000000002</v>
      </c>
      <c r="L158" s="8">
        <v>1.0133969999999999</v>
      </c>
      <c r="M158" s="8">
        <v>1.0420829999999999</v>
      </c>
      <c r="N158" s="8">
        <v>1.083747</v>
      </c>
      <c r="O158" s="8">
        <v>1.1404050000000001</v>
      </c>
      <c r="P158" s="8">
        <v>1.204539</v>
      </c>
      <c r="Q158" s="8">
        <v>1.2757080000000001</v>
      </c>
      <c r="R158" s="8">
        <v>1.358322</v>
      </c>
      <c r="S158" s="8">
        <v>1.450302</v>
      </c>
      <c r="T158" s="8">
        <v>1.5243059999999999</v>
      </c>
      <c r="U158" s="8">
        <v>1.6057859999999999</v>
      </c>
      <c r="V158" s="8">
        <v>1.6908990000000004</v>
      </c>
      <c r="W158" s="8">
        <v>1.7571960000000002</v>
      </c>
      <c r="X158" s="8">
        <v>1.8496170000000001</v>
      </c>
      <c r="Y158" s="8">
        <v>1.9526430000000001</v>
      </c>
      <c r="Z158" s="8">
        <v>2.0218590000000001</v>
      </c>
      <c r="AA158" s="8">
        <v>2.0640480000000001</v>
      </c>
      <c r="AB158" s="8">
        <v>2.1</v>
      </c>
      <c r="AC158" s="8">
        <v>2.1326130000000001</v>
      </c>
      <c r="AD158" s="8">
        <v>2.164533</v>
      </c>
      <c r="AE158" s="8">
        <v>2.2472309999999998</v>
      </c>
      <c r="AF158" s="8">
        <v>2.3773890000000004</v>
      </c>
      <c r="AG158" s="8">
        <v>2.5109490000000001</v>
      </c>
      <c r="AH158" s="8">
        <v>2.6382720000000002</v>
      </c>
    </row>
    <row r="159" spans="1:34" x14ac:dyDescent="0.25">
      <c r="A159" s="6">
        <v>64</v>
      </c>
      <c r="B159" s="9" t="s">
        <v>153</v>
      </c>
      <c r="C159" s="8">
        <v>2.854644</v>
      </c>
      <c r="D159" s="8">
        <v>2.957217</v>
      </c>
      <c r="E159" s="8">
        <v>3.0590070000000003</v>
      </c>
      <c r="F159" s="8">
        <v>3.1571429999999996</v>
      </c>
      <c r="G159" s="8">
        <v>3.2327749999999997</v>
      </c>
      <c r="H159" s="8">
        <v>3.282133</v>
      </c>
      <c r="I159" s="8">
        <v>3.3154539999999999</v>
      </c>
      <c r="J159" s="8">
        <v>3.341583</v>
      </c>
      <c r="K159" s="8">
        <v>3.3726129999999999</v>
      </c>
      <c r="L159" s="8">
        <v>3.4117919999999997</v>
      </c>
      <c r="M159" s="8">
        <v>3.4513769999999999</v>
      </c>
      <c r="N159" s="8">
        <v>3.4807250000000001</v>
      </c>
      <c r="O159" s="8">
        <v>3.4935139999999993</v>
      </c>
      <c r="P159" s="8">
        <v>3.4891640000000002</v>
      </c>
      <c r="Q159" s="8">
        <v>3.4696760000000002</v>
      </c>
      <c r="R159" s="8">
        <v>3.4271909999999997</v>
      </c>
      <c r="S159" s="8">
        <v>3.3680599999999998</v>
      </c>
      <c r="T159" s="8">
        <v>3.3006059999999997</v>
      </c>
      <c r="U159" s="8">
        <v>3.2337319999999998</v>
      </c>
      <c r="V159" s="8">
        <v>3.1745139999999998</v>
      </c>
      <c r="W159" s="8">
        <v>3.1242570000000001</v>
      </c>
      <c r="X159" s="8">
        <v>3.086325</v>
      </c>
      <c r="Y159" s="8">
        <v>3.046392</v>
      </c>
      <c r="Z159" s="8">
        <v>2.9989480000000004</v>
      </c>
      <c r="AA159" s="8">
        <v>2.9468639999999997</v>
      </c>
      <c r="AB159" s="8">
        <v>2.9</v>
      </c>
      <c r="AC159" s="8">
        <v>2.8549340000000001</v>
      </c>
      <c r="AD159" s="8">
        <v>2.8054890000000001</v>
      </c>
      <c r="AE159" s="8">
        <v>2.758451</v>
      </c>
      <c r="AF159" s="8">
        <v>2.7193009999999997</v>
      </c>
      <c r="AG159" s="8">
        <v>2.6864729999999999</v>
      </c>
      <c r="AH159" s="8">
        <v>2.6540219999999999</v>
      </c>
    </row>
    <row r="160" spans="1:34" x14ac:dyDescent="0.25">
      <c r="A160" s="6">
        <v>65</v>
      </c>
      <c r="B160" s="9" t="s">
        <v>78</v>
      </c>
      <c r="C160" s="8">
        <v>1.055952</v>
      </c>
      <c r="D160" s="8">
        <v>1.148272</v>
      </c>
      <c r="E160" s="8">
        <v>1.209376</v>
      </c>
      <c r="F160" s="8">
        <v>1.260224</v>
      </c>
      <c r="G160" s="8">
        <v>1.3060480000000001</v>
      </c>
      <c r="H160" s="8">
        <v>1.3532000000000002</v>
      </c>
      <c r="I160" s="8">
        <v>1.3895519999999999</v>
      </c>
      <c r="J160" s="8">
        <v>1.4066879999999999</v>
      </c>
      <c r="K160" s="8">
        <v>1.424256</v>
      </c>
      <c r="L160" s="8">
        <v>1.4413120000000001</v>
      </c>
      <c r="M160" s="8">
        <v>1.4533599999999998</v>
      </c>
      <c r="N160" s="8">
        <v>1.4724159999999999</v>
      </c>
      <c r="O160" s="8">
        <v>1.4985920000000001</v>
      </c>
      <c r="P160" s="8">
        <v>1.5291679999999999</v>
      </c>
      <c r="Q160" s="8">
        <v>1.5602560000000003</v>
      </c>
      <c r="R160" s="8">
        <v>1.5781920000000003</v>
      </c>
      <c r="S160" s="8">
        <v>1.5889600000000002</v>
      </c>
      <c r="T160" s="8">
        <v>1.5882720000000001</v>
      </c>
      <c r="U160" s="8">
        <v>1.572192</v>
      </c>
      <c r="V160" s="8">
        <v>1.565952</v>
      </c>
      <c r="W160" s="8">
        <v>1.5728960000000001</v>
      </c>
      <c r="X160" s="8">
        <v>1.58144</v>
      </c>
      <c r="Y160" s="8">
        <v>1.5993440000000001</v>
      </c>
      <c r="Z160" s="8">
        <v>1.6118560000000002</v>
      </c>
      <c r="AA160" s="8">
        <v>1.6073599999999999</v>
      </c>
      <c r="AB160" s="8">
        <v>1.6</v>
      </c>
      <c r="AC160" s="8">
        <v>1.5940800000000002</v>
      </c>
      <c r="AD160" s="8">
        <v>1.5919680000000003</v>
      </c>
      <c r="AE160" s="8">
        <v>1.6002560000000003</v>
      </c>
      <c r="AF160" s="8">
        <v>1.6242080000000001</v>
      </c>
      <c r="AG160" s="8">
        <v>1.6428</v>
      </c>
      <c r="AH160" s="8">
        <v>1.6496320000000002</v>
      </c>
    </row>
    <row r="161" spans="1:34" x14ac:dyDescent="0.25">
      <c r="A161" s="6">
        <v>66</v>
      </c>
      <c r="B161" s="1" t="s">
        <v>154</v>
      </c>
      <c r="C161" s="8">
        <v>0.397256</v>
      </c>
      <c r="D161" s="8">
        <v>0.41875200000000007</v>
      </c>
      <c r="E161" s="8">
        <v>0.43794400000000006</v>
      </c>
      <c r="F161" s="8">
        <v>0.45563999999999999</v>
      </c>
      <c r="G161" s="8">
        <v>0.47152800000000006</v>
      </c>
      <c r="H161" s="8">
        <v>0.48428800000000005</v>
      </c>
      <c r="I161" s="8">
        <v>0.49441600000000002</v>
      </c>
      <c r="J161" s="8">
        <v>0.49829600000000002</v>
      </c>
      <c r="K161" s="8">
        <v>0.50442399999999998</v>
      </c>
      <c r="L161" s="8">
        <v>0.51437600000000006</v>
      </c>
      <c r="M161" s="8">
        <v>0.52355999999999991</v>
      </c>
      <c r="N161" s="8">
        <v>0.54160000000000008</v>
      </c>
      <c r="O161" s="8">
        <v>0.56740800000000002</v>
      </c>
      <c r="P161" s="8">
        <v>0.59574400000000005</v>
      </c>
      <c r="Q161" s="8">
        <v>0.62561599999999995</v>
      </c>
      <c r="R161" s="8">
        <v>0.65133600000000003</v>
      </c>
      <c r="S161" s="8">
        <v>0.67483199999999999</v>
      </c>
      <c r="T161" s="8">
        <v>0.68786400000000003</v>
      </c>
      <c r="U161" s="8">
        <v>0.68984799999999991</v>
      </c>
      <c r="V161" s="8">
        <v>0.69997600000000004</v>
      </c>
      <c r="W161" s="8">
        <v>0.71679999999999988</v>
      </c>
      <c r="X161" s="8">
        <v>0.73570399999999991</v>
      </c>
      <c r="Y161" s="8">
        <v>0.76538400000000006</v>
      </c>
      <c r="Z161" s="8">
        <v>0.78832000000000013</v>
      </c>
      <c r="AA161" s="8">
        <v>0.79433600000000015</v>
      </c>
      <c r="AB161" s="8">
        <v>0.8</v>
      </c>
      <c r="AC161" s="8">
        <v>0.80744799999999994</v>
      </c>
      <c r="AD161" s="8">
        <v>0.81772</v>
      </c>
      <c r="AE161" s="8">
        <v>0.83620800000000006</v>
      </c>
      <c r="AF161" s="8">
        <v>0.86864000000000008</v>
      </c>
      <c r="AG161" s="8">
        <v>0.89788000000000012</v>
      </c>
      <c r="AH161" s="8">
        <v>0.91655200000000003</v>
      </c>
    </row>
    <row r="162" spans="1:34" x14ac:dyDescent="0.25">
      <c r="A162" s="6">
        <v>67</v>
      </c>
      <c r="B162" s="1" t="s">
        <v>155</v>
      </c>
      <c r="C162" s="8">
        <v>0.56298900000000007</v>
      </c>
      <c r="D162" s="8">
        <v>0.62176799999999988</v>
      </c>
      <c r="E162" s="8">
        <v>0.657111</v>
      </c>
      <c r="F162" s="8">
        <v>0.68526500000000001</v>
      </c>
      <c r="G162" s="8">
        <v>0.71067499999999995</v>
      </c>
      <c r="H162" s="8">
        <v>0.73942399999999997</v>
      </c>
      <c r="I162" s="8">
        <v>0.76137599999999994</v>
      </c>
      <c r="J162" s="8">
        <v>0.772401</v>
      </c>
      <c r="K162" s="8">
        <v>0.78212399999999993</v>
      </c>
      <c r="L162" s="8">
        <v>0.78860599999999992</v>
      </c>
      <c r="M162" s="8">
        <v>0.79160199999999992</v>
      </c>
      <c r="N162" s="8">
        <v>0.79364599999999996</v>
      </c>
      <c r="O162" s="8">
        <v>0.79549399999999992</v>
      </c>
      <c r="P162" s="8">
        <v>0.798987</v>
      </c>
      <c r="Q162" s="8">
        <v>0.80173799999999995</v>
      </c>
      <c r="R162" s="8">
        <v>0.79691499999999993</v>
      </c>
      <c r="S162" s="8">
        <v>0.78784300000000007</v>
      </c>
      <c r="T162" s="8">
        <v>0.77729399999999993</v>
      </c>
      <c r="U162" s="8">
        <v>0.76253100000000007</v>
      </c>
      <c r="V162" s="8">
        <v>0.74951099999999993</v>
      </c>
      <c r="W162" s="8">
        <v>0.74211899999999986</v>
      </c>
      <c r="X162" s="8">
        <v>0.73446100000000003</v>
      </c>
      <c r="Y162" s="8">
        <v>0.72598399999999996</v>
      </c>
      <c r="Z162" s="8">
        <v>0.71845899999999996</v>
      </c>
      <c r="AA162" s="8">
        <v>0.71021299999999998</v>
      </c>
      <c r="AB162" s="8">
        <v>0.7</v>
      </c>
      <c r="AC162" s="8">
        <v>0.68965399999999999</v>
      </c>
      <c r="AD162" s="8">
        <v>0.680253</v>
      </c>
      <c r="AE162" s="8">
        <v>0.67309200000000002</v>
      </c>
      <c r="AF162" s="8">
        <v>0.66812199999999988</v>
      </c>
      <c r="AG162" s="8">
        <v>0.66113599999999995</v>
      </c>
      <c r="AH162" s="8">
        <v>0.65254699999999999</v>
      </c>
    </row>
    <row r="163" spans="1:34" x14ac:dyDescent="0.25">
      <c r="A163" s="6">
        <v>68</v>
      </c>
      <c r="B163" s="9" t="s">
        <v>289</v>
      </c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</row>
    <row r="164" spans="1:34" x14ac:dyDescent="0.25">
      <c r="A164" s="6">
        <v>69</v>
      </c>
      <c r="B164" s="9" t="s">
        <v>83</v>
      </c>
      <c r="C164" s="8">
        <v>2.0872350000000002</v>
      </c>
      <c r="D164" s="8">
        <v>2.1548249999999998</v>
      </c>
      <c r="E164" s="8">
        <v>2.2114799999999999</v>
      </c>
      <c r="F164" s="8">
        <v>2.2740749999999998</v>
      </c>
      <c r="G164" s="8">
        <v>2.3397300000000003</v>
      </c>
      <c r="H164" s="8">
        <v>2.4059250000000003</v>
      </c>
      <c r="I164" s="8">
        <v>2.4741899999999997</v>
      </c>
      <c r="J164" s="8">
        <v>2.5437150000000002</v>
      </c>
      <c r="K164" s="8">
        <v>2.6174699999999995</v>
      </c>
      <c r="L164" s="8">
        <v>2.7081900000000001</v>
      </c>
      <c r="M164" s="8">
        <v>2.82843</v>
      </c>
      <c r="N164" s="8">
        <v>2.9681099999999998</v>
      </c>
      <c r="O164" s="8">
        <v>3.09924</v>
      </c>
      <c r="P164" s="8">
        <v>3.2305949999999997</v>
      </c>
      <c r="Q164" s="8">
        <v>3.37527</v>
      </c>
      <c r="R164" s="8">
        <v>3.522195</v>
      </c>
      <c r="S164" s="8">
        <v>3.6584099999999999</v>
      </c>
      <c r="T164" s="8">
        <v>3.7791899999999998</v>
      </c>
      <c r="U164" s="8">
        <v>3.8842649999999996</v>
      </c>
      <c r="V164" s="8">
        <v>3.9832650000000003</v>
      </c>
      <c r="W164" s="8">
        <v>4.0904550000000004</v>
      </c>
      <c r="X164" s="8">
        <v>4.2073199999999993</v>
      </c>
      <c r="Y164" s="8">
        <v>4.3171650000000001</v>
      </c>
      <c r="Z164" s="8">
        <v>4.3938899999999999</v>
      </c>
      <c r="AA164" s="8">
        <v>4.4468999999999994</v>
      </c>
      <c r="AB164" s="8">
        <v>4.5</v>
      </c>
      <c r="AC164" s="8">
        <v>4.5490949999999994</v>
      </c>
      <c r="AD164" s="8">
        <v>4.5918000000000001</v>
      </c>
      <c r="AE164" s="8">
        <v>4.6435049999999993</v>
      </c>
      <c r="AF164" s="8">
        <v>4.7070449999999999</v>
      </c>
      <c r="AG164" s="8">
        <v>4.7785950000000001</v>
      </c>
      <c r="AH164" s="8">
        <v>4.8516750000000002</v>
      </c>
    </row>
    <row r="165" spans="1:34" x14ac:dyDescent="0.25">
      <c r="A165" s="6">
        <v>70</v>
      </c>
      <c r="B165" s="9" t="s">
        <v>85</v>
      </c>
      <c r="C165" s="8">
        <v>6.0506640000000003</v>
      </c>
      <c r="D165" s="8">
        <v>6.2582579999999997</v>
      </c>
      <c r="E165" s="8">
        <v>6.4682460000000006</v>
      </c>
      <c r="F165" s="8">
        <v>6.6739020000000009</v>
      </c>
      <c r="G165" s="8">
        <v>6.8714640000000005</v>
      </c>
      <c r="H165" s="8">
        <v>7.0646939999999994</v>
      </c>
      <c r="I165" s="8">
        <v>7.2671580000000002</v>
      </c>
      <c r="J165" s="8">
        <v>7.4567399999999999</v>
      </c>
      <c r="K165" s="8">
        <v>7.6128059999999991</v>
      </c>
      <c r="L165" s="8">
        <v>7.7393459999999994</v>
      </c>
      <c r="M165" s="8">
        <v>7.890282</v>
      </c>
      <c r="N165" s="8">
        <v>8.0881860000000003</v>
      </c>
      <c r="O165" s="8">
        <v>8.2950959999999991</v>
      </c>
      <c r="P165" s="8">
        <v>8.499270000000001</v>
      </c>
      <c r="Q165" s="8">
        <v>8.7013920000000002</v>
      </c>
      <c r="R165" s="8">
        <v>8.9226659999999995</v>
      </c>
      <c r="S165" s="8">
        <v>9.1758600000000001</v>
      </c>
      <c r="T165" s="8">
        <v>9.4260900000000003</v>
      </c>
      <c r="U165" s="8">
        <v>9.6562559999999991</v>
      </c>
      <c r="V165" s="8">
        <v>9.9051179999999999</v>
      </c>
      <c r="W165" s="8">
        <v>10.197186</v>
      </c>
      <c r="X165" s="8">
        <v>10.505555999999999</v>
      </c>
      <c r="Y165" s="8">
        <v>10.798536000000002</v>
      </c>
      <c r="Z165" s="8">
        <v>11.039189999999998</v>
      </c>
      <c r="AA165" s="8">
        <v>11.230824</v>
      </c>
      <c r="AB165" s="8">
        <v>11.4</v>
      </c>
      <c r="AC165" s="8">
        <v>11.577156</v>
      </c>
      <c r="AD165" s="8">
        <v>11.755908</v>
      </c>
      <c r="AE165" s="8">
        <v>11.92497</v>
      </c>
      <c r="AF165" s="8">
        <v>12.104520000000003</v>
      </c>
      <c r="AG165" s="8">
        <v>12.273468000000001</v>
      </c>
      <c r="AH165" s="8">
        <v>12.438426</v>
      </c>
    </row>
    <row r="166" spans="1:34" x14ac:dyDescent="0.25">
      <c r="A166" s="6">
        <v>71</v>
      </c>
      <c r="B166" s="1" t="s">
        <v>156</v>
      </c>
      <c r="C166" s="8">
        <v>1.5332399999999999</v>
      </c>
      <c r="D166" s="8">
        <v>1.6019999999999999</v>
      </c>
      <c r="E166" s="8">
        <v>1.6668479999999999</v>
      </c>
      <c r="F166" s="8">
        <v>1.7243519999999999</v>
      </c>
      <c r="G166" s="8">
        <v>1.774248</v>
      </c>
      <c r="H166" s="8">
        <v>1.8190799999999998</v>
      </c>
      <c r="I166" s="8">
        <v>1.8681119999999998</v>
      </c>
      <c r="J166" s="8">
        <v>1.9131119999999999</v>
      </c>
      <c r="K166" s="8">
        <v>1.9428959999999997</v>
      </c>
      <c r="L166" s="8">
        <v>1.9563599999999999</v>
      </c>
      <c r="M166" s="8">
        <v>1.9624079999999997</v>
      </c>
      <c r="N166" s="8">
        <v>1.9786319999999997</v>
      </c>
      <c r="O166" s="8">
        <v>2.0072400000000004</v>
      </c>
      <c r="P166" s="8">
        <v>2.0409600000000001</v>
      </c>
      <c r="Q166" s="8">
        <v>2.0743200000000002</v>
      </c>
      <c r="R166" s="8">
        <v>2.109216</v>
      </c>
      <c r="S166" s="8">
        <v>2.1524159999999997</v>
      </c>
      <c r="T166" s="8">
        <v>2.196936</v>
      </c>
      <c r="U166" s="8">
        <v>2.2365359999999996</v>
      </c>
      <c r="V166" s="8">
        <v>2.2697039999999999</v>
      </c>
      <c r="W166" s="8">
        <v>2.29956</v>
      </c>
      <c r="X166" s="8">
        <v>2.3359920000000001</v>
      </c>
      <c r="Y166" s="8">
        <v>2.3687999999999998</v>
      </c>
      <c r="Z166" s="8">
        <v>2.3846879999999997</v>
      </c>
      <c r="AA166" s="8">
        <v>2.3902079999999999</v>
      </c>
      <c r="AB166" s="8">
        <v>2.4</v>
      </c>
      <c r="AC166" s="8">
        <v>2.42388</v>
      </c>
      <c r="AD166" s="8">
        <v>2.4541919999999999</v>
      </c>
      <c r="AE166" s="8">
        <v>2.4836640000000001</v>
      </c>
      <c r="AF166" s="8">
        <v>2.5156320000000001</v>
      </c>
      <c r="AG166" s="8">
        <v>2.5517279999999998</v>
      </c>
      <c r="AH166" s="8">
        <v>2.591952</v>
      </c>
    </row>
    <row r="167" spans="1:34" x14ac:dyDescent="0.25">
      <c r="A167" s="6">
        <v>72</v>
      </c>
      <c r="B167" s="1" t="s">
        <v>157</v>
      </c>
      <c r="C167" s="8">
        <v>4.1398010000000003</v>
      </c>
      <c r="D167" s="8">
        <v>4.2640830000000003</v>
      </c>
      <c r="E167" s="8">
        <v>4.3958530000000007</v>
      </c>
      <c r="F167" s="8">
        <v>4.5320499999999999</v>
      </c>
      <c r="G167" s="8">
        <v>4.6684280000000005</v>
      </c>
      <c r="H167" s="8">
        <v>4.8057810000000005</v>
      </c>
      <c r="I167" s="8">
        <v>4.9498420000000003</v>
      </c>
      <c r="J167" s="8">
        <v>5.0876670000000006</v>
      </c>
      <c r="K167" s="8">
        <v>5.2066390000000009</v>
      </c>
      <c r="L167" s="8">
        <v>5.3110929999999996</v>
      </c>
      <c r="M167" s="8">
        <v>5.4433439999999997</v>
      </c>
      <c r="N167" s="8">
        <v>5.6055889999999993</v>
      </c>
      <c r="O167" s="8">
        <v>5.7637669999999996</v>
      </c>
      <c r="P167" s="8">
        <v>5.9161609999999998</v>
      </c>
      <c r="Q167" s="8">
        <v>6.0649809999999995</v>
      </c>
      <c r="R167" s="8">
        <v>6.2305480000000006</v>
      </c>
      <c r="S167" s="8">
        <v>6.4188740000000006</v>
      </c>
      <c r="T167" s="8">
        <v>6.6057090000000009</v>
      </c>
      <c r="U167" s="8">
        <v>6.7836090000000011</v>
      </c>
      <c r="V167" s="8">
        <v>6.9837480000000003</v>
      </c>
      <c r="W167" s="8">
        <v>7.2236580000000004</v>
      </c>
      <c r="X167" s="8">
        <v>7.4795010000000008</v>
      </c>
      <c r="Y167" s="8">
        <v>7.7288059999999996</v>
      </c>
      <c r="Z167" s="8">
        <v>7.9486610000000004</v>
      </c>
      <c r="AA167" s="8">
        <v>8.1399900000000009</v>
      </c>
      <c r="AB167" s="8">
        <v>8.3000000000000007</v>
      </c>
      <c r="AC167" s="8">
        <v>8.4368309999999997</v>
      </c>
      <c r="AD167" s="8">
        <v>8.5668030000000002</v>
      </c>
      <c r="AE167" s="8">
        <v>8.6925910000000002</v>
      </c>
      <c r="AF167" s="8">
        <v>8.8238210000000006</v>
      </c>
      <c r="AG167" s="8">
        <v>8.9457020000000007</v>
      </c>
      <c r="AH167" s="8">
        <v>9.0624760000000002</v>
      </c>
    </row>
    <row r="168" spans="1:34" x14ac:dyDescent="0.25">
      <c r="A168" s="6">
        <v>73</v>
      </c>
      <c r="B168" s="1" t="s">
        <v>158</v>
      </c>
      <c r="C168" s="8">
        <v>0.34115899999999999</v>
      </c>
      <c r="D168" s="8">
        <v>0.35473900000000003</v>
      </c>
      <c r="E168" s="8">
        <v>0.366975</v>
      </c>
      <c r="F168" s="8">
        <v>0.37775500000000001</v>
      </c>
      <c r="G168" s="8">
        <v>0.38798899999999997</v>
      </c>
      <c r="H168" s="8">
        <v>0.39810399999999996</v>
      </c>
      <c r="I168" s="8">
        <v>0.40601399999999999</v>
      </c>
      <c r="J168" s="8">
        <v>0.41103299999999998</v>
      </c>
      <c r="K168" s="8">
        <v>0.41744499999999995</v>
      </c>
      <c r="L168" s="8">
        <v>0.42626500000000001</v>
      </c>
      <c r="M168" s="8">
        <v>0.43999899999999997</v>
      </c>
      <c r="N168" s="8">
        <v>0.46176199999999995</v>
      </c>
      <c r="O168" s="8">
        <v>0.48464499999999994</v>
      </c>
      <c r="P168" s="8">
        <v>0.50529499999999994</v>
      </c>
      <c r="Q168" s="8">
        <v>0.52831800000000007</v>
      </c>
      <c r="R168" s="8">
        <v>0.55316799999999999</v>
      </c>
      <c r="S168" s="8">
        <v>0.57871799999999995</v>
      </c>
      <c r="T168" s="8">
        <v>0.60032699999999994</v>
      </c>
      <c r="U168" s="8">
        <v>0.61497800000000002</v>
      </c>
      <c r="V168" s="8">
        <v>0.63286999999999993</v>
      </c>
      <c r="W168" s="8">
        <v>0.658609</v>
      </c>
      <c r="X168" s="8">
        <v>0.67772599999999994</v>
      </c>
      <c r="Y168" s="8">
        <v>0.69127099999999997</v>
      </c>
      <c r="Z168" s="8">
        <v>0.69945399999999991</v>
      </c>
      <c r="AA168" s="8">
        <v>0.69760599999999995</v>
      </c>
      <c r="AB168" s="8">
        <v>0.7</v>
      </c>
      <c r="AC168" s="8">
        <v>0.71836800000000001</v>
      </c>
      <c r="AD168" s="8">
        <v>0.73845799999999995</v>
      </c>
      <c r="AE168" s="8">
        <v>0.75368299999999988</v>
      </c>
      <c r="AF168" s="8">
        <v>0.77118299999999995</v>
      </c>
      <c r="AG168" s="8">
        <v>0.78245299999999984</v>
      </c>
      <c r="AH168" s="8">
        <v>0.79032100000000005</v>
      </c>
    </row>
    <row r="169" spans="1:34" x14ac:dyDescent="0.25">
      <c r="A169" s="6">
        <v>74</v>
      </c>
      <c r="B169" s="9" t="s">
        <v>290</v>
      </c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</row>
    <row r="170" spans="1:34" x14ac:dyDescent="0.25">
      <c r="A170" s="6">
        <v>75</v>
      </c>
      <c r="B170" s="9" t="s">
        <v>91</v>
      </c>
      <c r="C170" s="8">
        <v>1.5485340000000003</v>
      </c>
      <c r="D170" s="8">
        <v>1.5768869999999999</v>
      </c>
      <c r="E170" s="8">
        <v>1.6075409999999999</v>
      </c>
      <c r="F170" s="8">
        <v>1.636908</v>
      </c>
      <c r="G170" s="8">
        <v>1.6654949999999999</v>
      </c>
      <c r="H170" s="8">
        <v>1.6884269999999999</v>
      </c>
      <c r="I170" s="8">
        <v>1.7273879999999999</v>
      </c>
      <c r="J170" s="8">
        <v>1.7961839999999998</v>
      </c>
      <c r="K170" s="8">
        <v>1.881243</v>
      </c>
      <c r="L170" s="8">
        <v>1.9752720000000001</v>
      </c>
      <c r="M170" s="8">
        <v>2.0868120000000001</v>
      </c>
      <c r="N170" s="8">
        <v>2.2075170000000002</v>
      </c>
      <c r="O170" s="8">
        <v>2.3662079999999999</v>
      </c>
      <c r="P170" s="8">
        <v>2.6023529999999999</v>
      </c>
      <c r="Q170" s="8">
        <v>2.8218839999999994</v>
      </c>
      <c r="R170" s="8">
        <v>2.9711759999999998</v>
      </c>
      <c r="S170" s="8">
        <v>3.093051</v>
      </c>
      <c r="T170" s="8">
        <v>3.2034209999999996</v>
      </c>
      <c r="U170" s="8">
        <v>3.2961629999999995</v>
      </c>
      <c r="V170" s="8">
        <v>3.3815729999999995</v>
      </c>
      <c r="W170" s="8">
        <v>3.4796969999999998</v>
      </c>
      <c r="X170" s="8">
        <v>3.5896379999999999</v>
      </c>
      <c r="Y170" s="8">
        <v>3.7027769999999998</v>
      </c>
      <c r="Z170" s="8">
        <v>3.7873679999999994</v>
      </c>
      <c r="AA170" s="8">
        <v>3.8409929999999997</v>
      </c>
      <c r="AB170" s="8">
        <v>3.9</v>
      </c>
      <c r="AC170" s="8">
        <v>3.9678210000000003</v>
      </c>
      <c r="AD170" s="8">
        <v>4.0637219999999994</v>
      </c>
      <c r="AE170" s="8">
        <v>4.1786159999999999</v>
      </c>
      <c r="AF170" s="8">
        <v>4.3405440000000004</v>
      </c>
      <c r="AG170" s="8">
        <v>4.559412</v>
      </c>
      <c r="AH170" s="8">
        <v>4.7795669999999992</v>
      </c>
    </row>
    <row r="171" spans="1:34" x14ac:dyDescent="0.25">
      <c r="A171" s="6">
        <v>76</v>
      </c>
      <c r="B171" s="1" t="s">
        <v>159</v>
      </c>
      <c r="C171" s="8">
        <v>0.57836799999999988</v>
      </c>
      <c r="D171" s="8">
        <v>0.58977800000000002</v>
      </c>
      <c r="E171" s="8">
        <v>0.60307799999999989</v>
      </c>
      <c r="F171" s="8">
        <v>0.61809999999999998</v>
      </c>
      <c r="G171" s="8">
        <v>0.63442399999999999</v>
      </c>
      <c r="H171" s="8">
        <v>0.64909600000000001</v>
      </c>
      <c r="I171" s="8">
        <v>0.670068</v>
      </c>
      <c r="J171" s="8">
        <v>0.70058799999999988</v>
      </c>
      <c r="K171" s="8">
        <v>0.73410399999999998</v>
      </c>
      <c r="L171" s="8">
        <v>0.76673800000000003</v>
      </c>
      <c r="M171" s="8">
        <v>0.80218599999999995</v>
      </c>
      <c r="N171" s="8">
        <v>0.83959399999999984</v>
      </c>
      <c r="O171" s="8">
        <v>0.88667599999999991</v>
      </c>
      <c r="P171" s="8">
        <v>0.95909800000000001</v>
      </c>
      <c r="Q171" s="8">
        <v>1.025962</v>
      </c>
      <c r="R171" s="8">
        <v>1.065232</v>
      </c>
      <c r="S171" s="8">
        <v>1.1106340000000001</v>
      </c>
      <c r="T171" s="8">
        <v>1.1614399999999998</v>
      </c>
      <c r="U171" s="8">
        <v>1.1979660000000001</v>
      </c>
      <c r="V171" s="8">
        <v>1.2233339999999999</v>
      </c>
      <c r="W171" s="8">
        <v>1.25762</v>
      </c>
      <c r="X171" s="8">
        <v>1.3024480000000001</v>
      </c>
      <c r="Y171" s="8">
        <v>1.334676</v>
      </c>
      <c r="Z171" s="8">
        <v>1.3532120000000001</v>
      </c>
      <c r="AA171" s="8">
        <v>1.37361</v>
      </c>
      <c r="AB171" s="8">
        <v>1.4</v>
      </c>
      <c r="AC171" s="8">
        <v>1.4206639999999999</v>
      </c>
      <c r="AD171" s="8">
        <v>1.4445759999999999</v>
      </c>
      <c r="AE171" s="8">
        <v>1.4806539999999999</v>
      </c>
      <c r="AF171" s="8">
        <v>1.5266579999999998</v>
      </c>
      <c r="AG171" s="8">
        <v>1.57185</v>
      </c>
      <c r="AH171" s="8">
        <v>1.611918</v>
      </c>
    </row>
    <row r="172" spans="1:34" x14ac:dyDescent="0.25">
      <c r="A172" s="6">
        <v>77</v>
      </c>
      <c r="B172" s="1" t="s">
        <v>160</v>
      </c>
      <c r="C172" s="8">
        <v>0.96889999999999998</v>
      </c>
      <c r="D172" s="8">
        <v>0.98580000000000012</v>
      </c>
      <c r="E172" s="8">
        <v>1.0030250000000001</v>
      </c>
      <c r="F172" s="8">
        <v>1.01715</v>
      </c>
      <c r="G172" s="8">
        <v>1.02905</v>
      </c>
      <c r="H172" s="8">
        <v>1.036975</v>
      </c>
      <c r="I172" s="8">
        <v>1.054575</v>
      </c>
      <c r="J172" s="8">
        <v>1.0925499999999999</v>
      </c>
      <c r="K172" s="8">
        <v>1.1439250000000001</v>
      </c>
      <c r="L172" s="8">
        <v>1.2054</v>
      </c>
      <c r="M172" s="8">
        <v>1.2817249999999998</v>
      </c>
      <c r="N172" s="8">
        <v>1.3653</v>
      </c>
      <c r="O172" s="8">
        <v>1.477425</v>
      </c>
      <c r="P172" s="8">
        <v>1.641775</v>
      </c>
      <c r="Q172" s="8">
        <v>1.7950500000000003</v>
      </c>
      <c r="R172" s="8">
        <v>1.9057749999999998</v>
      </c>
      <c r="S172" s="8">
        <v>1.9821500000000001</v>
      </c>
      <c r="T172" s="8">
        <v>2.04115</v>
      </c>
      <c r="U172" s="8">
        <v>2.0972249999999999</v>
      </c>
      <c r="V172" s="8">
        <v>2.1575000000000002</v>
      </c>
      <c r="W172" s="8">
        <v>2.2214</v>
      </c>
      <c r="X172" s="8">
        <v>2.2861750000000001</v>
      </c>
      <c r="Y172" s="8">
        <v>2.3676999999999997</v>
      </c>
      <c r="Z172" s="8">
        <v>2.434825</v>
      </c>
      <c r="AA172" s="8">
        <v>2.467975</v>
      </c>
      <c r="AB172" s="8">
        <v>2.5</v>
      </c>
      <c r="AC172" s="8">
        <v>2.5475249999999998</v>
      </c>
      <c r="AD172" s="8">
        <v>2.6206</v>
      </c>
      <c r="AE172" s="8">
        <v>2.699875</v>
      </c>
      <c r="AF172" s="8">
        <v>2.8168500000000001</v>
      </c>
      <c r="AG172" s="8">
        <v>2.9930750000000002</v>
      </c>
      <c r="AH172" s="8">
        <v>3.1759250000000003</v>
      </c>
    </row>
    <row r="173" spans="1:34" x14ac:dyDescent="0.25">
      <c r="A173" s="6">
        <v>78</v>
      </c>
      <c r="B173" s="9" t="s">
        <v>95</v>
      </c>
      <c r="C173" s="8">
        <v>4.5739979999999996</v>
      </c>
      <c r="D173" s="8">
        <v>4.6695479999999998</v>
      </c>
      <c r="E173" s="8">
        <v>4.780386</v>
      </c>
      <c r="F173" s="8">
        <v>4.9264799999999997</v>
      </c>
      <c r="G173" s="8">
        <v>5.0600940000000003</v>
      </c>
      <c r="H173" s="8">
        <v>5.1247559999999996</v>
      </c>
      <c r="I173" s="8">
        <v>5.1700739999999996</v>
      </c>
      <c r="J173" s="8">
        <v>5.2314599999999993</v>
      </c>
      <c r="K173" s="8">
        <v>5.3161680000000002</v>
      </c>
      <c r="L173" s="8">
        <v>5.4687359999999989</v>
      </c>
      <c r="M173" s="8">
        <v>5.6521139999999992</v>
      </c>
      <c r="N173" s="8">
        <v>5.821218</v>
      </c>
      <c r="O173" s="8">
        <v>6.010133999999999</v>
      </c>
      <c r="P173" s="8">
        <v>6.2012339999999995</v>
      </c>
      <c r="Q173" s="8">
        <v>6.3808679999999995</v>
      </c>
      <c r="R173" s="8">
        <v>6.5296919999999998</v>
      </c>
      <c r="S173" s="8">
        <v>6.6320279999999991</v>
      </c>
      <c r="T173" s="8">
        <v>6.6927899999999996</v>
      </c>
      <c r="U173" s="8">
        <v>6.743879999999999</v>
      </c>
      <c r="V173" s="8">
        <v>6.8682119999999998</v>
      </c>
      <c r="W173" s="8">
        <v>7.0811520000000003</v>
      </c>
      <c r="X173" s="8">
        <v>7.419281999999999</v>
      </c>
      <c r="Y173" s="8">
        <v>7.7361959999999996</v>
      </c>
      <c r="Z173" s="8">
        <v>7.8311999999999999</v>
      </c>
      <c r="AA173" s="8">
        <v>7.8086580000000003</v>
      </c>
      <c r="AB173" s="8">
        <v>7.8</v>
      </c>
      <c r="AC173" s="8">
        <v>7.8322919999999998</v>
      </c>
      <c r="AD173" s="8">
        <v>7.8955499999999992</v>
      </c>
      <c r="AE173" s="8">
        <v>8.0182439999999993</v>
      </c>
      <c r="AF173" s="8">
        <v>8.2022460000000006</v>
      </c>
      <c r="AG173" s="8">
        <v>8.3754840000000002</v>
      </c>
      <c r="AH173" s="8">
        <v>8.5413899999999998</v>
      </c>
    </row>
    <row r="174" spans="1:34" x14ac:dyDescent="0.25">
      <c r="A174" s="6">
        <v>79</v>
      </c>
      <c r="B174" s="1" t="s">
        <v>161</v>
      </c>
      <c r="C174" s="8">
        <v>3.231957</v>
      </c>
      <c r="D174" s="8">
        <v>3.2749349999999997</v>
      </c>
      <c r="E174" s="8">
        <v>3.3295980000000003</v>
      </c>
      <c r="F174" s="8">
        <v>3.4202850000000002</v>
      </c>
      <c r="G174" s="8">
        <v>3.5028779999999999</v>
      </c>
      <c r="H174" s="8">
        <v>3.5215739999999998</v>
      </c>
      <c r="I174" s="8">
        <v>3.5246519999999997</v>
      </c>
      <c r="J174" s="8">
        <v>3.5439179999999997</v>
      </c>
      <c r="K174" s="8">
        <v>3.5843310000000002</v>
      </c>
      <c r="L174" s="8">
        <v>3.6953100000000001</v>
      </c>
      <c r="M174" s="8">
        <v>3.8457329999999996</v>
      </c>
      <c r="N174" s="8">
        <v>3.9787140000000005</v>
      </c>
      <c r="O174" s="8">
        <v>4.119675</v>
      </c>
      <c r="P174" s="8">
        <v>4.2521430000000002</v>
      </c>
      <c r="Q174" s="8">
        <v>4.3664849999999999</v>
      </c>
      <c r="R174" s="8">
        <v>4.4667480000000008</v>
      </c>
      <c r="S174" s="8">
        <v>4.5296760000000003</v>
      </c>
      <c r="T174" s="8">
        <v>4.559145</v>
      </c>
      <c r="U174" s="8">
        <v>4.59192</v>
      </c>
      <c r="V174" s="8">
        <v>4.7051790000000002</v>
      </c>
      <c r="W174" s="8">
        <v>4.9074150000000003</v>
      </c>
      <c r="X174" s="8">
        <v>5.2404660000000005</v>
      </c>
      <c r="Y174" s="8">
        <v>5.5774499999999998</v>
      </c>
      <c r="Z174" s="8">
        <v>5.7001710000000001</v>
      </c>
      <c r="AA174" s="8">
        <v>5.6981190000000002</v>
      </c>
      <c r="AB174" s="8">
        <v>5.7</v>
      </c>
      <c r="AC174" s="8">
        <v>5.736708000000001</v>
      </c>
      <c r="AD174" s="8">
        <v>5.8061910000000001</v>
      </c>
      <c r="AE174" s="8">
        <v>5.9409390000000011</v>
      </c>
      <c r="AF174" s="8">
        <v>6.1366770000000006</v>
      </c>
      <c r="AG174" s="8">
        <v>6.3171390000000001</v>
      </c>
      <c r="AH174" s="8">
        <v>6.4881960000000003</v>
      </c>
    </row>
    <row r="175" spans="1:34" x14ac:dyDescent="0.25">
      <c r="A175" s="6">
        <v>80</v>
      </c>
      <c r="B175" s="1" t="s">
        <v>162</v>
      </c>
      <c r="C175" s="8">
        <v>1.32006</v>
      </c>
      <c r="D175" s="8">
        <v>1.3696200000000003</v>
      </c>
      <c r="E175" s="8">
        <v>1.4228130000000001</v>
      </c>
      <c r="F175" s="8">
        <v>1.476132</v>
      </c>
      <c r="G175" s="8">
        <v>1.5253350000000001</v>
      </c>
      <c r="H175" s="8">
        <v>1.5681960000000001</v>
      </c>
      <c r="I175" s="8">
        <v>1.6072560000000002</v>
      </c>
      <c r="J175" s="8">
        <v>1.6465050000000003</v>
      </c>
      <c r="K175" s="8">
        <v>1.6882949999999999</v>
      </c>
      <c r="L175" s="8">
        <v>1.729476</v>
      </c>
      <c r="M175" s="8">
        <v>1.763811</v>
      </c>
      <c r="N175" s="8">
        <v>1.80054</v>
      </c>
      <c r="O175" s="8">
        <v>1.848441</v>
      </c>
      <c r="P175" s="8">
        <v>1.9059600000000003</v>
      </c>
      <c r="Q175" s="8">
        <v>1.9690650000000003</v>
      </c>
      <c r="R175" s="8">
        <v>2.0164409999999999</v>
      </c>
      <c r="S175" s="8">
        <v>2.0543040000000001</v>
      </c>
      <c r="T175" s="8">
        <v>2.0838719999999999</v>
      </c>
      <c r="U175" s="8">
        <v>2.101512</v>
      </c>
      <c r="V175" s="8">
        <v>2.1150150000000001</v>
      </c>
      <c r="W175" s="8">
        <v>2.1307650000000002</v>
      </c>
      <c r="X175" s="8">
        <v>2.1465990000000001</v>
      </c>
      <c r="Y175" s="8">
        <v>2.1435960000000001</v>
      </c>
      <c r="Z175" s="8">
        <v>2.1262289999999999</v>
      </c>
      <c r="AA175" s="8">
        <v>2.1087570000000002</v>
      </c>
      <c r="AB175" s="8">
        <v>2.1</v>
      </c>
      <c r="AC175" s="8">
        <v>2.0984880000000001</v>
      </c>
      <c r="AD175" s="8">
        <v>2.0970180000000003</v>
      </c>
      <c r="AE175" s="8">
        <v>2.0934690000000002</v>
      </c>
      <c r="AF175" s="8">
        <v>2.092314</v>
      </c>
      <c r="AG175" s="8">
        <v>2.093553</v>
      </c>
      <c r="AH175" s="8">
        <v>2.0956109999999999</v>
      </c>
    </row>
    <row r="176" spans="1:34" x14ac:dyDescent="0.25">
      <c r="A176" s="6">
        <v>81</v>
      </c>
      <c r="B176" s="9" t="s">
        <v>99</v>
      </c>
      <c r="C176" s="8">
        <v>3.5039889999999998</v>
      </c>
      <c r="D176" s="8">
        <v>3.5806799999999996</v>
      </c>
      <c r="E176" s="8">
        <v>3.6542969999999997</v>
      </c>
      <c r="F176" s="8">
        <v>3.7261120000000001</v>
      </c>
      <c r="G176" s="8">
        <v>3.7908779999999997</v>
      </c>
      <c r="H176" s="8">
        <v>3.8414929999999998</v>
      </c>
      <c r="I176" s="8">
        <v>3.8829919999999998</v>
      </c>
      <c r="J176" s="8">
        <v>3.9243319999999993</v>
      </c>
      <c r="K176" s="8">
        <v>3.9728799999999995</v>
      </c>
      <c r="L176" s="8">
        <v>4.0349430000000002</v>
      </c>
      <c r="M176" s="8">
        <v>4.1228170000000004</v>
      </c>
      <c r="N176" s="8">
        <v>4.2396819999999993</v>
      </c>
      <c r="O176" s="8">
        <v>4.3700619999999999</v>
      </c>
      <c r="P176" s="8">
        <v>4.4998059999999995</v>
      </c>
      <c r="Q176" s="8">
        <v>4.6250980000000004</v>
      </c>
      <c r="R176" s="8">
        <v>4.7367689999999998</v>
      </c>
      <c r="S176" s="8">
        <v>4.8604180000000001</v>
      </c>
      <c r="T176" s="8">
        <v>4.9741559999999998</v>
      </c>
      <c r="U176" s="8">
        <v>5.0428439999999997</v>
      </c>
      <c r="V176" s="8">
        <v>5.1048539999999996</v>
      </c>
      <c r="W176" s="8">
        <v>5.1749199999999993</v>
      </c>
      <c r="X176" s="8">
        <v>5.2498619999999994</v>
      </c>
      <c r="Y176" s="8">
        <v>5.3257579999999995</v>
      </c>
      <c r="Z176" s="8">
        <v>5.3615329999999997</v>
      </c>
      <c r="AA176" s="8">
        <v>5.3409690000000003</v>
      </c>
      <c r="AB176" s="8">
        <v>5.3</v>
      </c>
      <c r="AC176" s="8">
        <v>5.2565400000000002</v>
      </c>
      <c r="AD176" s="8">
        <v>5.2148289999999999</v>
      </c>
      <c r="AE176" s="8">
        <v>5.1819689999999987</v>
      </c>
      <c r="AF176" s="8">
        <v>5.1679769999999996</v>
      </c>
      <c r="AG176" s="8">
        <v>5.1496389999999996</v>
      </c>
      <c r="AH176" s="8">
        <v>5.1152419999999994</v>
      </c>
    </row>
    <row r="177" spans="1:34" x14ac:dyDescent="0.25">
      <c r="A177" s="6">
        <v>82</v>
      </c>
      <c r="B177" s="9" t="s">
        <v>291</v>
      </c>
      <c r="C177" s="8">
        <v>121.98717000000002</v>
      </c>
      <c r="D177" s="8">
        <v>124.13339900000003</v>
      </c>
      <c r="E177" s="8">
        <v>126.22449900000001</v>
      </c>
      <c r="F177" s="8">
        <v>128.44486699999999</v>
      </c>
      <c r="G177" s="8">
        <v>130.86293900000001</v>
      </c>
      <c r="H177" s="8">
        <v>133.31332800000001</v>
      </c>
      <c r="I177" s="8">
        <v>135.71619200000001</v>
      </c>
      <c r="J177" s="8">
        <v>138.01069900000002</v>
      </c>
      <c r="K177" s="8">
        <v>140.38694900000002</v>
      </c>
      <c r="L177" s="8">
        <v>143.07116100000002</v>
      </c>
      <c r="M177" s="8">
        <v>145.84281899999999</v>
      </c>
      <c r="N177" s="8">
        <v>148.62208100000001</v>
      </c>
      <c r="O177" s="8">
        <v>151.57813600000003</v>
      </c>
      <c r="P177" s="8">
        <v>154.65775600000001</v>
      </c>
      <c r="Q177" s="8">
        <v>157.85523800000001</v>
      </c>
      <c r="R177" s="8">
        <v>161.29794900000002</v>
      </c>
      <c r="S177" s="8">
        <v>164.89654200000004</v>
      </c>
      <c r="T177" s="8">
        <v>168.37347100000002</v>
      </c>
      <c r="U177" s="8">
        <v>171.33332800000005</v>
      </c>
      <c r="V177" s="8">
        <v>174.09928300000004</v>
      </c>
      <c r="W177" s="8">
        <v>177.04963500000002</v>
      </c>
      <c r="X177" s="8">
        <v>179.99618500000005</v>
      </c>
      <c r="Y177" s="8">
        <v>182.87429900000004</v>
      </c>
      <c r="Z177" s="8">
        <v>185.66876900000003</v>
      </c>
      <c r="AA177" s="8">
        <v>188.15717800000002</v>
      </c>
      <c r="AB177" s="8">
        <v>190.10000000000002</v>
      </c>
      <c r="AC177" s="8">
        <v>191.61699800000002</v>
      </c>
      <c r="AD177" s="8">
        <v>193.01043100000004</v>
      </c>
      <c r="AE177" s="8">
        <v>194.45709200000002</v>
      </c>
      <c r="AF177" s="8">
        <v>196.01971400000002</v>
      </c>
      <c r="AG177" s="8">
        <v>197.59754400000003</v>
      </c>
      <c r="AH177" s="8">
        <v>199.12784900000003</v>
      </c>
    </row>
    <row r="178" spans="1:34" x14ac:dyDescent="0.25">
      <c r="A178" s="6">
        <v>83</v>
      </c>
      <c r="B178" s="9" t="s">
        <v>163</v>
      </c>
      <c r="C178" s="8">
        <v>26.114035615384619</v>
      </c>
      <c r="D178" s="8">
        <v>26.214032666666668</v>
      </c>
      <c r="E178" s="8">
        <v>26.241552159292031</v>
      </c>
      <c r="F178" s="8">
        <v>26.220136461538463</v>
      </c>
      <c r="G178" s="8">
        <v>26.198789107438021</v>
      </c>
      <c r="H178" s="8">
        <v>26.214300145161296</v>
      </c>
      <c r="I178" s="8">
        <v>26.244076000000003</v>
      </c>
      <c r="J178" s="8">
        <v>26.247501969924812</v>
      </c>
      <c r="K178" s="8">
        <v>26.273402158273385</v>
      </c>
      <c r="L178" s="8">
        <v>26.388754220689655</v>
      </c>
      <c r="M178" s="8">
        <v>26.482839999999999</v>
      </c>
      <c r="N178" s="8">
        <v>26.468231651612903</v>
      </c>
      <c r="O178" s="8">
        <v>26.449898775000001</v>
      </c>
      <c r="P178" s="8">
        <v>26.368199927710844</v>
      </c>
      <c r="Q178" s="8">
        <v>26.227219333333334</v>
      </c>
      <c r="R178" s="8">
        <v>26.11369998857143</v>
      </c>
      <c r="S178" s="8">
        <v>26.046635100000003</v>
      </c>
      <c r="T178" s="8">
        <v>25.965788888888891</v>
      </c>
      <c r="U178" s="8">
        <v>25.801917294117647</v>
      </c>
      <c r="V178" s="8">
        <v>25.621594751131223</v>
      </c>
      <c r="W178" s="8">
        <v>25.530629814977971</v>
      </c>
      <c r="X178" s="8">
        <v>25.537140122448982</v>
      </c>
      <c r="Y178" s="8">
        <v>25.576291795081964</v>
      </c>
      <c r="Z178" s="8">
        <v>25.696166727272729</v>
      </c>
      <c r="AA178" s="8">
        <v>25.807791600000002</v>
      </c>
      <c r="AB178" s="8">
        <v>25.8</v>
      </c>
      <c r="AC178" s="8">
        <v>25.673222318181821</v>
      </c>
      <c r="AD178" s="8">
        <v>25.487466444444451</v>
      </c>
      <c r="AE178" s="8">
        <v>25.28739668382353</v>
      </c>
      <c r="AF178" s="8">
        <v>25.080205516483517</v>
      </c>
      <c r="AG178" s="8">
        <v>24.909321342857144</v>
      </c>
      <c r="AH178" s="8">
        <v>24.747751448275864</v>
      </c>
    </row>
    <row r="179" spans="1:34" x14ac:dyDescent="0.25">
      <c r="A179" s="6">
        <v>84</v>
      </c>
      <c r="B179" s="1" t="s">
        <v>292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</row>
    <row r="180" spans="1:34" x14ac:dyDescent="0.25">
      <c r="A180" s="6">
        <v>85</v>
      </c>
      <c r="B180" s="1" t="s">
        <v>293</v>
      </c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</row>
    <row r="181" spans="1:34" x14ac:dyDescent="0.25">
      <c r="A181" s="6">
        <v>86</v>
      </c>
      <c r="B181" s="9" t="s">
        <v>164</v>
      </c>
      <c r="C181" s="8">
        <v>95.563452000000012</v>
      </c>
      <c r="D181" s="8">
        <v>97.562983000000003</v>
      </c>
      <c r="E181" s="8">
        <v>99.626591000000005</v>
      </c>
      <c r="F181" s="8">
        <v>101.83806899999999</v>
      </c>
      <c r="G181" s="8">
        <v>104.246707</v>
      </c>
      <c r="H181" s="8">
        <v>106.68984800000003</v>
      </c>
      <c r="I181" s="8">
        <v>109.06398300000001</v>
      </c>
      <c r="J181" s="8">
        <v>111.34446700000002</v>
      </c>
      <c r="K181" s="8">
        <v>113.68081300000001</v>
      </c>
      <c r="L181" s="8">
        <v>116.18803100000001</v>
      </c>
      <c r="M181" s="8">
        <v>118.844762</v>
      </c>
      <c r="N181" s="8">
        <v>121.64936300000001</v>
      </c>
      <c r="O181" s="8">
        <v>124.641266</v>
      </c>
      <c r="P181" s="8">
        <v>127.84840200000001</v>
      </c>
      <c r="Q181" s="8">
        <v>131.25269800000001</v>
      </c>
      <c r="R181" s="8">
        <v>134.86729800000001</v>
      </c>
      <c r="S181" s="8">
        <v>138.585407</v>
      </c>
      <c r="T181" s="8">
        <v>142.206579</v>
      </c>
      <c r="U181" s="8">
        <v>145.39235600000001</v>
      </c>
      <c r="V181" s="8">
        <v>148.39904600000003</v>
      </c>
      <c r="W181" s="8">
        <v>151.49117200000001</v>
      </c>
      <c r="X181" s="8">
        <v>154.437071</v>
      </c>
      <c r="Y181" s="8">
        <v>157.28931900000001</v>
      </c>
      <c r="Z181" s="8">
        <v>159.97069500000001</v>
      </c>
      <c r="AA181" s="8">
        <v>162.34975900000001</v>
      </c>
      <c r="AB181" s="8">
        <v>164.3</v>
      </c>
      <c r="AC181" s="8">
        <v>165.94464300000004</v>
      </c>
      <c r="AD181" s="8">
        <v>167.52849499999999</v>
      </c>
      <c r="AE181" s="8">
        <v>169.18299599999997</v>
      </c>
      <c r="AF181" s="8">
        <v>170.96400800000001</v>
      </c>
      <c r="AG181" s="8">
        <v>172.730233</v>
      </c>
      <c r="AH181" s="8">
        <v>174.445525</v>
      </c>
    </row>
    <row r="182" spans="1:34" x14ac:dyDescent="0.25">
      <c r="A182" s="6">
        <v>87</v>
      </c>
      <c r="B182" s="1" t="s">
        <v>292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</row>
    <row r="183" spans="1:34" x14ac:dyDescent="0.25">
      <c r="A183" s="6">
        <v>88</v>
      </c>
      <c r="B183" s="1" t="s">
        <v>293</v>
      </c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</row>
    <row r="185" spans="1:34" ht="18" x14ac:dyDescent="0.25">
      <c r="A185" s="11" t="s">
        <v>491</v>
      </c>
    </row>
    <row r="187" spans="1:34" x14ac:dyDescent="0.25">
      <c r="A187" s="7" t="s">
        <v>165</v>
      </c>
      <c r="B187" s="7" t="s">
        <v>489</v>
      </c>
      <c r="C187" s="7" t="s">
        <v>390</v>
      </c>
      <c r="D187" s="7" t="s">
        <v>391</v>
      </c>
      <c r="E187" s="7" t="s">
        <v>392</v>
      </c>
      <c r="F187" s="7" t="s">
        <v>393</v>
      </c>
      <c r="G187" s="7" t="s">
        <v>394</v>
      </c>
      <c r="H187" s="7" t="s">
        <v>395</v>
      </c>
      <c r="I187" s="7" t="s">
        <v>396</v>
      </c>
      <c r="J187" s="7" t="s">
        <v>397</v>
      </c>
      <c r="K187" s="7" t="s">
        <v>398</v>
      </c>
      <c r="L187" s="7" t="s">
        <v>399</v>
      </c>
      <c r="M187" s="7" t="s">
        <v>167</v>
      </c>
      <c r="N187" s="7" t="s">
        <v>168</v>
      </c>
      <c r="O187" s="7" t="s">
        <v>169</v>
      </c>
      <c r="P187" s="7" t="s">
        <v>170</v>
      </c>
      <c r="Q187" s="7" t="s">
        <v>171</v>
      </c>
      <c r="R187" s="7" t="s">
        <v>172</v>
      </c>
      <c r="S187" s="7" t="s">
        <v>173</v>
      </c>
      <c r="T187" s="7" t="s">
        <v>174</v>
      </c>
      <c r="U187" s="7" t="s">
        <v>175</v>
      </c>
      <c r="V187" s="7" t="s">
        <v>176</v>
      </c>
      <c r="W187" s="7" t="s">
        <v>177</v>
      </c>
      <c r="X187" s="7" t="s">
        <v>178</v>
      </c>
      <c r="Y187" s="7" t="s">
        <v>179</v>
      </c>
      <c r="Z187" s="7" t="s">
        <v>180</v>
      </c>
      <c r="AA187" s="7" t="s">
        <v>181</v>
      </c>
      <c r="AB187" s="7" t="s">
        <v>182</v>
      </c>
      <c r="AC187" s="7" t="s">
        <v>183</v>
      </c>
      <c r="AD187" s="7" t="s">
        <v>184</v>
      </c>
      <c r="AE187" s="7" t="s">
        <v>185</v>
      </c>
      <c r="AF187" s="7" t="s">
        <v>186</v>
      </c>
      <c r="AG187" s="7" t="s">
        <v>187</v>
      </c>
      <c r="AH187" s="7" t="s">
        <v>188</v>
      </c>
    </row>
    <row r="188" spans="1:34" x14ac:dyDescent="0.25">
      <c r="A188" s="6">
        <v>1</v>
      </c>
      <c r="B188" s="9" t="s">
        <v>1</v>
      </c>
    </row>
    <row r="189" spans="1:34" x14ac:dyDescent="0.25">
      <c r="A189" s="6">
        <v>2</v>
      </c>
      <c r="B189" s="9" t="s">
        <v>190</v>
      </c>
      <c r="C189" s="13">
        <f>C5*100/C97</f>
        <v>40.263910505321654</v>
      </c>
      <c r="D189" s="13">
        <f t="shared" ref="D189:AH197" si="0">D5*100/D97</f>
        <v>42.191425804382789</v>
      </c>
      <c r="E189" s="13">
        <f t="shared" si="0"/>
        <v>44.088002456379243</v>
      </c>
      <c r="F189" s="13">
        <f t="shared" si="0"/>
        <v>45.879344695516437</v>
      </c>
      <c r="G189" s="13">
        <f t="shared" si="0"/>
        <v>47.487291269900403</v>
      </c>
      <c r="H189" s="13">
        <f t="shared" si="0"/>
        <v>48.982268152961545</v>
      </c>
      <c r="I189" s="13">
        <f t="shared" si="0"/>
        <v>50.543525705085614</v>
      </c>
      <c r="J189" s="13">
        <f t="shared" si="0"/>
        <v>52.230069861571479</v>
      </c>
      <c r="K189" s="13">
        <f t="shared" si="0"/>
        <v>54.005719815131492</v>
      </c>
      <c r="L189" s="13">
        <f t="shared" si="0"/>
        <v>55.888977783363998</v>
      </c>
      <c r="M189" s="13">
        <f t="shared" si="0"/>
        <v>57.917104702421391</v>
      </c>
      <c r="N189" s="13">
        <f t="shared" si="0"/>
        <v>60.132967266736408</v>
      </c>
      <c r="O189" s="13">
        <f t="shared" si="0"/>
        <v>62.481445068262659</v>
      </c>
      <c r="P189" s="13">
        <f t="shared" si="0"/>
        <v>64.855247505929128</v>
      </c>
      <c r="Q189" s="13">
        <f t="shared" si="0"/>
        <v>67.415675122172345</v>
      </c>
      <c r="R189" s="13">
        <f t="shared" si="0"/>
        <v>70.113981680099869</v>
      </c>
      <c r="S189" s="13">
        <f t="shared" si="0"/>
        <v>73.014552510043913</v>
      </c>
      <c r="T189" s="13">
        <f t="shared" si="0"/>
        <v>76.355465047881083</v>
      </c>
      <c r="U189" s="13">
        <f t="shared" si="0"/>
        <v>80.36792196412236</v>
      </c>
      <c r="V189" s="13">
        <f t="shared" si="0"/>
        <v>84.78893172875587</v>
      </c>
      <c r="W189" s="13">
        <f t="shared" si="0"/>
        <v>88.837864483806285</v>
      </c>
      <c r="X189" s="13">
        <f t="shared" si="0"/>
        <v>92.181238579599906</v>
      </c>
      <c r="Y189" s="13">
        <f t="shared" si="0"/>
        <v>94.561008637806623</v>
      </c>
      <c r="Z189" s="13">
        <f t="shared" si="0"/>
        <v>96.263853376191634</v>
      </c>
      <c r="AA189" s="13">
        <f t="shared" si="0"/>
        <v>97.943811957099285</v>
      </c>
      <c r="AB189" s="13">
        <f t="shared" si="0"/>
        <v>100</v>
      </c>
      <c r="AC189" s="13">
        <f t="shared" si="0"/>
        <v>102.62728264955445</v>
      </c>
      <c r="AD189" s="13">
        <f t="shared" si="0"/>
        <v>105.78031591935621</v>
      </c>
      <c r="AE189" s="13">
        <f t="shared" si="0"/>
        <v>109.2389737393068</v>
      </c>
      <c r="AF189" s="13">
        <f t="shared" si="0"/>
        <v>112.57259533916732</v>
      </c>
      <c r="AG189" s="13">
        <f t="shared" si="0"/>
        <v>116.06301040165091</v>
      </c>
      <c r="AH189" s="13">
        <f t="shared" si="0"/>
        <v>119.9570169486673</v>
      </c>
    </row>
    <row r="190" spans="1:34" x14ac:dyDescent="0.25">
      <c r="A190" s="6">
        <v>3</v>
      </c>
      <c r="B190" s="9" t="s">
        <v>4</v>
      </c>
      <c r="C190" s="13">
        <f t="shared" ref="C190:R253" si="1">C6*100/C98</f>
        <v>41.195388778312719</v>
      </c>
      <c r="D190" s="13">
        <f t="shared" si="1"/>
        <v>41.664423197725249</v>
      </c>
      <c r="E190" s="13">
        <f t="shared" si="1"/>
        <v>42.164081197641536</v>
      </c>
      <c r="F190" s="13">
        <f t="shared" si="1"/>
        <v>45.952940906159164</v>
      </c>
      <c r="G190" s="13">
        <f t="shared" si="1"/>
        <v>46.457514934431856</v>
      </c>
      <c r="H190" s="13">
        <f t="shared" si="1"/>
        <v>47.093807500697999</v>
      </c>
      <c r="I190" s="13">
        <f t="shared" si="1"/>
        <v>47.645511945920994</v>
      </c>
      <c r="J190" s="13">
        <f t="shared" si="1"/>
        <v>47.937899874847851</v>
      </c>
      <c r="K190" s="13">
        <f t="shared" si="1"/>
        <v>51.613169616359315</v>
      </c>
      <c r="L190" s="13">
        <f t="shared" si="1"/>
        <v>51.722586253446885</v>
      </c>
      <c r="M190" s="13">
        <f t="shared" si="1"/>
        <v>55.342314699230087</v>
      </c>
      <c r="N190" s="13">
        <f t="shared" si="1"/>
        <v>55.704953145171288</v>
      </c>
      <c r="O190" s="13">
        <f t="shared" si="1"/>
        <v>59.529103778837474</v>
      </c>
      <c r="P190" s="13">
        <f t="shared" si="1"/>
        <v>59.675757039633126</v>
      </c>
      <c r="Q190" s="13">
        <f t="shared" si="1"/>
        <v>63.157163443370656</v>
      </c>
      <c r="R190" s="13">
        <f t="shared" si="1"/>
        <v>66.667251467118135</v>
      </c>
      <c r="S190" s="13">
        <f t="shared" si="0"/>
        <v>66.738556971896045</v>
      </c>
      <c r="T190" s="13">
        <f t="shared" si="0"/>
        <v>70.352158281099804</v>
      </c>
      <c r="U190" s="13">
        <f t="shared" si="0"/>
        <v>73.959547649319049</v>
      </c>
      <c r="V190" s="13">
        <f t="shared" si="0"/>
        <v>77.667846394181993</v>
      </c>
      <c r="W190" s="13">
        <f t="shared" si="0"/>
        <v>81.471791454884297</v>
      </c>
      <c r="X190" s="13">
        <f t="shared" si="0"/>
        <v>84.932031372476857</v>
      </c>
      <c r="Y190" s="13">
        <f t="shared" si="0"/>
        <v>87.96801623678455</v>
      </c>
      <c r="Z190" s="13">
        <f t="shared" si="0"/>
        <v>91.013087682008688</v>
      </c>
      <c r="AA190" s="13">
        <f t="shared" si="0"/>
        <v>97.447264498673846</v>
      </c>
      <c r="AB190" s="13">
        <f t="shared" si="0"/>
        <v>100</v>
      </c>
      <c r="AC190" s="13">
        <f t="shared" si="0"/>
        <v>105.85179451230154</v>
      </c>
      <c r="AD190" s="13">
        <f t="shared" si="0"/>
        <v>111.09786914286984</v>
      </c>
      <c r="AE190" s="13">
        <f t="shared" si="0"/>
        <v>116.37897783346236</v>
      </c>
      <c r="AF190" s="13">
        <f t="shared" si="0"/>
        <v>119.09771570581279</v>
      </c>
      <c r="AG190" s="13">
        <f t="shared" si="0"/>
        <v>122.05001807659727</v>
      </c>
      <c r="AH190" s="13">
        <f t="shared" si="0"/>
        <v>128.40656019238594</v>
      </c>
    </row>
    <row r="191" spans="1:34" x14ac:dyDescent="0.25">
      <c r="A191" s="6">
        <v>4</v>
      </c>
      <c r="B191" s="1" t="s">
        <v>108</v>
      </c>
      <c r="C191" s="13">
        <f t="shared" si="1"/>
        <v>44.45037116059919</v>
      </c>
      <c r="D191" s="13">
        <f t="shared" si="0"/>
        <v>45.031657255050298</v>
      </c>
      <c r="E191" s="13">
        <f t="shared" si="0"/>
        <v>45.632095790895484</v>
      </c>
      <c r="F191" s="13">
        <f t="shared" si="0"/>
        <v>46.236787837875326</v>
      </c>
      <c r="G191" s="13">
        <f t="shared" si="0"/>
        <v>46.797637655251158</v>
      </c>
      <c r="H191" s="13">
        <f t="shared" si="0"/>
        <v>47.484733658128917</v>
      </c>
      <c r="I191" s="13">
        <f t="shared" si="0"/>
        <v>48.126437777328597</v>
      </c>
      <c r="J191" s="13">
        <f t="shared" si="0"/>
        <v>48.532851887442611</v>
      </c>
      <c r="K191" s="13">
        <f t="shared" si="0"/>
        <v>52.641711487323875</v>
      </c>
      <c r="L191" s="13">
        <f t="shared" si="0"/>
        <v>52.968987414568588</v>
      </c>
      <c r="M191" s="13">
        <f t="shared" si="0"/>
        <v>53.34788460395292</v>
      </c>
      <c r="N191" s="13">
        <f t="shared" si="0"/>
        <v>57.670969433617252</v>
      </c>
      <c r="O191" s="13">
        <f t="shared" si="0"/>
        <v>58.160499715013557</v>
      </c>
      <c r="P191" s="13">
        <f t="shared" si="0"/>
        <v>58.457516584397446</v>
      </c>
      <c r="Q191" s="13">
        <f t="shared" si="0"/>
        <v>62.429328049731197</v>
      </c>
      <c r="R191" s="13">
        <f t="shared" si="0"/>
        <v>66.337217832692858</v>
      </c>
      <c r="S191" s="13">
        <f t="shared" si="0"/>
        <v>66.369539348547832</v>
      </c>
      <c r="T191" s="13">
        <f t="shared" si="0"/>
        <v>70.368629977505506</v>
      </c>
      <c r="U191" s="13">
        <f t="shared" si="0"/>
        <v>74.372491885569701</v>
      </c>
      <c r="V191" s="13">
        <f t="shared" si="0"/>
        <v>78.48092324958111</v>
      </c>
      <c r="W191" s="13">
        <f t="shared" si="0"/>
        <v>78.753303701090246</v>
      </c>
      <c r="X191" s="13">
        <f t="shared" si="0"/>
        <v>86.57456706813656</v>
      </c>
      <c r="Y191" s="13">
        <f t="shared" si="0"/>
        <v>90.101383643856622</v>
      </c>
      <c r="Z191" s="13">
        <f t="shared" si="0"/>
        <v>93.693417959310494</v>
      </c>
      <c r="AA191" s="13">
        <f t="shared" si="0"/>
        <v>97.104499201024169</v>
      </c>
      <c r="AB191" s="13">
        <f t="shared" si="0"/>
        <v>100</v>
      </c>
      <c r="AC191" s="13">
        <f t="shared" si="0"/>
        <v>106.53217233557328</v>
      </c>
      <c r="AD191" s="13">
        <f t="shared" si="0"/>
        <v>112.50011250011251</v>
      </c>
      <c r="AE191" s="13">
        <f t="shared" si="0"/>
        <v>118.62149955368659</v>
      </c>
      <c r="AF191" s="13">
        <f t="shared" si="0"/>
        <v>121.88320634088144</v>
      </c>
      <c r="AG191" s="13">
        <f t="shared" si="0"/>
        <v>125.40442928444232</v>
      </c>
      <c r="AH191" s="13">
        <f t="shared" si="0"/>
        <v>129.0531920385242</v>
      </c>
    </row>
    <row r="192" spans="1:34" x14ac:dyDescent="0.25">
      <c r="A192" s="6">
        <v>5</v>
      </c>
      <c r="B192" s="1" t="s">
        <v>109</v>
      </c>
      <c r="C192" s="13">
        <f t="shared" si="1"/>
        <v>60.782883539995126</v>
      </c>
      <c r="D192" s="13">
        <f t="shared" si="0"/>
        <v>58.507246122432271</v>
      </c>
      <c r="E192" s="13">
        <f t="shared" si="0"/>
        <v>57.036606093791001</v>
      </c>
      <c r="F192" s="13">
        <f t="shared" si="0"/>
        <v>55.829118234906595</v>
      </c>
      <c r="G192" s="13">
        <f t="shared" si="0"/>
        <v>54.775911745050998</v>
      </c>
      <c r="H192" s="13">
        <f t="shared" si="0"/>
        <v>54.169713713063032</v>
      </c>
      <c r="I192" s="13">
        <f t="shared" si="0"/>
        <v>52.460392403735185</v>
      </c>
      <c r="J192" s="13">
        <f t="shared" si="0"/>
        <v>50.016255282966974</v>
      </c>
      <c r="K192" s="13">
        <f t="shared" si="0"/>
        <v>47.76165026053981</v>
      </c>
      <c r="L192" s="13">
        <f t="shared" si="0"/>
        <v>43.988140797241066</v>
      </c>
      <c r="M192" s="13">
        <f t="shared" si="0"/>
        <v>40.893774331795733</v>
      </c>
      <c r="N192" s="13">
        <f t="shared" si="0"/>
        <v>78.883327614292071</v>
      </c>
      <c r="O192" s="13">
        <f t="shared" si="0"/>
        <v>75.770491182209085</v>
      </c>
      <c r="P192" s="13">
        <f t="shared" si="0"/>
        <v>72.732562368172225</v>
      </c>
      <c r="Q192" s="13">
        <f t="shared" si="0"/>
        <v>70.814257742653908</v>
      </c>
      <c r="R192" s="13">
        <f t="shared" si="0"/>
        <v>70.730861997015154</v>
      </c>
      <c r="S192" s="13">
        <f t="shared" si="0"/>
        <v>71.460984089211891</v>
      </c>
      <c r="T192" s="13">
        <f t="shared" si="0"/>
        <v>71.662241523252618</v>
      </c>
      <c r="U192" s="13">
        <f t="shared" si="0"/>
        <v>71.688442030933558</v>
      </c>
      <c r="V192" s="13">
        <f t="shared" si="0"/>
        <v>71.779522020162858</v>
      </c>
      <c r="W192" s="13">
        <f t="shared" si="0"/>
        <v>71.898737817657604</v>
      </c>
      <c r="X192" s="13">
        <f t="shared" si="0"/>
        <v>71.453324901840986</v>
      </c>
      <c r="Y192" s="13">
        <f t="shared" si="0"/>
        <v>69.81606956473172</v>
      </c>
      <c r="Z192" s="13">
        <f t="shared" si="0"/>
        <v>67.813391110342565</v>
      </c>
      <c r="AA192" s="13">
        <f t="shared" si="0"/>
        <v>100.13317712557702</v>
      </c>
      <c r="AB192" s="13">
        <f t="shared" si="0"/>
        <v>100</v>
      </c>
      <c r="AC192" s="13">
        <f t="shared" si="0"/>
        <v>100.357271887921</v>
      </c>
      <c r="AD192" s="13">
        <f t="shared" si="0"/>
        <v>99.411484014633373</v>
      </c>
      <c r="AE192" s="13">
        <f t="shared" si="0"/>
        <v>97.03085581214826</v>
      </c>
      <c r="AF192" s="13">
        <f t="shared" si="0"/>
        <v>94.631552052085212</v>
      </c>
      <c r="AG192" s="13">
        <f t="shared" si="0"/>
        <v>92.321611566051516</v>
      </c>
      <c r="AH192" s="13">
        <f t="shared" si="0"/>
        <v>120.22734991869626</v>
      </c>
    </row>
    <row r="193" spans="1:34" x14ac:dyDescent="0.25">
      <c r="A193" s="6">
        <v>6</v>
      </c>
      <c r="B193" s="9" t="s">
        <v>8</v>
      </c>
      <c r="C193" s="13">
        <f t="shared" si="1"/>
        <v>26.181348653631847</v>
      </c>
      <c r="D193" s="13">
        <f t="shared" si="0"/>
        <v>26.300686441691109</v>
      </c>
      <c r="E193" s="13">
        <f t="shared" si="0"/>
        <v>26.566000493027236</v>
      </c>
      <c r="F193" s="13">
        <f t="shared" si="0"/>
        <v>26.774269869621342</v>
      </c>
      <c r="G193" s="13">
        <f t="shared" si="0"/>
        <v>27.183160709135223</v>
      </c>
      <c r="H193" s="13">
        <f t="shared" si="0"/>
        <v>27.612981967342126</v>
      </c>
      <c r="I193" s="13">
        <f t="shared" si="0"/>
        <v>27.752032763368256</v>
      </c>
      <c r="J193" s="13">
        <f t="shared" si="0"/>
        <v>28.078924240254505</v>
      </c>
      <c r="K193" s="13">
        <f t="shared" si="0"/>
        <v>28.506354989276172</v>
      </c>
      <c r="L193" s="13">
        <f t="shared" si="0"/>
        <v>28.843396794474923</v>
      </c>
      <c r="M193" s="13">
        <f t="shared" si="0"/>
        <v>29.502881476029163</v>
      </c>
      <c r="N193" s="13">
        <f t="shared" si="0"/>
        <v>30.442408933047393</v>
      </c>
      <c r="O193" s="13">
        <f t="shared" si="0"/>
        <v>31.490446581512867</v>
      </c>
      <c r="P193" s="13">
        <f t="shared" si="0"/>
        <v>32.356872900998461</v>
      </c>
      <c r="Q193" s="13">
        <f t="shared" si="0"/>
        <v>33.867973972754257</v>
      </c>
      <c r="R193" s="13">
        <f t="shared" si="0"/>
        <v>35.718763501304359</v>
      </c>
      <c r="S193" s="13">
        <f t="shared" si="0"/>
        <v>38.168856931621278</v>
      </c>
      <c r="T193" s="13">
        <f t="shared" si="0"/>
        <v>41.098887000166705</v>
      </c>
      <c r="U193" s="13">
        <f t="shared" si="0"/>
        <v>45.661381492969717</v>
      </c>
      <c r="V193" s="13">
        <f t="shared" si="0"/>
        <v>52.721567345729731</v>
      </c>
      <c r="W193" s="13">
        <f t="shared" si="0"/>
        <v>61.247909419069273</v>
      </c>
      <c r="X193" s="13">
        <f t="shared" si="0"/>
        <v>70.365859086355343</v>
      </c>
      <c r="Y193" s="13">
        <f t="shared" si="0"/>
        <v>77.957671406743287</v>
      </c>
      <c r="Z193" s="13">
        <f t="shared" si="0"/>
        <v>84.005396506671588</v>
      </c>
      <c r="AA193" s="13">
        <f t="shared" si="0"/>
        <v>91.216723052303834</v>
      </c>
      <c r="AB193" s="13">
        <f t="shared" si="0"/>
        <v>100</v>
      </c>
      <c r="AC193" s="13">
        <f t="shared" si="0"/>
        <v>109.03366920880124</v>
      </c>
      <c r="AD193" s="13">
        <f t="shared" si="0"/>
        <v>118.61732357778379</v>
      </c>
      <c r="AE193" s="13">
        <f t="shared" si="0"/>
        <v>127.4045482496022</v>
      </c>
      <c r="AF193" s="13">
        <f t="shared" si="0"/>
        <v>132.8112438564203</v>
      </c>
      <c r="AG193" s="13">
        <f t="shared" si="0"/>
        <v>137.15203572967917</v>
      </c>
      <c r="AH193" s="13">
        <f t="shared" si="0"/>
        <v>142.93489297858906</v>
      </c>
    </row>
    <row r="194" spans="1:34" x14ac:dyDescent="0.25">
      <c r="A194" s="6">
        <v>7</v>
      </c>
      <c r="B194" s="1" t="s">
        <v>110</v>
      </c>
      <c r="C194" s="13">
        <f t="shared" si="1"/>
        <v>25.617320925508597</v>
      </c>
      <c r="D194" s="13">
        <f t="shared" si="0"/>
        <v>25.707166955195788</v>
      </c>
      <c r="E194" s="13">
        <f t="shared" si="0"/>
        <v>25.960347106919997</v>
      </c>
      <c r="F194" s="13">
        <f t="shared" si="0"/>
        <v>26.162460965005813</v>
      </c>
      <c r="G194" s="13">
        <f t="shared" si="0"/>
        <v>26.595370350462222</v>
      </c>
      <c r="H194" s="13">
        <f t="shared" si="0"/>
        <v>26.87563344253741</v>
      </c>
      <c r="I194" s="13">
        <f t="shared" si="0"/>
        <v>27.007697988270717</v>
      </c>
      <c r="J194" s="13">
        <f t="shared" si="0"/>
        <v>27.35547030359421</v>
      </c>
      <c r="K194" s="13">
        <f t="shared" si="0"/>
        <v>27.622067341344632</v>
      </c>
      <c r="L194" s="13">
        <f t="shared" si="0"/>
        <v>27.947009928538225</v>
      </c>
      <c r="M194" s="13">
        <f t="shared" si="0"/>
        <v>28.622021053775306</v>
      </c>
      <c r="N194" s="13">
        <f t="shared" si="0"/>
        <v>29.591335437788736</v>
      </c>
      <c r="O194" s="13">
        <f t="shared" si="0"/>
        <v>30.474527173858839</v>
      </c>
      <c r="P194" s="13">
        <f t="shared" si="0"/>
        <v>31.530038985307371</v>
      </c>
      <c r="Q194" s="13">
        <f t="shared" si="0"/>
        <v>32.917944213011459</v>
      </c>
      <c r="R194" s="13">
        <f t="shared" si="0"/>
        <v>34.852540671004597</v>
      </c>
      <c r="S194" s="13">
        <f t="shared" si="0"/>
        <v>37.405958788031896</v>
      </c>
      <c r="T194" s="13">
        <f t="shared" si="0"/>
        <v>40.500934394231756</v>
      </c>
      <c r="U194" s="13">
        <f t="shared" si="0"/>
        <v>45.029972250986134</v>
      </c>
      <c r="V194" s="13">
        <f t="shared" si="0"/>
        <v>52.30166701721906</v>
      </c>
      <c r="W194" s="13">
        <f t="shared" si="0"/>
        <v>60.642300553100569</v>
      </c>
      <c r="X194" s="13">
        <f t="shared" si="0"/>
        <v>69.869433569976863</v>
      </c>
      <c r="Y194" s="13">
        <f t="shared" si="0"/>
        <v>77.652740265601878</v>
      </c>
      <c r="Z194" s="13">
        <f t="shared" si="0"/>
        <v>83.716671228389941</v>
      </c>
      <c r="AA194" s="13">
        <f t="shared" si="0"/>
        <v>90.968469849568706</v>
      </c>
      <c r="AB194" s="13">
        <f t="shared" si="0"/>
        <v>100</v>
      </c>
      <c r="AC194" s="13">
        <f t="shared" si="0"/>
        <v>109.30644359730491</v>
      </c>
      <c r="AD194" s="13">
        <f t="shared" si="0"/>
        <v>119.37537219657325</v>
      </c>
      <c r="AE194" s="13">
        <f t="shared" si="0"/>
        <v>128.34587302672406</v>
      </c>
      <c r="AF194" s="13">
        <f t="shared" si="0"/>
        <v>133.72042415096473</v>
      </c>
      <c r="AG194" s="13">
        <f t="shared" si="0"/>
        <v>138.29561725842106</v>
      </c>
      <c r="AH194" s="13">
        <f t="shared" si="0"/>
        <v>144.22545716008861</v>
      </c>
    </row>
    <row r="195" spans="1:34" x14ac:dyDescent="0.25">
      <c r="A195" s="6">
        <v>8</v>
      </c>
      <c r="B195" s="1" t="s">
        <v>111</v>
      </c>
      <c r="C195" s="13">
        <f t="shared" si="1"/>
        <v>39.402174448399109</v>
      </c>
      <c r="D195" s="13">
        <f t="shared" si="0"/>
        <v>40.042589297977329</v>
      </c>
      <c r="E195" s="13">
        <f t="shared" si="0"/>
        <v>40.609796707357681</v>
      </c>
      <c r="F195" s="13">
        <f t="shared" si="0"/>
        <v>41.041552519848722</v>
      </c>
      <c r="G195" s="13">
        <f t="shared" si="0"/>
        <v>41.314051239338909</v>
      </c>
      <c r="H195" s="13">
        <f t="shared" si="0"/>
        <v>41.528635863216302</v>
      </c>
      <c r="I195" s="13">
        <f t="shared" si="0"/>
        <v>45.918742193813834</v>
      </c>
      <c r="J195" s="13">
        <f t="shared" si="0"/>
        <v>45.85620411513576</v>
      </c>
      <c r="K195" s="13">
        <f t="shared" si="0"/>
        <v>45.85178867827635</v>
      </c>
      <c r="L195" s="13">
        <f t="shared" si="0"/>
        <v>50.284358044743023</v>
      </c>
      <c r="M195" s="13">
        <f t="shared" si="0"/>
        <v>50.463698307826043</v>
      </c>
      <c r="N195" s="13">
        <f t="shared" si="0"/>
        <v>50.815590223080449</v>
      </c>
      <c r="O195" s="13">
        <f t="shared" si="0"/>
        <v>51.543070678435676</v>
      </c>
      <c r="P195" s="13">
        <f t="shared" si="0"/>
        <v>52.290179120008574</v>
      </c>
      <c r="Q195" s="13">
        <f t="shared" si="0"/>
        <v>53.07397849177022</v>
      </c>
      <c r="R195" s="13">
        <f t="shared" si="0"/>
        <v>58.109154918560016</v>
      </c>
      <c r="S195" s="13">
        <f t="shared" si="0"/>
        <v>58.368309420285954</v>
      </c>
      <c r="T195" s="13">
        <f t="shared" si="0"/>
        <v>62.458398245454369</v>
      </c>
      <c r="U195" s="13">
        <f t="shared" si="0"/>
        <v>65.176216937734551</v>
      </c>
      <c r="V195" s="13">
        <f t="shared" si="0"/>
        <v>70.067668881629317</v>
      </c>
      <c r="W195" s="13">
        <f t="shared" si="0"/>
        <v>77.730970778207507</v>
      </c>
      <c r="X195" s="13">
        <f t="shared" si="0"/>
        <v>81.820673629606006</v>
      </c>
      <c r="Y195" s="13">
        <f t="shared" si="0"/>
        <v>85.807816233980759</v>
      </c>
      <c r="Z195" s="13">
        <f t="shared" si="0"/>
        <v>89.349934551172936</v>
      </c>
      <c r="AA195" s="13">
        <f t="shared" si="0"/>
        <v>93.881575837860694</v>
      </c>
      <c r="AB195" s="13">
        <f t="shared" si="0"/>
        <v>100</v>
      </c>
      <c r="AC195" s="13">
        <f t="shared" si="0"/>
        <v>103.56371369120926</v>
      </c>
      <c r="AD195" s="13">
        <f t="shared" si="0"/>
        <v>105.03554209257889</v>
      </c>
      <c r="AE195" s="13">
        <f t="shared" si="0"/>
        <v>109.21546800026744</v>
      </c>
      <c r="AF195" s="13">
        <f t="shared" si="0"/>
        <v>111.89515788016448</v>
      </c>
      <c r="AG195" s="13">
        <f t="shared" si="0"/>
        <v>116.61889179399506</v>
      </c>
      <c r="AH195" s="13">
        <f t="shared" si="0"/>
        <v>118.95710820442001</v>
      </c>
    </row>
    <row r="196" spans="1:34" x14ac:dyDescent="0.25">
      <c r="A196" s="6">
        <v>9</v>
      </c>
      <c r="B196" s="1" t="s">
        <v>112</v>
      </c>
      <c r="C196" s="13">
        <f t="shared" si="1"/>
        <v>29.855380536680325</v>
      </c>
      <c r="D196" s="13">
        <f t="shared" si="0"/>
        <v>30.050063405633786</v>
      </c>
      <c r="E196" s="13">
        <f t="shared" si="0"/>
        <v>30.254073711025192</v>
      </c>
      <c r="F196" s="13">
        <f t="shared" si="0"/>
        <v>30.349566304697504</v>
      </c>
      <c r="G196" s="13">
        <f t="shared" si="0"/>
        <v>30.299357653617744</v>
      </c>
      <c r="H196" s="13">
        <f t="shared" si="0"/>
        <v>34.844267900153753</v>
      </c>
      <c r="I196" s="13">
        <f t="shared" si="0"/>
        <v>30.836406695200623</v>
      </c>
      <c r="J196" s="13">
        <f t="shared" si="0"/>
        <v>31.248828168943664</v>
      </c>
      <c r="K196" s="13">
        <f t="shared" si="0"/>
        <v>31.933170261277201</v>
      </c>
      <c r="L196" s="13">
        <f t="shared" si="0"/>
        <v>32.816796949350561</v>
      </c>
      <c r="M196" s="13">
        <f t="shared" si="0"/>
        <v>33.73068075259895</v>
      </c>
      <c r="N196" s="13">
        <f t="shared" si="0"/>
        <v>34.630835295747339</v>
      </c>
      <c r="O196" s="13">
        <f t="shared" si="0"/>
        <v>35.628015020771137</v>
      </c>
      <c r="P196" s="13">
        <f t="shared" si="0"/>
        <v>36.563606049082992</v>
      </c>
      <c r="Q196" s="13">
        <f t="shared" si="0"/>
        <v>37.148482484490515</v>
      </c>
      <c r="R196" s="13">
        <f t="shared" si="0"/>
        <v>38.227468729930578</v>
      </c>
      <c r="S196" s="13">
        <f t="shared" si="0"/>
        <v>40.370765106740308</v>
      </c>
      <c r="T196" s="13">
        <f t="shared" si="0"/>
        <v>42.490630815905092</v>
      </c>
      <c r="U196" s="13">
        <f t="shared" si="0"/>
        <v>44.257970860551985</v>
      </c>
      <c r="V196" s="13">
        <f t="shared" si="0"/>
        <v>52.655551079833707</v>
      </c>
      <c r="W196" s="13">
        <f t="shared" si="0"/>
        <v>54.197237295828849</v>
      </c>
      <c r="X196" s="13">
        <f t="shared" si="0"/>
        <v>67.555608399053682</v>
      </c>
      <c r="Y196" s="13">
        <f t="shared" si="0"/>
        <v>80.600960763452306</v>
      </c>
      <c r="Z196" s="13">
        <f t="shared" si="0"/>
        <v>89.269405452025936</v>
      </c>
      <c r="AA196" s="13">
        <f t="shared" si="0"/>
        <v>91.031059797602964</v>
      </c>
      <c r="AB196" s="13">
        <f t="shared" si="0"/>
        <v>100</v>
      </c>
      <c r="AC196" s="13">
        <f t="shared" si="0"/>
        <v>108.65644137115738</v>
      </c>
      <c r="AD196" s="13">
        <f t="shared" si="0"/>
        <v>116.81714174738002</v>
      </c>
      <c r="AE196" s="13">
        <f t="shared" si="0"/>
        <v>127.29963038177907</v>
      </c>
      <c r="AF196" s="13">
        <f t="shared" si="0"/>
        <v>131.6013562680952</v>
      </c>
      <c r="AG196" s="13">
        <f t="shared" si="0"/>
        <v>137.71939915456491</v>
      </c>
      <c r="AH196" s="13">
        <f t="shared" si="0"/>
        <v>136.57797065622302</v>
      </c>
    </row>
    <row r="197" spans="1:34" x14ac:dyDescent="0.25">
      <c r="A197" s="6">
        <v>10</v>
      </c>
      <c r="B197" s="9" t="s">
        <v>13</v>
      </c>
      <c r="C197" s="13">
        <f t="shared" si="1"/>
        <v>40.237488362563916</v>
      </c>
      <c r="D197" s="13">
        <f t="shared" si="0"/>
        <v>42.161377384091551</v>
      </c>
      <c r="E197" s="13">
        <f t="shared" si="0"/>
        <v>43.443185575682044</v>
      </c>
      <c r="F197" s="13">
        <f t="shared" si="0"/>
        <v>45.402667747250156</v>
      </c>
      <c r="G197" s="13">
        <f t="shared" si="0"/>
        <v>47.211761393998472</v>
      </c>
      <c r="H197" s="13">
        <f t="shared" si="0"/>
        <v>49.019917899543962</v>
      </c>
      <c r="I197" s="13">
        <f t="shared" si="0"/>
        <v>50.794746322831557</v>
      </c>
      <c r="J197" s="13">
        <f t="shared" si="0"/>
        <v>51.984552984053003</v>
      </c>
      <c r="K197" s="13">
        <f t="shared" si="0"/>
        <v>53.991919569317261</v>
      </c>
      <c r="L197" s="13">
        <f t="shared" si="0"/>
        <v>55.748903273972722</v>
      </c>
      <c r="M197" s="13">
        <f t="shared" si="0"/>
        <v>57.578108681862091</v>
      </c>
      <c r="N197" s="13">
        <f t="shared" si="0"/>
        <v>59.372827536967101</v>
      </c>
      <c r="O197" s="13">
        <f t="shared" si="0"/>
        <v>61.128367036185161</v>
      </c>
      <c r="P197" s="13">
        <f t="shared" si="0"/>
        <v>63.22960345333626</v>
      </c>
      <c r="Q197" s="13">
        <f t="shared" si="0"/>
        <v>66.057250239152367</v>
      </c>
      <c r="R197" s="13">
        <f t="shared" si="0"/>
        <v>68.538604333561693</v>
      </c>
      <c r="S197" s="13">
        <f t="shared" si="0"/>
        <v>70.194255582900126</v>
      </c>
      <c r="T197" s="13">
        <f t="shared" si="0"/>
        <v>72.066585606917499</v>
      </c>
      <c r="U197" s="13">
        <f t="shared" si="0"/>
        <v>73.545918394149382</v>
      </c>
      <c r="V197" s="13">
        <f t="shared" si="0"/>
        <v>75.663871657259463</v>
      </c>
      <c r="W197" s="13">
        <f t="shared" si="0"/>
        <v>78.59625694020599</v>
      </c>
      <c r="X197" s="13">
        <f t="shared" si="0"/>
        <v>82.28347617516232</v>
      </c>
      <c r="Y197" s="13">
        <f t="shared" si="0"/>
        <v>86.684466325067163</v>
      </c>
      <c r="Z197" s="13">
        <f t="shared" ref="D197:AH205" si="2">Z13*100/Z105</f>
        <v>91.512860322012045</v>
      </c>
      <c r="AA197" s="13">
        <f t="shared" si="2"/>
        <v>95.288594797890951</v>
      </c>
      <c r="AB197" s="13">
        <f t="shared" si="2"/>
        <v>100</v>
      </c>
      <c r="AC197" s="13">
        <f t="shared" si="2"/>
        <v>104.58828820348697</v>
      </c>
      <c r="AD197" s="13">
        <f t="shared" si="2"/>
        <v>108.96116974802085</v>
      </c>
      <c r="AE197" s="13">
        <f t="shared" si="2"/>
        <v>113.53163646614423</v>
      </c>
      <c r="AF197" s="13">
        <f t="shared" si="2"/>
        <v>118.49104264000886</v>
      </c>
      <c r="AG197" s="13">
        <f t="shared" si="2"/>
        <v>122.88432933023557</v>
      </c>
      <c r="AH197" s="13">
        <f t="shared" si="2"/>
        <v>126.87186228949174</v>
      </c>
    </row>
    <row r="198" spans="1:34" x14ac:dyDescent="0.25">
      <c r="A198" s="6">
        <v>11</v>
      </c>
      <c r="B198" s="9" t="s">
        <v>15</v>
      </c>
      <c r="C198" s="13">
        <f t="shared" si="1"/>
        <v>45.429352813439827</v>
      </c>
      <c r="D198" s="13">
        <f t="shared" si="2"/>
        <v>44.244459487560675</v>
      </c>
      <c r="E198" s="13">
        <f t="shared" si="2"/>
        <v>42.744358813245626</v>
      </c>
      <c r="F198" s="13">
        <f t="shared" si="2"/>
        <v>51.673818323122589</v>
      </c>
      <c r="G198" s="13">
        <f t="shared" si="2"/>
        <v>50.737520599433367</v>
      </c>
      <c r="H198" s="13">
        <f t="shared" si="2"/>
        <v>50.334219215591524</v>
      </c>
      <c r="I198" s="13">
        <f t="shared" si="2"/>
        <v>50.338475912032507</v>
      </c>
      <c r="J198" s="13">
        <f t="shared" si="2"/>
        <v>50.929151438850383</v>
      </c>
      <c r="K198" s="13">
        <f t="shared" si="2"/>
        <v>51.232237783160585</v>
      </c>
      <c r="L198" s="13">
        <f t="shared" si="2"/>
        <v>61.46583728763553</v>
      </c>
      <c r="M198" s="13">
        <f t="shared" si="2"/>
        <v>61.070940003908547</v>
      </c>
      <c r="N198" s="13">
        <f t="shared" si="2"/>
        <v>60.320907226444682</v>
      </c>
      <c r="O198" s="13">
        <f t="shared" si="2"/>
        <v>59.673704185513607</v>
      </c>
      <c r="P198" s="13">
        <f t="shared" si="2"/>
        <v>68.501730157984554</v>
      </c>
      <c r="Q198" s="13">
        <f t="shared" si="2"/>
        <v>67.294233461000104</v>
      </c>
      <c r="R198" s="13">
        <f t="shared" si="2"/>
        <v>67.008217121939637</v>
      </c>
      <c r="S198" s="13">
        <f t="shared" si="2"/>
        <v>67.267849043258991</v>
      </c>
      <c r="T198" s="13">
        <f t="shared" si="2"/>
        <v>75.838585155355347</v>
      </c>
      <c r="U198" s="13">
        <f t="shared" si="2"/>
        <v>74.860945793189146</v>
      </c>
      <c r="V198" s="13">
        <f t="shared" si="2"/>
        <v>75.054789996697593</v>
      </c>
      <c r="W198" s="13">
        <f t="shared" si="2"/>
        <v>84.302815714044854</v>
      </c>
      <c r="X198" s="13">
        <f t="shared" si="2"/>
        <v>88.885096458106673</v>
      </c>
      <c r="Y198" s="13">
        <f t="shared" si="2"/>
        <v>100.27173640565934</v>
      </c>
      <c r="Z198" s="13">
        <f t="shared" si="2"/>
        <v>99.051090552506992</v>
      </c>
      <c r="AA198" s="13">
        <f t="shared" si="2"/>
        <v>99.321633244937075</v>
      </c>
      <c r="AB198" s="13">
        <f t="shared" si="2"/>
        <v>100</v>
      </c>
      <c r="AC198" s="13">
        <f t="shared" si="2"/>
        <v>101.26274644820917</v>
      </c>
      <c r="AD198" s="13">
        <f t="shared" si="2"/>
        <v>110.44842058758562</v>
      </c>
      <c r="AE198" s="13">
        <f t="shared" si="2"/>
        <v>110.68087468541088</v>
      </c>
      <c r="AF198" s="13">
        <f t="shared" si="2"/>
        <v>110.08701955484199</v>
      </c>
      <c r="AG198" s="13">
        <f t="shared" si="2"/>
        <v>117.70838588171991</v>
      </c>
      <c r="AH198" s="13">
        <f t="shared" si="2"/>
        <v>117.6668347621449</v>
      </c>
    </row>
    <row r="199" spans="1:34" x14ac:dyDescent="0.25">
      <c r="A199" s="6">
        <v>12</v>
      </c>
      <c r="B199" s="9" t="s">
        <v>17</v>
      </c>
      <c r="C199" s="13">
        <f t="shared" si="1"/>
        <v>43.608919089949694</v>
      </c>
      <c r="D199" s="13">
        <f t="shared" si="2"/>
        <v>45.505566847677699</v>
      </c>
      <c r="E199" s="13">
        <f t="shared" si="2"/>
        <v>47.225999541702471</v>
      </c>
      <c r="F199" s="13">
        <f t="shared" si="2"/>
        <v>49.485956156798622</v>
      </c>
      <c r="G199" s="13">
        <f t="shared" si="2"/>
        <v>51.136329994041276</v>
      </c>
      <c r="H199" s="13">
        <f t="shared" si="2"/>
        <v>53.502293576447755</v>
      </c>
      <c r="I199" s="13">
        <f t="shared" si="2"/>
        <v>55.244058934095847</v>
      </c>
      <c r="J199" s="13">
        <f t="shared" si="2"/>
        <v>56.973949257940809</v>
      </c>
      <c r="K199" s="13">
        <f t="shared" si="2"/>
        <v>59.025318844934851</v>
      </c>
      <c r="L199" s="13">
        <f t="shared" si="2"/>
        <v>61.906176288928513</v>
      </c>
      <c r="M199" s="13">
        <f t="shared" si="2"/>
        <v>64.001030099747823</v>
      </c>
      <c r="N199" s="13">
        <f t="shared" si="2"/>
        <v>67.011804599089047</v>
      </c>
      <c r="O199" s="13">
        <f t="shared" si="2"/>
        <v>69.003142067398784</v>
      </c>
      <c r="P199" s="13">
        <f t="shared" si="2"/>
        <v>71.553110851683115</v>
      </c>
      <c r="Q199" s="13">
        <f t="shared" si="2"/>
        <v>73.957932727864389</v>
      </c>
      <c r="R199" s="13">
        <f t="shared" si="2"/>
        <v>76.236339972603702</v>
      </c>
      <c r="S199" s="13">
        <f t="shared" si="2"/>
        <v>78.108307808727389</v>
      </c>
      <c r="T199" s="13">
        <f t="shared" si="2"/>
        <v>79.000213113960726</v>
      </c>
      <c r="U199" s="13">
        <f t="shared" si="2"/>
        <v>81.087115471069623</v>
      </c>
      <c r="V199" s="13">
        <f t="shared" si="2"/>
        <v>83.104499912010724</v>
      </c>
      <c r="W199" s="13">
        <f t="shared" si="2"/>
        <v>85.877797039849568</v>
      </c>
      <c r="X199" s="13">
        <f t="shared" si="2"/>
        <v>89.008754010956963</v>
      </c>
      <c r="Y199" s="13">
        <f t="shared" si="2"/>
        <v>91.909113120459907</v>
      </c>
      <c r="Z199" s="13">
        <f t="shared" si="2"/>
        <v>94.520681125030151</v>
      </c>
      <c r="AA199" s="13">
        <f t="shared" si="2"/>
        <v>97.197510655115124</v>
      </c>
      <c r="AB199" s="13">
        <f t="shared" si="2"/>
        <v>100</v>
      </c>
      <c r="AC199" s="13">
        <f t="shared" si="2"/>
        <v>103.5182622389318</v>
      </c>
      <c r="AD199" s="13">
        <f t="shared" si="2"/>
        <v>107.565971434085</v>
      </c>
      <c r="AE199" s="13">
        <f t="shared" si="2"/>
        <v>111.68587257155436</v>
      </c>
      <c r="AF199" s="13">
        <f t="shared" si="2"/>
        <v>114.83167152445264</v>
      </c>
      <c r="AG199" s="13">
        <f t="shared" si="2"/>
        <v>118.26358716855502</v>
      </c>
      <c r="AH199" s="13">
        <f t="shared" si="2"/>
        <v>121.12587271835579</v>
      </c>
    </row>
    <row r="200" spans="1:34" x14ac:dyDescent="0.25">
      <c r="A200" s="6">
        <v>13</v>
      </c>
      <c r="B200" s="1" t="s">
        <v>284</v>
      </c>
      <c r="C200" s="13">
        <f t="shared" si="1"/>
        <v>44.299681523261</v>
      </c>
      <c r="D200" s="13">
        <f t="shared" si="2"/>
        <v>45.37031249054786</v>
      </c>
      <c r="E200" s="13">
        <f t="shared" si="2"/>
        <v>47.567629276924464</v>
      </c>
      <c r="F200" s="13">
        <f t="shared" si="2"/>
        <v>49.681294495809382</v>
      </c>
      <c r="G200" s="13">
        <f t="shared" si="2"/>
        <v>50.720704092443299</v>
      </c>
      <c r="H200" s="13">
        <f t="shared" si="2"/>
        <v>53.03745505075684</v>
      </c>
      <c r="I200" s="13">
        <f t="shared" si="2"/>
        <v>54.122764699066366</v>
      </c>
      <c r="J200" s="13">
        <f t="shared" si="2"/>
        <v>56.353377821466616</v>
      </c>
      <c r="K200" s="13">
        <f t="shared" si="2"/>
        <v>58.007808817863705</v>
      </c>
      <c r="L200" s="13">
        <f t="shared" si="2"/>
        <v>61.312454398862045</v>
      </c>
      <c r="M200" s="13">
        <f t="shared" si="2"/>
        <v>64.319997500708681</v>
      </c>
      <c r="N200" s="13">
        <f t="shared" si="2"/>
        <v>67.621802080452369</v>
      </c>
      <c r="O200" s="13">
        <f t="shared" si="2"/>
        <v>70.159667812904885</v>
      </c>
      <c r="P200" s="13">
        <f t="shared" si="2"/>
        <v>72.591241140843948</v>
      </c>
      <c r="Q200" s="13">
        <f t="shared" si="2"/>
        <v>74.800542726720451</v>
      </c>
      <c r="R200" s="13">
        <f t="shared" si="2"/>
        <v>76.814704108677873</v>
      </c>
      <c r="S200" s="13">
        <f t="shared" si="2"/>
        <v>78.789495696889801</v>
      </c>
      <c r="T200" s="13">
        <f t="shared" si="2"/>
        <v>79.86961728697996</v>
      </c>
      <c r="U200" s="13">
        <f t="shared" si="2"/>
        <v>80.859318935433166</v>
      </c>
      <c r="V200" s="13">
        <f t="shared" si="2"/>
        <v>82.884545688232393</v>
      </c>
      <c r="W200" s="13">
        <f t="shared" si="2"/>
        <v>85.60674407646988</v>
      </c>
      <c r="X200" s="13">
        <f t="shared" si="2"/>
        <v>89.000436102136902</v>
      </c>
      <c r="Y200" s="13">
        <f t="shared" si="2"/>
        <v>91.541203725635455</v>
      </c>
      <c r="Z200" s="13">
        <f t="shared" si="2"/>
        <v>94.506781783610336</v>
      </c>
      <c r="AA200" s="13">
        <f t="shared" si="2"/>
        <v>96.284396730692322</v>
      </c>
      <c r="AB200" s="13">
        <f t="shared" si="2"/>
        <v>100</v>
      </c>
      <c r="AC200" s="13">
        <f t="shared" si="2"/>
        <v>103.2787162989364</v>
      </c>
      <c r="AD200" s="13">
        <f t="shared" si="2"/>
        <v>106.68230103518938</v>
      </c>
      <c r="AE200" s="13">
        <f t="shared" si="2"/>
        <v>109.37998537100876</v>
      </c>
      <c r="AF200" s="13">
        <f t="shared" si="2"/>
        <v>112.37633335690116</v>
      </c>
      <c r="AG200" s="13">
        <f t="shared" si="2"/>
        <v>114.41423567869933</v>
      </c>
      <c r="AH200" s="13">
        <f t="shared" si="2"/>
        <v>117.68535026607587</v>
      </c>
    </row>
    <row r="201" spans="1:34" x14ac:dyDescent="0.25">
      <c r="A201" s="6">
        <v>14</v>
      </c>
      <c r="B201" s="1" t="s">
        <v>113</v>
      </c>
      <c r="C201" s="13">
        <f t="shared" si="1"/>
        <v>57.478201392122038</v>
      </c>
      <c r="D201" s="13">
        <f t="shared" si="2"/>
        <v>57.582458079970522</v>
      </c>
      <c r="E201" s="13">
        <f t="shared" si="2"/>
        <v>57.672122449450377</v>
      </c>
      <c r="F201" s="13">
        <f t="shared" si="2"/>
        <v>57.909579981816393</v>
      </c>
      <c r="G201" s="13">
        <f t="shared" si="2"/>
        <v>58.365361325360624</v>
      </c>
      <c r="H201" s="13">
        <f t="shared" si="2"/>
        <v>58.941759647292521</v>
      </c>
      <c r="I201" s="13">
        <f t="shared" si="2"/>
        <v>59.387007310540604</v>
      </c>
      <c r="J201" s="13">
        <f t="shared" si="2"/>
        <v>59.501496462636041</v>
      </c>
      <c r="K201" s="13">
        <f t="shared" si="2"/>
        <v>59.113184013430519</v>
      </c>
      <c r="L201" s="13">
        <f t="shared" si="2"/>
        <v>58.621457798412536</v>
      </c>
      <c r="M201" s="13">
        <f t="shared" si="2"/>
        <v>58.323491244185881</v>
      </c>
      <c r="N201" s="13">
        <f t="shared" si="2"/>
        <v>58.370471545854386</v>
      </c>
      <c r="O201" s="13">
        <f t="shared" si="2"/>
        <v>58.611665479780449</v>
      </c>
      <c r="P201" s="13">
        <f t="shared" si="2"/>
        <v>58.740774027179363</v>
      </c>
      <c r="Q201" s="13">
        <f t="shared" si="2"/>
        <v>58.979304162169491</v>
      </c>
      <c r="R201" s="13">
        <f t="shared" si="2"/>
        <v>59.491938842286864</v>
      </c>
      <c r="S201" s="13">
        <f t="shared" si="2"/>
        <v>60.307265517813256</v>
      </c>
      <c r="T201" s="13">
        <f t="shared" si="2"/>
        <v>91.467876481779598</v>
      </c>
      <c r="U201" s="13">
        <f t="shared" si="2"/>
        <v>91.814717899279259</v>
      </c>
      <c r="V201" s="13">
        <f t="shared" si="2"/>
        <v>92.104778395903196</v>
      </c>
      <c r="W201" s="13">
        <f t="shared" si="2"/>
        <v>92.356570246407344</v>
      </c>
      <c r="X201" s="13">
        <f t="shared" si="2"/>
        <v>93.041431349379891</v>
      </c>
      <c r="Y201" s="13">
        <f t="shared" si="2"/>
        <v>94.512598529383979</v>
      </c>
      <c r="Z201" s="13">
        <f t="shared" si="2"/>
        <v>96.31869931228448</v>
      </c>
      <c r="AA201" s="13">
        <f t="shared" si="2"/>
        <v>98.311016732535052</v>
      </c>
      <c r="AB201" s="13">
        <f t="shared" si="2"/>
        <v>100</v>
      </c>
      <c r="AC201" s="13">
        <f t="shared" si="2"/>
        <v>100.62083052433515</v>
      </c>
      <c r="AD201" s="13">
        <f t="shared" si="2"/>
        <v>100.79527471752125</v>
      </c>
      <c r="AE201" s="13">
        <f t="shared" si="2"/>
        <v>101.3664193326035</v>
      </c>
      <c r="AF201" s="13">
        <f t="shared" si="2"/>
        <v>101.76045588684239</v>
      </c>
      <c r="AG201" s="13">
        <f t="shared" si="2"/>
        <v>102.44327203810892</v>
      </c>
      <c r="AH201" s="13">
        <f t="shared" si="2"/>
        <v>103.78073206928401</v>
      </c>
    </row>
    <row r="202" spans="1:34" x14ac:dyDescent="0.25">
      <c r="A202" s="6">
        <v>15</v>
      </c>
      <c r="B202" s="1" t="s">
        <v>114</v>
      </c>
      <c r="C202" s="13">
        <f t="shared" si="1"/>
        <v>41.965319859667972</v>
      </c>
      <c r="D202" s="13">
        <f t="shared" si="2"/>
        <v>42.421774248286155</v>
      </c>
      <c r="E202" s="13">
        <f t="shared" si="2"/>
        <v>42.789169205490701</v>
      </c>
      <c r="F202" s="13">
        <f t="shared" si="2"/>
        <v>43.153670219652177</v>
      </c>
      <c r="G202" s="13">
        <f t="shared" si="2"/>
        <v>43.578301492121042</v>
      </c>
      <c r="H202" s="13">
        <f t="shared" si="2"/>
        <v>44.111160123511247</v>
      </c>
      <c r="I202" s="13">
        <f t="shared" si="2"/>
        <v>44.641661384070069</v>
      </c>
      <c r="J202" s="13">
        <f t="shared" si="2"/>
        <v>45.158959537572251</v>
      </c>
      <c r="K202" s="13">
        <f t="shared" si="2"/>
        <v>68.317210471662023</v>
      </c>
      <c r="L202" s="13">
        <f t="shared" si="2"/>
        <v>68.45439112100911</v>
      </c>
      <c r="M202" s="13">
        <f t="shared" si="2"/>
        <v>68.533206623049082</v>
      </c>
      <c r="N202" s="13">
        <f t="shared" si="2"/>
        <v>68.860406184582615</v>
      </c>
      <c r="O202" s="13">
        <f t="shared" si="2"/>
        <v>69.294306779754976</v>
      </c>
      <c r="P202" s="13">
        <f t="shared" si="2"/>
        <v>69.418091280162159</v>
      </c>
      <c r="Q202" s="13">
        <f t="shared" si="2"/>
        <v>69.1984056687334</v>
      </c>
      <c r="R202" s="13">
        <f t="shared" si="2"/>
        <v>69.209261121928265</v>
      </c>
      <c r="S202" s="13">
        <f t="shared" si="2"/>
        <v>69.573283858998138</v>
      </c>
      <c r="T202" s="13">
        <f t="shared" si="2"/>
        <v>70.165590794274493</v>
      </c>
      <c r="U202" s="13">
        <f t="shared" si="2"/>
        <v>94.467064058116136</v>
      </c>
      <c r="V202" s="13">
        <f t="shared" si="2"/>
        <v>94.973075133199728</v>
      </c>
      <c r="W202" s="13">
        <f t="shared" si="2"/>
        <v>94.610064618674116</v>
      </c>
      <c r="X202" s="13">
        <f t="shared" si="2"/>
        <v>94.408202184605784</v>
      </c>
      <c r="Y202" s="13">
        <f t="shared" si="2"/>
        <v>95.479977848645149</v>
      </c>
      <c r="Z202" s="13">
        <f t="shared" si="2"/>
        <v>97.272479670051737</v>
      </c>
      <c r="AA202" s="13">
        <f t="shared" si="2"/>
        <v>98.887515451174281</v>
      </c>
      <c r="AB202" s="13">
        <f t="shared" si="2"/>
        <v>100</v>
      </c>
      <c r="AC202" s="13">
        <f t="shared" si="2"/>
        <v>100.64614827190563</v>
      </c>
      <c r="AD202" s="13">
        <f t="shared" si="2"/>
        <v>125.96235237212301</v>
      </c>
      <c r="AE202" s="13">
        <f t="shared" si="2"/>
        <v>125.45414400128465</v>
      </c>
      <c r="AF202" s="13">
        <f t="shared" si="2"/>
        <v>124.68952308751209</v>
      </c>
      <c r="AG202" s="13">
        <f t="shared" si="2"/>
        <v>123.96735195818829</v>
      </c>
      <c r="AH202" s="13">
        <f t="shared" si="2"/>
        <v>148.01219620496727</v>
      </c>
    </row>
    <row r="203" spans="1:34" x14ac:dyDescent="0.25">
      <c r="A203" s="6">
        <v>16</v>
      </c>
      <c r="B203" s="1" t="s">
        <v>115</v>
      </c>
      <c r="C203" s="13">
        <f t="shared" si="1"/>
        <v>47.883042794990665</v>
      </c>
      <c r="D203" s="13">
        <f t="shared" si="2"/>
        <v>48.742064791851881</v>
      </c>
      <c r="E203" s="13">
        <f t="shared" si="2"/>
        <v>49.513431508565326</v>
      </c>
      <c r="F203" s="13">
        <f t="shared" si="2"/>
        <v>50.132349402422399</v>
      </c>
      <c r="G203" s="13">
        <f t="shared" si="2"/>
        <v>50.843907171228054</v>
      </c>
      <c r="H203" s="13">
        <f t="shared" si="2"/>
        <v>51.640089234074203</v>
      </c>
      <c r="I203" s="13">
        <f t="shared" si="2"/>
        <v>52.461603352506309</v>
      </c>
      <c r="J203" s="13">
        <f t="shared" si="2"/>
        <v>53.36982406103801</v>
      </c>
      <c r="K203" s="13">
        <f t="shared" si="2"/>
        <v>54.140034281469717</v>
      </c>
      <c r="L203" s="13">
        <f t="shared" si="2"/>
        <v>65.771155840369033</v>
      </c>
      <c r="M203" s="13">
        <f t="shared" si="2"/>
        <v>66.712030847643064</v>
      </c>
      <c r="N203" s="13">
        <f t="shared" si="2"/>
        <v>67.791018367976434</v>
      </c>
      <c r="O203" s="13">
        <f t="shared" si="2"/>
        <v>68.97812358810404</v>
      </c>
      <c r="P203" s="13">
        <f t="shared" si="2"/>
        <v>70.173058457666357</v>
      </c>
      <c r="Q203" s="13">
        <f t="shared" si="2"/>
        <v>71.282442421607144</v>
      </c>
      <c r="R203" s="13">
        <f t="shared" si="2"/>
        <v>72.702069343233745</v>
      </c>
      <c r="S203" s="13">
        <f t="shared" si="2"/>
        <v>74.444181132618596</v>
      </c>
      <c r="T203" s="13">
        <f t="shared" si="2"/>
        <v>76.294236351914805</v>
      </c>
      <c r="U203" s="13">
        <f t="shared" si="2"/>
        <v>78.190769840256266</v>
      </c>
      <c r="V203" s="13">
        <f t="shared" si="2"/>
        <v>80.043970821304512</v>
      </c>
      <c r="W203" s="13">
        <f t="shared" si="2"/>
        <v>80.915204911013518</v>
      </c>
      <c r="X203" s="13">
        <f t="shared" si="2"/>
        <v>81.221132655768599</v>
      </c>
      <c r="Y203" s="13">
        <f t="shared" si="2"/>
        <v>82.091584107616612</v>
      </c>
      <c r="Z203" s="13">
        <f t="shared" si="2"/>
        <v>97.227083576401057</v>
      </c>
      <c r="AA203" s="13">
        <f t="shared" si="2"/>
        <v>98.700119427144514</v>
      </c>
      <c r="AB203" s="13">
        <f t="shared" si="2"/>
        <v>100</v>
      </c>
      <c r="AC203" s="13">
        <f t="shared" si="2"/>
        <v>101.17361392148926</v>
      </c>
      <c r="AD203" s="13">
        <f t="shared" si="2"/>
        <v>102.39711649719943</v>
      </c>
      <c r="AE203" s="13">
        <f t="shared" si="2"/>
        <v>104.10702201863515</v>
      </c>
      <c r="AF203" s="13">
        <f t="shared" si="2"/>
        <v>105.97373970730054</v>
      </c>
      <c r="AG203" s="13">
        <f t="shared" si="2"/>
        <v>107.69131361864351</v>
      </c>
      <c r="AH203" s="13">
        <f t="shared" si="2"/>
        <v>124.95431357909764</v>
      </c>
    </row>
    <row r="204" spans="1:34" x14ac:dyDescent="0.25">
      <c r="A204" s="6">
        <v>17</v>
      </c>
      <c r="B204" s="1" t="s">
        <v>116</v>
      </c>
      <c r="C204" s="13">
        <f t="shared" si="1"/>
        <v>47.262999688064198</v>
      </c>
      <c r="D204" s="13">
        <f t="shared" si="2"/>
        <v>47.123576867978585</v>
      </c>
      <c r="E204" s="13">
        <f t="shared" si="2"/>
        <v>46.992039548500479</v>
      </c>
      <c r="F204" s="13">
        <f t="shared" si="2"/>
        <v>46.833142878552287</v>
      </c>
      <c r="G204" s="13">
        <f t="shared" si="2"/>
        <v>58.600708834174057</v>
      </c>
      <c r="H204" s="13">
        <f t="shared" si="2"/>
        <v>58.783141935423188</v>
      </c>
      <c r="I204" s="13">
        <f t="shared" si="2"/>
        <v>58.879499571357236</v>
      </c>
      <c r="J204" s="13">
        <f t="shared" si="2"/>
        <v>58.814119152700272</v>
      </c>
      <c r="K204" s="13">
        <f t="shared" si="2"/>
        <v>58.250617456545029</v>
      </c>
      <c r="L204" s="13">
        <f t="shared" si="2"/>
        <v>68.805445721677373</v>
      </c>
      <c r="M204" s="13">
        <f t="shared" si="2"/>
        <v>68.1174162609896</v>
      </c>
      <c r="N204" s="13">
        <f t="shared" si="2"/>
        <v>67.982813944634785</v>
      </c>
      <c r="O204" s="13">
        <f t="shared" si="2"/>
        <v>68.075373053044331</v>
      </c>
      <c r="P204" s="13">
        <f t="shared" si="2"/>
        <v>68.223372417745338</v>
      </c>
      <c r="Q204" s="13">
        <f t="shared" si="2"/>
        <v>68.523188246902762</v>
      </c>
      <c r="R204" s="13">
        <f t="shared" si="2"/>
        <v>80.485673550108075</v>
      </c>
      <c r="S204" s="13">
        <f t="shared" si="2"/>
        <v>81.263814848524234</v>
      </c>
      <c r="T204" s="13">
        <f t="shared" si="2"/>
        <v>82.190494082284417</v>
      </c>
      <c r="U204" s="13">
        <f t="shared" si="2"/>
        <v>83.192302572781372</v>
      </c>
      <c r="V204" s="13">
        <f t="shared" si="2"/>
        <v>84.2472150277775</v>
      </c>
      <c r="W204" s="13">
        <f t="shared" si="2"/>
        <v>84.545964017237708</v>
      </c>
      <c r="X204" s="13">
        <f t="shared" si="2"/>
        <v>84.369877543149158</v>
      </c>
      <c r="Y204" s="13">
        <f t="shared" si="2"/>
        <v>96.907676057020467</v>
      </c>
      <c r="Z204" s="13">
        <f t="shared" si="2"/>
        <v>98.090184115275576</v>
      </c>
      <c r="AA204" s="13">
        <f t="shared" si="2"/>
        <v>99.222098745832639</v>
      </c>
      <c r="AB204" s="13">
        <f t="shared" si="2"/>
        <v>100</v>
      </c>
      <c r="AC204" s="13">
        <f t="shared" si="2"/>
        <v>100.04802305106452</v>
      </c>
      <c r="AD204" s="13">
        <f t="shared" si="2"/>
        <v>112.3045900133767</v>
      </c>
      <c r="AE204" s="13">
        <f t="shared" si="2"/>
        <v>112.68141708150122</v>
      </c>
      <c r="AF204" s="13">
        <f t="shared" si="2"/>
        <v>113.0176207028189</v>
      </c>
      <c r="AG204" s="13">
        <f t="shared" si="2"/>
        <v>112.62163136187081</v>
      </c>
      <c r="AH204" s="13">
        <f t="shared" si="2"/>
        <v>124.33851907850236</v>
      </c>
    </row>
    <row r="205" spans="1:34" x14ac:dyDescent="0.25">
      <c r="A205" s="6">
        <v>18</v>
      </c>
      <c r="B205" s="1" t="s">
        <v>117</v>
      </c>
      <c r="C205" s="13">
        <f t="shared" si="1"/>
        <v>47.756632202297098</v>
      </c>
      <c r="D205" s="13">
        <f t="shared" si="2"/>
        <v>47.547160840158334</v>
      </c>
      <c r="E205" s="13">
        <f t="shared" si="2"/>
        <v>47.105374723255927</v>
      </c>
      <c r="F205" s="13">
        <f t="shared" si="2"/>
        <v>58.134127057948099</v>
      </c>
      <c r="G205" s="13">
        <f t="shared" si="2"/>
        <v>57.689423221146626</v>
      </c>
      <c r="H205" s="13">
        <f t="shared" si="2"/>
        <v>57.553956834532372</v>
      </c>
      <c r="I205" s="13">
        <f t="shared" si="2"/>
        <v>57.342079911922568</v>
      </c>
      <c r="J205" s="13">
        <f t="shared" si="2"/>
        <v>56.654013936887431</v>
      </c>
      <c r="K205" s="13">
        <f t="shared" si="2"/>
        <v>66.351863934444353</v>
      </c>
      <c r="L205" s="13">
        <f t="shared" si="2"/>
        <v>63.807386768474899</v>
      </c>
      <c r="M205" s="13">
        <f t="shared" si="2"/>
        <v>70.914082523730897</v>
      </c>
      <c r="N205" s="13">
        <f t="shared" si="2"/>
        <v>77.558459688990581</v>
      </c>
      <c r="O205" s="13">
        <f t="shared" si="2"/>
        <v>75.03071569923938</v>
      </c>
      <c r="P205" s="13">
        <f t="shared" si="2"/>
        <v>82.332384986232199</v>
      </c>
      <c r="Q205" s="13">
        <f t="shared" si="2"/>
        <v>80.948354949542193</v>
      </c>
      <c r="R205" s="13">
        <f t="shared" si="2"/>
        <v>81.013934396716238</v>
      </c>
      <c r="S205" s="13">
        <f t="shared" si="2"/>
        <v>82.295495693202383</v>
      </c>
      <c r="T205" s="13">
        <f t="shared" si="2"/>
        <v>83.785620525615116</v>
      </c>
      <c r="U205" s="13">
        <f t="shared" si="2"/>
        <v>85.353362922499144</v>
      </c>
      <c r="V205" s="13">
        <f t="shared" si="2"/>
        <v>86.71773377655731</v>
      </c>
      <c r="W205" s="13">
        <f t="shared" si="2"/>
        <v>87.598913773469221</v>
      </c>
      <c r="X205" s="13">
        <f t="shared" si="2"/>
        <v>88.081583119653942</v>
      </c>
      <c r="Y205" s="13">
        <f t="shared" si="2"/>
        <v>98.389366077314364</v>
      </c>
      <c r="Z205" s="13">
        <f t="shared" si="2"/>
        <v>99.179783192993938</v>
      </c>
      <c r="AA205" s="13">
        <f t="shared" si="2"/>
        <v>99.726748708538608</v>
      </c>
      <c r="AB205" s="13">
        <f t="shared" si="2"/>
        <v>100</v>
      </c>
      <c r="AC205" s="13">
        <f t="shared" si="2"/>
        <v>110.10239522756164</v>
      </c>
      <c r="AD205" s="13">
        <f t="shared" si="2"/>
        <v>110.14759778102659</v>
      </c>
      <c r="AE205" s="13">
        <f t="shared" si="2"/>
        <v>110.54943067043206</v>
      </c>
      <c r="AF205" s="13">
        <f t="shared" si="2"/>
        <v>111.28872341717086</v>
      </c>
      <c r="AG205" s="13">
        <f t="shared" ref="D205:AH214" si="3">AG21*100/AG113</f>
        <v>112.18308279111511</v>
      </c>
      <c r="AH205" s="13">
        <f t="shared" si="3"/>
        <v>123.32610505328716</v>
      </c>
    </row>
    <row r="206" spans="1:34" x14ac:dyDescent="0.25">
      <c r="A206" s="6">
        <v>19</v>
      </c>
      <c r="B206" s="1" t="s">
        <v>118</v>
      </c>
      <c r="C206" s="13">
        <f t="shared" si="1"/>
        <v>42.932932625962152</v>
      </c>
      <c r="D206" s="13">
        <f t="shared" si="3"/>
        <v>48.279295725773594</v>
      </c>
      <c r="E206" s="13">
        <f t="shared" si="3"/>
        <v>47.217139821755296</v>
      </c>
      <c r="F206" s="13">
        <f t="shared" si="3"/>
        <v>52.006587501083473</v>
      </c>
      <c r="G206" s="13">
        <f t="shared" si="3"/>
        <v>51.26014523707817</v>
      </c>
      <c r="H206" s="13">
        <f t="shared" si="3"/>
        <v>56.45491369455069</v>
      </c>
      <c r="I206" s="13">
        <f t="shared" si="3"/>
        <v>56.034180850318691</v>
      </c>
      <c r="J206" s="13">
        <f t="shared" si="3"/>
        <v>55.109323119738789</v>
      </c>
      <c r="K206" s="13">
        <f t="shared" si="3"/>
        <v>58.151829139352941</v>
      </c>
      <c r="L206" s="13">
        <f t="shared" si="3"/>
        <v>63.954346435775072</v>
      </c>
      <c r="M206" s="13">
        <f t="shared" si="3"/>
        <v>68.92352934419263</v>
      </c>
      <c r="N206" s="13">
        <f t="shared" si="3"/>
        <v>70.286417149885793</v>
      </c>
      <c r="O206" s="13">
        <f t="shared" si="3"/>
        <v>72.575911201238071</v>
      </c>
      <c r="P206" s="13">
        <f t="shared" si="3"/>
        <v>74.268915364381868</v>
      </c>
      <c r="Q206" s="13">
        <f t="shared" si="3"/>
        <v>78.446754265542253</v>
      </c>
      <c r="R206" s="13">
        <f t="shared" si="3"/>
        <v>80.692417794599365</v>
      </c>
      <c r="S206" s="13">
        <f t="shared" si="3"/>
        <v>81.728757820177279</v>
      </c>
      <c r="T206" s="13">
        <f t="shared" si="3"/>
        <v>82.990831489092642</v>
      </c>
      <c r="U206" s="13">
        <f t="shared" si="3"/>
        <v>84.040339362894187</v>
      </c>
      <c r="V206" s="13">
        <f t="shared" si="3"/>
        <v>85.021103452464104</v>
      </c>
      <c r="W206" s="13">
        <f t="shared" si="3"/>
        <v>85.518814139110603</v>
      </c>
      <c r="X206" s="13">
        <f t="shared" si="3"/>
        <v>88.867345290030713</v>
      </c>
      <c r="Y206" s="13">
        <f t="shared" si="3"/>
        <v>92.021164867919609</v>
      </c>
      <c r="Z206" s="13">
        <f t="shared" si="3"/>
        <v>96.060518126419637</v>
      </c>
      <c r="AA206" s="13">
        <f t="shared" si="3"/>
        <v>96.328480117199661</v>
      </c>
      <c r="AB206" s="13">
        <f t="shared" si="3"/>
        <v>100</v>
      </c>
      <c r="AC206" s="13">
        <f t="shared" si="3"/>
        <v>102.94787274059117</v>
      </c>
      <c r="AD206" s="13">
        <f t="shared" si="3"/>
        <v>106.19573447133206</v>
      </c>
      <c r="AE206" s="13">
        <f t="shared" si="3"/>
        <v>110.59106977111598</v>
      </c>
      <c r="AF206" s="13">
        <f t="shared" si="3"/>
        <v>111.9317216497936</v>
      </c>
      <c r="AG206" s="13">
        <f t="shared" si="3"/>
        <v>109.64578320592088</v>
      </c>
      <c r="AH206" s="13">
        <f t="shared" si="3"/>
        <v>111.29316474479859</v>
      </c>
    </row>
    <row r="207" spans="1:34" x14ac:dyDescent="0.25">
      <c r="A207" s="6">
        <v>20</v>
      </c>
      <c r="B207" s="1" t="s">
        <v>119</v>
      </c>
      <c r="C207" s="13">
        <f t="shared" si="1"/>
        <v>53.57621216180015</v>
      </c>
      <c r="D207" s="13">
        <f t="shared" si="3"/>
        <v>52.451036957000646</v>
      </c>
      <c r="E207" s="13">
        <f t="shared" si="3"/>
        <v>50.959568678210694</v>
      </c>
      <c r="F207" s="13">
        <f t="shared" si="3"/>
        <v>49.68055403753862</v>
      </c>
      <c r="G207" s="13">
        <f t="shared" si="3"/>
        <v>48.795721591130885</v>
      </c>
      <c r="H207" s="13">
        <f t="shared" si="3"/>
        <v>72.441370783912205</v>
      </c>
      <c r="I207" s="13">
        <f t="shared" si="3"/>
        <v>71.96453587671995</v>
      </c>
      <c r="J207" s="13">
        <f t="shared" si="3"/>
        <v>71.218984132410327</v>
      </c>
      <c r="K207" s="13">
        <f t="shared" si="3"/>
        <v>69.464383295205096</v>
      </c>
      <c r="L207" s="13">
        <f t="shared" si="3"/>
        <v>66.959502892650519</v>
      </c>
      <c r="M207" s="13">
        <f t="shared" si="3"/>
        <v>65.484453990622626</v>
      </c>
      <c r="N207" s="13">
        <f t="shared" si="3"/>
        <v>65.284947032146306</v>
      </c>
      <c r="O207" s="13">
        <f t="shared" si="3"/>
        <v>65.576637230042834</v>
      </c>
      <c r="P207" s="13">
        <f t="shared" si="3"/>
        <v>65.594990291941443</v>
      </c>
      <c r="Q207" s="13">
        <f t="shared" si="3"/>
        <v>86.624336241023556</v>
      </c>
      <c r="R207" s="13">
        <f t="shared" si="3"/>
        <v>86.700190740419615</v>
      </c>
      <c r="S207" s="13">
        <f t="shared" si="3"/>
        <v>88.110384689939551</v>
      </c>
      <c r="T207" s="13">
        <f t="shared" si="3"/>
        <v>89.919971225609203</v>
      </c>
      <c r="U207" s="13">
        <f t="shared" si="3"/>
        <v>91.760797951898994</v>
      </c>
      <c r="V207" s="13">
        <f t="shared" si="3"/>
        <v>93.508630846627142</v>
      </c>
      <c r="W207" s="13">
        <f t="shared" si="3"/>
        <v>94.782237808634662</v>
      </c>
      <c r="X207" s="13">
        <f t="shared" si="3"/>
        <v>95.744171573555462</v>
      </c>
      <c r="Y207" s="13">
        <f t="shared" si="3"/>
        <v>96.703381717258637</v>
      </c>
      <c r="Z207" s="13">
        <f t="shared" si="3"/>
        <v>97.762222721895782</v>
      </c>
      <c r="AA207" s="13">
        <f t="shared" si="3"/>
        <v>98.915881934003323</v>
      </c>
      <c r="AB207" s="13">
        <f t="shared" si="3"/>
        <v>100</v>
      </c>
      <c r="AC207" s="13">
        <f t="shared" si="3"/>
        <v>101.10201193003741</v>
      </c>
      <c r="AD207" s="13">
        <f t="shared" si="3"/>
        <v>102.09707389786209</v>
      </c>
      <c r="AE207" s="13">
        <f t="shared" si="3"/>
        <v>102.95374288332252</v>
      </c>
      <c r="AF207" s="13">
        <f t="shared" si="3"/>
        <v>103.92093695116753</v>
      </c>
      <c r="AG207" s="13">
        <f t="shared" si="3"/>
        <v>105.08506636121942</v>
      </c>
      <c r="AH207" s="13">
        <f t="shared" si="3"/>
        <v>106.31511800978099</v>
      </c>
    </row>
    <row r="208" spans="1:34" x14ac:dyDescent="0.25">
      <c r="A208" s="6">
        <v>21</v>
      </c>
      <c r="B208" s="1" t="s">
        <v>120</v>
      </c>
      <c r="C208" s="13">
        <f t="shared" si="1"/>
        <v>44.636878989421056</v>
      </c>
      <c r="D208" s="13">
        <f t="shared" si="3"/>
        <v>44.236695813734023</v>
      </c>
      <c r="E208" s="13">
        <f t="shared" si="3"/>
        <v>44.250398253584272</v>
      </c>
      <c r="F208" s="13">
        <f t="shared" si="3"/>
        <v>43.766868480560213</v>
      </c>
      <c r="G208" s="13">
        <f t="shared" si="3"/>
        <v>43.215834281680813</v>
      </c>
      <c r="H208" s="13">
        <f t="shared" si="3"/>
        <v>42.358522534733993</v>
      </c>
      <c r="I208" s="13">
        <f t="shared" si="3"/>
        <v>55.069111735227708</v>
      </c>
      <c r="J208" s="13">
        <f t="shared" si="3"/>
        <v>54.050401999864874</v>
      </c>
      <c r="K208" s="13">
        <f t="shared" si="3"/>
        <v>52.785768956689274</v>
      </c>
      <c r="L208" s="13">
        <f t="shared" si="3"/>
        <v>51.245916341041571</v>
      </c>
      <c r="M208" s="13">
        <f t="shared" si="3"/>
        <v>61.370777690494904</v>
      </c>
      <c r="N208" s="13">
        <f t="shared" si="3"/>
        <v>58.821453360469633</v>
      </c>
      <c r="O208" s="13">
        <f t="shared" si="3"/>
        <v>68.329347454731803</v>
      </c>
      <c r="P208" s="13">
        <f t="shared" si="3"/>
        <v>65.825562260010969</v>
      </c>
      <c r="Q208" s="13">
        <f t="shared" si="3"/>
        <v>74.242986689293105</v>
      </c>
      <c r="R208" s="13">
        <f t="shared" si="3"/>
        <v>72.559913757359652</v>
      </c>
      <c r="S208" s="13">
        <f t="shared" si="3"/>
        <v>71.600265943844931</v>
      </c>
      <c r="T208" s="13">
        <f t="shared" si="3"/>
        <v>71.255522302978477</v>
      </c>
      <c r="U208" s="13">
        <f t="shared" si="3"/>
        <v>81.635985142250703</v>
      </c>
      <c r="V208" s="13">
        <f t="shared" si="3"/>
        <v>82.068116536725483</v>
      </c>
      <c r="W208" s="13">
        <f t="shared" si="3"/>
        <v>82.132993850292081</v>
      </c>
      <c r="X208" s="13">
        <f t="shared" si="3"/>
        <v>82.006704048055923</v>
      </c>
      <c r="Y208" s="13">
        <f t="shared" si="3"/>
        <v>82.396926594638032</v>
      </c>
      <c r="Z208" s="13">
        <f t="shared" si="3"/>
        <v>92.817953054741977</v>
      </c>
      <c r="AA208" s="13">
        <f t="shared" si="3"/>
        <v>92.186667759249389</v>
      </c>
      <c r="AB208" s="13">
        <f t="shared" si="3"/>
        <v>100</v>
      </c>
      <c r="AC208" s="13">
        <f t="shared" si="3"/>
        <v>96.724895053488865</v>
      </c>
      <c r="AD208" s="13">
        <f t="shared" si="3"/>
        <v>104.45550195616669</v>
      </c>
      <c r="AE208" s="13">
        <f t="shared" si="3"/>
        <v>102.97311465588258</v>
      </c>
      <c r="AF208" s="13">
        <f t="shared" si="3"/>
        <v>111.22027174819731</v>
      </c>
      <c r="AG208" s="13">
        <f t="shared" si="3"/>
        <v>111.11934217349433</v>
      </c>
      <c r="AH208" s="13">
        <f t="shared" si="3"/>
        <v>111.31828681156597</v>
      </c>
    </row>
    <row r="209" spans="1:34" x14ac:dyDescent="0.25">
      <c r="A209" s="6">
        <v>22</v>
      </c>
      <c r="B209" s="1" t="s">
        <v>121</v>
      </c>
      <c r="C209" s="13">
        <f t="shared" si="1"/>
        <v>39.248008163585695</v>
      </c>
      <c r="D209" s="13">
        <f t="shared" si="3"/>
        <v>50.949702453737665</v>
      </c>
      <c r="E209" s="13">
        <f t="shared" si="3"/>
        <v>49.453049275018294</v>
      </c>
      <c r="F209" s="13">
        <f t="shared" si="3"/>
        <v>48.228971866834982</v>
      </c>
      <c r="G209" s="13">
        <f t="shared" si="3"/>
        <v>59.145069844412987</v>
      </c>
      <c r="H209" s="13">
        <f t="shared" si="3"/>
        <v>57.382025424827823</v>
      </c>
      <c r="I209" s="13">
        <f t="shared" si="3"/>
        <v>56.032956343603054</v>
      </c>
      <c r="J209" s="13">
        <f t="shared" si="3"/>
        <v>55.42530608625286</v>
      </c>
      <c r="K209" s="13">
        <f t="shared" si="3"/>
        <v>66.003333168325</v>
      </c>
      <c r="L209" s="13">
        <f t="shared" si="3"/>
        <v>65.672386731550986</v>
      </c>
      <c r="M209" s="13">
        <f t="shared" si="3"/>
        <v>64.421574785395634</v>
      </c>
      <c r="N209" s="13">
        <f t="shared" si="3"/>
        <v>73.416818744362629</v>
      </c>
      <c r="O209" s="13">
        <f t="shared" si="3"/>
        <v>72.141372355632228</v>
      </c>
      <c r="P209" s="13">
        <f t="shared" si="3"/>
        <v>71.538214692314142</v>
      </c>
      <c r="Q209" s="13">
        <f t="shared" si="3"/>
        <v>72.112611053421034</v>
      </c>
      <c r="R209" s="13">
        <f t="shared" si="3"/>
        <v>73.179197036033429</v>
      </c>
      <c r="S209" s="13">
        <f t="shared" si="3"/>
        <v>74.376538664643633</v>
      </c>
      <c r="T209" s="13">
        <f t="shared" si="3"/>
        <v>75.547612263751816</v>
      </c>
      <c r="U209" s="13">
        <f t="shared" si="3"/>
        <v>76.189232284642983</v>
      </c>
      <c r="V209" s="13">
        <f t="shared" si="3"/>
        <v>76.586098091474426</v>
      </c>
      <c r="W209" s="13">
        <f t="shared" si="3"/>
        <v>88.170300936258371</v>
      </c>
      <c r="X209" s="13">
        <f t="shared" si="3"/>
        <v>88.452816503526506</v>
      </c>
      <c r="Y209" s="13">
        <f t="shared" si="3"/>
        <v>88.609768119313046</v>
      </c>
      <c r="Z209" s="13">
        <f t="shared" si="3"/>
        <v>88.525050929568366</v>
      </c>
      <c r="AA209" s="13">
        <f t="shared" si="3"/>
        <v>99.481700341222222</v>
      </c>
      <c r="AB209" s="13">
        <f t="shared" si="3"/>
        <v>100</v>
      </c>
      <c r="AC209" s="13">
        <f t="shared" si="3"/>
        <v>100.58338362502514</v>
      </c>
      <c r="AD209" s="13">
        <f t="shared" si="3"/>
        <v>101.08157282927321</v>
      </c>
      <c r="AE209" s="13">
        <f t="shared" si="3"/>
        <v>101.44251252815029</v>
      </c>
      <c r="AF209" s="13">
        <f t="shared" si="3"/>
        <v>112.81003016540207</v>
      </c>
      <c r="AG209" s="13">
        <f t="shared" si="3"/>
        <v>113.07868014564532</v>
      </c>
      <c r="AH209" s="13">
        <f t="shared" si="3"/>
        <v>113.55016873555074</v>
      </c>
    </row>
    <row r="210" spans="1:34" x14ac:dyDescent="0.25">
      <c r="A210" s="6">
        <v>23</v>
      </c>
      <c r="B210" s="1" t="s">
        <v>122</v>
      </c>
      <c r="C210" s="13">
        <f t="shared" si="1"/>
        <v>59.875937058414969</v>
      </c>
      <c r="D210" s="13">
        <f t="shared" si="3"/>
        <v>58.543896213380783</v>
      </c>
      <c r="E210" s="13">
        <f t="shared" si="3"/>
        <v>57.193841367161582</v>
      </c>
      <c r="F210" s="13">
        <f t="shared" si="3"/>
        <v>56.367879327643934</v>
      </c>
      <c r="G210" s="13">
        <f t="shared" si="3"/>
        <v>56.278420602404218</v>
      </c>
      <c r="H210" s="13">
        <f t="shared" si="3"/>
        <v>56.453160812473882</v>
      </c>
      <c r="I210" s="13">
        <f t="shared" si="3"/>
        <v>56.348821746137283</v>
      </c>
      <c r="J210" s="13">
        <f t="shared" si="3"/>
        <v>56.021781268557206</v>
      </c>
      <c r="K210" s="13">
        <f t="shared" si="3"/>
        <v>55.100061712069113</v>
      </c>
      <c r="L210" s="13">
        <f t="shared" si="3"/>
        <v>53.637134060652876</v>
      </c>
      <c r="M210" s="13">
        <f t="shared" si="3"/>
        <v>52.37192445873616</v>
      </c>
      <c r="N210" s="13">
        <f t="shared" si="3"/>
        <v>51.033426894615978</v>
      </c>
      <c r="O210" s="13">
        <f t="shared" si="3"/>
        <v>49.416392405688811</v>
      </c>
      <c r="P210" s="13">
        <f t="shared" si="3"/>
        <v>48.062134727776069</v>
      </c>
      <c r="Q210" s="13">
        <f t="shared" si="3"/>
        <v>47.386627493721264</v>
      </c>
      <c r="R210" s="13">
        <f t="shared" si="3"/>
        <v>47.011480203465688</v>
      </c>
      <c r="S210" s="13">
        <f t="shared" si="3"/>
        <v>46.883204560798141</v>
      </c>
      <c r="T210" s="13">
        <f t="shared" si="3"/>
        <v>46.902555251210082</v>
      </c>
      <c r="U210" s="13">
        <f t="shared" si="3"/>
        <v>93.437859151771107</v>
      </c>
      <c r="V210" s="13">
        <f t="shared" si="3"/>
        <v>93.027582678264096</v>
      </c>
      <c r="W210" s="13">
        <f t="shared" si="3"/>
        <v>92.878106772671529</v>
      </c>
      <c r="X210" s="13">
        <f t="shared" si="3"/>
        <v>93.37504085158038</v>
      </c>
      <c r="Y210" s="13">
        <f t="shared" si="3"/>
        <v>94.685313361044564</v>
      </c>
      <c r="Z210" s="13">
        <f t="shared" si="3"/>
        <v>96.37811060351973</v>
      </c>
      <c r="AA210" s="13">
        <f t="shared" si="3"/>
        <v>98.134463842356794</v>
      </c>
      <c r="AB210" s="13">
        <f t="shared" si="3"/>
        <v>100</v>
      </c>
      <c r="AC210" s="13">
        <f t="shared" si="3"/>
        <v>101.67458033816966</v>
      </c>
      <c r="AD210" s="13">
        <f t="shared" si="3"/>
        <v>102.92619162798358</v>
      </c>
      <c r="AE210" s="13">
        <f t="shared" si="3"/>
        <v>104.20031468495036</v>
      </c>
      <c r="AF210" s="13">
        <f t="shared" si="3"/>
        <v>105.60108135507308</v>
      </c>
      <c r="AG210" s="13">
        <f t="shared" si="3"/>
        <v>107.1627587980625</v>
      </c>
      <c r="AH210" s="13">
        <f t="shared" si="3"/>
        <v>108.91110675466683</v>
      </c>
    </row>
    <row r="211" spans="1:34" x14ac:dyDescent="0.25">
      <c r="A211" s="6">
        <v>24</v>
      </c>
      <c r="B211" s="1" t="s">
        <v>123</v>
      </c>
      <c r="C211" s="13">
        <f t="shared" si="1"/>
        <v>40.909834724267718</v>
      </c>
      <c r="D211" s="13">
        <f t="shared" si="3"/>
        <v>40.727805891277121</v>
      </c>
      <c r="E211" s="13">
        <f t="shared" si="3"/>
        <v>40.488698592005505</v>
      </c>
      <c r="F211" s="13">
        <f t="shared" si="3"/>
        <v>60.281514673525358</v>
      </c>
      <c r="G211" s="13">
        <f t="shared" si="3"/>
        <v>59.899369059979229</v>
      </c>
      <c r="H211" s="13">
        <f t="shared" si="3"/>
        <v>59.482502230593823</v>
      </c>
      <c r="I211" s="13">
        <f t="shared" si="3"/>
        <v>59.222409759853122</v>
      </c>
      <c r="J211" s="13">
        <f t="shared" si="3"/>
        <v>59.237611934404207</v>
      </c>
      <c r="K211" s="13">
        <f t="shared" si="3"/>
        <v>59.101654846335705</v>
      </c>
      <c r="L211" s="13">
        <f t="shared" si="3"/>
        <v>58.744627314293538</v>
      </c>
      <c r="M211" s="13">
        <f t="shared" si="3"/>
        <v>58.554294469546896</v>
      </c>
      <c r="N211" s="13">
        <f t="shared" si="3"/>
        <v>58.537727565415913</v>
      </c>
      <c r="O211" s="13">
        <f t="shared" si="3"/>
        <v>58.566868722363758</v>
      </c>
      <c r="P211" s="13">
        <f t="shared" si="3"/>
        <v>78.186847017660455</v>
      </c>
      <c r="Q211" s="13">
        <f t="shared" si="3"/>
        <v>78.074678429918222</v>
      </c>
      <c r="R211" s="13">
        <f t="shared" si="3"/>
        <v>78.051064909216862</v>
      </c>
      <c r="S211" s="13">
        <f t="shared" si="3"/>
        <v>78.613262057309072</v>
      </c>
      <c r="T211" s="13">
        <f t="shared" si="3"/>
        <v>79.267567674685893</v>
      </c>
      <c r="U211" s="13">
        <f t="shared" si="3"/>
        <v>79.349335449315618</v>
      </c>
      <c r="V211" s="13">
        <f t="shared" si="3"/>
        <v>79.088114045060451</v>
      </c>
      <c r="W211" s="13">
        <f t="shared" si="3"/>
        <v>78.668921842426158</v>
      </c>
      <c r="X211" s="13">
        <f t="shared" si="3"/>
        <v>98.06709750811504</v>
      </c>
      <c r="Y211" s="13">
        <f t="shared" si="3"/>
        <v>98.356463494998579</v>
      </c>
      <c r="Z211" s="13">
        <f t="shared" si="3"/>
        <v>99.063846649165384</v>
      </c>
      <c r="AA211" s="13">
        <f t="shared" si="3"/>
        <v>99.640298522334362</v>
      </c>
      <c r="AB211" s="13">
        <f t="shared" si="3"/>
        <v>100</v>
      </c>
      <c r="AC211" s="13">
        <f t="shared" si="3"/>
        <v>100.61678086671294</v>
      </c>
      <c r="AD211" s="13">
        <f t="shared" si="3"/>
        <v>101.23506782749544</v>
      </c>
      <c r="AE211" s="13">
        <f t="shared" si="3"/>
        <v>101.7708121310808</v>
      </c>
      <c r="AF211" s="13">
        <f t="shared" si="3"/>
        <v>102.36043155157942</v>
      </c>
      <c r="AG211" s="13">
        <f t="shared" si="3"/>
        <v>103.11936065996392</v>
      </c>
      <c r="AH211" s="13">
        <f t="shared" si="3"/>
        <v>124.84784169293673</v>
      </c>
    </row>
    <row r="212" spans="1:34" x14ac:dyDescent="0.25">
      <c r="A212" s="6">
        <v>25</v>
      </c>
      <c r="B212" s="1" t="s">
        <v>285</v>
      </c>
      <c r="C212" s="13">
        <f t="shared" si="1"/>
        <v>42.804763803313335</v>
      </c>
      <c r="D212" s="13">
        <f t="shared" si="3"/>
        <v>45.69929982579427</v>
      </c>
      <c r="E212" s="13">
        <f t="shared" si="3"/>
        <v>46.846533175203618</v>
      </c>
      <c r="F212" s="13">
        <f t="shared" si="3"/>
        <v>49.288453955622472</v>
      </c>
      <c r="G212" s="13">
        <f t="shared" si="3"/>
        <v>51.676259749095522</v>
      </c>
      <c r="H212" s="13">
        <f t="shared" si="3"/>
        <v>54.104451421806495</v>
      </c>
      <c r="I212" s="13">
        <f t="shared" si="3"/>
        <v>55.171740918150697</v>
      </c>
      <c r="J212" s="13">
        <f t="shared" si="3"/>
        <v>57.765269671384942</v>
      </c>
      <c r="K212" s="13">
        <f t="shared" si="3"/>
        <v>58.853386739671656</v>
      </c>
      <c r="L212" s="13">
        <f t="shared" si="3"/>
        <v>61.241278102625571</v>
      </c>
      <c r="M212" s="13">
        <f t="shared" si="3"/>
        <v>63.634281059892579</v>
      </c>
      <c r="N212" s="13">
        <f t="shared" si="3"/>
        <v>66.259859326089298</v>
      </c>
      <c r="O212" s="13">
        <f t="shared" si="3"/>
        <v>67.543379735635227</v>
      </c>
      <c r="P212" s="13">
        <f t="shared" si="3"/>
        <v>70.217263447869854</v>
      </c>
      <c r="Q212" s="13">
        <f t="shared" si="3"/>
        <v>72.84439428765468</v>
      </c>
      <c r="R212" s="13">
        <f t="shared" si="3"/>
        <v>75.464947929185925</v>
      </c>
      <c r="S212" s="13">
        <f t="shared" si="3"/>
        <v>77.217605389395757</v>
      </c>
      <c r="T212" s="13">
        <f t="shared" si="3"/>
        <v>77.879326125766909</v>
      </c>
      <c r="U212" s="13">
        <f t="shared" si="3"/>
        <v>79.942669685454149</v>
      </c>
      <c r="V212" s="13">
        <f t="shared" si="3"/>
        <v>83.382164612494336</v>
      </c>
      <c r="W212" s="13">
        <f t="shared" si="3"/>
        <v>86.225380498233235</v>
      </c>
      <c r="X212" s="13">
        <f t="shared" si="3"/>
        <v>89.025611806978702</v>
      </c>
      <c r="Y212" s="13">
        <f t="shared" si="3"/>
        <v>92.377259490031349</v>
      </c>
      <c r="Z212" s="13">
        <f t="shared" si="3"/>
        <v>94.540724071406459</v>
      </c>
      <c r="AA212" s="13">
        <f t="shared" si="3"/>
        <v>96.883464458741457</v>
      </c>
      <c r="AB212" s="13">
        <f t="shared" si="3"/>
        <v>100</v>
      </c>
      <c r="AC212" s="13">
        <f t="shared" si="3"/>
        <v>103.82618502235627</v>
      </c>
      <c r="AD212" s="13">
        <f t="shared" si="3"/>
        <v>108.69092648145734</v>
      </c>
      <c r="AE212" s="13">
        <f t="shared" si="3"/>
        <v>113.13979839920076</v>
      </c>
      <c r="AF212" s="13">
        <f t="shared" si="3"/>
        <v>117.88225522672877</v>
      </c>
      <c r="AG212" s="13">
        <f t="shared" si="3"/>
        <v>121.55841277505418</v>
      </c>
      <c r="AH212" s="13">
        <f t="shared" si="3"/>
        <v>125.32062366301199</v>
      </c>
    </row>
    <row r="213" spans="1:34" x14ac:dyDescent="0.25">
      <c r="A213" s="6">
        <v>26</v>
      </c>
      <c r="B213" s="1" t="s">
        <v>124</v>
      </c>
      <c r="C213" s="13">
        <f t="shared" si="1"/>
        <v>41.586266551334091</v>
      </c>
      <c r="D213" s="13">
        <f t="shared" si="3"/>
        <v>46.623379449035994</v>
      </c>
      <c r="E213" s="13">
        <f t="shared" si="3"/>
        <v>46.341493555442966</v>
      </c>
      <c r="F213" s="13">
        <f t="shared" si="3"/>
        <v>45.922772184270741</v>
      </c>
      <c r="G213" s="13">
        <f t="shared" si="3"/>
        <v>50.506759572167347</v>
      </c>
      <c r="H213" s="13">
        <f t="shared" si="3"/>
        <v>50.026213735997665</v>
      </c>
      <c r="I213" s="13">
        <f t="shared" si="3"/>
        <v>54.794984565249138</v>
      </c>
      <c r="J213" s="13">
        <f t="shared" si="3"/>
        <v>54.77943062259812</v>
      </c>
      <c r="K213" s="13">
        <f t="shared" si="3"/>
        <v>59.675247304170703</v>
      </c>
      <c r="L213" s="13">
        <f t="shared" si="3"/>
        <v>59.612725926021604</v>
      </c>
      <c r="M213" s="13">
        <f t="shared" si="3"/>
        <v>59.750333232587629</v>
      </c>
      <c r="N213" s="13">
        <f t="shared" si="3"/>
        <v>65.032841585000426</v>
      </c>
      <c r="O213" s="13">
        <f t="shared" si="3"/>
        <v>65.300972180781216</v>
      </c>
      <c r="P213" s="13">
        <f t="shared" si="3"/>
        <v>65.624780724891338</v>
      </c>
      <c r="Q213" s="13">
        <f t="shared" si="3"/>
        <v>66.06899636112297</v>
      </c>
      <c r="R213" s="13">
        <f t="shared" si="3"/>
        <v>71.582546947924712</v>
      </c>
      <c r="S213" s="13">
        <f t="shared" si="3"/>
        <v>72.019832204079506</v>
      </c>
      <c r="T213" s="13">
        <f t="shared" si="3"/>
        <v>72.490295361708448</v>
      </c>
      <c r="U213" s="13">
        <f t="shared" si="3"/>
        <v>78.066775196832367</v>
      </c>
      <c r="V213" s="13">
        <f t="shared" si="3"/>
        <v>78.348783713481637</v>
      </c>
      <c r="W213" s="13">
        <f t="shared" si="3"/>
        <v>83.424665962423447</v>
      </c>
      <c r="X213" s="13">
        <f t="shared" si="3"/>
        <v>88.261849023434564</v>
      </c>
      <c r="Y213" s="13">
        <f t="shared" si="3"/>
        <v>88.368198052884722</v>
      </c>
      <c r="Z213" s="13">
        <f t="shared" si="3"/>
        <v>94.062414592633985</v>
      </c>
      <c r="AA213" s="13">
        <f t="shared" si="3"/>
        <v>94.500590628691427</v>
      </c>
      <c r="AB213" s="13">
        <f t="shared" si="3"/>
        <v>100</v>
      </c>
      <c r="AC213" s="13">
        <f t="shared" si="3"/>
        <v>99.952023028946115</v>
      </c>
      <c r="AD213" s="13">
        <f t="shared" si="3"/>
        <v>104.70299686152768</v>
      </c>
      <c r="AE213" s="13">
        <f t="shared" si="3"/>
        <v>109.318348043592</v>
      </c>
      <c r="AF213" s="13">
        <f t="shared" si="3"/>
        <v>113.87299124161417</v>
      </c>
      <c r="AG213" s="13">
        <f t="shared" si="3"/>
        <v>118.34142943069025</v>
      </c>
      <c r="AH213" s="13">
        <f t="shared" si="3"/>
        <v>122.94105744677037</v>
      </c>
    </row>
    <row r="214" spans="1:34" x14ac:dyDescent="0.25">
      <c r="A214" s="6">
        <v>27</v>
      </c>
      <c r="B214" s="1" t="s">
        <v>125</v>
      </c>
      <c r="C214" s="13">
        <f t="shared" si="1"/>
        <v>68.857719294621532</v>
      </c>
      <c r="D214" s="13">
        <f t="shared" si="3"/>
        <v>69.231940848229726</v>
      </c>
      <c r="E214" s="13">
        <f t="shared" si="3"/>
        <v>69.565701326617912</v>
      </c>
      <c r="F214" s="13">
        <f t="shared" si="3"/>
        <v>69.934471400297909</v>
      </c>
      <c r="G214" s="13">
        <f t="shared" si="3"/>
        <v>70.25530778850343</v>
      </c>
      <c r="H214" s="13">
        <f t="shared" si="3"/>
        <v>70.581592320722748</v>
      </c>
      <c r="I214" s="13">
        <f t="shared" ref="D214:AH222" si="4">I30*100/I122</f>
        <v>71.038872471016134</v>
      </c>
      <c r="J214" s="13">
        <f t="shared" si="4"/>
        <v>71.499049062647458</v>
      </c>
      <c r="K214" s="13">
        <f t="shared" si="4"/>
        <v>71.840628749182798</v>
      </c>
      <c r="L214" s="13">
        <f t="shared" si="4"/>
        <v>72.374610986465939</v>
      </c>
      <c r="M214" s="13">
        <f t="shared" si="4"/>
        <v>72.959150171818806</v>
      </c>
      <c r="N214" s="13">
        <f t="shared" si="4"/>
        <v>73.661569286072066</v>
      </c>
      <c r="O214" s="13">
        <f t="shared" si="4"/>
        <v>74.695987331560545</v>
      </c>
      <c r="P214" s="13">
        <f t="shared" si="4"/>
        <v>75.918615244457939</v>
      </c>
      <c r="Q214" s="13">
        <f t="shared" si="4"/>
        <v>77.337726116176725</v>
      </c>
      <c r="R214" s="13">
        <f t="shared" si="4"/>
        <v>78.87430590610802</v>
      </c>
      <c r="S214" s="13">
        <f t="shared" si="4"/>
        <v>80.717416396935974</v>
      </c>
      <c r="T214" s="13">
        <f t="shared" si="4"/>
        <v>82.740360747972858</v>
      </c>
      <c r="U214" s="13">
        <f t="shared" si="4"/>
        <v>84.80685239367341</v>
      </c>
      <c r="V214" s="13">
        <f t="shared" si="4"/>
        <v>86.922508583597718</v>
      </c>
      <c r="W214" s="13">
        <f t="shared" si="4"/>
        <v>88.827301959530274</v>
      </c>
      <c r="X214" s="13">
        <f t="shared" si="4"/>
        <v>90.753984099901984</v>
      </c>
      <c r="Y214" s="13">
        <f t="shared" si="4"/>
        <v>92.913488251089404</v>
      </c>
      <c r="Z214" s="13">
        <f t="shared" si="4"/>
        <v>95.23446725839014</v>
      </c>
      <c r="AA214" s="13">
        <f t="shared" si="4"/>
        <v>97.669603266071533</v>
      </c>
      <c r="AB214" s="13">
        <f t="shared" si="4"/>
        <v>100</v>
      </c>
      <c r="AC214" s="13">
        <f t="shared" si="4"/>
        <v>101.87241498746967</v>
      </c>
      <c r="AD214" s="13">
        <f t="shared" si="4"/>
        <v>103.43400910219279</v>
      </c>
      <c r="AE214" s="13">
        <f t="shared" si="4"/>
        <v>105.20557168707656</v>
      </c>
      <c r="AF214" s="13">
        <f t="shared" si="4"/>
        <v>107.42061616465431</v>
      </c>
      <c r="AG214" s="13">
        <f t="shared" si="4"/>
        <v>109.96865893220432</v>
      </c>
      <c r="AH214" s="13">
        <f t="shared" si="4"/>
        <v>112.58979035781034</v>
      </c>
    </row>
    <row r="215" spans="1:34" x14ac:dyDescent="0.25">
      <c r="A215" s="6">
        <v>28</v>
      </c>
      <c r="B215" s="1" t="s">
        <v>126</v>
      </c>
      <c r="C215" s="13">
        <f t="shared" si="1"/>
        <v>78.259508530286425</v>
      </c>
      <c r="D215" s="13">
        <f t="shared" si="4"/>
        <v>78.326323127413431</v>
      </c>
      <c r="E215" s="13">
        <f t="shared" si="4"/>
        <v>78.183637728296233</v>
      </c>
      <c r="F215" s="13">
        <f t="shared" si="4"/>
        <v>77.827673964308232</v>
      </c>
      <c r="G215" s="13">
        <f t="shared" si="4"/>
        <v>77.458133878638577</v>
      </c>
      <c r="H215" s="13">
        <f t="shared" si="4"/>
        <v>77.305441530029299</v>
      </c>
      <c r="I215" s="13">
        <f t="shared" si="4"/>
        <v>77.350886827917478</v>
      </c>
      <c r="J215" s="13">
        <f t="shared" si="4"/>
        <v>77.41016550293385</v>
      </c>
      <c r="K215" s="13">
        <f t="shared" si="4"/>
        <v>77.149183375893955</v>
      </c>
      <c r="L215" s="13">
        <f t="shared" si="4"/>
        <v>76.713001319463629</v>
      </c>
      <c r="M215" s="13">
        <f t="shared" si="4"/>
        <v>76.512264916066044</v>
      </c>
      <c r="N215" s="13">
        <f t="shared" si="4"/>
        <v>76.814945115721713</v>
      </c>
      <c r="O215" s="13">
        <f t="shared" si="4"/>
        <v>77.598181098635038</v>
      </c>
      <c r="P215" s="13">
        <f t="shared" si="4"/>
        <v>78.459679570668627</v>
      </c>
      <c r="Q215" s="13">
        <f t="shared" si="4"/>
        <v>79.448310928909649</v>
      </c>
      <c r="R215" s="13">
        <f t="shared" si="4"/>
        <v>80.832248833994811</v>
      </c>
      <c r="S215" s="13">
        <f t="shared" si="4"/>
        <v>82.494637848539853</v>
      </c>
      <c r="T215" s="13">
        <f t="shared" si="4"/>
        <v>84.224711530362995</v>
      </c>
      <c r="U215" s="13">
        <f t="shared" si="4"/>
        <v>85.565890013604971</v>
      </c>
      <c r="V215" s="13">
        <f t="shared" si="4"/>
        <v>86.682905264252838</v>
      </c>
      <c r="W215" s="13">
        <f t="shared" si="4"/>
        <v>88.332980001413318</v>
      </c>
      <c r="X215" s="13">
        <f t="shared" si="4"/>
        <v>90.464171664812156</v>
      </c>
      <c r="Y215" s="13">
        <f t="shared" si="4"/>
        <v>92.666382489760352</v>
      </c>
      <c r="Z215" s="13">
        <f t="shared" si="4"/>
        <v>94.946023185818859</v>
      </c>
      <c r="AA215" s="13">
        <f t="shared" si="4"/>
        <v>97.454488753751988</v>
      </c>
      <c r="AB215" s="13">
        <f t="shared" si="4"/>
        <v>100</v>
      </c>
      <c r="AC215" s="13">
        <f t="shared" si="4"/>
        <v>102.5441196074611</v>
      </c>
      <c r="AD215" s="13">
        <f t="shared" si="4"/>
        <v>105.15357679891481</v>
      </c>
      <c r="AE215" s="13">
        <f t="shared" si="4"/>
        <v>107.83415107564566</v>
      </c>
      <c r="AF215" s="13">
        <f t="shared" si="4"/>
        <v>110.60968055924255</v>
      </c>
      <c r="AG215" s="13">
        <f t="shared" si="4"/>
        <v>113.66219595362583</v>
      </c>
      <c r="AH215" s="13">
        <f t="shared" si="4"/>
        <v>116.90437222352115</v>
      </c>
    </row>
    <row r="216" spans="1:34" x14ac:dyDescent="0.25">
      <c r="A216" s="6">
        <v>29</v>
      </c>
      <c r="B216" s="1" t="s">
        <v>127</v>
      </c>
      <c r="C216" s="13">
        <f t="shared" si="1"/>
        <v>56.17714526473479</v>
      </c>
      <c r="D216" s="13">
        <f t="shared" si="4"/>
        <v>55.472347035003047</v>
      </c>
      <c r="E216" s="13">
        <f t="shared" si="4"/>
        <v>54.371465854719439</v>
      </c>
      <c r="F216" s="13">
        <f t="shared" si="4"/>
        <v>52.971713105201829</v>
      </c>
      <c r="G216" s="13">
        <f t="shared" si="4"/>
        <v>69.544051810318606</v>
      </c>
      <c r="H216" s="13">
        <f t="shared" si="4"/>
        <v>69.041701187517262</v>
      </c>
      <c r="I216" s="13">
        <f t="shared" si="4"/>
        <v>68.520136355071344</v>
      </c>
      <c r="J216" s="13">
        <f t="shared" si="4"/>
        <v>68.190148228334721</v>
      </c>
      <c r="K216" s="13">
        <f t="shared" si="4"/>
        <v>68.067727388751806</v>
      </c>
      <c r="L216" s="13">
        <f t="shared" si="4"/>
        <v>67.953248165262309</v>
      </c>
      <c r="M216" s="13">
        <f t="shared" si="4"/>
        <v>68.012174179178075</v>
      </c>
      <c r="N216" s="13">
        <f t="shared" si="4"/>
        <v>68.425779412393609</v>
      </c>
      <c r="O216" s="13">
        <f t="shared" si="4"/>
        <v>68.960166883603861</v>
      </c>
      <c r="P216" s="13">
        <f t="shared" si="4"/>
        <v>86.70770831526923</v>
      </c>
      <c r="Q216" s="13">
        <f t="shared" si="4"/>
        <v>87.187758838659065</v>
      </c>
      <c r="R216" s="13">
        <f t="shared" si="4"/>
        <v>87.611704923777822</v>
      </c>
      <c r="S216" s="13">
        <f t="shared" si="4"/>
        <v>88.171758585724987</v>
      </c>
      <c r="T216" s="13">
        <f t="shared" si="4"/>
        <v>89.41584627627708</v>
      </c>
      <c r="U216" s="13">
        <f t="shared" si="4"/>
        <v>91.003403527291923</v>
      </c>
      <c r="V216" s="13">
        <f t="shared" si="4"/>
        <v>91.931198690899734</v>
      </c>
      <c r="W216" s="13">
        <f t="shared" si="4"/>
        <v>92.534330236517746</v>
      </c>
      <c r="X216" s="13">
        <f t="shared" si="4"/>
        <v>93.727739661830327</v>
      </c>
      <c r="Y216" s="13">
        <f t="shared" si="4"/>
        <v>95.459014672050543</v>
      </c>
      <c r="Z216" s="13">
        <f t="shared" si="4"/>
        <v>97.236537601369108</v>
      </c>
      <c r="AA216" s="13">
        <f t="shared" si="4"/>
        <v>98.682587457443134</v>
      </c>
      <c r="AB216" s="13">
        <f t="shared" si="4"/>
        <v>100</v>
      </c>
      <c r="AC216" s="13">
        <f t="shared" si="4"/>
        <v>101.18692260212291</v>
      </c>
      <c r="AD216" s="13">
        <f t="shared" si="4"/>
        <v>101.73871463307933</v>
      </c>
      <c r="AE216" s="13">
        <f t="shared" si="4"/>
        <v>122.19710392863689</v>
      </c>
      <c r="AF216" s="13">
        <f t="shared" si="4"/>
        <v>123.02140572459608</v>
      </c>
      <c r="AG216" s="13">
        <f t="shared" si="4"/>
        <v>123.43774108933806</v>
      </c>
      <c r="AH216" s="13">
        <f t="shared" si="4"/>
        <v>122.87653979663932</v>
      </c>
    </row>
    <row r="217" spans="1:34" x14ac:dyDescent="0.25">
      <c r="A217" s="6">
        <v>30</v>
      </c>
      <c r="B217" s="1" t="s">
        <v>128</v>
      </c>
      <c r="C217" s="13">
        <f t="shared" si="1"/>
        <v>36.705868534261263</v>
      </c>
      <c r="D217" s="13">
        <f t="shared" si="4"/>
        <v>35.744285382374493</v>
      </c>
      <c r="E217" s="13">
        <f t="shared" si="4"/>
        <v>68.683913197270513</v>
      </c>
      <c r="F217" s="13">
        <f t="shared" si="4"/>
        <v>66.025558493692913</v>
      </c>
      <c r="G217" s="13">
        <f t="shared" si="4"/>
        <v>64.47141498638041</v>
      </c>
      <c r="H217" s="13">
        <f t="shared" si="4"/>
        <v>63.352687579388835</v>
      </c>
      <c r="I217" s="13">
        <f t="shared" si="4"/>
        <v>62.722665462391497</v>
      </c>
      <c r="J217" s="13">
        <f t="shared" si="4"/>
        <v>62.523250833903866</v>
      </c>
      <c r="K217" s="13">
        <f t="shared" si="4"/>
        <v>62.307625207172855</v>
      </c>
      <c r="L217" s="13">
        <f t="shared" si="4"/>
        <v>62.012619568082108</v>
      </c>
      <c r="M217" s="13">
        <f t="shared" si="4"/>
        <v>61.141325115939232</v>
      </c>
      <c r="N217" s="13">
        <f t="shared" si="4"/>
        <v>59.768754688111699</v>
      </c>
      <c r="O217" s="13">
        <f t="shared" si="4"/>
        <v>58.760448342220855</v>
      </c>
      <c r="P217" s="13">
        <f t="shared" si="4"/>
        <v>87.600192720423991</v>
      </c>
      <c r="Q217" s="13">
        <f t="shared" si="4"/>
        <v>87.655478905709003</v>
      </c>
      <c r="R217" s="13">
        <f t="shared" si="4"/>
        <v>88.011124606150233</v>
      </c>
      <c r="S217" s="13">
        <f t="shared" si="4"/>
        <v>88.874668941858189</v>
      </c>
      <c r="T217" s="13">
        <f t="shared" si="4"/>
        <v>89.874714647780976</v>
      </c>
      <c r="U217" s="13">
        <f t="shared" si="4"/>
        <v>90.668407500090666</v>
      </c>
      <c r="V217" s="13">
        <f t="shared" si="4"/>
        <v>91.802074726888819</v>
      </c>
      <c r="W217" s="13">
        <f t="shared" si="4"/>
        <v>92.512928681783279</v>
      </c>
      <c r="X217" s="13">
        <f t="shared" si="4"/>
        <v>92.999032810058765</v>
      </c>
      <c r="Y217" s="13">
        <f t="shared" si="4"/>
        <v>94.192114236196147</v>
      </c>
      <c r="Z217" s="13">
        <f t="shared" si="4"/>
        <v>95.920501088697691</v>
      </c>
      <c r="AA217" s="13">
        <f t="shared" si="4"/>
        <v>97.979659422703861</v>
      </c>
      <c r="AB217" s="13">
        <f t="shared" si="4"/>
        <v>100</v>
      </c>
      <c r="AC217" s="13">
        <f t="shared" si="4"/>
        <v>102.03769272369213</v>
      </c>
      <c r="AD217" s="13">
        <f t="shared" si="4"/>
        <v>103.95010395010397</v>
      </c>
      <c r="AE217" s="13">
        <f t="shared" si="4"/>
        <v>105.86267493807034</v>
      </c>
      <c r="AF217" s="13">
        <f t="shared" si="4"/>
        <v>107.88999536073023</v>
      </c>
      <c r="AG217" s="13">
        <f t="shared" si="4"/>
        <v>109.86596352450012</v>
      </c>
      <c r="AH217" s="13">
        <f t="shared" si="4"/>
        <v>111.74432897530451</v>
      </c>
    </row>
    <row r="218" spans="1:34" x14ac:dyDescent="0.25">
      <c r="A218" s="6">
        <v>31</v>
      </c>
      <c r="B218" s="1" t="s">
        <v>129</v>
      </c>
      <c r="C218" s="13">
        <f t="shared" si="1"/>
        <v>37.208956195756315</v>
      </c>
      <c r="D218" s="13">
        <f t="shared" si="4"/>
        <v>37.807183364839318</v>
      </c>
      <c r="E218" s="13">
        <f t="shared" si="4"/>
        <v>38.375930616317447</v>
      </c>
      <c r="F218" s="13">
        <f t="shared" si="4"/>
        <v>38.948014138129132</v>
      </c>
      <c r="G218" s="13">
        <f t="shared" si="4"/>
        <v>39.442286074900899</v>
      </c>
      <c r="H218" s="13">
        <f t="shared" si="4"/>
        <v>39.950860441656758</v>
      </c>
      <c r="I218" s="13">
        <f t="shared" si="4"/>
        <v>40.479684258462783</v>
      </c>
      <c r="J218" s="13">
        <f t="shared" si="4"/>
        <v>40.90941632490258</v>
      </c>
      <c r="K218" s="13">
        <f t="shared" si="4"/>
        <v>51.756083927665699</v>
      </c>
      <c r="L218" s="13">
        <f t="shared" si="4"/>
        <v>52.429587064572281</v>
      </c>
      <c r="M218" s="13">
        <f t="shared" si="4"/>
        <v>53.20960326919802</v>
      </c>
      <c r="N218" s="13">
        <f t="shared" si="4"/>
        <v>53.977027377148282</v>
      </c>
      <c r="O218" s="13">
        <f t="shared" si="4"/>
        <v>54.558945484701667</v>
      </c>
      <c r="P218" s="13">
        <f t="shared" si="4"/>
        <v>55.231530576175324</v>
      </c>
      <c r="Q218" s="13">
        <f t="shared" si="4"/>
        <v>54.657353053706316</v>
      </c>
      <c r="R218" s="13">
        <f t="shared" si="4"/>
        <v>63.34526335793241</v>
      </c>
      <c r="S218" s="13">
        <f t="shared" si="4"/>
        <v>62.610873421684239</v>
      </c>
      <c r="T218" s="13">
        <f t="shared" si="4"/>
        <v>63.253774141857136</v>
      </c>
      <c r="U218" s="13">
        <f t="shared" si="4"/>
        <v>63.831145343517946</v>
      </c>
      <c r="V218" s="13">
        <f t="shared" si="4"/>
        <v>74.880725701204511</v>
      </c>
      <c r="W218" s="13">
        <f t="shared" si="4"/>
        <v>73.971531527723471</v>
      </c>
      <c r="X218" s="13">
        <f t="shared" si="4"/>
        <v>83.228430831972204</v>
      </c>
      <c r="Y218" s="13">
        <f t="shared" si="4"/>
        <v>82.941091090053291</v>
      </c>
      <c r="Z218" s="13">
        <f t="shared" si="4"/>
        <v>83.155761135076148</v>
      </c>
      <c r="AA218" s="13">
        <f t="shared" si="4"/>
        <v>93.99575974683809</v>
      </c>
      <c r="AB218" s="13">
        <f t="shared" si="4"/>
        <v>100</v>
      </c>
      <c r="AC218" s="13">
        <f t="shared" si="4"/>
        <v>111.4713286453447</v>
      </c>
      <c r="AD218" s="13">
        <f t="shared" si="4"/>
        <v>114.04809320361095</v>
      </c>
      <c r="AE218" s="13">
        <f t="shared" si="4"/>
        <v>125.06565947122239</v>
      </c>
      <c r="AF218" s="13">
        <f t="shared" si="4"/>
        <v>128.99792797078197</v>
      </c>
      <c r="AG218" s="13">
        <f t="shared" si="4"/>
        <v>134.66626530838573</v>
      </c>
      <c r="AH218" s="13">
        <f t="shared" si="4"/>
        <v>140.4549178728883</v>
      </c>
    </row>
    <row r="219" spans="1:34" x14ac:dyDescent="0.25">
      <c r="A219" s="6">
        <v>32</v>
      </c>
      <c r="B219" s="1" t="s">
        <v>130</v>
      </c>
      <c r="C219" s="13">
        <f t="shared" si="1"/>
        <v>42.455273369505228</v>
      </c>
      <c r="D219" s="13">
        <f t="shared" si="4"/>
        <v>42.079041271123685</v>
      </c>
      <c r="E219" s="13">
        <f t="shared" si="4"/>
        <v>46.646432480843863</v>
      </c>
      <c r="F219" s="13">
        <f t="shared" si="4"/>
        <v>45.623213090820613</v>
      </c>
      <c r="G219" s="13">
        <f t="shared" si="4"/>
        <v>49.400866293591328</v>
      </c>
      <c r="H219" s="13">
        <f t="shared" si="4"/>
        <v>53.058893442306662</v>
      </c>
      <c r="I219" s="13">
        <f t="shared" si="4"/>
        <v>56.627065472213104</v>
      </c>
      <c r="J219" s="13">
        <f t="shared" si="4"/>
        <v>55.519159661999353</v>
      </c>
      <c r="K219" s="13">
        <f t="shared" si="4"/>
        <v>58.976815760056922</v>
      </c>
      <c r="L219" s="13">
        <f t="shared" si="4"/>
        <v>62.002650170418711</v>
      </c>
      <c r="M219" s="13">
        <f t="shared" si="4"/>
        <v>64.750064750064752</v>
      </c>
      <c r="N219" s="13">
        <f t="shared" si="4"/>
        <v>67.90871710247086</v>
      </c>
      <c r="O219" s="13">
        <f t="shared" si="4"/>
        <v>66.920294583136751</v>
      </c>
      <c r="P219" s="13">
        <f t="shared" si="4"/>
        <v>69.777598271485758</v>
      </c>
      <c r="Q219" s="13">
        <f t="shared" si="4"/>
        <v>72.759727975630341</v>
      </c>
      <c r="R219" s="13">
        <f t="shared" si="4"/>
        <v>76.347165832473422</v>
      </c>
      <c r="S219" s="13">
        <f t="shared" si="4"/>
        <v>76.687364182641858</v>
      </c>
      <c r="T219" s="13">
        <f t="shared" si="4"/>
        <v>77.01412195794218</v>
      </c>
      <c r="U219" s="13">
        <f t="shared" si="4"/>
        <v>81.445428305218371</v>
      </c>
      <c r="V219" s="13">
        <f t="shared" si="4"/>
        <v>81.925041863696407</v>
      </c>
      <c r="W219" s="13">
        <f t="shared" si="4"/>
        <v>85.82301822390491</v>
      </c>
      <c r="X219" s="13">
        <f t="shared" si="4"/>
        <v>89.744342842970269</v>
      </c>
      <c r="Y219" s="13">
        <f t="shared" si="4"/>
        <v>89.974251005257784</v>
      </c>
      <c r="Z219" s="13">
        <f t="shared" si="4"/>
        <v>94.310223228197927</v>
      </c>
      <c r="AA219" s="13">
        <f t="shared" si="4"/>
        <v>95.05200584528508</v>
      </c>
      <c r="AB219" s="13">
        <f t="shared" si="4"/>
        <v>100</v>
      </c>
      <c r="AC219" s="13">
        <f t="shared" si="4"/>
        <v>100.55000854675073</v>
      </c>
      <c r="AD219" s="13">
        <f t="shared" si="4"/>
        <v>104.49478027673563</v>
      </c>
      <c r="AE219" s="13">
        <f t="shared" si="4"/>
        <v>107.3361802190979</v>
      </c>
      <c r="AF219" s="13">
        <f t="shared" si="4"/>
        <v>110.26601062474273</v>
      </c>
      <c r="AG219" s="13">
        <f t="shared" si="4"/>
        <v>113.85001724014546</v>
      </c>
      <c r="AH219" s="13">
        <f t="shared" si="4"/>
        <v>117.76668875807312</v>
      </c>
    </row>
    <row r="220" spans="1:34" x14ac:dyDescent="0.25">
      <c r="A220" s="6">
        <v>33</v>
      </c>
      <c r="B220" s="1" t="s">
        <v>131</v>
      </c>
      <c r="C220" s="13">
        <f t="shared" si="1"/>
        <v>50.299280720285694</v>
      </c>
      <c r="D220" s="13">
        <f t="shared" si="4"/>
        <v>49.550330748457746</v>
      </c>
      <c r="E220" s="13">
        <f t="shared" si="4"/>
        <v>48.384560486748676</v>
      </c>
      <c r="F220" s="13">
        <f t="shared" si="4"/>
        <v>47.211009607440452</v>
      </c>
      <c r="G220" s="13">
        <f t="shared" si="4"/>
        <v>46.343498007229584</v>
      </c>
      <c r="H220" s="13">
        <f t="shared" si="4"/>
        <v>45.585604066235881</v>
      </c>
      <c r="I220" s="13">
        <f t="shared" si="4"/>
        <v>67.321933485929719</v>
      </c>
      <c r="J220" s="13">
        <f t="shared" si="4"/>
        <v>66.20105259673629</v>
      </c>
      <c r="K220" s="13">
        <f t="shared" si="4"/>
        <v>64.55777921239509</v>
      </c>
      <c r="L220" s="13">
        <f t="shared" si="4"/>
        <v>62.266500622665006</v>
      </c>
      <c r="M220" s="13">
        <f t="shared" si="4"/>
        <v>60.28938906752412</v>
      </c>
      <c r="N220" s="13">
        <f t="shared" si="4"/>
        <v>78.650359825396208</v>
      </c>
      <c r="O220" s="13">
        <f t="shared" si="4"/>
        <v>77.409116858738045</v>
      </c>
      <c r="P220" s="13">
        <f t="shared" si="4"/>
        <v>76.636427209763482</v>
      </c>
      <c r="Q220" s="13">
        <f t="shared" si="4"/>
        <v>76.235491433036657</v>
      </c>
      <c r="R220" s="13">
        <f t="shared" si="4"/>
        <v>75.987120183128951</v>
      </c>
      <c r="S220" s="13">
        <f t="shared" si="4"/>
        <v>76.092642792599989</v>
      </c>
      <c r="T220" s="13">
        <f t="shared" si="4"/>
        <v>76.536713704855302</v>
      </c>
      <c r="U220" s="13">
        <f t="shared" si="4"/>
        <v>76.897937212834265</v>
      </c>
      <c r="V220" s="13">
        <f t="shared" si="4"/>
        <v>77.253633334942791</v>
      </c>
      <c r="W220" s="13">
        <f t="shared" si="4"/>
        <v>96.292729898892631</v>
      </c>
      <c r="X220" s="13">
        <f t="shared" si="4"/>
        <v>96.063324943802954</v>
      </c>
      <c r="Y220" s="13">
        <f t="shared" si="4"/>
        <v>96.826042332345708</v>
      </c>
      <c r="Z220" s="13">
        <f t="shared" si="4"/>
        <v>97.949908416835626</v>
      </c>
      <c r="AA220" s="13">
        <f t="shared" si="4"/>
        <v>99.011861621022192</v>
      </c>
      <c r="AB220" s="13">
        <f t="shared" si="4"/>
        <v>100</v>
      </c>
      <c r="AC220" s="13">
        <f t="shared" si="4"/>
        <v>100.1893578864053</v>
      </c>
      <c r="AD220" s="13">
        <f t="shared" si="4"/>
        <v>99.196508282908439</v>
      </c>
      <c r="AE220" s="13">
        <f t="shared" si="4"/>
        <v>118.33502618162454</v>
      </c>
      <c r="AF220" s="13">
        <f t="shared" si="4"/>
        <v>117.33072598386703</v>
      </c>
      <c r="AG220" s="13">
        <f t="shared" si="4"/>
        <v>115.00642119184988</v>
      </c>
      <c r="AH220" s="13">
        <f t="shared" si="4"/>
        <v>131.39741147099403</v>
      </c>
    </row>
    <row r="221" spans="1:34" x14ac:dyDescent="0.25">
      <c r="A221" s="6">
        <v>34</v>
      </c>
      <c r="B221" s="9" t="s">
        <v>40</v>
      </c>
      <c r="C221" s="13">
        <f t="shared" si="1"/>
        <v>46.606358039363727</v>
      </c>
      <c r="D221" s="13">
        <f t="shared" si="4"/>
        <v>49.074346296247555</v>
      </c>
      <c r="E221" s="13">
        <f t="shared" si="4"/>
        <v>51.613591407025204</v>
      </c>
      <c r="F221" s="13">
        <f t="shared" si="4"/>
        <v>50.054684743081822</v>
      </c>
      <c r="G221" s="13">
        <f t="shared" si="4"/>
        <v>53.277029076143535</v>
      </c>
      <c r="H221" s="13">
        <f t="shared" si="4"/>
        <v>53.061397751502867</v>
      </c>
      <c r="I221" s="13">
        <f t="shared" si="4"/>
        <v>52.757042456432835</v>
      </c>
      <c r="J221" s="13">
        <f t="shared" si="4"/>
        <v>56.249387283459946</v>
      </c>
      <c r="K221" s="13">
        <f t="shared" si="4"/>
        <v>55.6267003393626</v>
      </c>
      <c r="L221" s="13">
        <f t="shared" si="4"/>
        <v>58.861893516480158</v>
      </c>
      <c r="M221" s="13">
        <f t="shared" si="4"/>
        <v>58.210267126915838</v>
      </c>
      <c r="N221" s="13">
        <f t="shared" si="4"/>
        <v>61.081478110688785</v>
      </c>
      <c r="O221" s="13">
        <f t="shared" si="4"/>
        <v>63.468264374441858</v>
      </c>
      <c r="P221" s="13">
        <f t="shared" si="4"/>
        <v>65.419623270196112</v>
      </c>
      <c r="Q221" s="13">
        <f t="shared" si="4"/>
        <v>66.991091595156618</v>
      </c>
      <c r="R221" s="13">
        <f t="shared" si="4"/>
        <v>68.523469973700685</v>
      </c>
      <c r="S221" s="13">
        <f t="shared" si="4"/>
        <v>73.143963611543057</v>
      </c>
      <c r="T221" s="13">
        <f t="shared" si="4"/>
        <v>74.255395945913648</v>
      </c>
      <c r="U221" s="13">
        <f t="shared" si="4"/>
        <v>78.163397769154088</v>
      </c>
      <c r="V221" s="13">
        <f t="shared" si="4"/>
        <v>81.190236843949052</v>
      </c>
      <c r="W221" s="13">
        <f t="shared" si="4"/>
        <v>87.562453920258619</v>
      </c>
      <c r="X221" s="13">
        <f t="shared" si="4"/>
        <v>90.996261191118307</v>
      </c>
      <c r="Y221" s="13">
        <f t="shared" si="4"/>
        <v>94.255828059627333</v>
      </c>
      <c r="Z221" s="13">
        <f t="shared" si="4"/>
        <v>95.890069432629417</v>
      </c>
      <c r="AA221" s="13">
        <f t="shared" si="4"/>
        <v>97.98613986051673</v>
      </c>
      <c r="AB221" s="13">
        <f t="shared" si="4"/>
        <v>100</v>
      </c>
      <c r="AC221" s="13">
        <f t="shared" si="4"/>
        <v>104.66438158379216</v>
      </c>
      <c r="AD221" s="13">
        <f t="shared" si="4"/>
        <v>105.63622054730125</v>
      </c>
      <c r="AE221" s="13">
        <f t="shared" si="4"/>
        <v>111.7134043390502</v>
      </c>
      <c r="AF221" s="13">
        <f t="shared" si="4"/>
        <v>117.41296584193243</v>
      </c>
      <c r="AG221" s="13">
        <f t="shared" si="4"/>
        <v>123.0842730665626</v>
      </c>
      <c r="AH221" s="13">
        <f t="shared" si="4"/>
        <v>127.28928685079718</v>
      </c>
    </row>
    <row r="222" spans="1:34" x14ac:dyDescent="0.25">
      <c r="A222" s="6">
        <v>35</v>
      </c>
      <c r="B222" s="9" t="s">
        <v>42</v>
      </c>
      <c r="C222" s="13">
        <f t="shared" si="1"/>
        <v>40.746707869737662</v>
      </c>
      <c r="D222" s="13">
        <f t="shared" si="4"/>
        <v>41.875783862329172</v>
      </c>
      <c r="E222" s="13">
        <f t="shared" si="4"/>
        <v>45.34283719200878</v>
      </c>
      <c r="F222" s="13">
        <f t="shared" si="4"/>
        <v>47.32345801972442</v>
      </c>
      <c r="G222" s="13">
        <f t="shared" si="4"/>
        <v>49.377595409858735</v>
      </c>
      <c r="H222" s="13">
        <f t="shared" si="4"/>
        <v>51.674459175110279</v>
      </c>
      <c r="I222" s="13">
        <f t="shared" si="4"/>
        <v>53.884463627313501</v>
      </c>
      <c r="J222" s="13">
        <f t="shared" si="4"/>
        <v>55.829998311963585</v>
      </c>
      <c r="K222" s="13">
        <f t="shared" si="4"/>
        <v>57.400009184001469</v>
      </c>
      <c r="L222" s="13">
        <f t="shared" si="4"/>
        <v>59.699304894231361</v>
      </c>
      <c r="M222" s="13">
        <f t="shared" si="4"/>
        <v>61.939967783224503</v>
      </c>
      <c r="N222" s="13">
        <f t="shared" si="4"/>
        <v>65.033453402559985</v>
      </c>
      <c r="O222" s="13">
        <f t="shared" si="4"/>
        <v>66.953264358268996</v>
      </c>
      <c r="P222" s="13">
        <f t="shared" ref="D222:AH230" si="5">P38*100/P130</f>
        <v>69.59599888939438</v>
      </c>
      <c r="Q222" s="13">
        <f t="shared" si="5"/>
        <v>72.143594610713166</v>
      </c>
      <c r="R222" s="13">
        <f t="shared" si="5"/>
        <v>74.126514949748326</v>
      </c>
      <c r="S222" s="13">
        <f t="shared" si="5"/>
        <v>76.986205611678486</v>
      </c>
      <c r="T222" s="13">
        <f t="shared" si="5"/>
        <v>78.855871767601343</v>
      </c>
      <c r="U222" s="13">
        <f t="shared" si="5"/>
        <v>81.707356930418015</v>
      </c>
      <c r="V222" s="13">
        <f t="shared" si="5"/>
        <v>85.172201156297817</v>
      </c>
      <c r="W222" s="13">
        <f t="shared" si="5"/>
        <v>88.224045201231888</v>
      </c>
      <c r="X222" s="13">
        <f t="shared" si="5"/>
        <v>92.238620372884782</v>
      </c>
      <c r="Y222" s="13">
        <f t="shared" si="5"/>
        <v>94.873841897563935</v>
      </c>
      <c r="Z222" s="13">
        <f t="shared" si="5"/>
        <v>96.899133940547074</v>
      </c>
      <c r="AA222" s="13">
        <f t="shared" si="5"/>
        <v>97.626802651355007</v>
      </c>
      <c r="AB222" s="13">
        <f t="shared" si="5"/>
        <v>100</v>
      </c>
      <c r="AC222" s="13">
        <f t="shared" si="5"/>
        <v>101.43369742439876</v>
      </c>
      <c r="AD222" s="13">
        <f t="shared" si="5"/>
        <v>103.30553693653437</v>
      </c>
      <c r="AE222" s="13">
        <f t="shared" si="5"/>
        <v>105.8126241194105</v>
      </c>
      <c r="AF222" s="13">
        <f t="shared" si="5"/>
        <v>108.82451598696156</v>
      </c>
      <c r="AG222" s="13">
        <f t="shared" si="5"/>
        <v>111.01686657689474</v>
      </c>
      <c r="AH222" s="13">
        <f t="shared" si="5"/>
        <v>113.57177968418409</v>
      </c>
    </row>
    <row r="223" spans="1:34" x14ac:dyDescent="0.25">
      <c r="A223" s="6">
        <v>36</v>
      </c>
      <c r="B223" s="9" t="s">
        <v>44</v>
      </c>
      <c r="C223" s="13">
        <f t="shared" si="1"/>
        <v>31.250488288879517</v>
      </c>
      <c r="D223" s="13">
        <f t="shared" si="5"/>
        <v>31.358161157429727</v>
      </c>
      <c r="E223" s="13">
        <f t="shared" si="5"/>
        <v>33.033281030638364</v>
      </c>
      <c r="F223" s="13">
        <f t="shared" si="5"/>
        <v>34.689782676395581</v>
      </c>
      <c r="G223" s="13">
        <f t="shared" si="5"/>
        <v>36.353434411686834</v>
      </c>
      <c r="H223" s="13">
        <f t="shared" si="5"/>
        <v>37.993469872365687</v>
      </c>
      <c r="I223" s="13">
        <f t="shared" si="5"/>
        <v>39.582640637122182</v>
      </c>
      <c r="J223" s="13">
        <f t="shared" si="5"/>
        <v>41.142983736653257</v>
      </c>
      <c r="K223" s="13">
        <f t="shared" si="5"/>
        <v>44.196104429081039</v>
      </c>
      <c r="L223" s="13">
        <f t="shared" si="5"/>
        <v>45.549142026936821</v>
      </c>
      <c r="M223" s="13">
        <f t="shared" si="5"/>
        <v>48.286604361370721</v>
      </c>
      <c r="N223" s="13">
        <f t="shared" si="5"/>
        <v>52.185858399812744</v>
      </c>
      <c r="O223" s="13">
        <f t="shared" si="5"/>
        <v>55.783589824771681</v>
      </c>
      <c r="P223" s="13">
        <f t="shared" si="5"/>
        <v>59.337716907169856</v>
      </c>
      <c r="Q223" s="13">
        <f t="shared" si="5"/>
        <v>61.401488986107914</v>
      </c>
      <c r="R223" s="13">
        <f t="shared" si="5"/>
        <v>65.151531603922123</v>
      </c>
      <c r="S223" s="13">
        <f t="shared" si="5"/>
        <v>67.770460010021381</v>
      </c>
      <c r="T223" s="13">
        <f t="shared" si="5"/>
        <v>69.039168941003879</v>
      </c>
      <c r="U223" s="13">
        <f t="shared" si="5"/>
        <v>71.74630506528915</v>
      </c>
      <c r="V223" s="13">
        <f t="shared" si="5"/>
        <v>75.631091513620717</v>
      </c>
      <c r="W223" s="13">
        <f t="shared" si="5"/>
        <v>79.005657369393774</v>
      </c>
      <c r="X223" s="13">
        <f t="shared" si="5"/>
        <v>84.601488847512755</v>
      </c>
      <c r="Y223" s="13">
        <f t="shared" si="5"/>
        <v>88.856991507322164</v>
      </c>
      <c r="Z223" s="13">
        <f t="shared" si="5"/>
        <v>92.137175995555737</v>
      </c>
      <c r="AA223" s="13">
        <f t="shared" si="5"/>
        <v>95.639318536179601</v>
      </c>
      <c r="AB223" s="13">
        <f t="shared" si="5"/>
        <v>100</v>
      </c>
      <c r="AC223" s="13">
        <f t="shared" si="5"/>
        <v>104.81974279855611</v>
      </c>
      <c r="AD223" s="13">
        <f t="shared" si="5"/>
        <v>110.30095487280121</v>
      </c>
      <c r="AE223" s="13">
        <f t="shared" si="5"/>
        <v>115.31856754283707</v>
      </c>
      <c r="AF223" s="13">
        <f t="shared" si="5"/>
        <v>119.25288681118394</v>
      </c>
      <c r="AG223" s="13">
        <f t="shared" si="5"/>
        <v>124.3826154161987</v>
      </c>
      <c r="AH223" s="13">
        <f t="shared" si="5"/>
        <v>130.18175147711909</v>
      </c>
    </row>
    <row r="224" spans="1:34" x14ac:dyDescent="0.25">
      <c r="A224" s="6">
        <v>37</v>
      </c>
      <c r="B224" s="1" t="s">
        <v>132</v>
      </c>
      <c r="C224" s="13">
        <f t="shared" si="1"/>
        <v>46.813082384003039</v>
      </c>
      <c r="D224" s="13">
        <f t="shared" si="5"/>
        <v>44.664491505930322</v>
      </c>
      <c r="E224" s="13">
        <f t="shared" si="5"/>
        <v>64.005052132114969</v>
      </c>
      <c r="F224" s="13">
        <f t="shared" si="5"/>
        <v>61.986032480681025</v>
      </c>
      <c r="G224" s="13">
        <f t="shared" si="5"/>
        <v>60.841190297046971</v>
      </c>
      <c r="H224" s="13">
        <f t="shared" si="5"/>
        <v>59.674653787550277</v>
      </c>
      <c r="I224" s="13">
        <f t="shared" si="5"/>
        <v>58.023263460430066</v>
      </c>
      <c r="J224" s="13">
        <f t="shared" si="5"/>
        <v>56.720103306214824</v>
      </c>
      <c r="K224" s="13">
        <f t="shared" si="5"/>
        <v>74.837415714360574</v>
      </c>
      <c r="L224" s="13">
        <f t="shared" si="5"/>
        <v>73.591233812228282</v>
      </c>
      <c r="M224" s="13">
        <f t="shared" si="5"/>
        <v>71.830824043213426</v>
      </c>
      <c r="N224" s="13">
        <f t="shared" si="5"/>
        <v>68.189566996249567</v>
      </c>
      <c r="O224" s="13">
        <f t="shared" si="5"/>
        <v>78.101569529141258</v>
      </c>
      <c r="P224" s="13">
        <f t="shared" si="5"/>
        <v>86.929560976740547</v>
      </c>
      <c r="Q224" s="13">
        <f t="shared" si="5"/>
        <v>82.059361742284381</v>
      </c>
      <c r="R224" s="13">
        <f t="shared" si="5"/>
        <v>92.536899088511547</v>
      </c>
      <c r="S224" s="13">
        <f t="shared" si="5"/>
        <v>91.837484387627654</v>
      </c>
      <c r="T224" s="13">
        <f t="shared" si="5"/>
        <v>91.776798825256975</v>
      </c>
      <c r="U224" s="13">
        <f t="shared" si="5"/>
        <v>92.125991505983606</v>
      </c>
      <c r="V224" s="13">
        <f t="shared" si="5"/>
        <v>92.848786466360906</v>
      </c>
      <c r="W224" s="13">
        <f t="shared" si="5"/>
        <v>93.714564180419302</v>
      </c>
      <c r="X224" s="13">
        <f t="shared" si="5"/>
        <v>94.517065056095873</v>
      </c>
      <c r="Y224" s="13">
        <f t="shared" si="5"/>
        <v>95.606864572876333</v>
      </c>
      <c r="Z224" s="13">
        <f t="shared" si="5"/>
        <v>97.242210898907004</v>
      </c>
      <c r="AA224" s="13">
        <f t="shared" si="5"/>
        <v>98.896317101151155</v>
      </c>
      <c r="AB224" s="13">
        <f t="shared" si="5"/>
        <v>100</v>
      </c>
      <c r="AC224" s="13">
        <f t="shared" si="5"/>
        <v>100.87458263141438</v>
      </c>
      <c r="AD224" s="13">
        <f t="shared" si="5"/>
        <v>102.01167013506344</v>
      </c>
      <c r="AE224" s="13">
        <f t="shared" si="5"/>
        <v>103.27804515316136</v>
      </c>
      <c r="AF224" s="13">
        <f t="shared" si="5"/>
        <v>103.39016345984842</v>
      </c>
      <c r="AG224" s="13">
        <f t="shared" si="5"/>
        <v>115.85320819255962</v>
      </c>
      <c r="AH224" s="13">
        <f t="shared" si="5"/>
        <v>111.00657991502447</v>
      </c>
    </row>
    <row r="225" spans="1:34" x14ac:dyDescent="0.25">
      <c r="A225" s="6">
        <v>38</v>
      </c>
      <c r="B225" s="1" t="s">
        <v>133</v>
      </c>
      <c r="C225" s="13">
        <f t="shared" si="1"/>
        <v>34.975262950386011</v>
      </c>
      <c r="D225" s="13">
        <f t="shared" si="5"/>
        <v>35.262513383726677</v>
      </c>
      <c r="E225" s="13">
        <f t="shared" si="5"/>
        <v>35.54866126973355</v>
      </c>
      <c r="F225" s="13">
        <f t="shared" si="5"/>
        <v>39.080055493678799</v>
      </c>
      <c r="G225" s="13">
        <f t="shared" si="5"/>
        <v>39.40653754457864</v>
      </c>
      <c r="H225" s="13">
        <f t="shared" si="5"/>
        <v>39.711298857307369</v>
      </c>
      <c r="I225" s="13">
        <f t="shared" si="5"/>
        <v>43.319038050776577</v>
      </c>
      <c r="J225" s="13">
        <f t="shared" si="5"/>
        <v>43.620355271016621</v>
      </c>
      <c r="K225" s="13">
        <f t="shared" si="5"/>
        <v>47.254034313179488</v>
      </c>
      <c r="L225" s="13">
        <f t="shared" si="5"/>
        <v>47.415355124075816</v>
      </c>
      <c r="M225" s="13">
        <f t="shared" si="5"/>
        <v>50.832638620605515</v>
      </c>
      <c r="N225" s="13">
        <f t="shared" si="5"/>
        <v>54.131227628578586</v>
      </c>
      <c r="O225" s="13">
        <f t="shared" si="5"/>
        <v>57.508008835936423</v>
      </c>
      <c r="P225" s="13">
        <f t="shared" si="5"/>
        <v>57.711827869381153</v>
      </c>
      <c r="Q225" s="13">
        <f t="shared" si="5"/>
        <v>61.368517950291498</v>
      </c>
      <c r="R225" s="13">
        <f t="shared" si="5"/>
        <v>65.041318353290762</v>
      </c>
      <c r="S225" s="13">
        <f t="shared" si="5"/>
        <v>65.283346905397551</v>
      </c>
      <c r="T225" s="13">
        <f t="shared" si="5"/>
        <v>68.896857958792793</v>
      </c>
      <c r="U225" s="13">
        <f t="shared" si="5"/>
        <v>72.428528562707569</v>
      </c>
      <c r="V225" s="13">
        <f t="shared" si="5"/>
        <v>75.738015319734913</v>
      </c>
      <c r="W225" s="13">
        <f t="shared" si="5"/>
        <v>78.860567658938322</v>
      </c>
      <c r="X225" s="13">
        <f t="shared" si="5"/>
        <v>81.85985592665358</v>
      </c>
      <c r="Y225" s="13">
        <f t="shared" si="5"/>
        <v>84.790888710262749</v>
      </c>
      <c r="Z225" s="13">
        <f t="shared" si="5"/>
        <v>91.026782102111824</v>
      </c>
      <c r="AA225" s="13">
        <f t="shared" si="5"/>
        <v>93.826862630771188</v>
      </c>
      <c r="AB225" s="13">
        <f t="shared" si="5"/>
        <v>100</v>
      </c>
      <c r="AC225" s="13">
        <f t="shared" si="5"/>
        <v>102.7476716051838</v>
      </c>
      <c r="AD225" s="13">
        <f t="shared" si="5"/>
        <v>105.34043064484803</v>
      </c>
      <c r="AE225" s="13">
        <f t="shared" si="5"/>
        <v>110.82752303745643</v>
      </c>
      <c r="AF225" s="13">
        <f t="shared" si="5"/>
        <v>116.36927851047322</v>
      </c>
      <c r="AG225" s="13">
        <f t="shared" si="5"/>
        <v>119.05106647232385</v>
      </c>
      <c r="AH225" s="13">
        <f t="shared" si="5"/>
        <v>124.93032731745755</v>
      </c>
    </row>
    <row r="226" spans="1:34" x14ac:dyDescent="0.25">
      <c r="A226" s="6">
        <v>39</v>
      </c>
      <c r="B226" s="1" t="s">
        <v>134</v>
      </c>
      <c r="C226" s="13">
        <f t="shared" si="1"/>
        <v>0</v>
      </c>
      <c r="D226" s="13">
        <f t="shared" si="5"/>
        <v>0</v>
      </c>
      <c r="E226" s="13">
        <f t="shared" si="5"/>
        <v>0</v>
      </c>
      <c r="F226" s="13">
        <f t="shared" si="5"/>
        <v>0</v>
      </c>
      <c r="G226" s="13">
        <f t="shared" si="5"/>
        <v>0</v>
      </c>
      <c r="H226" s="13">
        <f t="shared" si="5"/>
        <v>0</v>
      </c>
      <c r="I226" s="13">
        <f t="shared" si="5"/>
        <v>0</v>
      </c>
      <c r="J226" s="13">
        <f t="shared" si="5"/>
        <v>0</v>
      </c>
      <c r="K226" s="13">
        <f t="shared" si="5"/>
        <v>124.89851995253855</v>
      </c>
      <c r="L226" s="13">
        <f t="shared" si="5"/>
        <v>125.83364791745313</v>
      </c>
      <c r="M226" s="13">
        <f t="shared" si="5"/>
        <v>124.99843751953098</v>
      </c>
      <c r="N226" s="13">
        <f t="shared" si="5"/>
        <v>122.72197336933178</v>
      </c>
      <c r="O226" s="13">
        <f t="shared" si="5"/>
        <v>119.26911883975004</v>
      </c>
      <c r="P226" s="13">
        <f t="shared" si="5"/>
        <v>115.74877885038313</v>
      </c>
      <c r="Q226" s="13">
        <f t="shared" si="5"/>
        <v>111.96703690433536</v>
      </c>
      <c r="R226" s="13">
        <f t="shared" si="5"/>
        <v>108.84827638754341</v>
      </c>
      <c r="S226" s="13">
        <f t="shared" si="5"/>
        <v>108.18295902029512</v>
      </c>
      <c r="T226" s="13">
        <f t="shared" si="5"/>
        <v>108.3317986328527</v>
      </c>
      <c r="U226" s="13">
        <f t="shared" si="5"/>
        <v>107.21446108651136</v>
      </c>
      <c r="V226" s="13">
        <f t="shared" si="5"/>
        <v>102.99085441212819</v>
      </c>
      <c r="W226" s="13">
        <f t="shared" si="5"/>
        <v>97.445941863751074</v>
      </c>
      <c r="X226" s="13">
        <f t="shared" si="5"/>
        <v>95.52010698251982</v>
      </c>
      <c r="Y226" s="13">
        <f t="shared" si="5"/>
        <v>96.752970316188723</v>
      </c>
      <c r="Z226" s="13">
        <f t="shared" si="5"/>
        <v>97.629554418713624</v>
      </c>
      <c r="AA226" s="13">
        <f t="shared" si="5"/>
        <v>98.599881680141976</v>
      </c>
      <c r="AB226" s="13">
        <f t="shared" si="5"/>
        <v>100</v>
      </c>
      <c r="AC226" s="13">
        <f t="shared" si="5"/>
        <v>100.25565191237655</v>
      </c>
      <c r="AD226" s="13">
        <f t="shared" si="5"/>
        <v>98.110393815120773</v>
      </c>
      <c r="AE226" s="13">
        <f t="shared" si="5"/>
        <v>95.526494273186657</v>
      </c>
      <c r="AF226" s="13">
        <f t="shared" si="5"/>
        <v>94.634238667549923</v>
      </c>
      <c r="AG226" s="13">
        <f t="shared" si="5"/>
        <v>93.695246840127794</v>
      </c>
      <c r="AH226" s="13">
        <f t="shared" si="5"/>
        <v>90.52231375033945</v>
      </c>
    </row>
    <row r="227" spans="1:34" x14ac:dyDescent="0.25">
      <c r="A227" s="6">
        <v>40</v>
      </c>
      <c r="B227" s="1" t="s">
        <v>135</v>
      </c>
      <c r="C227" s="13">
        <f t="shared" si="1"/>
        <v>0</v>
      </c>
      <c r="D227" s="13">
        <f t="shared" si="5"/>
        <v>0</v>
      </c>
      <c r="E227" s="13">
        <f t="shared" si="5"/>
        <v>0</v>
      </c>
      <c r="F227" s="13">
        <f t="shared" si="5"/>
        <v>85.505164511936528</v>
      </c>
      <c r="G227" s="13">
        <f t="shared" si="5"/>
        <v>79.869652726749933</v>
      </c>
      <c r="H227" s="13">
        <f t="shared" si="5"/>
        <v>74.48012870166238</v>
      </c>
      <c r="I227" s="13">
        <f t="shared" si="5"/>
        <v>70.46024632902116</v>
      </c>
      <c r="J227" s="13">
        <f t="shared" si="5"/>
        <v>65.663330969453412</v>
      </c>
      <c r="K227" s="13">
        <f t="shared" si="5"/>
        <v>57.746055944379002</v>
      </c>
      <c r="L227" s="13">
        <f t="shared" si="5"/>
        <v>50.711996429875448</v>
      </c>
      <c r="M227" s="13">
        <f t="shared" si="5"/>
        <v>88.677639046538005</v>
      </c>
      <c r="N227" s="13">
        <f t="shared" si="5"/>
        <v>75.662424526731527</v>
      </c>
      <c r="O227" s="13">
        <f t="shared" si="5"/>
        <v>65.459591793985567</v>
      </c>
      <c r="P227" s="13">
        <f t="shared" si="5"/>
        <v>86.506188075987041</v>
      </c>
      <c r="Q227" s="13">
        <f t="shared" si="5"/>
        <v>78.195049732051629</v>
      </c>
      <c r="R227" s="13">
        <f t="shared" si="5"/>
        <v>100.42277990339329</v>
      </c>
      <c r="S227" s="13">
        <f t="shared" si="5"/>
        <v>101.04582428131157</v>
      </c>
      <c r="T227" s="13">
        <f t="shared" si="5"/>
        <v>100.32706623592911</v>
      </c>
      <c r="U227" s="13">
        <f t="shared" si="5"/>
        <v>97.759355570328069</v>
      </c>
      <c r="V227" s="13">
        <f t="shared" si="5"/>
        <v>96.06055657486479</v>
      </c>
      <c r="W227" s="13">
        <f t="shared" si="5"/>
        <v>96.310350473365361</v>
      </c>
      <c r="X227" s="13">
        <f t="shared" si="5"/>
        <v>96.656646594303055</v>
      </c>
      <c r="Y227" s="13">
        <f t="shared" si="5"/>
        <v>96.126117466115531</v>
      </c>
      <c r="Z227" s="13">
        <f t="shared" si="5"/>
        <v>96.337257470954299</v>
      </c>
      <c r="AA227" s="13">
        <f t="shared" si="5"/>
        <v>98.051712473158332</v>
      </c>
      <c r="AB227" s="13">
        <f t="shared" si="5"/>
        <v>100</v>
      </c>
      <c r="AC227" s="13">
        <f t="shared" si="5"/>
        <v>101.53521241166436</v>
      </c>
      <c r="AD227" s="13">
        <f t="shared" si="5"/>
        <v>102.48316713979729</v>
      </c>
      <c r="AE227" s="13">
        <f t="shared" si="5"/>
        <v>102.83305054244433</v>
      </c>
      <c r="AF227" s="13">
        <f t="shared" si="5"/>
        <v>101.74596068536077</v>
      </c>
      <c r="AG227" s="13">
        <f t="shared" si="5"/>
        <v>124.772913297798</v>
      </c>
      <c r="AH227" s="13">
        <f t="shared" si="5"/>
        <v>122.59228747401043</v>
      </c>
    </row>
    <row r="228" spans="1:34" x14ac:dyDescent="0.25">
      <c r="A228" s="6">
        <v>41</v>
      </c>
      <c r="B228" s="1" t="s">
        <v>136</v>
      </c>
      <c r="C228" s="13">
        <f t="shared" si="1"/>
        <v>43.11497038001535</v>
      </c>
      <c r="D228" s="13">
        <f t="shared" si="5"/>
        <v>42.819950671416827</v>
      </c>
      <c r="E228" s="13">
        <f t="shared" si="5"/>
        <v>42.426453742437488</v>
      </c>
      <c r="F228" s="13">
        <f t="shared" si="5"/>
        <v>41.580733151486925</v>
      </c>
      <c r="G228" s="13">
        <f t="shared" si="5"/>
        <v>40.709319177346075</v>
      </c>
      <c r="H228" s="13">
        <f t="shared" si="5"/>
        <v>39.962595011069638</v>
      </c>
      <c r="I228" s="13">
        <f t="shared" si="5"/>
        <v>39.320231832086883</v>
      </c>
      <c r="J228" s="13">
        <f t="shared" si="5"/>
        <v>77.519980775044772</v>
      </c>
      <c r="K228" s="13">
        <f t="shared" si="5"/>
        <v>76.697115421488988</v>
      </c>
      <c r="L228" s="13">
        <f t="shared" si="5"/>
        <v>76.779558210422053</v>
      </c>
      <c r="M228" s="13">
        <f t="shared" si="5"/>
        <v>77.51577446010262</v>
      </c>
      <c r="N228" s="13">
        <f t="shared" si="5"/>
        <v>78.556446734801284</v>
      </c>
      <c r="O228" s="13">
        <f t="shared" si="5"/>
        <v>79.631782637086118</v>
      </c>
      <c r="P228" s="13">
        <f t="shared" si="5"/>
        <v>80.370346556934351</v>
      </c>
      <c r="Q228" s="13">
        <f t="shared" si="5"/>
        <v>81.185305459711785</v>
      </c>
      <c r="R228" s="13">
        <f t="shared" si="5"/>
        <v>82.513016428341558</v>
      </c>
      <c r="S228" s="13">
        <f t="shared" si="5"/>
        <v>84.196345878588872</v>
      </c>
      <c r="T228" s="13">
        <f t="shared" si="5"/>
        <v>86.034086705152575</v>
      </c>
      <c r="U228" s="13">
        <f t="shared" si="5"/>
        <v>88.025844387912286</v>
      </c>
      <c r="V228" s="13">
        <f t="shared" si="5"/>
        <v>89.572827187144497</v>
      </c>
      <c r="W228" s="13">
        <f t="shared" si="5"/>
        <v>91.020798252400681</v>
      </c>
      <c r="X228" s="13">
        <f t="shared" si="5"/>
        <v>92.937666706939638</v>
      </c>
      <c r="Y228" s="13">
        <f t="shared" si="5"/>
        <v>94.821782459866668</v>
      </c>
      <c r="Z228" s="13">
        <f t="shared" si="5"/>
        <v>96.369751462410974</v>
      </c>
      <c r="AA228" s="13">
        <f t="shared" si="5"/>
        <v>97.969100545687894</v>
      </c>
      <c r="AB228" s="13">
        <f t="shared" si="5"/>
        <v>100</v>
      </c>
      <c r="AC228" s="13">
        <f t="shared" si="5"/>
        <v>101.89421342761942</v>
      </c>
      <c r="AD228" s="13">
        <f t="shared" si="5"/>
        <v>103.90150137669488</v>
      </c>
      <c r="AE228" s="13">
        <f t="shared" si="5"/>
        <v>106.15260498492634</v>
      </c>
      <c r="AF228" s="13">
        <f t="shared" si="5"/>
        <v>107.32377436249676</v>
      </c>
      <c r="AG228" s="13">
        <f t="shared" si="5"/>
        <v>108.65903880214273</v>
      </c>
      <c r="AH228" s="13">
        <f t="shared" si="5"/>
        <v>111.18399839895041</v>
      </c>
    </row>
    <row r="229" spans="1:34" x14ac:dyDescent="0.25">
      <c r="A229" s="6">
        <v>42</v>
      </c>
      <c r="B229" s="1" t="s">
        <v>137</v>
      </c>
      <c r="C229" s="13">
        <f t="shared" si="1"/>
        <v>22.249646972268039</v>
      </c>
      <c r="D229" s="13">
        <f t="shared" si="5"/>
        <v>22.508192982245532</v>
      </c>
      <c r="E229" s="13">
        <f t="shared" si="5"/>
        <v>22.805571857316181</v>
      </c>
      <c r="F229" s="13">
        <f t="shared" si="5"/>
        <v>23.11639877328977</v>
      </c>
      <c r="G229" s="13">
        <f t="shared" si="5"/>
        <v>23.338747922851432</v>
      </c>
      <c r="H229" s="13">
        <f t="shared" si="5"/>
        <v>31.277318783124635</v>
      </c>
      <c r="I229" s="13">
        <f t="shared" si="5"/>
        <v>31.320961553519691</v>
      </c>
      <c r="J229" s="13">
        <f t="shared" si="5"/>
        <v>31.228969241026746</v>
      </c>
      <c r="K229" s="13">
        <f t="shared" si="5"/>
        <v>31.052959269385969</v>
      </c>
      <c r="L229" s="13">
        <f t="shared" si="5"/>
        <v>30.663324364310952</v>
      </c>
      <c r="M229" s="13">
        <f t="shared" si="5"/>
        <v>37.530380843292647</v>
      </c>
      <c r="N229" s="13">
        <f t="shared" si="5"/>
        <v>36.471592276775617</v>
      </c>
      <c r="O229" s="13">
        <f t="shared" si="5"/>
        <v>42.439898031071657</v>
      </c>
      <c r="P229" s="13">
        <f t="shared" si="5"/>
        <v>41.260423414465073</v>
      </c>
      <c r="Q229" s="13">
        <f t="shared" si="5"/>
        <v>46.968958886057329</v>
      </c>
      <c r="R229" s="13">
        <f t="shared" si="5"/>
        <v>52.051411178821311</v>
      </c>
      <c r="S229" s="13">
        <f t="shared" si="5"/>
        <v>50.301747608466286</v>
      </c>
      <c r="T229" s="13">
        <f t="shared" si="5"/>
        <v>55.310210387749159</v>
      </c>
      <c r="U229" s="13">
        <f t="shared" si="5"/>
        <v>60.418360898203517</v>
      </c>
      <c r="V229" s="13">
        <f t="shared" si="5"/>
        <v>64.966282499382828</v>
      </c>
      <c r="W229" s="13">
        <f t="shared" si="5"/>
        <v>67.569469861201057</v>
      </c>
      <c r="X229" s="13">
        <f t="shared" si="5"/>
        <v>78.70371827846634</v>
      </c>
      <c r="Y229" s="13">
        <f t="shared" si="5"/>
        <v>84.652754401445264</v>
      </c>
      <c r="Z229" s="13">
        <f t="shared" si="5"/>
        <v>86.913946501568802</v>
      </c>
      <c r="AA229" s="13">
        <f t="shared" si="5"/>
        <v>89.845135358789435</v>
      </c>
      <c r="AB229" s="13">
        <f t="shared" si="5"/>
        <v>100</v>
      </c>
      <c r="AC229" s="13">
        <f t="shared" si="5"/>
        <v>106.71383702833552</v>
      </c>
      <c r="AD229" s="13">
        <f t="shared" si="5"/>
        <v>115.47095825764676</v>
      </c>
      <c r="AE229" s="13">
        <f t="shared" si="5"/>
        <v>122.93973494193148</v>
      </c>
      <c r="AF229" s="13">
        <f t="shared" si="5"/>
        <v>127.68330001745004</v>
      </c>
      <c r="AG229" s="13">
        <f t="shared" si="5"/>
        <v>132.58595649548798</v>
      </c>
      <c r="AH229" s="13">
        <f t="shared" si="5"/>
        <v>136.79453916199665</v>
      </c>
    </row>
    <row r="230" spans="1:34" x14ac:dyDescent="0.25">
      <c r="A230" s="6">
        <v>43</v>
      </c>
      <c r="B230" s="1" t="s">
        <v>138</v>
      </c>
      <c r="C230" s="13">
        <f t="shared" si="1"/>
        <v>20.364442055016578</v>
      </c>
      <c r="D230" s="13">
        <f t="shared" si="5"/>
        <v>20.406830574329838</v>
      </c>
      <c r="E230" s="13">
        <f t="shared" si="5"/>
        <v>40.8967846947873</v>
      </c>
      <c r="F230" s="13">
        <f t="shared" si="5"/>
        <v>40.818159182657183</v>
      </c>
      <c r="G230" s="13">
        <f t="shared" si="5"/>
        <v>40.609796707357688</v>
      </c>
      <c r="H230" s="13">
        <f t="shared" si="5"/>
        <v>40.442276738411266</v>
      </c>
      <c r="I230" s="13">
        <f t="shared" si="5"/>
        <v>40.213938150963124</v>
      </c>
      <c r="J230" s="13">
        <f t="shared" si="5"/>
        <v>39.887676303529261</v>
      </c>
      <c r="K230" s="13">
        <f t="shared" si="5"/>
        <v>39.322087216389448</v>
      </c>
      <c r="L230" s="13">
        <f t="shared" si="5"/>
        <v>38.841437599288426</v>
      </c>
      <c r="M230" s="13">
        <f t="shared" si="5"/>
        <v>57.724722344085528</v>
      </c>
      <c r="N230" s="13">
        <f t="shared" si="5"/>
        <v>56.822701805825474</v>
      </c>
      <c r="O230" s="13">
        <f t="shared" si="5"/>
        <v>55.809800200915276</v>
      </c>
      <c r="P230" s="13">
        <f t="shared" si="5"/>
        <v>54.685449295651416</v>
      </c>
      <c r="Q230" s="13">
        <f t="shared" si="5"/>
        <v>70.739868282365251</v>
      </c>
      <c r="R230" s="13">
        <f t="shared" si="5"/>
        <v>69.295747319986972</v>
      </c>
      <c r="S230" s="13">
        <f t="shared" si="5"/>
        <v>69.06888239641394</v>
      </c>
      <c r="T230" s="13">
        <f t="shared" si="5"/>
        <v>68.981692258874489</v>
      </c>
      <c r="U230" s="13">
        <f t="shared" si="5"/>
        <v>68.980978495179954</v>
      </c>
      <c r="V230" s="13">
        <f t="shared" si="5"/>
        <v>68.921787555482055</v>
      </c>
      <c r="W230" s="13">
        <f t="shared" ref="D230:AH239" si="6">W46*100/W138</f>
        <v>85.909767253258551</v>
      </c>
      <c r="X230" s="13">
        <f t="shared" si="6"/>
        <v>85.730354032070011</v>
      </c>
      <c r="Y230" s="13">
        <f t="shared" si="6"/>
        <v>85.366769789724586</v>
      </c>
      <c r="Z230" s="13">
        <f t="shared" si="6"/>
        <v>84.936077108368252</v>
      </c>
      <c r="AA230" s="13">
        <f t="shared" si="6"/>
        <v>84.329261916568015</v>
      </c>
      <c r="AB230" s="13">
        <f t="shared" si="6"/>
        <v>100</v>
      </c>
      <c r="AC230" s="13">
        <f t="shared" si="6"/>
        <v>99.275290380224362</v>
      </c>
      <c r="AD230" s="13">
        <f t="shared" si="6"/>
        <v>98.809347364260674</v>
      </c>
      <c r="AE230" s="13">
        <f t="shared" si="6"/>
        <v>114.22454587584117</v>
      </c>
      <c r="AF230" s="13">
        <f t="shared" si="6"/>
        <v>112.7889814832718</v>
      </c>
      <c r="AG230" s="13">
        <f t="shared" si="6"/>
        <v>111.85789572926555</v>
      </c>
      <c r="AH230" s="13">
        <f t="shared" si="6"/>
        <v>111.29766720089548</v>
      </c>
    </row>
    <row r="231" spans="1:34" x14ac:dyDescent="0.25">
      <c r="A231" s="6">
        <v>44</v>
      </c>
      <c r="B231" s="1" t="s">
        <v>139</v>
      </c>
      <c r="C231" s="13">
        <f t="shared" si="1"/>
        <v>40.443258108873252</v>
      </c>
      <c r="D231" s="13">
        <f t="shared" si="6"/>
        <v>40.791019449158071</v>
      </c>
      <c r="E231" s="13">
        <f t="shared" si="6"/>
        <v>41.051577201596082</v>
      </c>
      <c r="F231" s="13">
        <f t="shared" si="6"/>
        <v>41.016554281307933</v>
      </c>
      <c r="G231" s="13">
        <f t="shared" si="6"/>
        <v>40.958762717695826</v>
      </c>
      <c r="H231" s="13">
        <f t="shared" si="6"/>
        <v>40.988982161594961</v>
      </c>
      <c r="I231" s="13">
        <f t="shared" si="6"/>
        <v>41.08193380878825</v>
      </c>
      <c r="J231" s="13">
        <f t="shared" si="6"/>
        <v>41.124508562122678</v>
      </c>
      <c r="K231" s="13">
        <f t="shared" si="6"/>
        <v>40.535062829347382</v>
      </c>
      <c r="L231" s="13">
        <f t="shared" si="6"/>
        <v>39.798777381558828</v>
      </c>
      <c r="M231" s="13">
        <f t="shared" si="6"/>
        <v>38.807221247729771</v>
      </c>
      <c r="N231" s="13">
        <f t="shared" si="6"/>
        <v>37.518947068269476</v>
      </c>
      <c r="O231" s="13">
        <f t="shared" si="6"/>
        <v>36.150676017641523</v>
      </c>
      <c r="P231" s="13">
        <f t="shared" si="6"/>
        <v>68.557952036856761</v>
      </c>
      <c r="Q231" s="13">
        <f t="shared" si="6"/>
        <v>64.88618962340054</v>
      </c>
      <c r="R231" s="13">
        <f t="shared" si="6"/>
        <v>62.131868678082348</v>
      </c>
      <c r="S231" s="13">
        <f t="shared" si="6"/>
        <v>60.049961568024607</v>
      </c>
      <c r="T231" s="13">
        <f t="shared" si="6"/>
        <v>58.726802912849422</v>
      </c>
      <c r="U231" s="13">
        <f t="shared" si="6"/>
        <v>58.435790753120472</v>
      </c>
      <c r="V231" s="13">
        <f t="shared" si="6"/>
        <v>86.325966850828721</v>
      </c>
      <c r="W231" s="13">
        <f t="shared" si="6"/>
        <v>83.970576709920849</v>
      </c>
      <c r="X231" s="13">
        <f t="shared" si="6"/>
        <v>80.791106514994837</v>
      </c>
      <c r="Y231" s="13">
        <f t="shared" si="6"/>
        <v>103.16191262186</v>
      </c>
      <c r="Z231" s="13">
        <f t="shared" si="6"/>
        <v>100.54596458771127</v>
      </c>
      <c r="AA231" s="13">
        <f t="shared" si="6"/>
        <v>99.391722657337098</v>
      </c>
      <c r="AB231" s="13">
        <f t="shared" si="6"/>
        <v>100</v>
      </c>
      <c r="AC231" s="13">
        <f t="shared" si="6"/>
        <v>99.954021150270847</v>
      </c>
      <c r="AD231" s="13">
        <f t="shared" si="6"/>
        <v>98.00462581833861</v>
      </c>
      <c r="AE231" s="13">
        <f t="shared" si="6"/>
        <v>120.29062214309772</v>
      </c>
      <c r="AF231" s="13">
        <f t="shared" si="6"/>
        <v>118.39699934644855</v>
      </c>
      <c r="AG231" s="13">
        <f t="shared" si="6"/>
        <v>115.81151444401208</v>
      </c>
      <c r="AH231" s="13">
        <f t="shared" si="6"/>
        <v>135.19359723123515</v>
      </c>
    </row>
    <row r="232" spans="1:34" x14ac:dyDescent="0.25">
      <c r="A232" s="6">
        <v>45</v>
      </c>
      <c r="B232" s="9" t="s">
        <v>286</v>
      </c>
      <c r="C232" s="13">
        <f t="shared" si="1"/>
        <v>51.650453343407627</v>
      </c>
      <c r="D232" s="13">
        <f t="shared" si="6"/>
        <v>53.712616019250596</v>
      </c>
      <c r="E232" s="13">
        <f t="shared" si="6"/>
        <v>55.662959423060208</v>
      </c>
      <c r="F232" s="13">
        <f t="shared" si="6"/>
        <v>57.592105483606147</v>
      </c>
      <c r="G232" s="13">
        <f t="shared" si="6"/>
        <v>58.339150338468528</v>
      </c>
      <c r="H232" s="13">
        <f t="shared" si="6"/>
        <v>60.465400957179639</v>
      </c>
      <c r="I232" s="13">
        <f t="shared" si="6"/>
        <v>61.393472934868022</v>
      </c>
      <c r="J232" s="13">
        <f t="shared" si="6"/>
        <v>62.434031966224374</v>
      </c>
      <c r="K232" s="13">
        <f t="shared" si="6"/>
        <v>64.459570957095707</v>
      </c>
      <c r="L232" s="13">
        <f t="shared" si="6"/>
        <v>66.286653148683413</v>
      </c>
      <c r="M232" s="13">
        <f t="shared" si="6"/>
        <v>67.810194453388576</v>
      </c>
      <c r="N232" s="13">
        <f t="shared" si="6"/>
        <v>69.630124777183596</v>
      </c>
      <c r="O232" s="13">
        <f t="shared" si="6"/>
        <v>71.54027213516477</v>
      </c>
      <c r="P232" s="13">
        <f t="shared" si="6"/>
        <v>73.867543407254587</v>
      </c>
      <c r="Q232" s="13">
        <f t="shared" si="6"/>
        <v>76.18637794905537</v>
      </c>
      <c r="R232" s="13">
        <f t="shared" si="6"/>
        <v>78.183637728296233</v>
      </c>
      <c r="S232" s="13">
        <f t="shared" si="6"/>
        <v>80.077319874772968</v>
      </c>
      <c r="T232" s="13">
        <f t="shared" si="6"/>
        <v>81.59313779380399</v>
      </c>
      <c r="U232" s="13">
        <f t="shared" si="6"/>
        <v>82.993680285308557</v>
      </c>
      <c r="V232" s="13">
        <f t="shared" si="6"/>
        <v>85.731826850342514</v>
      </c>
      <c r="W232" s="13">
        <f t="shared" si="6"/>
        <v>88.131149595771788</v>
      </c>
      <c r="X232" s="13">
        <f t="shared" si="6"/>
        <v>91.858200333309455</v>
      </c>
      <c r="Y232" s="13">
        <f t="shared" si="6"/>
        <v>94.359562775529909</v>
      </c>
      <c r="Z232" s="13">
        <f t="shared" si="6"/>
        <v>96.035168547186203</v>
      </c>
      <c r="AA232" s="13">
        <f t="shared" si="6"/>
        <v>98.224353153656551</v>
      </c>
      <c r="AB232" s="13">
        <f t="shared" si="6"/>
        <v>100</v>
      </c>
      <c r="AC232" s="13">
        <f t="shared" si="6"/>
        <v>101.7334121323824</v>
      </c>
      <c r="AD232" s="13">
        <f t="shared" si="6"/>
        <v>103.79104194344278</v>
      </c>
      <c r="AE232" s="13">
        <f t="shared" si="6"/>
        <v>105.8981399030375</v>
      </c>
      <c r="AF232" s="13">
        <f t="shared" si="6"/>
        <v>108.81025196497619</v>
      </c>
      <c r="AG232" s="13">
        <f t="shared" si="6"/>
        <v>111.68316879179498</v>
      </c>
      <c r="AH232" s="13">
        <f t="shared" si="6"/>
        <v>114.71013119878748</v>
      </c>
    </row>
    <row r="233" spans="1:34" x14ac:dyDescent="0.25">
      <c r="A233" s="6">
        <v>46</v>
      </c>
      <c r="B233" s="1" t="s">
        <v>140</v>
      </c>
      <c r="C233" s="13">
        <f t="shared" si="1"/>
        <v>47.343104950195055</v>
      </c>
      <c r="D233" s="13">
        <f t="shared" si="6"/>
        <v>45.70885289062786</v>
      </c>
      <c r="E233" s="13">
        <f t="shared" si="6"/>
        <v>43.637633094780938</v>
      </c>
      <c r="F233" s="13">
        <f t="shared" si="6"/>
        <v>41.736227045075125</v>
      </c>
      <c r="G233" s="13">
        <f t="shared" si="6"/>
        <v>40.594959729799946</v>
      </c>
      <c r="H233" s="13">
        <f t="shared" si="6"/>
        <v>39.793709410416398</v>
      </c>
      <c r="I233" s="13">
        <f t="shared" si="6"/>
        <v>58.927056161412992</v>
      </c>
      <c r="J233" s="13">
        <f t="shared" si="6"/>
        <v>58.708414872798436</v>
      </c>
      <c r="K233" s="13">
        <f t="shared" si="6"/>
        <v>58.513294220446895</v>
      </c>
      <c r="L233" s="13">
        <f t="shared" si="6"/>
        <v>58.17922303586942</v>
      </c>
      <c r="M233" s="13">
        <f t="shared" si="6"/>
        <v>57.328930471473114</v>
      </c>
      <c r="N233" s="13">
        <f t="shared" si="6"/>
        <v>55.657800997387788</v>
      </c>
      <c r="O233" s="13">
        <f t="shared" si="6"/>
        <v>53.545420795613552</v>
      </c>
      <c r="P233" s="13">
        <f t="shared" si="6"/>
        <v>68.49033601358849</v>
      </c>
      <c r="Q233" s="13">
        <f t="shared" si="6"/>
        <v>65.766974456107121</v>
      </c>
      <c r="R233" s="13">
        <f t="shared" si="6"/>
        <v>63.741363045307359</v>
      </c>
      <c r="S233" s="13">
        <f t="shared" si="6"/>
        <v>77.700560687245925</v>
      </c>
      <c r="T233" s="13">
        <f t="shared" si="6"/>
        <v>76.02943859862539</v>
      </c>
      <c r="U233" s="13">
        <f t="shared" si="6"/>
        <v>74.958922510464262</v>
      </c>
      <c r="V233" s="13">
        <f t="shared" si="6"/>
        <v>73.526816700587034</v>
      </c>
      <c r="W233" s="13">
        <f t="shared" si="6"/>
        <v>85.216620649691507</v>
      </c>
      <c r="X233" s="13">
        <f t="shared" si="6"/>
        <v>81.210139356599129</v>
      </c>
      <c r="Y233" s="13">
        <f t="shared" si="6"/>
        <v>89.771211654868168</v>
      </c>
      <c r="Z233" s="13">
        <f t="shared" si="6"/>
        <v>99.890120867046249</v>
      </c>
      <c r="AA233" s="13">
        <f t="shared" si="6"/>
        <v>99.803387326965876</v>
      </c>
      <c r="AB233" s="13">
        <f t="shared" si="6"/>
        <v>100</v>
      </c>
      <c r="AC233" s="13">
        <f t="shared" si="6"/>
        <v>100.31700172545241</v>
      </c>
      <c r="AD233" s="13">
        <f t="shared" si="6"/>
        <v>99.589690475241994</v>
      </c>
      <c r="AE233" s="13">
        <f t="shared" si="6"/>
        <v>109.1650089757896</v>
      </c>
      <c r="AF233" s="13">
        <f t="shared" si="6"/>
        <v>116.86174787779065</v>
      </c>
      <c r="AG233" s="13">
        <f t="shared" si="6"/>
        <v>112.82403061592895</v>
      </c>
      <c r="AH233" s="13">
        <f t="shared" si="6"/>
        <v>120.05273589271215</v>
      </c>
    </row>
    <row r="234" spans="1:34" x14ac:dyDescent="0.25">
      <c r="A234" s="6">
        <v>47</v>
      </c>
      <c r="B234" s="1" t="s">
        <v>141</v>
      </c>
      <c r="C234" s="13">
        <f t="shared" si="1"/>
        <v>33.867307887696001</v>
      </c>
      <c r="D234" s="13">
        <f t="shared" si="6"/>
        <v>62.999070763706236</v>
      </c>
      <c r="E234" s="13">
        <f t="shared" si="6"/>
        <v>58.967479435091541</v>
      </c>
      <c r="F234" s="13">
        <f t="shared" si="6"/>
        <v>55.81836703367243</v>
      </c>
      <c r="G234" s="13">
        <f t="shared" si="6"/>
        <v>53.415236696267613</v>
      </c>
      <c r="H234" s="13">
        <f t="shared" si="6"/>
        <v>77.24890885916237</v>
      </c>
      <c r="I234" s="13">
        <f t="shared" si="6"/>
        <v>74.574922939246292</v>
      </c>
      <c r="J234" s="13">
        <f t="shared" si="6"/>
        <v>71.578545523954958</v>
      </c>
      <c r="K234" s="13">
        <f t="shared" si="6"/>
        <v>67.752207592764066</v>
      </c>
      <c r="L234" s="13">
        <f t="shared" si="6"/>
        <v>85.543199315654419</v>
      </c>
      <c r="M234" s="13">
        <f t="shared" si="6"/>
        <v>82.393532107729541</v>
      </c>
      <c r="N234" s="13">
        <f t="shared" si="6"/>
        <v>79.570320270539085</v>
      </c>
      <c r="O234" s="13">
        <f t="shared" si="6"/>
        <v>76.853613080484948</v>
      </c>
      <c r="P234" s="13">
        <f t="shared" si="6"/>
        <v>75.18655664367212</v>
      </c>
      <c r="Q234" s="13">
        <f t="shared" si="6"/>
        <v>92.939394221028479</v>
      </c>
      <c r="R234" s="13">
        <f t="shared" si="6"/>
        <v>92.529192960378992</v>
      </c>
      <c r="S234" s="13">
        <f t="shared" si="6"/>
        <v>92.649211555209675</v>
      </c>
      <c r="T234" s="13">
        <f t="shared" si="6"/>
        <v>92.976551313758677</v>
      </c>
      <c r="U234" s="13">
        <f t="shared" si="6"/>
        <v>93.762013257948681</v>
      </c>
      <c r="V234" s="13">
        <f t="shared" si="6"/>
        <v>94.39929011733831</v>
      </c>
      <c r="W234" s="13">
        <f t="shared" si="6"/>
        <v>94.794816619427252</v>
      </c>
      <c r="X234" s="13">
        <f t="shared" si="6"/>
        <v>95.840521372436257</v>
      </c>
      <c r="Y234" s="13">
        <f t="shared" si="6"/>
        <v>97.048747585912395</v>
      </c>
      <c r="Z234" s="13">
        <f t="shared" si="6"/>
        <v>97.915381527284111</v>
      </c>
      <c r="AA234" s="13">
        <f t="shared" si="6"/>
        <v>98.863074641621353</v>
      </c>
      <c r="AB234" s="13">
        <f t="shared" si="6"/>
        <v>100</v>
      </c>
      <c r="AC234" s="13">
        <f t="shared" si="6"/>
        <v>100.74653180064277</v>
      </c>
      <c r="AD234" s="13">
        <f t="shared" si="6"/>
        <v>101.59194579053772</v>
      </c>
      <c r="AE234" s="13">
        <f t="shared" si="6"/>
        <v>101.61981992967908</v>
      </c>
      <c r="AF234" s="13">
        <f t="shared" si="6"/>
        <v>121.22314149771192</v>
      </c>
      <c r="AG234" s="13">
        <f t="shared" si="6"/>
        <v>121.51898734177215</v>
      </c>
      <c r="AH234" s="13">
        <f t="shared" si="6"/>
        <v>121.91900514091805</v>
      </c>
    </row>
    <row r="235" spans="1:34" x14ac:dyDescent="0.25">
      <c r="A235" s="6">
        <v>48</v>
      </c>
      <c r="B235" s="1" t="s">
        <v>142</v>
      </c>
      <c r="C235" s="13">
        <f t="shared" si="1"/>
        <v>54.151838370300425</v>
      </c>
      <c r="D235" s="13">
        <f t="shared" si="6"/>
        <v>55.181995088802438</v>
      </c>
      <c r="E235" s="13">
        <f t="shared" si="6"/>
        <v>57.792453242781413</v>
      </c>
      <c r="F235" s="13">
        <f t="shared" si="6"/>
        <v>58.826191230372409</v>
      </c>
      <c r="G235" s="13">
        <f t="shared" si="6"/>
        <v>59.95387938156842</v>
      </c>
      <c r="H235" s="13">
        <f t="shared" si="6"/>
        <v>61.182791415058361</v>
      </c>
      <c r="I235" s="13">
        <f t="shared" si="6"/>
        <v>62.451860024564404</v>
      </c>
      <c r="J235" s="13">
        <f t="shared" si="6"/>
        <v>63.830162875562422</v>
      </c>
      <c r="K235" s="13">
        <f t="shared" si="6"/>
        <v>65.081165510701211</v>
      </c>
      <c r="L235" s="13">
        <f t="shared" si="6"/>
        <v>67.48426448640582</v>
      </c>
      <c r="M235" s="13">
        <f t="shared" si="6"/>
        <v>69.505261548299202</v>
      </c>
      <c r="N235" s="13">
        <f t="shared" si="6"/>
        <v>70.710321756346872</v>
      </c>
      <c r="O235" s="13">
        <f t="shared" si="6"/>
        <v>73.326924017011848</v>
      </c>
      <c r="P235" s="13">
        <f t="shared" si="6"/>
        <v>75.250373485309581</v>
      </c>
      <c r="Q235" s="13">
        <f t="shared" si="6"/>
        <v>78.236837709309967</v>
      </c>
      <c r="R235" s="13">
        <f t="shared" si="6"/>
        <v>79.732263149179062</v>
      </c>
      <c r="S235" s="13">
        <f t="shared" si="6"/>
        <v>81.092851314755393</v>
      </c>
      <c r="T235" s="13">
        <f t="shared" si="6"/>
        <v>83.001246006800159</v>
      </c>
      <c r="U235" s="13">
        <f t="shared" si="6"/>
        <v>84.721499979549961</v>
      </c>
      <c r="V235" s="13">
        <f t="shared" si="6"/>
        <v>87.075840186170055</v>
      </c>
      <c r="W235" s="13">
        <f t="shared" si="6"/>
        <v>90.114952886776194</v>
      </c>
      <c r="X235" s="13">
        <f t="shared" si="6"/>
        <v>92.896712652072381</v>
      </c>
      <c r="Y235" s="13">
        <f t="shared" si="6"/>
        <v>95.312529785165552</v>
      </c>
      <c r="Z235" s="13">
        <f t="shared" si="6"/>
        <v>96.785894224776655</v>
      </c>
      <c r="AA235" s="13">
        <f t="shared" si="6"/>
        <v>98.709888919679145</v>
      </c>
      <c r="AB235" s="13">
        <f t="shared" si="6"/>
        <v>100</v>
      </c>
      <c r="AC235" s="13">
        <f t="shared" si="6"/>
        <v>101.34589170232793</v>
      </c>
      <c r="AD235" s="13">
        <f t="shared" si="6"/>
        <v>103.59331282246855</v>
      </c>
      <c r="AE235" s="13">
        <f t="shared" si="6"/>
        <v>104.89935183242604</v>
      </c>
      <c r="AF235" s="13">
        <f t="shared" si="6"/>
        <v>106.00622026064624</v>
      </c>
      <c r="AG235" s="13">
        <f t="shared" si="6"/>
        <v>107.89028388054611</v>
      </c>
      <c r="AH235" s="13">
        <f t="shared" si="6"/>
        <v>110.59948608105468</v>
      </c>
    </row>
    <row r="236" spans="1:34" x14ac:dyDescent="0.25">
      <c r="A236" s="6">
        <v>49</v>
      </c>
      <c r="B236" s="1" t="s">
        <v>143</v>
      </c>
      <c r="C236" s="13">
        <f t="shared" si="1"/>
        <v>0</v>
      </c>
      <c r="D236" s="13">
        <f t="shared" si="6"/>
        <v>0</v>
      </c>
      <c r="E236" s="13">
        <f t="shared" si="6"/>
        <v>0</v>
      </c>
      <c r="F236" s="13">
        <f t="shared" si="6"/>
        <v>0</v>
      </c>
      <c r="G236" s="13">
        <f t="shared" si="6"/>
        <v>0</v>
      </c>
      <c r="H236" s="13">
        <f t="shared" si="6"/>
        <v>0</v>
      </c>
      <c r="I236" s="13">
        <f t="shared" si="6"/>
        <v>0</v>
      </c>
      <c r="J236" s="13">
        <f t="shared" si="6"/>
        <v>0</v>
      </c>
      <c r="K236" s="13">
        <f t="shared" si="6"/>
        <v>0</v>
      </c>
      <c r="L236" s="13">
        <f t="shared" si="6"/>
        <v>0</v>
      </c>
      <c r="M236" s="13">
        <f t="shared" si="6"/>
        <v>0</v>
      </c>
      <c r="N236" s="13">
        <f t="shared" si="6"/>
        <v>102.89759631215014</v>
      </c>
      <c r="O236" s="13">
        <f t="shared" si="6"/>
        <v>89.814981138853952</v>
      </c>
      <c r="P236" s="13">
        <f t="shared" si="6"/>
        <v>77.758079064414773</v>
      </c>
      <c r="Q236" s="13">
        <f t="shared" si="6"/>
        <v>68.279892937127869</v>
      </c>
      <c r="R236" s="13">
        <f t="shared" si="6"/>
        <v>61.582421913489021</v>
      </c>
      <c r="S236" s="13">
        <f t="shared" si="6"/>
        <v>56.734369681152842</v>
      </c>
      <c r="T236" s="13">
        <f t="shared" si="6"/>
        <v>52.987431381276359</v>
      </c>
      <c r="U236" s="13">
        <f t="shared" si="6"/>
        <v>98.438761246628474</v>
      </c>
      <c r="V236" s="13">
        <f t="shared" si="6"/>
        <v>90.432266232591786</v>
      </c>
      <c r="W236" s="13">
        <f t="shared" si="6"/>
        <v>83.283363315344118</v>
      </c>
      <c r="X236" s="13">
        <f t="shared" si="6"/>
        <v>76.771895344552263</v>
      </c>
      <c r="Y236" s="13">
        <f t="shared" si="6"/>
        <v>105.6859015007398</v>
      </c>
      <c r="Z236" s="13">
        <f t="shared" si="6"/>
        <v>92.112696814128853</v>
      </c>
      <c r="AA236" s="13">
        <f t="shared" si="6"/>
        <v>107.62988236053857</v>
      </c>
      <c r="AB236" s="13">
        <f t="shared" si="6"/>
        <v>100</v>
      </c>
      <c r="AC236" s="13">
        <f t="shared" si="6"/>
        <v>113.56615910164625</v>
      </c>
      <c r="AD236" s="13">
        <f t="shared" si="6"/>
        <v>111.73350813419938</v>
      </c>
      <c r="AE236" s="13">
        <f t="shared" si="6"/>
        <v>127.0253486140123</v>
      </c>
      <c r="AF236" s="13">
        <f t="shared" si="6"/>
        <v>128.24568453271547</v>
      </c>
      <c r="AG236" s="13">
        <f t="shared" si="6"/>
        <v>140.04768623716376</v>
      </c>
      <c r="AH236" s="13">
        <f t="shared" si="6"/>
        <v>137.97797871459716</v>
      </c>
    </row>
    <row r="237" spans="1:34" x14ac:dyDescent="0.25">
      <c r="A237" s="6">
        <v>50</v>
      </c>
      <c r="B237" s="9" t="s">
        <v>287</v>
      </c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</row>
    <row r="238" spans="1:34" x14ac:dyDescent="0.25">
      <c r="A238" s="6">
        <v>51</v>
      </c>
      <c r="B238" s="9" t="s">
        <v>61</v>
      </c>
      <c r="C238" s="13">
        <f t="shared" si="1"/>
        <v>50.268717714130595</v>
      </c>
      <c r="D238" s="13">
        <f t="shared" si="6"/>
        <v>52.390612766428092</v>
      </c>
      <c r="E238" s="13">
        <f t="shared" si="6"/>
        <v>55.91621514322938</v>
      </c>
      <c r="F238" s="13">
        <f t="shared" si="6"/>
        <v>57.139726462045942</v>
      </c>
      <c r="G238" s="13">
        <f t="shared" si="6"/>
        <v>58.88918757909255</v>
      </c>
      <c r="H238" s="13">
        <f t="shared" si="6"/>
        <v>61.200006670800725</v>
      </c>
      <c r="I238" s="13">
        <f t="shared" si="6"/>
        <v>62.308623513494261</v>
      </c>
      <c r="J238" s="13">
        <f t="shared" si="6"/>
        <v>63.53139244929401</v>
      </c>
      <c r="K238" s="13">
        <f t="shared" si="6"/>
        <v>64.750638955082337</v>
      </c>
      <c r="L238" s="13">
        <f t="shared" si="6"/>
        <v>67.140928260329218</v>
      </c>
      <c r="M238" s="13">
        <f t="shared" si="6"/>
        <v>68.694610841726956</v>
      </c>
      <c r="N238" s="13">
        <f t="shared" si="6"/>
        <v>71.227544403696356</v>
      </c>
      <c r="O238" s="13">
        <f t="shared" si="6"/>
        <v>72.630840458234132</v>
      </c>
      <c r="P238" s="13">
        <f t="shared" si="6"/>
        <v>75.243735958981404</v>
      </c>
      <c r="Q238" s="13">
        <f t="shared" si="6"/>
        <v>76.633237158620702</v>
      </c>
      <c r="R238" s="13">
        <f t="shared" si="6"/>
        <v>78.576548248392086</v>
      </c>
      <c r="S238" s="13">
        <f t="shared" si="6"/>
        <v>80.014343979861621</v>
      </c>
      <c r="T238" s="13">
        <f t="shared" si="6"/>
        <v>82.484054104635021</v>
      </c>
      <c r="U238" s="13">
        <f t="shared" si="6"/>
        <v>83.69393304881801</v>
      </c>
      <c r="V238" s="13">
        <f t="shared" si="6"/>
        <v>86.978266305706853</v>
      </c>
      <c r="W238" s="13">
        <f t="shared" si="6"/>
        <v>89.789232603496515</v>
      </c>
      <c r="X238" s="13">
        <f t="shared" si="6"/>
        <v>93.612306421057411</v>
      </c>
      <c r="Y238" s="13">
        <f t="shared" si="6"/>
        <v>96.021054494870782</v>
      </c>
      <c r="Z238" s="13">
        <f t="shared" si="6"/>
        <v>97.471587032380071</v>
      </c>
      <c r="AA238" s="13">
        <f t="shared" si="6"/>
        <v>98.654354603212184</v>
      </c>
      <c r="AB238" s="13">
        <f t="shared" si="6"/>
        <v>100</v>
      </c>
      <c r="AC238" s="13">
        <f t="shared" si="6"/>
        <v>100.26121315414038</v>
      </c>
      <c r="AD238" s="13">
        <f t="shared" si="6"/>
        <v>102.39606799098915</v>
      </c>
      <c r="AE238" s="13">
        <f t="shared" si="6"/>
        <v>104.00616247577153</v>
      </c>
      <c r="AF238" s="13">
        <f t="shared" si="6"/>
        <v>106.23983044123062</v>
      </c>
      <c r="AG238" s="13">
        <f t="shared" si="6"/>
        <v>108.34945307849543</v>
      </c>
      <c r="AH238" s="13">
        <f t="shared" si="6"/>
        <v>111.63642866885385</v>
      </c>
    </row>
    <row r="239" spans="1:34" x14ac:dyDescent="0.25">
      <c r="A239" s="6">
        <v>52</v>
      </c>
      <c r="B239" s="1" t="s">
        <v>144</v>
      </c>
      <c r="C239" s="13">
        <f t="shared" si="1"/>
        <v>46.913387781732936</v>
      </c>
      <c r="D239" s="13">
        <f t="shared" si="6"/>
        <v>48.207573547540242</v>
      </c>
      <c r="E239" s="13">
        <f t="shared" si="6"/>
        <v>49.20861071953815</v>
      </c>
      <c r="F239" s="13">
        <f t="shared" si="6"/>
        <v>53.099213694349686</v>
      </c>
      <c r="G239" s="13">
        <f t="shared" si="6"/>
        <v>54.072906499833721</v>
      </c>
      <c r="H239" s="13">
        <f t="shared" si="6"/>
        <v>55.476785009355133</v>
      </c>
      <c r="I239" s="13">
        <f t="shared" si="6"/>
        <v>57.363230284114344</v>
      </c>
      <c r="J239" s="13">
        <f t="shared" si="6"/>
        <v>59.64351920620723</v>
      </c>
      <c r="K239" s="13">
        <f t="shared" si="6"/>
        <v>58.635927293683906</v>
      </c>
      <c r="L239" s="13">
        <f t="shared" si="6"/>
        <v>62.2532369653225</v>
      </c>
      <c r="M239" s="13">
        <f t="shared" si="6"/>
        <v>64.873123739515194</v>
      </c>
      <c r="N239" s="13">
        <f t="shared" si="6"/>
        <v>69.634817607760496</v>
      </c>
      <c r="O239" s="13">
        <f t="shared" si="6"/>
        <v>71.846564476903112</v>
      </c>
      <c r="P239" s="13">
        <f t="shared" si="6"/>
        <v>73.725142531435694</v>
      </c>
      <c r="Q239" s="13">
        <f t="shared" si="6"/>
        <v>75.784981957601872</v>
      </c>
      <c r="R239" s="13">
        <f t="shared" si="6"/>
        <v>78.519848509038923</v>
      </c>
      <c r="S239" s="13">
        <f t="shared" si="6"/>
        <v>79.549534635222372</v>
      </c>
      <c r="T239" s="13">
        <f t="shared" si="6"/>
        <v>80.528026508131006</v>
      </c>
      <c r="U239" s="13">
        <f t="shared" si="6"/>
        <v>83.472175385057142</v>
      </c>
      <c r="V239" s="13">
        <f t="shared" si="6"/>
        <v>86.079473488751859</v>
      </c>
      <c r="W239" s="13">
        <f t="shared" si="6"/>
        <v>90.261487529372587</v>
      </c>
      <c r="X239" s="13">
        <f t="shared" si="6"/>
        <v>94.385665334386772</v>
      </c>
      <c r="Y239" s="13">
        <f t="shared" si="6"/>
        <v>97.350565421819027</v>
      </c>
      <c r="Z239" s="13">
        <f t="shared" si="6"/>
        <v>97.743130661648664</v>
      </c>
      <c r="AA239" s="13">
        <f t="shared" si="6"/>
        <v>98.803509263520624</v>
      </c>
      <c r="AB239" s="13">
        <f t="shared" si="6"/>
        <v>100</v>
      </c>
      <c r="AC239" s="13">
        <f t="shared" si="6"/>
        <v>101.2330796499846</v>
      </c>
      <c r="AD239" s="13">
        <f t="shared" ref="D239:AH249" si="7">AD55*100/AD147</f>
        <v>102.23648443899364</v>
      </c>
      <c r="AE239" s="13">
        <f t="shared" si="7"/>
        <v>105.03169794860734</v>
      </c>
      <c r="AF239" s="13">
        <f t="shared" si="7"/>
        <v>107.48387483502772</v>
      </c>
      <c r="AG239" s="13">
        <f t="shared" si="7"/>
        <v>109.70777161574293</v>
      </c>
      <c r="AH239" s="13">
        <f t="shared" si="7"/>
        <v>112.07572333983164</v>
      </c>
    </row>
    <row r="240" spans="1:34" x14ac:dyDescent="0.25">
      <c r="A240" s="6">
        <v>53</v>
      </c>
      <c r="B240" s="1" t="s">
        <v>145</v>
      </c>
      <c r="C240" s="13">
        <f t="shared" si="1"/>
        <v>48.355899419729212</v>
      </c>
      <c r="D240" s="13">
        <f t="shared" si="7"/>
        <v>54.748921446247508</v>
      </c>
      <c r="E240" s="13">
        <f t="shared" si="7"/>
        <v>60.093842544517514</v>
      </c>
      <c r="F240" s="13">
        <f t="shared" si="7"/>
        <v>65.578930801112207</v>
      </c>
      <c r="G240" s="13">
        <f t="shared" si="7"/>
        <v>61.658363340403483</v>
      </c>
      <c r="H240" s="13">
        <f t="shared" si="7"/>
        <v>68.74391125357468</v>
      </c>
      <c r="I240" s="13">
        <f t="shared" si="7"/>
        <v>65.400023917723018</v>
      </c>
      <c r="J240" s="13">
        <f t="shared" si="7"/>
        <v>62.785224304698481</v>
      </c>
      <c r="K240" s="13">
        <f t="shared" si="7"/>
        <v>70.133112647805532</v>
      </c>
      <c r="L240" s="13">
        <f t="shared" si="7"/>
        <v>68.614400790437912</v>
      </c>
      <c r="M240" s="13">
        <f t="shared" si="7"/>
        <v>66.392245385738946</v>
      </c>
      <c r="N240" s="13">
        <f t="shared" si="7"/>
        <v>71.70994760393161</v>
      </c>
      <c r="O240" s="13">
        <f t="shared" si="7"/>
        <v>69.095554545566202</v>
      </c>
      <c r="P240" s="13">
        <f t="shared" si="7"/>
        <v>74.152291009183003</v>
      </c>
      <c r="Q240" s="13">
        <f t="shared" si="7"/>
        <v>78.275324202160974</v>
      </c>
      <c r="R240" s="13">
        <f t="shared" si="7"/>
        <v>75.620084694494849</v>
      </c>
      <c r="S240" s="13">
        <f t="shared" si="7"/>
        <v>81.176737993960444</v>
      </c>
      <c r="T240" s="13">
        <f t="shared" si="7"/>
        <v>80.442756934165644</v>
      </c>
      <c r="U240" s="13">
        <f t="shared" si="7"/>
        <v>79.828846952134626</v>
      </c>
      <c r="V240" s="13">
        <f t="shared" si="7"/>
        <v>85.910652920962178</v>
      </c>
      <c r="W240" s="13">
        <f t="shared" si="7"/>
        <v>84.660991341134292</v>
      </c>
      <c r="X240" s="13">
        <f t="shared" si="7"/>
        <v>89.060337106098842</v>
      </c>
      <c r="Y240" s="13">
        <f t="shared" si="7"/>
        <v>93.119580440418346</v>
      </c>
      <c r="Z240" s="13">
        <f t="shared" si="7"/>
        <v>98.38452608173786</v>
      </c>
      <c r="AA240" s="13">
        <f t="shared" si="7"/>
        <v>99.000099000098999</v>
      </c>
      <c r="AB240" s="13">
        <f t="shared" si="7"/>
        <v>100</v>
      </c>
      <c r="AC240" s="13">
        <f t="shared" si="7"/>
        <v>101.14291493880853</v>
      </c>
      <c r="AD240" s="13">
        <f t="shared" si="7"/>
        <v>102.00542668869983</v>
      </c>
      <c r="AE240" s="13">
        <f t="shared" si="7"/>
        <v>102.05227117329494</v>
      </c>
      <c r="AF240" s="13">
        <f t="shared" si="7"/>
        <v>107.03348511101262</v>
      </c>
      <c r="AG240" s="13">
        <f t="shared" si="7"/>
        <v>111.0606539251303</v>
      </c>
      <c r="AH240" s="13">
        <f t="shared" si="7"/>
        <v>114.86859033265942</v>
      </c>
    </row>
    <row r="241" spans="1:34" x14ac:dyDescent="0.25">
      <c r="A241" s="6">
        <v>54</v>
      </c>
      <c r="B241" s="1" t="s">
        <v>146</v>
      </c>
      <c r="C241" s="13">
        <f t="shared" si="1"/>
        <v>59.070234508831</v>
      </c>
      <c r="D241" s="13">
        <f t="shared" si="7"/>
        <v>61.209952432215715</v>
      </c>
      <c r="E241" s="13">
        <f t="shared" si="7"/>
        <v>62.684134645521212</v>
      </c>
      <c r="F241" s="13">
        <f t="shared" si="7"/>
        <v>69.341089449375033</v>
      </c>
      <c r="G241" s="13">
        <f t="shared" si="7"/>
        <v>69.97313031795791</v>
      </c>
      <c r="H241" s="13">
        <f t="shared" si="7"/>
        <v>71.856949396125245</v>
      </c>
      <c r="I241" s="13">
        <f t="shared" si="7"/>
        <v>69.037741340011934</v>
      </c>
      <c r="J241" s="13">
        <f t="shared" si="7"/>
        <v>71.023988352065913</v>
      </c>
      <c r="K241" s="13">
        <f t="shared" si="7"/>
        <v>73.385769912127884</v>
      </c>
      <c r="L241" s="13">
        <f t="shared" si="7"/>
        <v>76.880866370483119</v>
      </c>
      <c r="M241" s="13">
        <f t="shared" si="7"/>
        <v>74.961851445287934</v>
      </c>
      <c r="N241" s="13">
        <f t="shared" si="7"/>
        <v>77.770778407721082</v>
      </c>
      <c r="O241" s="13">
        <f t="shared" si="7"/>
        <v>81.040670260370163</v>
      </c>
      <c r="P241" s="13">
        <f t="shared" si="7"/>
        <v>80.440599979621709</v>
      </c>
      <c r="Q241" s="13">
        <f t="shared" si="7"/>
        <v>84.313701997214096</v>
      </c>
      <c r="R241" s="13">
        <f t="shared" si="7"/>
        <v>84.101311095176115</v>
      </c>
      <c r="S241" s="13">
        <f t="shared" si="7"/>
        <v>84.443543713311499</v>
      </c>
      <c r="T241" s="13">
        <f t="shared" si="7"/>
        <v>84.924665117461984</v>
      </c>
      <c r="U241" s="13">
        <f t="shared" si="7"/>
        <v>85.576102828245141</v>
      </c>
      <c r="V241" s="13">
        <f t="shared" si="7"/>
        <v>90.485781969079198</v>
      </c>
      <c r="W241" s="13">
        <f t="shared" si="7"/>
        <v>90.538254449615678</v>
      </c>
      <c r="X241" s="13">
        <f t="shared" si="7"/>
        <v>95.225398518292792</v>
      </c>
      <c r="Y241" s="13">
        <f t="shared" si="7"/>
        <v>95.666315890175056</v>
      </c>
      <c r="Z241" s="13">
        <f t="shared" si="7"/>
        <v>96.654778128956806</v>
      </c>
      <c r="AA241" s="13">
        <f t="shared" si="7"/>
        <v>98.288792129033524</v>
      </c>
      <c r="AB241" s="13">
        <f t="shared" si="7"/>
        <v>100</v>
      </c>
      <c r="AC241" s="13">
        <f t="shared" si="7"/>
        <v>101.51459779916351</v>
      </c>
      <c r="AD241" s="13">
        <f t="shared" si="7"/>
        <v>102.42333613290451</v>
      </c>
      <c r="AE241" s="13">
        <f t="shared" si="7"/>
        <v>102.22231308650053</v>
      </c>
      <c r="AF241" s="13">
        <f t="shared" si="7"/>
        <v>106.61161630479293</v>
      </c>
      <c r="AG241" s="13">
        <f t="shared" si="7"/>
        <v>111.60752195877994</v>
      </c>
      <c r="AH241" s="13">
        <f t="shared" si="7"/>
        <v>111.85258024449999</v>
      </c>
    </row>
    <row r="242" spans="1:34" x14ac:dyDescent="0.25">
      <c r="A242" s="6">
        <v>55</v>
      </c>
      <c r="B242" s="1" t="s">
        <v>147</v>
      </c>
      <c r="C242" s="13">
        <f t="shared" si="1"/>
        <v>64.129695896982057</v>
      </c>
      <c r="D242" s="13">
        <f t="shared" si="7"/>
        <v>58.330125176448632</v>
      </c>
      <c r="E242" s="13">
        <f t="shared" si="7"/>
        <v>53.248136315228962</v>
      </c>
      <c r="F242" s="13">
        <f t="shared" si="7"/>
        <v>48.954814706026333</v>
      </c>
      <c r="G242" s="13">
        <f t="shared" si="7"/>
        <v>45.600882833091653</v>
      </c>
      <c r="H242" s="13">
        <f t="shared" si="7"/>
        <v>42.575656942386622</v>
      </c>
      <c r="I242" s="13">
        <f t="shared" si="7"/>
        <v>39.577001013171227</v>
      </c>
      <c r="J242" s="13">
        <f t="shared" si="7"/>
        <v>74.082305441345341</v>
      </c>
      <c r="K242" s="13">
        <f t="shared" si="7"/>
        <v>69.502363080344722</v>
      </c>
      <c r="L242" s="13">
        <f t="shared" si="7"/>
        <v>65.294182941241758</v>
      </c>
      <c r="M242" s="13">
        <f t="shared" si="7"/>
        <v>61.247488852957041</v>
      </c>
      <c r="N242" s="13">
        <f t="shared" si="7"/>
        <v>56.907099160620284</v>
      </c>
      <c r="O242" s="13">
        <f t="shared" si="7"/>
        <v>79.484937604323974</v>
      </c>
      <c r="P242" s="13">
        <f t="shared" si="7"/>
        <v>74.517869385078541</v>
      </c>
      <c r="Q242" s="13">
        <f t="shared" si="7"/>
        <v>70.039782596514826</v>
      </c>
      <c r="R242" s="13">
        <f t="shared" si="7"/>
        <v>66.877106628858812</v>
      </c>
      <c r="S242" s="13">
        <f t="shared" si="7"/>
        <v>86.311065078543081</v>
      </c>
      <c r="T242" s="13">
        <f t="shared" si="7"/>
        <v>80.304837161866459</v>
      </c>
      <c r="U242" s="13">
        <f t="shared" si="7"/>
        <v>91.535861919983006</v>
      </c>
      <c r="V242" s="13">
        <f t="shared" si="7"/>
        <v>86.223546615898243</v>
      </c>
      <c r="W242" s="13">
        <f t="shared" si="7"/>
        <v>97.715413629345903</v>
      </c>
      <c r="X242" s="13">
        <f t="shared" si="7"/>
        <v>94.077802342537268</v>
      </c>
      <c r="Y242" s="13">
        <f t="shared" si="7"/>
        <v>94.404637155777081</v>
      </c>
      <c r="Z242" s="13">
        <f t="shared" si="7"/>
        <v>95.930622973465589</v>
      </c>
      <c r="AA242" s="13">
        <f t="shared" si="7"/>
        <v>97.856933163714658</v>
      </c>
      <c r="AB242" s="13">
        <f t="shared" si="7"/>
        <v>100</v>
      </c>
      <c r="AC242" s="13">
        <f t="shared" si="7"/>
        <v>102.35309771650239</v>
      </c>
      <c r="AD242" s="13">
        <f t="shared" si="7"/>
        <v>104.89327109665916</v>
      </c>
      <c r="AE242" s="13">
        <f t="shared" si="7"/>
        <v>107.51763289179428</v>
      </c>
      <c r="AF242" s="13">
        <f t="shared" si="7"/>
        <v>91.833436186781867</v>
      </c>
      <c r="AG242" s="13">
        <f t="shared" si="7"/>
        <v>93.990969347665086</v>
      </c>
      <c r="AH242" s="13">
        <f t="shared" si="7"/>
        <v>96.10357659070641</v>
      </c>
    </row>
    <row r="243" spans="1:34" x14ac:dyDescent="0.25">
      <c r="A243" s="6">
        <v>56</v>
      </c>
      <c r="B243" s="9" t="s">
        <v>67</v>
      </c>
      <c r="C243" s="13">
        <f t="shared" si="1"/>
        <v>41.963465113769104</v>
      </c>
      <c r="D243" s="13">
        <f t="shared" si="7"/>
        <v>44.537222406730031</v>
      </c>
      <c r="E243" s="13">
        <f t="shared" si="7"/>
        <v>46.986205625947221</v>
      </c>
      <c r="F243" s="13">
        <f t="shared" si="7"/>
        <v>49.120633767147396</v>
      </c>
      <c r="G243" s="13">
        <f t="shared" si="7"/>
        <v>50.969909651622025</v>
      </c>
      <c r="H243" s="13">
        <f t="shared" si="7"/>
        <v>52.768137820748123</v>
      </c>
      <c r="I243" s="13">
        <f t="shared" si="7"/>
        <v>54.664651574442978</v>
      </c>
      <c r="J243" s="13">
        <f t="shared" si="7"/>
        <v>56.813618634063026</v>
      </c>
      <c r="K243" s="13">
        <f t="shared" si="7"/>
        <v>58.945389924966676</v>
      </c>
      <c r="L243" s="13">
        <f t="shared" si="7"/>
        <v>61.168834550142854</v>
      </c>
      <c r="M243" s="13">
        <f t="shared" si="7"/>
        <v>63.462883674003834</v>
      </c>
      <c r="N243" s="13">
        <f t="shared" si="7"/>
        <v>65.907223225705479</v>
      </c>
      <c r="O243" s="13">
        <f t="shared" si="7"/>
        <v>68.524214539305731</v>
      </c>
      <c r="P243" s="13">
        <f t="shared" si="7"/>
        <v>71.13614101897771</v>
      </c>
      <c r="Q243" s="13">
        <f t="shared" si="7"/>
        <v>73.844575499971654</v>
      </c>
      <c r="R243" s="13">
        <f t="shared" si="7"/>
        <v>76.762934034480736</v>
      </c>
      <c r="S243" s="13">
        <f t="shared" si="7"/>
        <v>79.964815481188296</v>
      </c>
      <c r="T243" s="13">
        <f t="shared" si="7"/>
        <v>83.679558157529726</v>
      </c>
      <c r="U243" s="13">
        <f t="shared" si="7"/>
        <v>87.98340926179354</v>
      </c>
      <c r="V243" s="13">
        <f t="shared" si="7"/>
        <v>92.237531474616404</v>
      </c>
      <c r="W243" s="13">
        <f t="shared" si="7"/>
        <v>95.528510834541123</v>
      </c>
      <c r="X243" s="13">
        <f t="shared" si="7"/>
        <v>97.544170180553834</v>
      </c>
      <c r="Y243" s="13">
        <f t="shared" si="7"/>
        <v>98.49892881534204</v>
      </c>
      <c r="Z243" s="13">
        <f t="shared" si="7"/>
        <v>99.010941839611149</v>
      </c>
      <c r="AA243" s="13">
        <f t="shared" si="7"/>
        <v>99.403380052599331</v>
      </c>
      <c r="AB243" s="13">
        <f t="shared" si="7"/>
        <v>100</v>
      </c>
      <c r="AC243" s="13">
        <f t="shared" si="7"/>
        <v>101.25422710842517</v>
      </c>
      <c r="AD243" s="13">
        <f t="shared" si="7"/>
        <v>103.10833444026832</v>
      </c>
      <c r="AE243" s="13">
        <f t="shared" si="7"/>
        <v>105.48931478672698</v>
      </c>
      <c r="AF243" s="13">
        <f t="shared" si="7"/>
        <v>108.31424741808664</v>
      </c>
      <c r="AG243" s="13">
        <f t="shared" si="7"/>
        <v>111.58255680608794</v>
      </c>
      <c r="AH243" s="13">
        <f t="shared" si="7"/>
        <v>115.26623938878411</v>
      </c>
    </row>
    <row r="244" spans="1:34" x14ac:dyDescent="0.25">
      <c r="A244" s="6">
        <v>57</v>
      </c>
      <c r="B244" s="1" t="s">
        <v>148</v>
      </c>
      <c r="C244" s="13">
        <f t="shared" si="1"/>
        <v>41.942368275163105</v>
      </c>
      <c r="D244" s="13">
        <f t="shared" si="7"/>
        <v>44.586441645265175</v>
      </c>
      <c r="E244" s="13">
        <f t="shared" si="7"/>
        <v>46.976989135646519</v>
      </c>
      <c r="F244" s="13">
        <f t="shared" si="7"/>
        <v>49.116548399188289</v>
      </c>
      <c r="G244" s="13">
        <f t="shared" si="7"/>
        <v>50.969346716326392</v>
      </c>
      <c r="H244" s="13">
        <f t="shared" si="7"/>
        <v>52.770983489517484</v>
      </c>
      <c r="I244" s="13">
        <f t="shared" si="7"/>
        <v>54.670442043099577</v>
      </c>
      <c r="J244" s="13">
        <f t="shared" si="7"/>
        <v>56.82191125860119</v>
      </c>
      <c r="K244" s="13">
        <f t="shared" si="7"/>
        <v>58.958741692070028</v>
      </c>
      <c r="L244" s="13">
        <f t="shared" si="7"/>
        <v>61.1866293296926</v>
      </c>
      <c r="M244" s="13">
        <f t="shared" si="7"/>
        <v>63.486390518686875</v>
      </c>
      <c r="N244" s="13">
        <f t="shared" si="7"/>
        <v>65.888742537651865</v>
      </c>
      <c r="O244" s="13">
        <f t="shared" si="7"/>
        <v>68.51603331804462</v>
      </c>
      <c r="P244" s="13">
        <f t="shared" si="7"/>
        <v>71.137819632650931</v>
      </c>
      <c r="Q244" s="13">
        <f t="shared" si="7"/>
        <v>73.855707219593555</v>
      </c>
      <c r="R244" s="13">
        <f t="shared" si="7"/>
        <v>76.739466954546117</v>
      </c>
      <c r="S244" s="13">
        <f t="shared" si="7"/>
        <v>79.950833514062353</v>
      </c>
      <c r="T244" s="13">
        <f t="shared" si="7"/>
        <v>83.6743995920922</v>
      </c>
      <c r="U244" s="13">
        <f t="shared" si="7"/>
        <v>87.985955958140934</v>
      </c>
      <c r="V244" s="13">
        <f t="shared" si="7"/>
        <v>92.249308355669612</v>
      </c>
      <c r="W244" s="13">
        <f t="shared" si="7"/>
        <v>95.54635479546414</v>
      </c>
      <c r="X244" s="13">
        <f t="shared" si="7"/>
        <v>97.570051535540259</v>
      </c>
      <c r="Y244" s="13">
        <f t="shared" si="7"/>
        <v>98.532177476454422</v>
      </c>
      <c r="Z244" s="13">
        <f t="shared" si="7"/>
        <v>99.010271114047129</v>
      </c>
      <c r="AA244" s="13">
        <f t="shared" si="7"/>
        <v>99.403070025585791</v>
      </c>
      <c r="AB244" s="13">
        <f t="shared" si="7"/>
        <v>100</v>
      </c>
      <c r="AC244" s="13">
        <f t="shared" si="7"/>
        <v>101.25549267945058</v>
      </c>
      <c r="AD244" s="13">
        <f t="shared" si="7"/>
        <v>103.1131200555554</v>
      </c>
      <c r="AE244" s="13">
        <f t="shared" si="7"/>
        <v>105.50174039787584</v>
      </c>
      <c r="AF244" s="13">
        <f t="shared" si="7"/>
        <v>108.30167898230725</v>
      </c>
      <c r="AG244" s="13">
        <f t="shared" si="7"/>
        <v>111.58133191446385</v>
      </c>
      <c r="AH244" s="13">
        <f t="shared" si="7"/>
        <v>115.27674154952834</v>
      </c>
    </row>
    <row r="245" spans="1:34" x14ac:dyDescent="0.25">
      <c r="A245" s="6">
        <v>58</v>
      </c>
      <c r="B245" s="1" t="s">
        <v>149</v>
      </c>
      <c r="C245" s="13">
        <f t="shared" si="1"/>
        <v>62.41885548786577</v>
      </c>
      <c r="D245" s="13">
        <f t="shared" si="7"/>
        <v>58.519229418787013</v>
      </c>
      <c r="E245" s="13">
        <f t="shared" si="7"/>
        <v>55.629728526924787</v>
      </c>
      <c r="F245" s="13">
        <f t="shared" si="7"/>
        <v>53.424511165722826</v>
      </c>
      <c r="G245" s="13">
        <f t="shared" si="7"/>
        <v>51.924315118283587</v>
      </c>
      <c r="H245" s="13">
        <f t="shared" si="7"/>
        <v>51.031864296066459</v>
      </c>
      <c r="I245" s="13">
        <f t="shared" si="7"/>
        <v>50.289668490505306</v>
      </c>
      <c r="J245" s="13">
        <f t="shared" si="7"/>
        <v>49.603174603174601</v>
      </c>
      <c r="K245" s="13">
        <f t="shared" si="7"/>
        <v>48.333462222565927</v>
      </c>
      <c r="L245" s="13">
        <f t="shared" si="7"/>
        <v>46.587902053594725</v>
      </c>
      <c r="M245" s="13">
        <f t="shared" si="7"/>
        <v>44.193816401209141</v>
      </c>
      <c r="N245" s="13">
        <f t="shared" si="7"/>
        <v>40.764414296895374</v>
      </c>
      <c r="O245" s="13">
        <f t="shared" si="7"/>
        <v>74.840216138544207</v>
      </c>
      <c r="P245" s="13">
        <f t="shared" si="7"/>
        <v>69.49366912674256</v>
      </c>
      <c r="Q245" s="13">
        <f t="shared" si="7"/>
        <v>65.409923993668315</v>
      </c>
      <c r="R245" s="13">
        <f t="shared" si="7"/>
        <v>62.175908079137493</v>
      </c>
      <c r="S245" s="13">
        <f t="shared" si="7"/>
        <v>89.241093738844853</v>
      </c>
      <c r="T245" s="13">
        <f t="shared" si="7"/>
        <v>86.858837018078219</v>
      </c>
      <c r="U245" s="13">
        <f t="shared" si="7"/>
        <v>85.345592753590196</v>
      </c>
      <c r="V245" s="13">
        <f t="shared" si="7"/>
        <v>83.258400772637955</v>
      </c>
      <c r="W245" s="13">
        <f t="shared" si="7"/>
        <v>81.384623731756278</v>
      </c>
      <c r="X245" s="13">
        <f t="shared" si="7"/>
        <v>77.792760087127888</v>
      </c>
      <c r="Y245" s="13">
        <f t="shared" si="7"/>
        <v>99.712827058072747</v>
      </c>
      <c r="Z245" s="13">
        <f t="shared" si="7"/>
        <v>99.541115457739807</v>
      </c>
      <c r="AA245" s="13">
        <f t="shared" si="7"/>
        <v>99.906088277019606</v>
      </c>
      <c r="AB245" s="13">
        <f t="shared" si="7"/>
        <v>100</v>
      </c>
      <c r="AC245" s="13">
        <f t="shared" si="7"/>
        <v>99.950024987506239</v>
      </c>
      <c r="AD245" s="13">
        <f t="shared" si="7"/>
        <v>99.259523951323132</v>
      </c>
      <c r="AE245" s="13">
        <f t="shared" si="7"/>
        <v>96.719281956050764</v>
      </c>
      <c r="AF245" s="13">
        <f t="shared" si="7"/>
        <v>116.62079582031068</v>
      </c>
      <c r="AG245" s="13">
        <f t="shared" si="7"/>
        <v>112.53657438667565</v>
      </c>
      <c r="AH245" s="13">
        <f t="shared" si="7"/>
        <v>108.63047388957928</v>
      </c>
    </row>
    <row r="246" spans="1:34" x14ac:dyDescent="0.25">
      <c r="A246" s="6">
        <v>59</v>
      </c>
      <c r="B246" s="9" t="s">
        <v>288</v>
      </c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</row>
    <row r="247" spans="1:34" x14ac:dyDescent="0.25">
      <c r="A247" s="6">
        <v>60</v>
      </c>
      <c r="B247" s="9" t="s">
        <v>72</v>
      </c>
      <c r="C247" s="13">
        <f t="shared" si="1"/>
        <v>42.146717782205997</v>
      </c>
      <c r="D247" s="13">
        <f t="shared" si="7"/>
        <v>40.182589687540187</v>
      </c>
      <c r="E247" s="13">
        <f t="shared" si="7"/>
        <v>38.615048129795994</v>
      </c>
      <c r="F247" s="13">
        <f t="shared" si="7"/>
        <v>44.781867523294032</v>
      </c>
      <c r="G247" s="13">
        <f t="shared" si="7"/>
        <v>43.589445542252712</v>
      </c>
      <c r="H247" s="13">
        <f t="shared" si="7"/>
        <v>42.700006832001094</v>
      </c>
      <c r="I247" s="13">
        <f t="shared" si="7"/>
        <v>48.935170685875356</v>
      </c>
      <c r="J247" s="13">
        <f t="shared" si="7"/>
        <v>48.571983679813492</v>
      </c>
      <c r="K247" s="13">
        <f t="shared" si="7"/>
        <v>48.244852274262342</v>
      </c>
      <c r="L247" s="13">
        <f t="shared" si="7"/>
        <v>47.403249966817725</v>
      </c>
      <c r="M247" s="13">
        <f t="shared" si="7"/>
        <v>52.9531999618737</v>
      </c>
      <c r="N247" s="13">
        <f t="shared" si="7"/>
        <v>57.416414459749824</v>
      </c>
      <c r="O247" s="13">
        <f t="shared" si="7"/>
        <v>54.554315488818794</v>
      </c>
      <c r="P247" s="13">
        <f t="shared" si="7"/>
        <v>63.092351142200989</v>
      </c>
      <c r="Q247" s="13">
        <f t="shared" si="7"/>
        <v>65.106709897522038</v>
      </c>
      <c r="R247" s="13">
        <f t="shared" si="7"/>
        <v>66.566168819996889</v>
      </c>
      <c r="S247" s="13">
        <f t="shared" si="7"/>
        <v>67.945860738163844</v>
      </c>
      <c r="T247" s="13">
        <f t="shared" si="7"/>
        <v>74.482347683598988</v>
      </c>
      <c r="U247" s="13">
        <f t="shared" si="7"/>
        <v>75.603673093275376</v>
      </c>
      <c r="V247" s="13">
        <f t="shared" si="7"/>
        <v>80.952892233805599</v>
      </c>
      <c r="W247" s="13">
        <f t="shared" si="7"/>
        <v>82.484839286539142</v>
      </c>
      <c r="X247" s="13">
        <f t="shared" si="7"/>
        <v>86.757904433802167</v>
      </c>
      <c r="Y247" s="13">
        <f t="shared" si="7"/>
        <v>90.320638265843726</v>
      </c>
      <c r="Z247" s="13">
        <f t="shared" si="7"/>
        <v>95.302607772587464</v>
      </c>
      <c r="AA247" s="13">
        <f t="shared" si="7"/>
        <v>97.606684105727552</v>
      </c>
      <c r="AB247" s="13">
        <f t="shared" si="7"/>
        <v>100</v>
      </c>
      <c r="AC247" s="13">
        <f t="shared" si="7"/>
        <v>102.33825262726998</v>
      </c>
      <c r="AD247" s="13">
        <f t="shared" si="7"/>
        <v>104.56736299235544</v>
      </c>
      <c r="AE247" s="13">
        <f t="shared" si="7"/>
        <v>108.44075745869085</v>
      </c>
      <c r="AF247" s="13">
        <f t="shared" si="7"/>
        <v>110.14029281768674</v>
      </c>
      <c r="AG247" s="13">
        <f t="shared" si="7"/>
        <v>114.58400432074602</v>
      </c>
      <c r="AH247" s="13">
        <f t="shared" si="7"/>
        <v>119.09922871339488</v>
      </c>
    </row>
    <row r="248" spans="1:34" x14ac:dyDescent="0.25">
      <c r="A248" s="6">
        <v>61</v>
      </c>
      <c r="B248" s="1" t="s">
        <v>150</v>
      </c>
      <c r="C248" s="13">
        <f t="shared" si="1"/>
        <v>49.380521359544524</v>
      </c>
      <c r="D248" s="13">
        <f t="shared" si="7"/>
        <v>47.666714333380995</v>
      </c>
      <c r="E248" s="13">
        <f t="shared" si="7"/>
        <v>46.411680891846864</v>
      </c>
      <c r="F248" s="13">
        <f t="shared" si="7"/>
        <v>45.270787213718862</v>
      </c>
      <c r="G248" s="13">
        <f t="shared" si="7"/>
        <v>44.436742075817968</v>
      </c>
      <c r="H248" s="13">
        <f t="shared" si="7"/>
        <v>44.007305212665301</v>
      </c>
      <c r="I248" s="13">
        <f t="shared" si="7"/>
        <v>43.346337234503679</v>
      </c>
      <c r="J248" s="13">
        <f t="shared" si="7"/>
        <v>43.111996344102714</v>
      </c>
      <c r="K248" s="13">
        <f t="shared" si="7"/>
        <v>43.413518101266369</v>
      </c>
      <c r="L248" s="13">
        <f t="shared" si="7"/>
        <v>43.592929226879406</v>
      </c>
      <c r="M248" s="13">
        <f t="shared" si="7"/>
        <v>43.810650369104735</v>
      </c>
      <c r="N248" s="13">
        <f t="shared" si="7"/>
        <v>43.641441913240818</v>
      </c>
      <c r="O248" s="13">
        <f t="shared" si="7"/>
        <v>85.766971139414224</v>
      </c>
      <c r="P248" s="13">
        <f t="shared" si="7"/>
        <v>83.965171246966761</v>
      </c>
      <c r="Q248" s="13">
        <f t="shared" si="7"/>
        <v>81.817661160338076</v>
      </c>
      <c r="R248" s="13">
        <f t="shared" si="7"/>
        <v>78.635825695828771</v>
      </c>
      <c r="S248" s="13">
        <f t="shared" si="7"/>
        <v>76.534224191702933</v>
      </c>
      <c r="T248" s="13">
        <f t="shared" si="7"/>
        <v>75.281080735195033</v>
      </c>
      <c r="U248" s="13">
        <f t="shared" si="7"/>
        <v>72.912337496627813</v>
      </c>
      <c r="V248" s="13">
        <f t="shared" si="7"/>
        <v>105.34188709456541</v>
      </c>
      <c r="W248" s="13">
        <f t="shared" si="7"/>
        <v>102.32167889410731</v>
      </c>
      <c r="X248" s="13">
        <f t="shared" si="7"/>
        <v>99.270362833176151</v>
      </c>
      <c r="Y248" s="13">
        <f t="shared" si="7"/>
        <v>97.206291191165903</v>
      </c>
      <c r="Z248" s="13">
        <f t="shared" si="7"/>
        <v>97.73833492972615</v>
      </c>
      <c r="AA248" s="13">
        <f t="shared" si="7"/>
        <v>98.952097289702067</v>
      </c>
      <c r="AB248" s="13">
        <f t="shared" si="7"/>
        <v>100</v>
      </c>
      <c r="AC248" s="13">
        <f t="shared" si="7"/>
        <v>100.55101958733862</v>
      </c>
      <c r="AD248" s="13">
        <f t="shared" si="7"/>
        <v>100.38447252978908</v>
      </c>
      <c r="AE248" s="13">
        <f t="shared" si="7"/>
        <v>100.1151324022626</v>
      </c>
      <c r="AF248" s="13">
        <f t="shared" si="7"/>
        <v>132.58291403986769</v>
      </c>
      <c r="AG248" s="13">
        <f t="shared" si="7"/>
        <v>131.2982110618743</v>
      </c>
      <c r="AH248" s="13">
        <f t="shared" si="7"/>
        <v>130.28721817246122</v>
      </c>
    </row>
    <row r="249" spans="1:34" x14ac:dyDescent="0.25">
      <c r="A249" s="6">
        <v>62</v>
      </c>
      <c r="B249" s="1" t="s">
        <v>151</v>
      </c>
      <c r="C249" s="13">
        <f t="shared" si="1"/>
        <v>61.199510403916776</v>
      </c>
      <c r="D249" s="13">
        <f t="shared" si="7"/>
        <v>57.830210501966228</v>
      </c>
      <c r="E249" s="13">
        <f t="shared" si="7"/>
        <v>55.047891665749198</v>
      </c>
      <c r="F249" s="13">
        <f t="shared" ref="D249:AH258" si="8">F65*100/F157</f>
        <v>52.853005221876913</v>
      </c>
      <c r="G249" s="13">
        <f t="shared" si="8"/>
        <v>51.347354584291814</v>
      </c>
      <c r="H249" s="13">
        <f t="shared" si="8"/>
        <v>50.405258276543407</v>
      </c>
      <c r="I249" s="13">
        <f t="shared" si="8"/>
        <v>49.746293901104359</v>
      </c>
      <c r="J249" s="13">
        <f t="shared" si="8"/>
        <v>49.697837150127228</v>
      </c>
      <c r="K249" s="13">
        <f t="shared" si="8"/>
        <v>49.118808574179219</v>
      </c>
      <c r="L249" s="13">
        <f t="shared" si="8"/>
        <v>47.834988423932799</v>
      </c>
      <c r="M249" s="13">
        <f t="shared" si="8"/>
        <v>46.082949308755758</v>
      </c>
      <c r="N249" s="13">
        <f t="shared" si="8"/>
        <v>43.02259546713934</v>
      </c>
      <c r="O249" s="13">
        <f t="shared" si="8"/>
        <v>78.492935635792776</v>
      </c>
      <c r="P249" s="13">
        <f t="shared" si="8"/>
        <v>71.365362107847332</v>
      </c>
      <c r="Q249" s="13">
        <f t="shared" si="8"/>
        <v>65.931747455034554</v>
      </c>
      <c r="R249" s="13">
        <f t="shared" si="8"/>
        <v>62.285892245406409</v>
      </c>
      <c r="S249" s="13">
        <f t="shared" si="8"/>
        <v>60.328913234956978</v>
      </c>
      <c r="T249" s="13">
        <f t="shared" si="8"/>
        <v>87.551363466567054</v>
      </c>
      <c r="U249" s="13">
        <f t="shared" si="8"/>
        <v>84.770667088636216</v>
      </c>
      <c r="V249" s="13">
        <f t="shared" si="8"/>
        <v>83.901063865489803</v>
      </c>
      <c r="W249" s="13">
        <f t="shared" si="8"/>
        <v>83.080399672109351</v>
      </c>
      <c r="X249" s="13">
        <f t="shared" si="8"/>
        <v>80.60702463350674</v>
      </c>
      <c r="Y249" s="13">
        <f t="shared" si="8"/>
        <v>103.42866008170861</v>
      </c>
      <c r="Z249" s="13">
        <f t="shared" si="8"/>
        <v>101.58368972277809</v>
      </c>
      <c r="AA249" s="13">
        <f t="shared" si="8"/>
        <v>100.89901018071012</v>
      </c>
      <c r="AB249" s="13">
        <f t="shared" si="8"/>
        <v>100</v>
      </c>
      <c r="AC249" s="13">
        <f t="shared" si="8"/>
        <v>98.849393064726584</v>
      </c>
      <c r="AD249" s="13">
        <f t="shared" si="8"/>
        <v>97.868425688504374</v>
      </c>
      <c r="AE249" s="13">
        <f t="shared" si="8"/>
        <v>97.369087262175995</v>
      </c>
      <c r="AF249" s="13">
        <f t="shared" si="8"/>
        <v>119.03514869870774</v>
      </c>
      <c r="AG249" s="13">
        <f t="shared" si="8"/>
        <v>116.03297192930343</v>
      </c>
      <c r="AH249" s="13">
        <f t="shared" si="8"/>
        <v>114.68310763697751</v>
      </c>
    </row>
    <row r="250" spans="1:34" x14ac:dyDescent="0.25">
      <c r="A250" s="6">
        <v>63</v>
      </c>
      <c r="B250" s="1" t="s">
        <v>152</v>
      </c>
      <c r="C250" s="13">
        <f t="shared" si="1"/>
        <v>37.75793388585776</v>
      </c>
      <c r="D250" s="13">
        <f t="shared" si="8"/>
        <v>35.917217995962901</v>
      </c>
      <c r="E250" s="13">
        <f t="shared" si="8"/>
        <v>34.438345030891192</v>
      </c>
      <c r="F250" s="13">
        <f t="shared" si="8"/>
        <v>44.304000762028814</v>
      </c>
      <c r="G250" s="13">
        <f t="shared" si="8"/>
        <v>43.024076273082414</v>
      </c>
      <c r="H250" s="13">
        <f t="shared" si="8"/>
        <v>41.979148956713196</v>
      </c>
      <c r="I250" s="13">
        <f t="shared" si="8"/>
        <v>41.157344528131041</v>
      </c>
      <c r="J250" s="13">
        <f t="shared" si="8"/>
        <v>50.95889349897012</v>
      </c>
      <c r="K250" s="13">
        <f t="shared" si="8"/>
        <v>50.452457640116563</v>
      </c>
      <c r="L250" s="13">
        <f t="shared" si="8"/>
        <v>49.339005345387847</v>
      </c>
      <c r="M250" s="13">
        <f t="shared" si="8"/>
        <v>47.98082302465351</v>
      </c>
      <c r="N250" s="13">
        <f t="shared" si="8"/>
        <v>55.363475054602226</v>
      </c>
      <c r="O250" s="13">
        <f t="shared" si="8"/>
        <v>52.612887526799682</v>
      </c>
      <c r="P250" s="13">
        <f t="shared" si="8"/>
        <v>58.113518947912851</v>
      </c>
      <c r="Q250" s="13">
        <f t="shared" si="8"/>
        <v>62.710275392174381</v>
      </c>
      <c r="R250" s="13">
        <f t="shared" si="8"/>
        <v>66.258221540989538</v>
      </c>
      <c r="S250" s="13">
        <f t="shared" si="8"/>
        <v>68.951156379843653</v>
      </c>
      <c r="T250" s="13">
        <f t="shared" si="8"/>
        <v>72.163988070636748</v>
      </c>
      <c r="U250" s="13">
        <f t="shared" si="8"/>
        <v>74.729758510785373</v>
      </c>
      <c r="V250" s="13">
        <f t="shared" si="8"/>
        <v>76.882179243112674</v>
      </c>
      <c r="W250" s="13">
        <f t="shared" si="8"/>
        <v>79.672387144063606</v>
      </c>
      <c r="X250" s="13">
        <f t="shared" si="8"/>
        <v>86.504395234256606</v>
      </c>
      <c r="Y250" s="13">
        <f t="shared" si="8"/>
        <v>92.182749227585376</v>
      </c>
      <c r="Z250" s="13">
        <f t="shared" si="8"/>
        <v>93.972922938741021</v>
      </c>
      <c r="AA250" s="13">
        <f t="shared" si="8"/>
        <v>96.896971388262287</v>
      </c>
      <c r="AB250" s="13">
        <f t="shared" si="8"/>
        <v>100</v>
      </c>
      <c r="AC250" s="13">
        <f t="shared" si="8"/>
        <v>98.47074926393114</v>
      </c>
      <c r="AD250" s="13">
        <f t="shared" si="8"/>
        <v>101.63855205718741</v>
      </c>
      <c r="AE250" s="13">
        <f t="shared" si="8"/>
        <v>106.79809952781892</v>
      </c>
      <c r="AF250" s="13">
        <f t="shared" si="8"/>
        <v>109.36367586457241</v>
      </c>
      <c r="AG250" s="13">
        <f t="shared" si="8"/>
        <v>115.49418168190591</v>
      </c>
      <c r="AH250" s="13">
        <f t="shared" si="8"/>
        <v>117.50115226936418</v>
      </c>
    </row>
    <row r="251" spans="1:34" x14ac:dyDescent="0.25">
      <c r="A251" s="6">
        <v>64</v>
      </c>
      <c r="B251" s="9" t="s">
        <v>153</v>
      </c>
      <c r="C251" s="13">
        <f t="shared" si="1"/>
        <v>59.552084252887575</v>
      </c>
      <c r="D251" s="13">
        <f t="shared" si="8"/>
        <v>64.249596833779862</v>
      </c>
      <c r="E251" s="13">
        <f t="shared" si="8"/>
        <v>65.380693800308393</v>
      </c>
      <c r="F251" s="13">
        <f t="shared" si="8"/>
        <v>66.515834094306157</v>
      </c>
      <c r="G251" s="13">
        <f t="shared" si="8"/>
        <v>71.146306192048627</v>
      </c>
      <c r="H251" s="13">
        <f t="shared" si="8"/>
        <v>73.12317934708922</v>
      </c>
      <c r="I251" s="13">
        <f t="shared" si="8"/>
        <v>72.388276236075058</v>
      </c>
      <c r="J251" s="13">
        <f t="shared" si="8"/>
        <v>74.814840750626274</v>
      </c>
      <c r="K251" s="13">
        <f t="shared" si="8"/>
        <v>77.091560757193307</v>
      </c>
      <c r="L251" s="13">
        <f t="shared" si="8"/>
        <v>79.137297936099273</v>
      </c>
      <c r="M251" s="13">
        <f t="shared" si="8"/>
        <v>81.127040019099624</v>
      </c>
      <c r="N251" s="13">
        <f t="shared" si="8"/>
        <v>83.315975838367009</v>
      </c>
      <c r="O251" s="13">
        <f t="shared" si="8"/>
        <v>85.87342143183055</v>
      </c>
      <c r="P251" s="13">
        <f t="shared" si="8"/>
        <v>85.980481284342034</v>
      </c>
      <c r="Q251" s="13">
        <f t="shared" si="8"/>
        <v>86.46340465219231</v>
      </c>
      <c r="R251" s="13">
        <f t="shared" si="8"/>
        <v>87.535243877566216</v>
      </c>
      <c r="S251" s="13">
        <f t="shared" si="8"/>
        <v>89.07204741008178</v>
      </c>
      <c r="T251" s="13">
        <f t="shared" si="8"/>
        <v>90.89239975931693</v>
      </c>
      <c r="U251" s="13">
        <f t="shared" si="8"/>
        <v>89.679664239337086</v>
      </c>
      <c r="V251" s="13">
        <f t="shared" si="8"/>
        <v>91.352566093581572</v>
      </c>
      <c r="W251" s="13">
        <f t="shared" si="8"/>
        <v>92.822069375214653</v>
      </c>
      <c r="X251" s="13">
        <f t="shared" si="8"/>
        <v>93.962884660559084</v>
      </c>
      <c r="Y251" s="13">
        <f t="shared" si="8"/>
        <v>95.194577716853246</v>
      </c>
      <c r="Z251" s="13">
        <f t="shared" si="8"/>
        <v>96.700576335434945</v>
      </c>
      <c r="AA251" s="13">
        <f t="shared" si="8"/>
        <v>98.409699259959069</v>
      </c>
      <c r="AB251" s="13">
        <f t="shared" si="8"/>
        <v>100</v>
      </c>
      <c r="AC251" s="13">
        <f t="shared" si="8"/>
        <v>101.57853036182273</v>
      </c>
      <c r="AD251" s="13">
        <f t="shared" si="8"/>
        <v>103.3687888279013</v>
      </c>
      <c r="AE251" s="13">
        <f t="shared" si="8"/>
        <v>105.13146689935765</v>
      </c>
      <c r="AF251" s="13">
        <f t="shared" si="8"/>
        <v>106.64505326920411</v>
      </c>
      <c r="AG251" s="13">
        <f t="shared" si="8"/>
        <v>107.9482280298369</v>
      </c>
      <c r="AH251" s="13">
        <f t="shared" si="8"/>
        <v>113.03598839798616</v>
      </c>
    </row>
    <row r="252" spans="1:34" x14ac:dyDescent="0.25">
      <c r="A252" s="6">
        <v>65</v>
      </c>
      <c r="B252" s="9" t="s">
        <v>78</v>
      </c>
      <c r="C252" s="13">
        <f t="shared" si="1"/>
        <v>47.35063715017349</v>
      </c>
      <c r="D252" s="13">
        <f t="shared" si="8"/>
        <v>52.252427996154225</v>
      </c>
      <c r="E252" s="13">
        <f t="shared" si="8"/>
        <v>57.881089090572331</v>
      </c>
      <c r="F252" s="13">
        <f t="shared" si="8"/>
        <v>55.545680767863487</v>
      </c>
      <c r="G252" s="13">
        <f t="shared" si="8"/>
        <v>61.253491449012586</v>
      </c>
      <c r="H252" s="13">
        <f t="shared" si="8"/>
        <v>59.119125036949448</v>
      </c>
      <c r="I252" s="13">
        <f t="shared" si="8"/>
        <v>64.769076652043253</v>
      </c>
      <c r="J252" s="13">
        <f t="shared" si="8"/>
        <v>63.980072340135131</v>
      </c>
      <c r="K252" s="13">
        <f t="shared" si="8"/>
        <v>70.212096701716547</v>
      </c>
      <c r="L252" s="13">
        <f t="shared" si="8"/>
        <v>69.381230434493006</v>
      </c>
      <c r="M252" s="13">
        <f t="shared" si="8"/>
        <v>68.806076952716481</v>
      </c>
      <c r="N252" s="13">
        <f t="shared" si="8"/>
        <v>67.91558907265339</v>
      </c>
      <c r="O252" s="13">
        <f t="shared" si="8"/>
        <v>73.402233563238028</v>
      </c>
      <c r="P252" s="13">
        <f t="shared" si="8"/>
        <v>71.934542182415555</v>
      </c>
      <c r="Q252" s="13">
        <f t="shared" si="8"/>
        <v>76.910455720086944</v>
      </c>
      <c r="R252" s="13">
        <f t="shared" si="8"/>
        <v>76.036375802183755</v>
      </c>
      <c r="S252" s="13">
        <f t="shared" si="8"/>
        <v>81.814520189306208</v>
      </c>
      <c r="T252" s="13">
        <f t="shared" si="8"/>
        <v>81.849960208327033</v>
      </c>
      <c r="U252" s="13">
        <f t="shared" si="8"/>
        <v>82.687101829801961</v>
      </c>
      <c r="V252" s="13">
        <f t="shared" si="8"/>
        <v>83.016593101193394</v>
      </c>
      <c r="W252" s="13">
        <f t="shared" si="8"/>
        <v>89.007791996419343</v>
      </c>
      <c r="X252" s="13">
        <f t="shared" si="8"/>
        <v>88.526912181303118</v>
      </c>
      <c r="Y252" s="13">
        <f t="shared" si="8"/>
        <v>93.788453265838982</v>
      </c>
      <c r="Z252" s="13">
        <f t="shared" si="8"/>
        <v>93.060422270972083</v>
      </c>
      <c r="AA252" s="13">
        <f t="shared" si="8"/>
        <v>99.542106310969544</v>
      </c>
      <c r="AB252" s="13">
        <f t="shared" si="8"/>
        <v>100</v>
      </c>
      <c r="AC252" s="13">
        <f t="shared" si="8"/>
        <v>100.3713740841112</v>
      </c>
      <c r="AD252" s="13">
        <f t="shared" si="8"/>
        <v>100.5045327544272</v>
      </c>
      <c r="AE252" s="13">
        <f t="shared" si="8"/>
        <v>106.23300271956485</v>
      </c>
      <c r="AF252" s="13">
        <f t="shared" si="8"/>
        <v>110.82324431353619</v>
      </c>
      <c r="AG252" s="13">
        <f t="shared" si="8"/>
        <v>115.65619673727781</v>
      </c>
      <c r="AH252" s="13">
        <f t="shared" si="8"/>
        <v>115.17720315803766</v>
      </c>
    </row>
    <row r="253" spans="1:34" x14ac:dyDescent="0.25">
      <c r="A253" s="6">
        <v>66</v>
      </c>
      <c r="B253" s="1" t="s">
        <v>154</v>
      </c>
      <c r="C253" s="13">
        <f t="shared" si="1"/>
        <v>50.345369232937955</v>
      </c>
      <c r="D253" s="13">
        <f t="shared" si="8"/>
        <v>47.760965917774712</v>
      </c>
      <c r="E253" s="13">
        <f t="shared" si="8"/>
        <v>45.667939279907927</v>
      </c>
      <c r="F253" s="13">
        <f t="shared" si="8"/>
        <v>43.894302519532964</v>
      </c>
      <c r="G253" s="13">
        <f t="shared" si="8"/>
        <v>42.415296652584786</v>
      </c>
      <c r="H253" s="13">
        <f t="shared" si="8"/>
        <v>61.946610281485391</v>
      </c>
      <c r="I253" s="13">
        <f t="shared" si="8"/>
        <v>60.677647972557523</v>
      </c>
      <c r="J253" s="13">
        <f t="shared" si="8"/>
        <v>60.205179250887021</v>
      </c>
      <c r="K253" s="13">
        <f t="shared" si="8"/>
        <v>59.473776029689311</v>
      </c>
      <c r="L253" s="13">
        <f t="shared" si="8"/>
        <v>58.323094390095953</v>
      </c>
      <c r="M253" s="13">
        <f t="shared" si="8"/>
        <v>57.300022920009177</v>
      </c>
      <c r="N253" s="13">
        <f t="shared" si="8"/>
        <v>55.391432791728207</v>
      </c>
      <c r="O253" s="13">
        <f t="shared" si="8"/>
        <v>70.496009925838194</v>
      </c>
      <c r="P253" s="13">
        <f t="shared" si="8"/>
        <v>67.142933877638711</v>
      </c>
      <c r="Q253" s="13">
        <f t="shared" si="8"/>
        <v>79.921229636070692</v>
      </c>
      <c r="R253" s="13">
        <f t="shared" si="8"/>
        <v>76.765294717319478</v>
      </c>
      <c r="S253" s="13">
        <f t="shared" si="8"/>
        <v>74.092514877776992</v>
      </c>
      <c r="T253" s="13">
        <f t="shared" si="8"/>
        <v>87.226544782108093</v>
      </c>
      <c r="U253" s="13">
        <f t="shared" si="8"/>
        <v>86.975681599424817</v>
      </c>
      <c r="V253" s="13">
        <f t="shared" si="8"/>
        <v>85.717224590557379</v>
      </c>
      <c r="W253" s="13">
        <f t="shared" si="8"/>
        <v>83.705357142857153</v>
      </c>
      <c r="X253" s="13">
        <f t="shared" si="8"/>
        <v>95.146961277905262</v>
      </c>
      <c r="Y253" s="13">
        <f t="shared" si="8"/>
        <v>91.457359965716549</v>
      </c>
      <c r="Z253" s="13">
        <f t="shared" si="8"/>
        <v>101.48163182463972</v>
      </c>
      <c r="AA253" s="13">
        <f t="shared" si="8"/>
        <v>100.71304838254842</v>
      </c>
      <c r="AB253" s="13">
        <f t="shared" si="8"/>
        <v>100</v>
      </c>
      <c r="AC253" s="13">
        <f t="shared" si="8"/>
        <v>111.46228611625764</v>
      </c>
      <c r="AD253" s="13">
        <f t="shared" si="8"/>
        <v>110.06212395440983</v>
      </c>
      <c r="AE253" s="13">
        <f t="shared" si="8"/>
        <v>119.587471059832</v>
      </c>
      <c r="AF253" s="13">
        <f t="shared" si="8"/>
        <v>115.1224903297108</v>
      </c>
      <c r="AG253" s="13">
        <f t="shared" si="8"/>
        <v>122.51080322537533</v>
      </c>
      <c r="AH253" s="13">
        <f t="shared" si="8"/>
        <v>130.9254684949681</v>
      </c>
    </row>
    <row r="254" spans="1:34" x14ac:dyDescent="0.25">
      <c r="A254" s="6">
        <v>67</v>
      </c>
      <c r="B254" s="1" t="s">
        <v>155</v>
      </c>
      <c r="C254" s="13">
        <f t="shared" ref="C254:R273" si="9">C70*100/C162</f>
        <v>71.049345546715827</v>
      </c>
      <c r="D254" s="13">
        <f t="shared" si="9"/>
        <v>64.332677140026519</v>
      </c>
      <c r="E254" s="13">
        <f t="shared" si="9"/>
        <v>76.090645263889968</v>
      </c>
      <c r="F254" s="13">
        <f t="shared" si="9"/>
        <v>72.964473597805224</v>
      </c>
      <c r="G254" s="13">
        <f t="shared" si="9"/>
        <v>70.355647799627121</v>
      </c>
      <c r="H254" s="13">
        <f t="shared" si="9"/>
        <v>81.144242004587355</v>
      </c>
      <c r="I254" s="13">
        <f t="shared" si="9"/>
        <v>78.804690455175901</v>
      </c>
      <c r="J254" s="13">
        <f t="shared" si="9"/>
        <v>77.679858001219571</v>
      </c>
      <c r="K254" s="13">
        <f t="shared" si="9"/>
        <v>89.499874700175425</v>
      </c>
      <c r="L254" s="13">
        <f t="shared" si="9"/>
        <v>88.764224466970845</v>
      </c>
      <c r="M254" s="13">
        <f t="shared" si="9"/>
        <v>88.428275825477968</v>
      </c>
      <c r="N254" s="13">
        <f t="shared" si="9"/>
        <v>88.200532731217706</v>
      </c>
      <c r="O254" s="13">
        <f t="shared" si="9"/>
        <v>87.995635416483353</v>
      </c>
      <c r="P254" s="13">
        <f t="shared" si="9"/>
        <v>87.610937349418705</v>
      </c>
      <c r="Q254" s="13">
        <f t="shared" si="9"/>
        <v>87.310318333420653</v>
      </c>
      <c r="R254" s="13">
        <f t="shared" si="9"/>
        <v>87.838728095217192</v>
      </c>
      <c r="S254" s="13">
        <f t="shared" si="8"/>
        <v>88.850189695154995</v>
      </c>
      <c r="T254" s="13">
        <f t="shared" si="8"/>
        <v>90.05601484123126</v>
      </c>
      <c r="U254" s="13">
        <f t="shared" si="8"/>
        <v>91.799546510240233</v>
      </c>
      <c r="V254" s="13">
        <f t="shared" si="8"/>
        <v>93.394226368925885</v>
      </c>
      <c r="W254" s="13">
        <f t="shared" si="8"/>
        <v>94.324495128139844</v>
      </c>
      <c r="X254" s="13">
        <f t="shared" si="8"/>
        <v>95.307987762454374</v>
      </c>
      <c r="Y254" s="13">
        <f t="shared" si="8"/>
        <v>96.420857759950636</v>
      </c>
      <c r="Z254" s="13">
        <f t="shared" si="8"/>
        <v>97.430751093660191</v>
      </c>
      <c r="AA254" s="13">
        <f t="shared" si="8"/>
        <v>98.561980701564181</v>
      </c>
      <c r="AB254" s="13">
        <f t="shared" si="8"/>
        <v>100</v>
      </c>
      <c r="AC254" s="13">
        <f t="shared" si="8"/>
        <v>101.50017255029334</v>
      </c>
      <c r="AD254" s="13">
        <f t="shared" si="8"/>
        <v>102.90289054219534</v>
      </c>
      <c r="AE254" s="13">
        <f t="shared" si="8"/>
        <v>103.99767045218186</v>
      </c>
      <c r="AF254" s="13">
        <f t="shared" si="8"/>
        <v>119.73861061303177</v>
      </c>
      <c r="AG254" s="13">
        <f t="shared" si="8"/>
        <v>121.00384792236395</v>
      </c>
      <c r="AH254" s="13">
        <f t="shared" si="8"/>
        <v>122.59653327653028</v>
      </c>
    </row>
    <row r="255" spans="1:34" x14ac:dyDescent="0.25">
      <c r="A255" s="6">
        <v>68</v>
      </c>
      <c r="B255" s="9" t="s">
        <v>289</v>
      </c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</row>
    <row r="256" spans="1:34" x14ac:dyDescent="0.25">
      <c r="A256" s="6">
        <v>69</v>
      </c>
      <c r="B256" s="9" t="s">
        <v>83</v>
      </c>
      <c r="C256" s="13">
        <f t="shared" si="9"/>
        <v>28.746164183716733</v>
      </c>
      <c r="D256" s="13">
        <f t="shared" si="8"/>
        <v>32.485236620143169</v>
      </c>
      <c r="E256" s="13">
        <f t="shared" si="8"/>
        <v>36.174869318284593</v>
      </c>
      <c r="F256" s="13">
        <f t="shared" si="8"/>
        <v>39.576531117047594</v>
      </c>
      <c r="G256" s="13">
        <f t="shared" si="8"/>
        <v>38.465976843481933</v>
      </c>
      <c r="H256" s="13">
        <f t="shared" si="8"/>
        <v>41.564055404885849</v>
      </c>
      <c r="I256" s="13">
        <f t="shared" si="8"/>
        <v>44.458994660878929</v>
      </c>
      <c r="J256" s="13">
        <f t="shared" si="8"/>
        <v>47.175096266680818</v>
      </c>
      <c r="K256" s="13">
        <f t="shared" si="8"/>
        <v>45.845797659572035</v>
      </c>
      <c r="L256" s="13">
        <f t="shared" si="8"/>
        <v>51.695043553074193</v>
      </c>
      <c r="M256" s="13">
        <f t="shared" si="8"/>
        <v>53.03295467803693</v>
      </c>
      <c r="N256" s="13">
        <f t="shared" si="8"/>
        <v>57.275505287876804</v>
      </c>
      <c r="O256" s="13">
        <f t="shared" si="8"/>
        <v>58.078754791497268</v>
      </c>
      <c r="P256" s="13">
        <f t="shared" si="8"/>
        <v>61.908100520182821</v>
      </c>
      <c r="Q256" s="13">
        <f t="shared" si="8"/>
        <v>65.179970787522194</v>
      </c>
      <c r="R256" s="13">
        <f t="shared" si="8"/>
        <v>68.139327890704521</v>
      </c>
      <c r="S256" s="13">
        <f t="shared" si="8"/>
        <v>71.06912565841445</v>
      </c>
      <c r="T256" s="13">
        <f t="shared" si="8"/>
        <v>74.089950492036664</v>
      </c>
      <c r="U256" s="13">
        <f t="shared" si="8"/>
        <v>77.234689188302042</v>
      </c>
      <c r="V256" s="13">
        <f t="shared" si="8"/>
        <v>80.336106184248337</v>
      </c>
      <c r="W256" s="13">
        <f t="shared" si="8"/>
        <v>83.120337468570114</v>
      </c>
      <c r="X256" s="13">
        <f t="shared" si="8"/>
        <v>85.56515786771628</v>
      </c>
      <c r="Y256" s="13">
        <f t="shared" si="8"/>
        <v>90.33706147437033</v>
      </c>
      <c r="Z256" s="13">
        <f t="shared" si="8"/>
        <v>93.311393776357619</v>
      </c>
      <c r="AA256" s="13">
        <f t="shared" si="8"/>
        <v>96.696575142233925</v>
      </c>
      <c r="AB256" s="13">
        <f t="shared" si="8"/>
        <v>100</v>
      </c>
      <c r="AC256" s="13">
        <f t="shared" si="8"/>
        <v>101.11901378186211</v>
      </c>
      <c r="AD256" s="13">
        <f t="shared" si="8"/>
        <v>104.53416960669018</v>
      </c>
      <c r="AE256" s="13">
        <f t="shared" si="8"/>
        <v>107.67728256995525</v>
      </c>
      <c r="AF256" s="13">
        <f t="shared" si="8"/>
        <v>110.47270633699063</v>
      </c>
      <c r="AG256" s="13">
        <f t="shared" si="8"/>
        <v>113.0039268864593</v>
      </c>
      <c r="AH256" s="13">
        <f t="shared" si="8"/>
        <v>117.4851984108581</v>
      </c>
    </row>
    <row r="257" spans="1:34" x14ac:dyDescent="0.25">
      <c r="A257" s="6">
        <v>70</v>
      </c>
      <c r="B257" s="9" t="s">
        <v>85</v>
      </c>
      <c r="C257" s="13">
        <f t="shared" si="9"/>
        <v>39.665068164419637</v>
      </c>
      <c r="D257" s="13">
        <f t="shared" si="8"/>
        <v>41.545107280652225</v>
      </c>
      <c r="E257" s="13">
        <f t="shared" si="8"/>
        <v>43.288396885338003</v>
      </c>
      <c r="F257" s="13">
        <f t="shared" si="8"/>
        <v>44.951214446960705</v>
      </c>
      <c r="G257" s="13">
        <f t="shared" si="8"/>
        <v>48.024700413187055</v>
      </c>
      <c r="H257" s="13">
        <f t="shared" si="8"/>
        <v>49.542131619571919</v>
      </c>
      <c r="I257" s="13">
        <f t="shared" si="8"/>
        <v>50.913988659665854</v>
      </c>
      <c r="J257" s="13">
        <f t="shared" si="8"/>
        <v>52.301676067557672</v>
      </c>
      <c r="K257" s="13">
        <f t="shared" si="8"/>
        <v>55.17019611428428</v>
      </c>
      <c r="L257" s="13">
        <f t="shared" si="8"/>
        <v>55.560250181346078</v>
      </c>
      <c r="M257" s="13">
        <f t="shared" si="8"/>
        <v>58.299563944609325</v>
      </c>
      <c r="N257" s="13">
        <f t="shared" si="8"/>
        <v>59.345816231229101</v>
      </c>
      <c r="O257" s="13">
        <f t="shared" si="8"/>
        <v>61.48210942947496</v>
      </c>
      <c r="P257" s="13">
        <f t="shared" si="8"/>
        <v>64.711439923664031</v>
      </c>
      <c r="Q257" s="13">
        <f t="shared" si="8"/>
        <v>66.656001706393639</v>
      </c>
      <c r="R257" s="13">
        <f t="shared" si="8"/>
        <v>69.485958568885138</v>
      </c>
      <c r="S257" s="13">
        <f t="shared" si="8"/>
        <v>71.927862892415533</v>
      </c>
      <c r="T257" s="13">
        <f t="shared" si="8"/>
        <v>74.261968642353295</v>
      </c>
      <c r="U257" s="13">
        <f t="shared" si="8"/>
        <v>77.669854651740806</v>
      </c>
      <c r="V257" s="13">
        <f t="shared" si="8"/>
        <v>80.766327064452938</v>
      </c>
      <c r="W257" s="13">
        <f t="shared" si="8"/>
        <v>84.336992578148525</v>
      </c>
      <c r="X257" s="13">
        <f t="shared" si="8"/>
        <v>88.524586418843541</v>
      </c>
      <c r="Y257" s="13">
        <f t="shared" si="8"/>
        <v>92.60514573456993</v>
      </c>
      <c r="Z257" s="13">
        <f t="shared" si="8"/>
        <v>95.115674247838854</v>
      </c>
      <c r="AA257" s="13">
        <f t="shared" si="8"/>
        <v>97.944727831190306</v>
      </c>
      <c r="AB257" s="13">
        <f t="shared" si="8"/>
        <v>100</v>
      </c>
      <c r="AC257" s="13">
        <f t="shared" si="8"/>
        <v>102.78862960816974</v>
      </c>
      <c r="AD257" s="13">
        <f t="shared" si="8"/>
        <v>104.62824309274963</v>
      </c>
      <c r="AE257" s="13">
        <f t="shared" si="8"/>
        <v>107.33779623764252</v>
      </c>
      <c r="AF257" s="13">
        <f t="shared" si="8"/>
        <v>109.05017299322895</v>
      </c>
      <c r="AG257" s="13">
        <f t="shared" si="8"/>
        <v>111.62289256793596</v>
      </c>
      <c r="AH257" s="13">
        <f t="shared" si="8"/>
        <v>114.16235462589881</v>
      </c>
    </row>
    <row r="258" spans="1:34" x14ac:dyDescent="0.25">
      <c r="A258" s="6">
        <v>71</v>
      </c>
      <c r="B258" s="1" t="s">
        <v>156</v>
      </c>
      <c r="C258" s="13">
        <f t="shared" si="9"/>
        <v>45.654952910177144</v>
      </c>
      <c r="D258" s="13">
        <f t="shared" si="8"/>
        <v>43.695380774032465</v>
      </c>
      <c r="E258" s="13">
        <f t="shared" si="8"/>
        <v>47.994778168135312</v>
      </c>
      <c r="F258" s="13">
        <f t="shared" si="8"/>
        <v>52.193519652599939</v>
      </c>
      <c r="G258" s="13">
        <f t="shared" si="8"/>
        <v>50.725715908937197</v>
      </c>
      <c r="H258" s="13">
        <f t="shared" si="8"/>
        <v>54.97284341535282</v>
      </c>
      <c r="I258" s="13">
        <f t="shared" si="8"/>
        <v>53.529981071798701</v>
      </c>
      <c r="J258" s="13">
        <f t="shared" si="8"/>
        <v>57.497940528311993</v>
      </c>
      <c r="K258" s="13">
        <f t="shared" si="8"/>
        <v>56.616514728528976</v>
      </c>
      <c r="L258" s="13">
        <f t="shared" si="8"/>
        <v>61.338403974728578</v>
      </c>
      <c r="M258" s="13">
        <f t="shared" si="8"/>
        <v>61.149363435126652</v>
      </c>
      <c r="N258" s="13">
        <f t="shared" si="8"/>
        <v>60.647962834928386</v>
      </c>
      <c r="O258" s="13">
        <f t="shared" si="8"/>
        <v>64.765548713656557</v>
      </c>
      <c r="P258" s="13">
        <f t="shared" si="8"/>
        <v>68.595170899968636</v>
      </c>
      <c r="Q258" s="13">
        <f t="shared" si="8"/>
        <v>67.491997377453814</v>
      </c>
      <c r="R258" s="13">
        <f t="shared" si="8"/>
        <v>71.116471712712212</v>
      </c>
      <c r="S258" s="13">
        <f t="shared" si="8"/>
        <v>74.335072774036263</v>
      </c>
      <c r="T258" s="13">
        <f t="shared" si="8"/>
        <v>77.380497201557077</v>
      </c>
      <c r="U258" s="13">
        <f t="shared" si="8"/>
        <v>80.481601905804339</v>
      </c>
      <c r="V258" s="13">
        <f t="shared" si="8"/>
        <v>83.71135619446413</v>
      </c>
      <c r="W258" s="13">
        <f t="shared" si="8"/>
        <v>86.973160082798444</v>
      </c>
      <c r="X258" s="13">
        <f t="shared" si="8"/>
        <v>89.897568142356647</v>
      </c>
      <c r="Y258" s="13">
        <f t="shared" si="8"/>
        <v>92.874029044241837</v>
      </c>
      <c r="Z258" s="13">
        <f t="shared" si="8"/>
        <v>96.448675885482714</v>
      </c>
      <c r="AA258" s="13">
        <f t="shared" si="8"/>
        <v>96.225935148740191</v>
      </c>
      <c r="AB258" s="13">
        <f t="shared" ref="D258:AH267" si="10">AB74*100/AB166</f>
        <v>100</v>
      </c>
      <c r="AC258" s="13">
        <f t="shared" si="10"/>
        <v>103.14041949271416</v>
      </c>
      <c r="AD258" s="13">
        <f t="shared" si="10"/>
        <v>105.9411814560556</v>
      </c>
      <c r="AE258" s="13">
        <f t="shared" si="10"/>
        <v>108.71035695649653</v>
      </c>
      <c r="AF258" s="13">
        <f t="shared" si="10"/>
        <v>111.30403811050265</v>
      </c>
      <c r="AG258" s="13">
        <f t="shared" si="10"/>
        <v>113.64847664014347</v>
      </c>
      <c r="AH258" s="13">
        <f t="shared" si="10"/>
        <v>115.74288412748385</v>
      </c>
    </row>
    <row r="259" spans="1:34" x14ac:dyDescent="0.25">
      <c r="A259" s="6">
        <v>72</v>
      </c>
      <c r="B259" s="1" t="s">
        <v>157</v>
      </c>
      <c r="C259" s="13">
        <f t="shared" si="9"/>
        <v>38.649200770761681</v>
      </c>
      <c r="D259" s="13">
        <f t="shared" si="10"/>
        <v>39.867891877339162</v>
      </c>
      <c r="E259" s="13">
        <f t="shared" si="10"/>
        <v>40.94768410135643</v>
      </c>
      <c r="F259" s="13">
        <f t="shared" si="10"/>
        <v>46.336646771328653</v>
      </c>
      <c r="G259" s="13">
        <f t="shared" si="10"/>
        <v>47.125070794708627</v>
      </c>
      <c r="H259" s="13">
        <f t="shared" si="10"/>
        <v>49.939853688713654</v>
      </c>
      <c r="I259" s="13">
        <f t="shared" si="10"/>
        <v>50.506662636908409</v>
      </c>
      <c r="J259" s="13">
        <f t="shared" si="10"/>
        <v>53.06951103521515</v>
      </c>
      <c r="K259" s="13">
        <f t="shared" si="10"/>
        <v>53.777494464279151</v>
      </c>
      <c r="L259" s="13">
        <f t="shared" si="10"/>
        <v>54.602696657731293</v>
      </c>
      <c r="M259" s="13">
        <f t="shared" si="10"/>
        <v>56.950286441569745</v>
      </c>
      <c r="N259" s="13">
        <f t="shared" si="10"/>
        <v>60.653751104478054</v>
      </c>
      <c r="O259" s="13">
        <f t="shared" si="10"/>
        <v>62.459152148239156</v>
      </c>
      <c r="P259" s="13">
        <f t="shared" si="10"/>
        <v>64.230841587982482</v>
      </c>
      <c r="Q259" s="13">
        <f t="shared" si="10"/>
        <v>67.60120105899756</v>
      </c>
      <c r="R259" s="13">
        <f t="shared" si="10"/>
        <v>69.014796130292225</v>
      </c>
      <c r="S259" s="13">
        <f t="shared" si="10"/>
        <v>71.663659389481694</v>
      </c>
      <c r="T259" s="13">
        <f t="shared" si="10"/>
        <v>74.178260047483164</v>
      </c>
      <c r="U259" s="13">
        <f t="shared" si="10"/>
        <v>78.129503041817401</v>
      </c>
      <c r="V259" s="13">
        <f t="shared" si="10"/>
        <v>80.186169374954531</v>
      </c>
      <c r="W259" s="13">
        <f t="shared" si="10"/>
        <v>85.829091022858492</v>
      </c>
      <c r="X259" s="13">
        <f t="shared" si="10"/>
        <v>88.241180795349834</v>
      </c>
      <c r="Y259" s="13">
        <f t="shared" si="10"/>
        <v>93.157985851889677</v>
      </c>
      <c r="Z259" s="13">
        <f t="shared" si="10"/>
        <v>95.613588250901628</v>
      </c>
      <c r="AA259" s="13">
        <f t="shared" si="10"/>
        <v>98.28021901746807</v>
      </c>
      <c r="AB259" s="13">
        <f t="shared" si="10"/>
        <v>100</v>
      </c>
      <c r="AC259" s="13">
        <f t="shared" si="10"/>
        <v>103.1192873248261</v>
      </c>
      <c r="AD259" s="13">
        <f t="shared" si="10"/>
        <v>105.05669384483336</v>
      </c>
      <c r="AE259" s="13">
        <f t="shared" si="10"/>
        <v>106.98766340208574</v>
      </c>
      <c r="AF259" s="13">
        <f t="shared" si="10"/>
        <v>108.79640464148127</v>
      </c>
      <c r="AG259" s="13">
        <f t="shared" si="10"/>
        <v>111.78552560771641</v>
      </c>
      <c r="AH259" s="13">
        <f t="shared" si="10"/>
        <v>112.55202220673466</v>
      </c>
    </row>
    <row r="260" spans="1:34" x14ac:dyDescent="0.25">
      <c r="A260" s="6">
        <v>73</v>
      </c>
      <c r="B260" s="1" t="s">
        <v>158</v>
      </c>
      <c r="C260" s="13">
        <f t="shared" si="9"/>
        <v>29.311845796241634</v>
      </c>
      <c r="D260" s="13">
        <f t="shared" si="10"/>
        <v>28.189739498617293</v>
      </c>
      <c r="E260" s="13">
        <f t="shared" si="10"/>
        <v>27.24981265753798</v>
      </c>
      <c r="F260" s="13">
        <f t="shared" si="10"/>
        <v>52.94436870458366</v>
      </c>
      <c r="G260" s="13">
        <f t="shared" si="10"/>
        <v>51.547853160785493</v>
      </c>
      <c r="H260" s="13">
        <f t="shared" si="10"/>
        <v>50.23812873018106</v>
      </c>
      <c r="I260" s="13">
        <f t="shared" si="10"/>
        <v>49.259385144354631</v>
      </c>
      <c r="J260" s="13">
        <f t="shared" si="10"/>
        <v>48.657893648441856</v>
      </c>
      <c r="K260" s="13">
        <f t="shared" si="10"/>
        <v>47.910503180059656</v>
      </c>
      <c r="L260" s="13">
        <f t="shared" si="10"/>
        <v>46.919169999882705</v>
      </c>
      <c r="M260" s="13">
        <f t="shared" si="10"/>
        <v>45.45464876056537</v>
      </c>
      <c r="N260" s="13">
        <f t="shared" si="10"/>
        <v>64.968533573572543</v>
      </c>
      <c r="O260" s="13">
        <f t="shared" si="10"/>
        <v>61.900979067152257</v>
      </c>
      <c r="P260" s="13">
        <f t="shared" si="10"/>
        <v>59.371258373821242</v>
      </c>
      <c r="Q260" s="13">
        <f t="shared" si="10"/>
        <v>56.783982374251863</v>
      </c>
      <c r="R260" s="13">
        <f t="shared" si="10"/>
        <v>72.310762733925316</v>
      </c>
      <c r="S260" s="13">
        <f t="shared" si="10"/>
        <v>69.118292501702044</v>
      </c>
      <c r="T260" s="13">
        <f t="shared" si="10"/>
        <v>66.630353124213983</v>
      </c>
      <c r="U260" s="13">
        <f t="shared" si="10"/>
        <v>81.303721433937469</v>
      </c>
      <c r="V260" s="13">
        <f t="shared" si="10"/>
        <v>79.00516693791775</v>
      </c>
      <c r="W260" s="13">
        <f t="shared" si="10"/>
        <v>75.917577804129607</v>
      </c>
      <c r="X260" s="13">
        <f t="shared" si="10"/>
        <v>88.53135337879911</v>
      </c>
      <c r="Y260" s="13">
        <f t="shared" si="10"/>
        <v>86.796639812750726</v>
      </c>
      <c r="Z260" s="13">
        <f t="shared" si="10"/>
        <v>85.781195046421928</v>
      </c>
      <c r="AA260" s="13">
        <f t="shared" si="10"/>
        <v>86.00843456048257</v>
      </c>
      <c r="AB260" s="13">
        <f t="shared" si="10"/>
        <v>100</v>
      </c>
      <c r="AC260" s="13">
        <f t="shared" si="10"/>
        <v>97.443093233551608</v>
      </c>
      <c r="AD260" s="13">
        <f t="shared" si="10"/>
        <v>94.792120878912556</v>
      </c>
      <c r="AE260" s="13">
        <f t="shared" si="10"/>
        <v>106.14542188161337</v>
      </c>
      <c r="AF260" s="13">
        <f t="shared" si="10"/>
        <v>103.73672656165917</v>
      </c>
      <c r="AG260" s="13">
        <f t="shared" si="10"/>
        <v>115.0228831635894</v>
      </c>
      <c r="AH260" s="13">
        <f t="shared" si="10"/>
        <v>113.87777877596571</v>
      </c>
    </row>
    <row r="261" spans="1:34" x14ac:dyDescent="0.25">
      <c r="A261" s="6">
        <v>74</v>
      </c>
      <c r="B261" s="9" t="s">
        <v>290</v>
      </c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</row>
    <row r="262" spans="1:34" x14ac:dyDescent="0.25">
      <c r="A262" s="6">
        <v>75</v>
      </c>
      <c r="B262" s="9" t="s">
        <v>91</v>
      </c>
      <c r="C262" s="13">
        <f t="shared" si="9"/>
        <v>32.288603285429957</v>
      </c>
      <c r="D262" s="13">
        <f t="shared" si="10"/>
        <v>31.708042491313584</v>
      </c>
      <c r="E262" s="13">
        <f t="shared" si="10"/>
        <v>31.103405760723991</v>
      </c>
      <c r="F262" s="13">
        <f t="shared" si="10"/>
        <v>36.654472945333517</v>
      </c>
      <c r="G262" s="13">
        <f t="shared" si="10"/>
        <v>36.025325804040243</v>
      </c>
      <c r="H262" s="13">
        <f t="shared" si="10"/>
        <v>41.458706831861846</v>
      </c>
      <c r="I262" s="13">
        <f t="shared" si="10"/>
        <v>40.523611371620042</v>
      </c>
      <c r="J262" s="13">
        <f t="shared" si="10"/>
        <v>44.538866842149808</v>
      </c>
      <c r="K262" s="13">
        <f t="shared" si="10"/>
        <v>47.840709573404389</v>
      </c>
      <c r="L262" s="13">
        <f t="shared" si="10"/>
        <v>50.62593911117051</v>
      </c>
      <c r="M262" s="13">
        <f t="shared" si="10"/>
        <v>52.71198363820028</v>
      </c>
      <c r="N262" s="13">
        <f t="shared" si="10"/>
        <v>54.359717275110448</v>
      </c>
      <c r="O262" s="13">
        <f t="shared" si="10"/>
        <v>59.16639619171265</v>
      </c>
      <c r="P262" s="13">
        <f t="shared" si="10"/>
        <v>65.325495810906517</v>
      </c>
      <c r="Q262" s="13">
        <f t="shared" si="10"/>
        <v>70.874635527186811</v>
      </c>
      <c r="R262" s="13">
        <f t="shared" si="10"/>
        <v>70.679084645271772</v>
      </c>
      <c r="S262" s="13">
        <f t="shared" si="10"/>
        <v>74.360235249919896</v>
      </c>
      <c r="T262" s="13">
        <f t="shared" si="10"/>
        <v>78.041568685477188</v>
      </c>
      <c r="U262" s="13">
        <f t="shared" si="10"/>
        <v>78.879594243367222</v>
      </c>
      <c r="V262" s="13">
        <f t="shared" si="10"/>
        <v>82.801702048129684</v>
      </c>
      <c r="W262" s="13">
        <f t="shared" si="10"/>
        <v>86.214403150619148</v>
      </c>
      <c r="X262" s="13">
        <f t="shared" si="10"/>
        <v>89.145479293455224</v>
      </c>
      <c r="Y262" s="13">
        <f t="shared" si="10"/>
        <v>94.523650762657326</v>
      </c>
      <c r="Z262" s="13">
        <f t="shared" si="10"/>
        <v>95.05281768235885</v>
      </c>
      <c r="AA262" s="13">
        <f t="shared" si="10"/>
        <v>98.932749942527892</v>
      </c>
      <c r="AB262" s="13">
        <f t="shared" si="10"/>
        <v>100</v>
      </c>
      <c r="AC262" s="13">
        <f t="shared" si="10"/>
        <v>100.81099928651014</v>
      </c>
      <c r="AD262" s="13">
        <f t="shared" si="10"/>
        <v>105.81432489722478</v>
      </c>
      <c r="AE262" s="13">
        <f t="shared" si="10"/>
        <v>107.69115898661184</v>
      </c>
      <c r="AF262" s="13">
        <f t="shared" si="10"/>
        <v>112.88907565503311</v>
      </c>
      <c r="AG262" s="13">
        <f t="shared" si="10"/>
        <v>116.24305941204699</v>
      </c>
      <c r="AH262" s="13">
        <f t="shared" si="10"/>
        <v>121.34990470894122</v>
      </c>
    </row>
    <row r="263" spans="1:34" x14ac:dyDescent="0.25">
      <c r="A263" s="6">
        <v>76</v>
      </c>
      <c r="B263" s="1" t="s">
        <v>159</v>
      </c>
      <c r="C263" s="13">
        <f t="shared" si="9"/>
        <v>34.58005975434326</v>
      </c>
      <c r="D263" s="13">
        <f t="shared" si="10"/>
        <v>33.911064841347084</v>
      </c>
      <c r="E263" s="13">
        <f t="shared" si="10"/>
        <v>33.163206086111586</v>
      </c>
      <c r="F263" s="13">
        <f t="shared" si="10"/>
        <v>32.35722375020223</v>
      </c>
      <c r="G263" s="13">
        <f t="shared" si="10"/>
        <v>47.286987881921242</v>
      </c>
      <c r="H263" s="13">
        <f t="shared" si="10"/>
        <v>46.218124899860726</v>
      </c>
      <c r="I263" s="13">
        <f t="shared" si="10"/>
        <v>44.771575422195959</v>
      </c>
      <c r="J263" s="13">
        <f t="shared" si="10"/>
        <v>42.821173071762587</v>
      </c>
      <c r="K263" s="13">
        <f t="shared" si="10"/>
        <v>54.488192408705032</v>
      </c>
      <c r="L263" s="13">
        <f t="shared" si="10"/>
        <v>52.169059052766393</v>
      </c>
      <c r="M263" s="13">
        <f t="shared" si="10"/>
        <v>49.863747310474132</v>
      </c>
      <c r="N263" s="13">
        <f t="shared" si="10"/>
        <v>59.552593277226862</v>
      </c>
      <c r="O263" s="13">
        <f t="shared" si="10"/>
        <v>56.390383860621021</v>
      </c>
      <c r="P263" s="13">
        <f t="shared" si="10"/>
        <v>62.558779186277107</v>
      </c>
      <c r="Q263" s="13">
        <f t="shared" si="10"/>
        <v>68.228647844657019</v>
      </c>
      <c r="R263" s="13">
        <f t="shared" si="10"/>
        <v>75.101010859606177</v>
      </c>
      <c r="S263" s="13">
        <f t="shared" si="10"/>
        <v>72.030930081376937</v>
      </c>
      <c r="T263" s="13">
        <f t="shared" si="10"/>
        <v>77.490012398402001</v>
      </c>
      <c r="U263" s="13">
        <f t="shared" si="10"/>
        <v>83.474823158587128</v>
      </c>
      <c r="V263" s="13">
        <f t="shared" si="10"/>
        <v>81.74382466276586</v>
      </c>
      <c r="W263" s="13">
        <f t="shared" si="10"/>
        <v>87.466802372735813</v>
      </c>
      <c r="X263" s="13">
        <f t="shared" si="10"/>
        <v>92.13419652838347</v>
      </c>
      <c r="Y263" s="13">
        <f t="shared" si="10"/>
        <v>97.401916270315795</v>
      </c>
      <c r="Z263" s="13">
        <f t="shared" si="10"/>
        <v>96.06772626905466</v>
      </c>
      <c r="AA263" s="13">
        <f t="shared" si="10"/>
        <v>101.92121490088162</v>
      </c>
      <c r="AB263" s="13">
        <f t="shared" si="10"/>
        <v>100</v>
      </c>
      <c r="AC263" s="13">
        <f t="shared" si="10"/>
        <v>105.584430942151</v>
      </c>
      <c r="AD263" s="13">
        <f t="shared" si="10"/>
        <v>103.83669671931419</v>
      </c>
      <c r="AE263" s="13">
        <f t="shared" si="10"/>
        <v>108.06035711246517</v>
      </c>
      <c r="AF263" s="13">
        <f t="shared" si="10"/>
        <v>111.35434393295684</v>
      </c>
      <c r="AG263" s="13">
        <f t="shared" si="10"/>
        <v>114.5147437732608</v>
      </c>
      <c r="AH263" s="13">
        <f t="shared" si="10"/>
        <v>124.07579045584205</v>
      </c>
    </row>
    <row r="264" spans="1:34" x14ac:dyDescent="0.25">
      <c r="A264" s="6">
        <v>77</v>
      </c>
      <c r="B264" s="1" t="s">
        <v>160</v>
      </c>
      <c r="C264" s="13">
        <f t="shared" si="9"/>
        <v>30.962947672618434</v>
      </c>
      <c r="D264" s="13">
        <f t="shared" si="10"/>
        <v>30.432136335970782</v>
      </c>
      <c r="E264" s="13">
        <f t="shared" si="10"/>
        <v>29.909523690835222</v>
      </c>
      <c r="F264" s="13">
        <f t="shared" si="10"/>
        <v>39.325566533942883</v>
      </c>
      <c r="G264" s="13">
        <f t="shared" si="10"/>
        <v>38.870803167970458</v>
      </c>
      <c r="H264" s="13">
        <f t="shared" si="10"/>
        <v>38.573736107427855</v>
      </c>
      <c r="I264" s="13">
        <f t="shared" si="10"/>
        <v>37.929971789583483</v>
      </c>
      <c r="J264" s="13">
        <f t="shared" si="10"/>
        <v>45.76449590407762</v>
      </c>
      <c r="K264" s="13">
        <f t="shared" si="10"/>
        <v>43.70915925432174</v>
      </c>
      <c r="L264" s="13">
        <f t="shared" si="10"/>
        <v>49.776007964161273</v>
      </c>
      <c r="M264" s="13">
        <f t="shared" si="10"/>
        <v>54.613899237355916</v>
      </c>
      <c r="N264" s="13">
        <f t="shared" si="10"/>
        <v>58.595180546400059</v>
      </c>
      <c r="O264" s="13">
        <f t="shared" si="10"/>
        <v>60.916797806995277</v>
      </c>
      <c r="P264" s="13">
        <f t="shared" si="10"/>
        <v>67.000654779126265</v>
      </c>
      <c r="Q264" s="13">
        <f t="shared" si="10"/>
        <v>66.850505556948264</v>
      </c>
      <c r="R264" s="13">
        <f t="shared" si="10"/>
        <v>73.460927968936531</v>
      </c>
      <c r="S264" s="13">
        <f t="shared" si="10"/>
        <v>75.675402971520825</v>
      </c>
      <c r="T264" s="13">
        <f t="shared" si="10"/>
        <v>78.387183695465794</v>
      </c>
      <c r="U264" s="13">
        <f t="shared" si="10"/>
        <v>81.059495285436711</v>
      </c>
      <c r="V264" s="13">
        <f t="shared" si="10"/>
        <v>83.429895712630355</v>
      </c>
      <c r="W264" s="13">
        <f t="shared" si="10"/>
        <v>85.531646709282427</v>
      </c>
      <c r="X264" s="13">
        <f t="shared" si="10"/>
        <v>87.482366835434732</v>
      </c>
      <c r="Y264" s="13">
        <f t="shared" si="10"/>
        <v>92.917177007222222</v>
      </c>
      <c r="Z264" s="13">
        <f t="shared" si="10"/>
        <v>94.462641052231675</v>
      </c>
      <c r="AA264" s="13">
        <f t="shared" si="10"/>
        <v>97.245717643006913</v>
      </c>
      <c r="AB264" s="13">
        <f t="shared" si="10"/>
        <v>100</v>
      </c>
      <c r="AC264" s="13">
        <f t="shared" si="10"/>
        <v>102.05984239605108</v>
      </c>
      <c r="AD264" s="13">
        <f t="shared" si="10"/>
        <v>103.02984049454324</v>
      </c>
      <c r="AE264" s="13">
        <f t="shared" si="10"/>
        <v>107.41238020278716</v>
      </c>
      <c r="AF264" s="13">
        <f t="shared" si="10"/>
        <v>110.0520084491542</v>
      </c>
      <c r="AG264" s="13">
        <f t="shared" si="10"/>
        <v>116.93659530750148</v>
      </c>
      <c r="AH264" s="13">
        <f t="shared" si="10"/>
        <v>119.65018065602933</v>
      </c>
    </row>
    <row r="265" spans="1:34" x14ac:dyDescent="0.25">
      <c r="A265" s="6">
        <v>78</v>
      </c>
      <c r="B265" s="9" t="s">
        <v>95</v>
      </c>
      <c r="C265" s="13">
        <f t="shared" si="9"/>
        <v>37.166610042243136</v>
      </c>
      <c r="D265" s="13">
        <f t="shared" si="10"/>
        <v>40.689163062463436</v>
      </c>
      <c r="E265" s="13">
        <f t="shared" si="10"/>
        <v>41.837625664538386</v>
      </c>
      <c r="F265" s="13">
        <f t="shared" si="10"/>
        <v>44.65663110374954</v>
      </c>
      <c r="G265" s="13">
        <f t="shared" si="10"/>
        <v>45.453701057727379</v>
      </c>
      <c r="H265" s="13">
        <f t="shared" si="10"/>
        <v>46.831497928877006</v>
      </c>
      <c r="I265" s="13">
        <f t="shared" si="10"/>
        <v>48.355207294905263</v>
      </c>
      <c r="J265" s="13">
        <f t="shared" si="10"/>
        <v>49.699319119328074</v>
      </c>
      <c r="K265" s="13">
        <f t="shared" si="10"/>
        <v>52.669516839949374</v>
      </c>
      <c r="L265" s="13">
        <f t="shared" si="10"/>
        <v>54.857283291788093</v>
      </c>
      <c r="M265" s="13">
        <f t="shared" si="10"/>
        <v>56.615984744822917</v>
      </c>
      <c r="N265" s="13">
        <f t="shared" si="10"/>
        <v>60.124874210173886</v>
      </c>
      <c r="O265" s="13">
        <f t="shared" si="10"/>
        <v>61.56268728783752</v>
      </c>
      <c r="P265" s="13">
        <f t="shared" si="10"/>
        <v>64.503290796638225</v>
      </c>
      <c r="Q265" s="13">
        <f t="shared" si="10"/>
        <v>67.388950844932069</v>
      </c>
      <c r="R265" s="13">
        <f t="shared" si="10"/>
        <v>70.447426923046294</v>
      </c>
      <c r="S265" s="13">
        <f t="shared" si="10"/>
        <v>72.376051488323043</v>
      </c>
      <c r="T265" s="13">
        <f t="shared" si="10"/>
        <v>74.707259603244694</v>
      </c>
      <c r="U265" s="13">
        <f t="shared" si="10"/>
        <v>77.106947335954985</v>
      </c>
      <c r="V265" s="13">
        <f t="shared" si="10"/>
        <v>80.079065701524655</v>
      </c>
      <c r="W265" s="13">
        <f t="shared" si="10"/>
        <v>84.731975814104814</v>
      </c>
      <c r="X265" s="13">
        <f t="shared" si="10"/>
        <v>90.305234387909792</v>
      </c>
      <c r="Y265" s="13">
        <f t="shared" si="10"/>
        <v>94.361621654880523</v>
      </c>
      <c r="Z265" s="13">
        <f t="shared" si="10"/>
        <v>97.047706609459595</v>
      </c>
      <c r="AA265" s="13">
        <f t="shared" si="10"/>
        <v>98.608493290396368</v>
      </c>
      <c r="AB265" s="13">
        <f t="shared" si="10"/>
        <v>100</v>
      </c>
      <c r="AC265" s="13">
        <f t="shared" si="10"/>
        <v>102.14123783944726</v>
      </c>
      <c r="AD265" s="13">
        <f t="shared" si="10"/>
        <v>105.12250571524469</v>
      </c>
      <c r="AE265" s="13">
        <f t="shared" si="10"/>
        <v>107.25540405106156</v>
      </c>
      <c r="AF265" s="13">
        <f t="shared" si="10"/>
        <v>110.94522158930614</v>
      </c>
      <c r="AG265" s="13">
        <f t="shared" si="10"/>
        <v>114.62024164812445</v>
      </c>
      <c r="AH265" s="13">
        <f t="shared" si="10"/>
        <v>119.41850214075225</v>
      </c>
    </row>
    <row r="266" spans="1:34" x14ac:dyDescent="0.25">
      <c r="A266" s="6">
        <v>79</v>
      </c>
      <c r="B266" s="1" t="s">
        <v>161</v>
      </c>
      <c r="C266" s="13">
        <f t="shared" si="9"/>
        <v>37.129206855165464</v>
      </c>
      <c r="D266" s="13">
        <f t="shared" si="10"/>
        <v>36.641948618827556</v>
      </c>
      <c r="E266" s="13">
        <f t="shared" si="10"/>
        <v>39.043752428971899</v>
      </c>
      <c r="F266" s="13">
        <f t="shared" si="10"/>
        <v>40.932261492828808</v>
      </c>
      <c r="G266" s="13">
        <f t="shared" si="10"/>
        <v>42.821930995027515</v>
      </c>
      <c r="H266" s="13">
        <f t="shared" si="10"/>
        <v>45.434229125953344</v>
      </c>
      <c r="I266" s="13">
        <f t="shared" si="10"/>
        <v>45.394552426736034</v>
      </c>
      <c r="J266" s="13">
        <f t="shared" si="10"/>
        <v>47.969507195143912</v>
      </c>
      <c r="K266" s="13">
        <f t="shared" si="10"/>
        <v>50.218576353578953</v>
      </c>
      <c r="L266" s="13">
        <f t="shared" si="10"/>
        <v>51.41652527122217</v>
      </c>
      <c r="M266" s="13">
        <f t="shared" si="10"/>
        <v>54.60597498578295</v>
      </c>
      <c r="N266" s="13">
        <f t="shared" si="10"/>
        <v>57.807623267216478</v>
      </c>
      <c r="O266" s="13">
        <f t="shared" si="10"/>
        <v>60.684398647951596</v>
      </c>
      <c r="P266" s="13">
        <f t="shared" si="10"/>
        <v>63.497394137497253</v>
      </c>
      <c r="Q266" s="13">
        <f t="shared" si="10"/>
        <v>64.12480519227708</v>
      </c>
      <c r="R266" s="13">
        <f t="shared" si="10"/>
        <v>67.162956137216597</v>
      </c>
      <c r="S266" s="13">
        <f t="shared" si="10"/>
        <v>68.437565953944599</v>
      </c>
      <c r="T266" s="13">
        <f t="shared" si="10"/>
        <v>70.188598958796007</v>
      </c>
      <c r="U266" s="13">
        <f t="shared" si="10"/>
        <v>74.043101796198542</v>
      </c>
      <c r="V266" s="13">
        <f t="shared" si="10"/>
        <v>76.511435590441934</v>
      </c>
      <c r="W266" s="13">
        <f t="shared" si="10"/>
        <v>81.509307853523694</v>
      </c>
      <c r="X266" s="13">
        <f t="shared" si="10"/>
        <v>89.686680535662276</v>
      </c>
      <c r="Y266" s="13">
        <f t="shared" si="10"/>
        <v>95.025504486817454</v>
      </c>
      <c r="Z266" s="13">
        <f t="shared" si="10"/>
        <v>98.242666755085068</v>
      </c>
      <c r="AA266" s="13">
        <f t="shared" si="10"/>
        <v>98.278045790198476</v>
      </c>
      <c r="AB266" s="13">
        <f t="shared" si="10"/>
        <v>100</v>
      </c>
      <c r="AC266" s="13">
        <f t="shared" si="10"/>
        <v>101.10328083632632</v>
      </c>
      <c r="AD266" s="13">
        <f t="shared" si="10"/>
        <v>103.33797148595353</v>
      </c>
      <c r="AE266" s="13">
        <f t="shared" si="10"/>
        <v>107.72707816053992</v>
      </c>
      <c r="AF266" s="13">
        <f t="shared" si="10"/>
        <v>110.80915616057354</v>
      </c>
      <c r="AG266" s="13">
        <f t="shared" si="10"/>
        <v>115.55864134064487</v>
      </c>
      <c r="AH266" s="13">
        <f t="shared" si="10"/>
        <v>118.67705599522579</v>
      </c>
    </row>
    <row r="267" spans="1:34" x14ac:dyDescent="0.25">
      <c r="A267" s="6">
        <v>80</v>
      </c>
      <c r="B267" s="1" t="s">
        <v>162</v>
      </c>
      <c r="C267" s="13">
        <f t="shared" si="9"/>
        <v>45.452479432753059</v>
      </c>
      <c r="D267" s="13">
        <f t="shared" si="10"/>
        <v>43.807771498663854</v>
      </c>
      <c r="E267" s="13">
        <f t="shared" si="10"/>
        <v>49.198313481813841</v>
      </c>
      <c r="F267" s="13">
        <f t="shared" si="10"/>
        <v>47.421233331436483</v>
      </c>
      <c r="G267" s="13">
        <f t="shared" si="10"/>
        <v>52.447495140411775</v>
      </c>
      <c r="H267" s="13">
        <f t="shared" si="10"/>
        <v>57.390785335506528</v>
      </c>
      <c r="I267" s="13">
        <f t="shared" si="10"/>
        <v>55.996057877525416</v>
      </c>
      <c r="J267" s="13">
        <f t="shared" si="10"/>
        <v>60.734707759769925</v>
      </c>
      <c r="K267" s="13">
        <f t="shared" si="10"/>
        <v>59.231354709929249</v>
      </c>
      <c r="L267" s="13">
        <f t="shared" si="10"/>
        <v>63.603079776764758</v>
      </c>
      <c r="M267" s="13">
        <f t="shared" si="10"/>
        <v>62.364958603841352</v>
      </c>
      <c r="N267" s="13">
        <f t="shared" si="10"/>
        <v>66.646672664867211</v>
      </c>
      <c r="O267" s="13">
        <f t="shared" si="10"/>
        <v>70.32953716131594</v>
      </c>
      <c r="P267" s="13">
        <f t="shared" si="10"/>
        <v>73.453797561333914</v>
      </c>
      <c r="Q267" s="13">
        <f t="shared" si="10"/>
        <v>76.178287664449869</v>
      </c>
      <c r="R267" s="13">
        <f t="shared" si="10"/>
        <v>79.347722050880733</v>
      </c>
      <c r="S267" s="13">
        <f t="shared" si="10"/>
        <v>77.885259435799171</v>
      </c>
      <c r="T267" s="13">
        <f t="shared" si="10"/>
        <v>81.578906957816983</v>
      </c>
      <c r="U267" s="13">
        <f t="shared" si="10"/>
        <v>85.65261583088747</v>
      </c>
      <c r="V267" s="13">
        <f t="shared" si="10"/>
        <v>85.105779391635522</v>
      </c>
      <c r="W267" s="13">
        <f t="shared" si="10"/>
        <v>89.169852142305686</v>
      </c>
      <c r="X267" s="13">
        <f t="shared" si="10"/>
        <v>93.170638763923762</v>
      </c>
      <c r="Y267" s="13">
        <f t="shared" si="10"/>
        <v>93.301163092299106</v>
      </c>
      <c r="Z267" s="13">
        <f t="shared" si="10"/>
        <v>98.766407569457485</v>
      </c>
      <c r="AA267" s="13">
        <f t="shared" si="10"/>
        <v>99.584731668940506</v>
      </c>
      <c r="AB267" s="13">
        <f t="shared" si="10"/>
        <v>100</v>
      </c>
      <c r="AC267" s="13">
        <f t="shared" si="10"/>
        <v>104.83738768103511</v>
      </c>
      <c r="AD267" s="13">
        <f t="shared" si="10"/>
        <v>104.91087820896149</v>
      </c>
      <c r="AE267" s="13">
        <f t="shared" si="10"/>
        <v>109.86549120144599</v>
      </c>
      <c r="AF267" s="13">
        <f t="shared" si="10"/>
        <v>109.92613919325683</v>
      </c>
      <c r="AG267" s="13">
        <f t="shared" si="10"/>
        <v>114.63765187697661</v>
      </c>
      <c r="AH267" s="13">
        <f t="shared" si="10"/>
        <v>114.52507168553707</v>
      </c>
    </row>
    <row r="268" spans="1:34" x14ac:dyDescent="0.25">
      <c r="A268" s="6">
        <v>81</v>
      </c>
      <c r="B268" s="9" t="s">
        <v>99</v>
      </c>
      <c r="C268" s="13">
        <f t="shared" si="9"/>
        <v>37.100573089698628</v>
      </c>
      <c r="D268" s="13">
        <f t="shared" ref="D268:AH273" si="11">D84*100/D176</f>
        <v>39.098718679133576</v>
      </c>
      <c r="E268" s="13">
        <f t="shared" si="11"/>
        <v>41.047566741291149</v>
      </c>
      <c r="F268" s="13">
        <f t="shared" si="11"/>
        <v>42.940201475425319</v>
      </c>
      <c r="G268" s="13">
        <f t="shared" si="11"/>
        <v>44.844492489602672</v>
      </c>
      <c r="H268" s="13">
        <f t="shared" si="11"/>
        <v>46.856781985545723</v>
      </c>
      <c r="I268" s="13">
        <f t="shared" si="11"/>
        <v>48.931339544351367</v>
      </c>
      <c r="J268" s="13">
        <f t="shared" si="11"/>
        <v>50.964087645999378</v>
      </c>
      <c r="K268" s="13">
        <f t="shared" si="11"/>
        <v>52.858379815146698</v>
      </c>
      <c r="L268" s="13">
        <f t="shared" si="11"/>
        <v>54.523694634595834</v>
      </c>
      <c r="M268" s="13">
        <f t="shared" si="11"/>
        <v>55.787098966556108</v>
      </c>
      <c r="N268" s="13">
        <f t="shared" si="11"/>
        <v>58.966686652442341</v>
      </c>
      <c r="O268" s="13">
        <f t="shared" si="11"/>
        <v>61.784020455545026</v>
      </c>
      <c r="P268" s="13">
        <f t="shared" si="11"/>
        <v>66.669540864650614</v>
      </c>
      <c r="Q268" s="13">
        <f t="shared" si="11"/>
        <v>69.187723157433638</v>
      </c>
      <c r="R268" s="13">
        <f t="shared" si="11"/>
        <v>71.778885565245005</v>
      </c>
      <c r="S268" s="13">
        <f t="shared" si="11"/>
        <v>74.067703641950132</v>
      </c>
      <c r="T268" s="13">
        <f t="shared" si="11"/>
        <v>78.405261113644201</v>
      </c>
      <c r="U268" s="13">
        <f t="shared" si="11"/>
        <v>81.303328042667985</v>
      </c>
      <c r="V268" s="13">
        <f t="shared" si="11"/>
        <v>84.233554965528896</v>
      </c>
      <c r="W268" s="13">
        <f t="shared" si="11"/>
        <v>86.95786601532005</v>
      </c>
      <c r="X268" s="13">
        <f t="shared" si="11"/>
        <v>91.430974757050762</v>
      </c>
      <c r="Y268" s="13">
        <f t="shared" si="11"/>
        <v>93.883349562635033</v>
      </c>
      <c r="Z268" s="13">
        <f t="shared" si="11"/>
        <v>96.987186314063536</v>
      </c>
      <c r="AA268" s="13">
        <f t="shared" si="11"/>
        <v>97.360610031625342</v>
      </c>
      <c r="AB268" s="13">
        <f t="shared" si="11"/>
        <v>100</v>
      </c>
      <c r="AC268" s="13">
        <f t="shared" si="11"/>
        <v>100.8267795926598</v>
      </c>
      <c r="AD268" s="13">
        <f t="shared" si="11"/>
        <v>101.63324626751903</v>
      </c>
      <c r="AE268" s="13">
        <f t="shared" si="11"/>
        <v>104.20749332927312</v>
      </c>
      <c r="AF268" s="13">
        <f t="shared" si="11"/>
        <v>106.42462224580335</v>
      </c>
      <c r="AG268" s="13">
        <f t="shared" si="11"/>
        <v>106.80360312635509</v>
      </c>
      <c r="AH268" s="13">
        <f t="shared" si="11"/>
        <v>109.47673638901152</v>
      </c>
    </row>
    <row r="269" spans="1:34" x14ac:dyDescent="0.25">
      <c r="A269" s="6">
        <v>82</v>
      </c>
      <c r="B269" s="9" t="s">
        <v>291</v>
      </c>
      <c r="C269" s="13">
        <f t="shared" si="9"/>
        <v>38.938521157593861</v>
      </c>
      <c r="D269" s="13">
        <f t="shared" si="11"/>
        <v>40.198689798222638</v>
      </c>
      <c r="E269" s="13">
        <f t="shared" si="11"/>
        <v>41.275663926382457</v>
      </c>
      <c r="F269" s="13">
        <f t="shared" si="11"/>
        <v>42.742073920322575</v>
      </c>
      <c r="G269" s="13">
        <f t="shared" si="11"/>
        <v>43.480606835522771</v>
      </c>
      <c r="H269" s="13">
        <f t="shared" si="11"/>
        <v>43.881583992862282</v>
      </c>
      <c r="I269" s="13">
        <f t="shared" si="11"/>
        <v>45.094103436088155</v>
      </c>
      <c r="J269" s="13">
        <f t="shared" si="11"/>
        <v>46.51813262680453</v>
      </c>
      <c r="K269" s="13">
        <f t="shared" si="11"/>
        <v>48.508782678936903</v>
      </c>
      <c r="L269" s="13">
        <f t="shared" si="11"/>
        <v>50.114921483023394</v>
      </c>
      <c r="M269" s="13">
        <f t="shared" si="11"/>
        <v>51.768061340065024</v>
      </c>
      <c r="N269" s="13">
        <f t="shared" si="11"/>
        <v>53.289524320413733</v>
      </c>
      <c r="O269" s="13">
        <f t="shared" si="11"/>
        <v>55.219045575280056</v>
      </c>
      <c r="P269" s="13">
        <f t="shared" si="11"/>
        <v>57.675736611618738</v>
      </c>
      <c r="Q269" s="13">
        <f t="shared" si="11"/>
        <v>59.674928240265281</v>
      </c>
      <c r="R269" s="13">
        <f t="shared" si="11"/>
        <v>61.315100789037302</v>
      </c>
      <c r="S269" s="13">
        <f t="shared" si="11"/>
        <v>62.827272630131915</v>
      </c>
      <c r="T269" s="13">
        <f t="shared" si="11"/>
        <v>66.340617281685638</v>
      </c>
      <c r="U269" s="13">
        <f t="shared" si="11"/>
        <v>72.89883495404932</v>
      </c>
      <c r="V269" s="13">
        <f t="shared" si="11"/>
        <v>79.265116789711286</v>
      </c>
      <c r="W269" s="13">
        <f t="shared" si="11"/>
        <v>86.134038062264281</v>
      </c>
      <c r="X269" s="13">
        <f t="shared" si="11"/>
        <v>91.390825866670426</v>
      </c>
      <c r="Y269" s="13">
        <f t="shared" si="11"/>
        <v>92.905345873670285</v>
      </c>
      <c r="Z269" s="13">
        <f t="shared" si="11"/>
        <v>93.068964118569653</v>
      </c>
      <c r="AA269" s="13">
        <f t="shared" si="11"/>
        <v>96.302464740409732</v>
      </c>
      <c r="AB269" s="13">
        <f t="shared" si="11"/>
        <v>100.00000000000001</v>
      </c>
      <c r="AC269" s="13">
        <f t="shared" si="11"/>
        <v>102.39175127876702</v>
      </c>
      <c r="AD269" s="13">
        <f t="shared" si="11"/>
        <v>104.96842007466424</v>
      </c>
      <c r="AE269" s="13">
        <f t="shared" si="11"/>
        <v>106.29594316878912</v>
      </c>
      <c r="AF269" s="13">
        <f t="shared" si="11"/>
        <v>107.43817328495848</v>
      </c>
      <c r="AG269" s="13">
        <f t="shared" si="11"/>
        <v>110.52768955468392</v>
      </c>
      <c r="AH269" s="13">
        <f t="shared" si="11"/>
        <v>115.35302628614241</v>
      </c>
    </row>
    <row r="270" spans="1:34" x14ac:dyDescent="0.25">
      <c r="A270" s="6">
        <v>83</v>
      </c>
      <c r="B270" s="9" t="s">
        <v>163</v>
      </c>
      <c r="C270" s="13">
        <f t="shared" si="9"/>
        <v>39.825326706198659</v>
      </c>
      <c r="D270" s="13">
        <f t="shared" si="11"/>
        <v>41.199307780420604</v>
      </c>
      <c r="E270" s="13">
        <f t="shared" si="11"/>
        <v>43.061477200001349</v>
      </c>
      <c r="F270" s="13">
        <f t="shared" si="11"/>
        <v>44.622193393853543</v>
      </c>
      <c r="G270" s="13">
        <f t="shared" si="11"/>
        <v>46.185340667384985</v>
      </c>
      <c r="H270" s="13">
        <f t="shared" si="11"/>
        <v>47.302426276250685</v>
      </c>
      <c r="I270" s="13">
        <f t="shared" si="11"/>
        <v>49.153950019044281</v>
      </c>
      <c r="J270" s="13">
        <f t="shared" si="11"/>
        <v>50.671488720105806</v>
      </c>
      <c r="K270" s="13">
        <f t="shared" si="11"/>
        <v>52.905215381948338</v>
      </c>
      <c r="L270" s="13">
        <f t="shared" si="11"/>
        <v>54.947648830771712</v>
      </c>
      <c r="M270" s="13">
        <f t="shared" si="11"/>
        <v>56.640450948614273</v>
      </c>
      <c r="N270" s="13">
        <f t="shared" si="11"/>
        <v>58.560769015543471</v>
      </c>
      <c r="O270" s="13">
        <f t="shared" si="11"/>
        <v>60.491724887518025</v>
      </c>
      <c r="P270" s="13">
        <f t="shared" si="11"/>
        <v>62.954619752237036</v>
      </c>
      <c r="Q270" s="13">
        <f t="shared" si="11"/>
        <v>65.199439493255227</v>
      </c>
      <c r="R270" s="13">
        <f t="shared" si="11"/>
        <v>67.014632195586273</v>
      </c>
      <c r="S270" s="13">
        <f t="shared" si="11"/>
        <v>69.106815259987258</v>
      </c>
      <c r="T270" s="13">
        <f t="shared" si="11"/>
        <v>72.788083123049503</v>
      </c>
      <c r="U270" s="13">
        <f t="shared" si="11"/>
        <v>79.06389190950091</v>
      </c>
      <c r="V270" s="13">
        <f t="shared" si="11"/>
        <v>86.25536472129339</v>
      </c>
      <c r="W270" s="13">
        <f t="shared" si="11"/>
        <v>88.912808514745961</v>
      </c>
      <c r="X270" s="13">
        <f t="shared" si="11"/>
        <v>95.93869901846503</v>
      </c>
      <c r="Y270" s="13">
        <f t="shared" si="11"/>
        <v>95.400850895405597</v>
      </c>
      <c r="Z270" s="13">
        <f t="shared" si="11"/>
        <v>94.177471125742784</v>
      </c>
      <c r="AA270" s="13">
        <f t="shared" si="11"/>
        <v>96.869970075238825</v>
      </c>
      <c r="AB270" s="13">
        <f t="shared" si="11"/>
        <v>100</v>
      </c>
      <c r="AC270" s="13">
        <f t="shared" si="11"/>
        <v>102.83087830896659</v>
      </c>
      <c r="AD270" s="13">
        <f t="shared" si="11"/>
        <v>105.93442097845406</v>
      </c>
      <c r="AE270" s="13">
        <f t="shared" si="11"/>
        <v>107.56346467803849</v>
      </c>
      <c r="AF270" s="13">
        <f t="shared" si="11"/>
        <v>108.8507826702519</v>
      </c>
      <c r="AG270" s="13">
        <f t="shared" si="11"/>
        <v>112.4077192413318</v>
      </c>
      <c r="AH270" s="13">
        <f t="shared" si="11"/>
        <v>117.18236325676523</v>
      </c>
    </row>
    <row r="271" spans="1:34" x14ac:dyDescent="0.25">
      <c r="A271" s="6">
        <v>84</v>
      </c>
      <c r="B271" s="1" t="s">
        <v>292</v>
      </c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</row>
    <row r="272" spans="1:34" x14ac:dyDescent="0.25">
      <c r="A272" s="6">
        <v>85</v>
      </c>
      <c r="B272" s="1" t="s">
        <v>293</v>
      </c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</row>
    <row r="273" spans="1:34" x14ac:dyDescent="0.25">
      <c r="A273" s="6">
        <v>86</v>
      </c>
      <c r="B273" s="9" t="s">
        <v>164</v>
      </c>
      <c r="C273" s="13">
        <f t="shared" si="9"/>
        <v>38.822373222767212</v>
      </c>
      <c r="D273" s="13">
        <f t="shared" si="11"/>
        <v>40.076675392346296</v>
      </c>
      <c r="E273" s="13">
        <f t="shared" si="11"/>
        <v>40.952921896123087</v>
      </c>
      <c r="F273" s="13">
        <f t="shared" si="11"/>
        <v>42.420285875609054</v>
      </c>
      <c r="G273" s="13">
        <f t="shared" si="11"/>
        <v>42.97497857654151</v>
      </c>
      <c r="H273" s="13">
        <f t="shared" si="11"/>
        <v>43.209359525941011</v>
      </c>
      <c r="I273" s="13">
        <f t="shared" si="11"/>
        <v>44.28593076414603</v>
      </c>
      <c r="J273" s="13">
        <f t="shared" si="11"/>
        <v>45.713991338249429</v>
      </c>
      <c r="K273" s="13">
        <f t="shared" si="11"/>
        <v>47.677350794456402</v>
      </c>
      <c r="L273" s="13">
        <f t="shared" si="11"/>
        <v>49.230544237383619</v>
      </c>
      <c r="M273" s="13">
        <f t="shared" si="11"/>
        <v>50.906745052844649</v>
      </c>
      <c r="N273" s="13">
        <f t="shared" si="11"/>
        <v>52.363611636831997</v>
      </c>
      <c r="O273" s="13">
        <f t="shared" si="11"/>
        <v>54.315879622082782</v>
      </c>
      <c r="P273" s="13">
        <f t="shared" si="11"/>
        <v>56.786005037434876</v>
      </c>
      <c r="Q273" s="13">
        <f t="shared" si="11"/>
        <v>58.741649638318279</v>
      </c>
      <c r="R273" s="13">
        <f t="shared" si="11"/>
        <v>60.3556245339771</v>
      </c>
      <c r="S273" s="13">
        <f t="shared" si="11"/>
        <v>61.766965117763085</v>
      </c>
      <c r="T273" s="13">
        <f t="shared" si="11"/>
        <v>65.257177728746285</v>
      </c>
      <c r="U273" s="13">
        <f t="shared" si="11"/>
        <v>71.874480113658791</v>
      </c>
      <c r="V273" s="13">
        <f t="shared" si="11"/>
        <v>78.100232531144428</v>
      </c>
      <c r="W273" s="13">
        <f t="shared" si="11"/>
        <v>85.681560375016446</v>
      </c>
      <c r="X273" s="13">
        <f t="shared" si="11"/>
        <v>90.651809888313664</v>
      </c>
      <c r="Y273" s="13">
        <f t="shared" si="11"/>
        <v>92.504691942877571</v>
      </c>
      <c r="Z273" s="13">
        <f t="shared" si="11"/>
        <v>92.892013752893931</v>
      </c>
      <c r="AA273" s="13">
        <f t="shared" si="11"/>
        <v>96.212030718197724</v>
      </c>
      <c r="AB273" s="13">
        <f t="shared" si="11"/>
        <v>100</v>
      </c>
      <c r="AC273" s="13">
        <f t="shared" si="11"/>
        <v>102.32327897442279</v>
      </c>
      <c r="AD273" s="13">
        <f t="shared" si="11"/>
        <v>104.81798932175688</v>
      </c>
      <c r="AE273" s="13">
        <f t="shared" si="11"/>
        <v>106.09813293529808</v>
      </c>
      <c r="AF273" s="13">
        <f t="shared" si="11"/>
        <v>107.21554913476291</v>
      </c>
      <c r="AG273" s="13">
        <f t="shared" si="11"/>
        <v>110.2296897845324</v>
      </c>
      <c r="AH273" s="13">
        <f t="shared" si="11"/>
        <v>115.0502427620313</v>
      </c>
    </row>
    <row r="274" spans="1:34" x14ac:dyDescent="0.25">
      <c r="A274" s="6">
        <v>87</v>
      </c>
      <c r="B274" s="1" t="s">
        <v>292</v>
      </c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</row>
    <row r="275" spans="1:34" x14ac:dyDescent="0.25">
      <c r="A275" s="6">
        <v>88</v>
      </c>
      <c r="B275" s="1" t="s">
        <v>293</v>
      </c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9"/>
  <dimension ref="A1:AH275"/>
  <sheetViews>
    <sheetView workbookViewId="0">
      <pane xSplit="2" ySplit="3" topLeftCell="C238" activePane="bottomRight" state="frozen"/>
      <selection pane="topRight" activeCell="C1" sqref="C1"/>
      <selection pane="bottomLeft" activeCell="A4" sqref="A4"/>
      <selection pane="bottomRight" activeCell="C245" sqref="C245:C248"/>
    </sheetView>
  </sheetViews>
  <sheetFormatPr defaultColWidth="9.140625" defaultRowHeight="15" x14ac:dyDescent="0.25"/>
  <cols>
    <col min="1" max="1" width="9.140625" style="6"/>
    <col min="2" max="2" width="60.140625" style="6" customWidth="1"/>
    <col min="3" max="3" width="22.85546875" style="6" customWidth="1"/>
    <col min="4" max="4" width="9.140625" style="6" customWidth="1"/>
    <col min="5" max="259" width="9.140625" style="6"/>
    <col min="260" max="260" width="32.5703125" style="6" customWidth="1"/>
    <col min="261" max="515" width="9.140625" style="6"/>
    <col min="516" max="516" width="32.5703125" style="6" customWidth="1"/>
    <col min="517" max="771" width="9.140625" style="6"/>
    <col min="772" max="772" width="32.5703125" style="6" customWidth="1"/>
    <col min="773" max="1027" width="9.140625" style="6"/>
    <col min="1028" max="1028" width="32.5703125" style="6" customWidth="1"/>
    <col min="1029" max="1283" width="9.140625" style="6"/>
    <col min="1284" max="1284" width="32.5703125" style="6" customWidth="1"/>
    <col min="1285" max="1539" width="9.140625" style="6"/>
    <col min="1540" max="1540" width="32.5703125" style="6" customWidth="1"/>
    <col min="1541" max="1795" width="9.140625" style="6"/>
    <col min="1796" max="1796" width="32.5703125" style="6" customWidth="1"/>
    <col min="1797" max="2051" width="9.140625" style="6"/>
    <col min="2052" max="2052" width="32.5703125" style="6" customWidth="1"/>
    <col min="2053" max="2307" width="9.140625" style="6"/>
    <col min="2308" max="2308" width="32.5703125" style="6" customWidth="1"/>
    <col min="2309" max="2563" width="9.140625" style="6"/>
    <col min="2564" max="2564" width="32.5703125" style="6" customWidth="1"/>
    <col min="2565" max="2819" width="9.140625" style="6"/>
    <col min="2820" max="2820" width="32.5703125" style="6" customWidth="1"/>
    <col min="2821" max="3075" width="9.140625" style="6"/>
    <col min="3076" max="3076" width="32.5703125" style="6" customWidth="1"/>
    <col min="3077" max="3331" width="9.140625" style="6"/>
    <col min="3332" max="3332" width="32.5703125" style="6" customWidth="1"/>
    <col min="3333" max="3587" width="9.140625" style="6"/>
    <col min="3588" max="3588" width="32.5703125" style="6" customWidth="1"/>
    <col min="3589" max="3843" width="9.140625" style="6"/>
    <col min="3844" max="3844" width="32.5703125" style="6" customWidth="1"/>
    <col min="3845" max="4099" width="9.140625" style="6"/>
    <col min="4100" max="4100" width="32.5703125" style="6" customWidth="1"/>
    <col min="4101" max="4355" width="9.140625" style="6"/>
    <col min="4356" max="4356" width="32.5703125" style="6" customWidth="1"/>
    <col min="4357" max="4611" width="9.140625" style="6"/>
    <col min="4612" max="4612" width="32.5703125" style="6" customWidth="1"/>
    <col min="4613" max="4867" width="9.140625" style="6"/>
    <col min="4868" max="4868" width="32.5703125" style="6" customWidth="1"/>
    <col min="4869" max="5123" width="9.140625" style="6"/>
    <col min="5124" max="5124" width="32.5703125" style="6" customWidth="1"/>
    <col min="5125" max="5379" width="9.140625" style="6"/>
    <col min="5380" max="5380" width="32.5703125" style="6" customWidth="1"/>
    <col min="5381" max="5635" width="9.140625" style="6"/>
    <col min="5636" max="5636" width="32.5703125" style="6" customWidth="1"/>
    <col min="5637" max="5891" width="9.140625" style="6"/>
    <col min="5892" max="5892" width="32.5703125" style="6" customWidth="1"/>
    <col min="5893" max="6147" width="9.140625" style="6"/>
    <col min="6148" max="6148" width="32.5703125" style="6" customWidth="1"/>
    <col min="6149" max="6403" width="9.140625" style="6"/>
    <col min="6404" max="6404" width="32.5703125" style="6" customWidth="1"/>
    <col min="6405" max="6659" width="9.140625" style="6"/>
    <col min="6660" max="6660" width="32.5703125" style="6" customWidth="1"/>
    <col min="6661" max="6915" width="9.140625" style="6"/>
    <col min="6916" max="6916" width="32.5703125" style="6" customWidth="1"/>
    <col min="6917" max="7171" width="9.140625" style="6"/>
    <col min="7172" max="7172" width="32.5703125" style="6" customWidth="1"/>
    <col min="7173" max="7427" width="9.140625" style="6"/>
    <col min="7428" max="7428" width="32.5703125" style="6" customWidth="1"/>
    <col min="7429" max="7683" width="9.140625" style="6"/>
    <col min="7684" max="7684" width="32.5703125" style="6" customWidth="1"/>
    <col min="7685" max="7939" width="9.140625" style="6"/>
    <col min="7940" max="7940" width="32.5703125" style="6" customWidth="1"/>
    <col min="7941" max="8195" width="9.140625" style="6"/>
    <col min="8196" max="8196" width="32.5703125" style="6" customWidth="1"/>
    <col min="8197" max="8451" width="9.140625" style="6"/>
    <col min="8452" max="8452" width="32.5703125" style="6" customWidth="1"/>
    <col min="8453" max="8707" width="9.140625" style="6"/>
    <col min="8708" max="8708" width="32.5703125" style="6" customWidth="1"/>
    <col min="8709" max="8963" width="9.140625" style="6"/>
    <col min="8964" max="8964" width="32.5703125" style="6" customWidth="1"/>
    <col min="8965" max="9219" width="9.140625" style="6"/>
    <col min="9220" max="9220" width="32.5703125" style="6" customWidth="1"/>
    <col min="9221" max="9475" width="9.140625" style="6"/>
    <col min="9476" max="9476" width="32.5703125" style="6" customWidth="1"/>
    <col min="9477" max="9731" width="9.140625" style="6"/>
    <col min="9732" max="9732" width="32.5703125" style="6" customWidth="1"/>
    <col min="9733" max="9987" width="9.140625" style="6"/>
    <col min="9988" max="9988" width="32.5703125" style="6" customWidth="1"/>
    <col min="9989" max="10243" width="9.140625" style="6"/>
    <col min="10244" max="10244" width="32.5703125" style="6" customWidth="1"/>
    <col min="10245" max="10499" width="9.140625" style="6"/>
    <col min="10500" max="10500" width="32.5703125" style="6" customWidth="1"/>
    <col min="10501" max="10755" width="9.140625" style="6"/>
    <col min="10756" max="10756" width="32.5703125" style="6" customWidth="1"/>
    <col min="10757" max="11011" width="9.140625" style="6"/>
    <col min="11012" max="11012" width="32.5703125" style="6" customWidth="1"/>
    <col min="11013" max="11267" width="9.140625" style="6"/>
    <col min="11268" max="11268" width="32.5703125" style="6" customWidth="1"/>
    <col min="11269" max="11523" width="9.140625" style="6"/>
    <col min="11524" max="11524" width="32.5703125" style="6" customWidth="1"/>
    <col min="11525" max="11779" width="9.140625" style="6"/>
    <col min="11780" max="11780" width="32.5703125" style="6" customWidth="1"/>
    <col min="11781" max="12035" width="9.140625" style="6"/>
    <col min="12036" max="12036" width="32.5703125" style="6" customWidth="1"/>
    <col min="12037" max="12291" width="9.140625" style="6"/>
    <col min="12292" max="12292" width="32.5703125" style="6" customWidth="1"/>
    <col min="12293" max="12547" width="9.140625" style="6"/>
    <col min="12548" max="12548" width="32.5703125" style="6" customWidth="1"/>
    <col min="12549" max="12803" width="9.140625" style="6"/>
    <col min="12804" max="12804" width="32.5703125" style="6" customWidth="1"/>
    <col min="12805" max="13059" width="9.140625" style="6"/>
    <col min="13060" max="13060" width="32.5703125" style="6" customWidth="1"/>
    <col min="13061" max="13315" width="9.140625" style="6"/>
    <col min="13316" max="13316" width="32.5703125" style="6" customWidth="1"/>
    <col min="13317" max="13571" width="9.140625" style="6"/>
    <col min="13572" max="13572" width="32.5703125" style="6" customWidth="1"/>
    <col min="13573" max="13827" width="9.140625" style="6"/>
    <col min="13828" max="13828" width="32.5703125" style="6" customWidth="1"/>
    <col min="13829" max="14083" width="9.140625" style="6"/>
    <col min="14084" max="14084" width="32.5703125" style="6" customWidth="1"/>
    <col min="14085" max="14339" width="9.140625" style="6"/>
    <col min="14340" max="14340" width="32.5703125" style="6" customWidth="1"/>
    <col min="14341" max="14595" width="9.140625" style="6"/>
    <col min="14596" max="14596" width="32.5703125" style="6" customWidth="1"/>
    <col min="14597" max="14851" width="9.140625" style="6"/>
    <col min="14852" max="14852" width="32.5703125" style="6" customWidth="1"/>
    <col min="14853" max="15107" width="9.140625" style="6"/>
    <col min="15108" max="15108" width="32.5703125" style="6" customWidth="1"/>
    <col min="15109" max="15363" width="9.140625" style="6"/>
    <col min="15364" max="15364" width="32.5703125" style="6" customWidth="1"/>
    <col min="15365" max="15619" width="9.140625" style="6"/>
    <col min="15620" max="15620" width="32.5703125" style="6" customWidth="1"/>
    <col min="15621" max="15875" width="9.140625" style="6"/>
    <col min="15876" max="15876" width="32.5703125" style="6" customWidth="1"/>
    <col min="15877" max="16131" width="9.140625" style="6"/>
    <col min="16132" max="16132" width="32.5703125" style="6" customWidth="1"/>
    <col min="16133" max="16384" width="9.140625" style="6"/>
  </cols>
  <sheetData>
    <row r="1" spans="1:34" ht="18" x14ac:dyDescent="0.25">
      <c r="A1" s="20" t="s">
        <v>492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</row>
    <row r="2" spans="1:34" ht="16.5" x14ac:dyDescent="0.25">
      <c r="A2" s="24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</row>
    <row r="3" spans="1:34" x14ac:dyDescent="0.25">
      <c r="A3" s="7" t="s">
        <v>165</v>
      </c>
      <c r="B3" s="7" t="s">
        <v>384</v>
      </c>
      <c r="C3" s="7" t="s">
        <v>390</v>
      </c>
      <c r="D3" s="7" t="s">
        <v>391</v>
      </c>
      <c r="E3" s="7" t="s">
        <v>392</v>
      </c>
      <c r="F3" s="7" t="s">
        <v>393</v>
      </c>
      <c r="G3" s="7" t="s">
        <v>394</v>
      </c>
      <c r="H3" s="7" t="s">
        <v>395</v>
      </c>
      <c r="I3" s="7" t="s">
        <v>396</v>
      </c>
      <c r="J3" s="7" t="s">
        <v>397</v>
      </c>
      <c r="K3" s="7" t="s">
        <v>398</v>
      </c>
      <c r="L3" s="7" t="s">
        <v>399</v>
      </c>
      <c r="M3" s="7" t="s">
        <v>167</v>
      </c>
      <c r="N3" s="7" t="s">
        <v>168</v>
      </c>
      <c r="O3" s="7" t="s">
        <v>169</v>
      </c>
      <c r="P3" s="7" t="s">
        <v>170</v>
      </c>
      <c r="Q3" s="7" t="s">
        <v>171</v>
      </c>
      <c r="R3" s="7" t="s">
        <v>172</v>
      </c>
      <c r="S3" s="7" t="s">
        <v>173</v>
      </c>
      <c r="T3" s="7" t="s">
        <v>174</v>
      </c>
      <c r="U3" s="7" t="s">
        <v>175</v>
      </c>
      <c r="V3" s="7" t="s">
        <v>176</v>
      </c>
      <c r="W3" s="7" t="s">
        <v>177</v>
      </c>
      <c r="X3" s="7" t="s">
        <v>178</v>
      </c>
      <c r="Y3" s="7" t="s">
        <v>179</v>
      </c>
      <c r="Z3" s="7" t="s">
        <v>180</v>
      </c>
      <c r="AA3" s="7" t="s">
        <v>181</v>
      </c>
      <c r="AB3" s="7" t="s">
        <v>182</v>
      </c>
      <c r="AC3" s="7" t="s">
        <v>183</v>
      </c>
      <c r="AD3" s="7" t="s">
        <v>184</v>
      </c>
      <c r="AE3" s="7" t="s">
        <v>185</v>
      </c>
      <c r="AF3" s="7" t="s">
        <v>186</v>
      </c>
      <c r="AG3" s="7" t="s">
        <v>187</v>
      </c>
      <c r="AH3" s="7" t="s">
        <v>188</v>
      </c>
    </row>
    <row r="4" spans="1:34" x14ac:dyDescent="0.25">
      <c r="A4" s="6" t="s">
        <v>400</v>
      </c>
      <c r="B4" s="9" t="s">
        <v>1</v>
      </c>
      <c r="C4" s="6" t="s">
        <v>166</v>
      </c>
      <c r="D4" s="6" t="s">
        <v>166</v>
      </c>
      <c r="E4" s="6" t="s">
        <v>166</v>
      </c>
      <c r="F4" s="6" t="s">
        <v>166</v>
      </c>
      <c r="G4" s="6" t="s">
        <v>166</v>
      </c>
      <c r="H4" s="6" t="s">
        <v>166</v>
      </c>
      <c r="I4" s="6" t="s">
        <v>166</v>
      </c>
      <c r="J4" s="6" t="s">
        <v>166</v>
      </c>
      <c r="K4" s="6" t="s">
        <v>166</v>
      </c>
      <c r="L4" s="6" t="s">
        <v>166</v>
      </c>
      <c r="M4" s="6" t="s">
        <v>166</v>
      </c>
      <c r="N4" s="6" t="s">
        <v>166</v>
      </c>
      <c r="O4" s="6" t="s">
        <v>166</v>
      </c>
      <c r="P4" s="6" t="s">
        <v>166</v>
      </c>
      <c r="Q4" s="6" t="s">
        <v>166</v>
      </c>
      <c r="R4" s="6" t="s">
        <v>166</v>
      </c>
      <c r="S4" s="6" t="s">
        <v>166</v>
      </c>
      <c r="T4" s="6" t="s">
        <v>166</v>
      </c>
      <c r="U4" s="6" t="s">
        <v>166</v>
      </c>
      <c r="V4" s="6" t="s">
        <v>166</v>
      </c>
      <c r="W4" s="6" t="s">
        <v>166</v>
      </c>
      <c r="X4" s="6" t="s">
        <v>166</v>
      </c>
      <c r="Y4" s="6" t="s">
        <v>166</v>
      </c>
      <c r="Z4" s="6" t="s">
        <v>166</v>
      </c>
      <c r="AA4" s="6" t="s">
        <v>166</v>
      </c>
      <c r="AB4" s="6" t="s">
        <v>166</v>
      </c>
      <c r="AC4" s="6" t="s">
        <v>166</v>
      </c>
      <c r="AD4" s="6" t="s">
        <v>166</v>
      </c>
      <c r="AE4" s="6" t="s">
        <v>166</v>
      </c>
      <c r="AF4" s="6" t="s">
        <v>166</v>
      </c>
      <c r="AG4" s="6" t="s">
        <v>166</v>
      </c>
      <c r="AH4" s="6" t="s">
        <v>166</v>
      </c>
    </row>
    <row r="5" spans="1:34" x14ac:dyDescent="0.25">
      <c r="A5" s="6" t="s">
        <v>401</v>
      </c>
      <c r="B5" s="9" t="s">
        <v>190</v>
      </c>
      <c r="C5" s="6">
        <v>85.3</v>
      </c>
      <c r="D5" s="6">
        <v>94.2</v>
      </c>
      <c r="E5" s="6">
        <v>104.7</v>
      </c>
      <c r="F5" s="6">
        <v>116.5</v>
      </c>
      <c r="G5" s="6">
        <v>128.30000000000001</v>
      </c>
      <c r="H5" s="6">
        <v>139.69999999999999</v>
      </c>
      <c r="I5" s="6">
        <v>150.69999999999999</v>
      </c>
      <c r="J5" s="6">
        <v>161.5</v>
      </c>
      <c r="K5" s="6">
        <v>173.2</v>
      </c>
      <c r="L5" s="6">
        <v>187.9</v>
      </c>
      <c r="M5" s="6">
        <v>207.6</v>
      </c>
      <c r="N5" s="6">
        <v>231.5</v>
      </c>
      <c r="O5" s="6">
        <v>259.60000000000002</v>
      </c>
      <c r="P5" s="6">
        <v>292</v>
      </c>
      <c r="Q5" s="6">
        <v>320.8</v>
      </c>
      <c r="R5" s="6">
        <v>341</v>
      </c>
      <c r="S5" s="6">
        <v>356.3</v>
      </c>
      <c r="T5" s="6">
        <v>371.7</v>
      </c>
      <c r="U5" s="6">
        <v>390.3</v>
      </c>
      <c r="V5" s="6">
        <v>412.1</v>
      </c>
      <c r="W5" s="6">
        <v>436.6</v>
      </c>
      <c r="X5" s="6">
        <v>463.8</v>
      </c>
      <c r="Y5" s="6">
        <v>487.5</v>
      </c>
      <c r="Z5" s="6">
        <v>503.3</v>
      </c>
      <c r="AA5" s="6">
        <v>522.70000000000005</v>
      </c>
      <c r="AB5" s="6">
        <v>550.5</v>
      </c>
      <c r="AC5" s="6">
        <v>580.1</v>
      </c>
      <c r="AD5" s="6">
        <v>610.9</v>
      </c>
      <c r="AE5" s="6">
        <v>642.5</v>
      </c>
      <c r="AF5" s="6">
        <v>677.1</v>
      </c>
      <c r="AG5" s="6">
        <v>714.7</v>
      </c>
      <c r="AH5" s="6">
        <v>758</v>
      </c>
    </row>
    <row r="6" spans="1:34" x14ac:dyDescent="0.25">
      <c r="A6" s="6" t="s">
        <v>402</v>
      </c>
      <c r="B6" s="9" t="s">
        <v>4</v>
      </c>
      <c r="C6" s="6">
        <v>0</v>
      </c>
      <c r="D6" s="6">
        <v>0</v>
      </c>
      <c r="E6" s="6">
        <v>0</v>
      </c>
      <c r="F6" s="6">
        <v>0.1</v>
      </c>
      <c r="G6" s="6">
        <v>0.1</v>
      </c>
      <c r="H6" s="6">
        <v>0.1</v>
      </c>
      <c r="I6" s="6">
        <v>0.1</v>
      </c>
      <c r="J6" s="6">
        <v>0.2</v>
      </c>
      <c r="K6" s="6">
        <v>0.2</v>
      </c>
      <c r="L6" s="6">
        <v>0.2</v>
      </c>
      <c r="M6" s="6">
        <v>0.2</v>
      </c>
      <c r="N6" s="6">
        <v>0.2</v>
      </c>
      <c r="O6" s="6">
        <v>0.2</v>
      </c>
      <c r="P6" s="6">
        <v>0.2</v>
      </c>
      <c r="Q6" s="6">
        <v>0.1</v>
      </c>
      <c r="R6" s="6">
        <v>0.1</v>
      </c>
      <c r="S6" s="6">
        <v>0.1</v>
      </c>
      <c r="T6" s="6">
        <v>0.1</v>
      </c>
      <c r="U6" s="6">
        <v>0.1</v>
      </c>
      <c r="V6" s="6">
        <v>0.2</v>
      </c>
      <c r="W6" s="6">
        <v>0.2</v>
      </c>
      <c r="X6" s="6">
        <v>0.2</v>
      </c>
      <c r="Y6" s="6">
        <v>0.2</v>
      </c>
      <c r="Z6" s="6">
        <v>0.1</v>
      </c>
      <c r="AA6" s="6">
        <v>0.1</v>
      </c>
      <c r="AB6" s="6">
        <v>0.1</v>
      </c>
      <c r="AC6" s="6">
        <v>0.1</v>
      </c>
      <c r="AD6" s="6">
        <v>0.1</v>
      </c>
      <c r="AE6" s="6">
        <v>0.1</v>
      </c>
      <c r="AF6" s="6">
        <v>0.1</v>
      </c>
      <c r="AG6" s="6">
        <v>0.1</v>
      </c>
      <c r="AH6" s="6">
        <v>0.1</v>
      </c>
    </row>
    <row r="7" spans="1:34" x14ac:dyDescent="0.25">
      <c r="A7" s="6" t="s">
        <v>403</v>
      </c>
      <c r="B7" s="1" t="s">
        <v>108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0.1</v>
      </c>
      <c r="I7" s="6">
        <v>0.1</v>
      </c>
      <c r="J7" s="6">
        <v>0.1</v>
      </c>
      <c r="K7" s="6">
        <v>0.2</v>
      </c>
      <c r="L7" s="6">
        <v>0.2</v>
      </c>
      <c r="M7" s="6">
        <v>0.2</v>
      </c>
      <c r="N7" s="6">
        <v>0.2</v>
      </c>
      <c r="O7" s="6">
        <v>0.2</v>
      </c>
      <c r="P7" s="6">
        <v>0.1</v>
      </c>
      <c r="Q7" s="6">
        <v>0.1</v>
      </c>
      <c r="R7" s="6">
        <v>0.1</v>
      </c>
      <c r="S7" s="6">
        <v>0.1</v>
      </c>
      <c r="T7" s="6">
        <v>0.1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0.1</v>
      </c>
      <c r="AE7" s="6">
        <v>0.1</v>
      </c>
      <c r="AF7" s="6">
        <v>0</v>
      </c>
      <c r="AG7" s="6">
        <v>0</v>
      </c>
      <c r="AH7" s="6">
        <v>0</v>
      </c>
    </row>
    <row r="8" spans="1:34" x14ac:dyDescent="0.25">
      <c r="A8" s="6" t="s">
        <v>404</v>
      </c>
      <c r="B8" s="1" t="s">
        <v>109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0.1</v>
      </c>
      <c r="U8" s="6">
        <v>0.1</v>
      </c>
      <c r="V8" s="6">
        <v>0.1</v>
      </c>
      <c r="W8" s="6">
        <v>0.1</v>
      </c>
      <c r="X8" s="6">
        <v>0.1</v>
      </c>
      <c r="Y8" s="6">
        <v>0.1</v>
      </c>
      <c r="Z8" s="6">
        <v>0.1</v>
      </c>
      <c r="AA8" s="6">
        <v>0.1</v>
      </c>
      <c r="AB8" s="6">
        <v>0.1</v>
      </c>
      <c r="AC8" s="6">
        <v>0.1</v>
      </c>
      <c r="AD8" s="6">
        <v>0.1</v>
      </c>
      <c r="AE8" s="6">
        <v>0.1</v>
      </c>
      <c r="AF8" s="6">
        <v>0.1</v>
      </c>
      <c r="AG8" s="6">
        <v>0.1</v>
      </c>
      <c r="AH8" s="6">
        <v>0.1</v>
      </c>
    </row>
    <row r="9" spans="1:34" x14ac:dyDescent="0.25">
      <c r="A9" s="6" t="s">
        <v>405</v>
      </c>
      <c r="B9" s="9" t="s">
        <v>8</v>
      </c>
      <c r="C9" s="6">
        <v>0.3</v>
      </c>
      <c r="D9" s="6">
        <v>0.3</v>
      </c>
      <c r="E9" s="6">
        <v>0.3</v>
      </c>
      <c r="F9" s="6">
        <v>0.4</v>
      </c>
      <c r="G9" s="6">
        <v>0.4</v>
      </c>
      <c r="H9" s="6">
        <v>0.5</v>
      </c>
      <c r="I9" s="6">
        <v>0.6</v>
      </c>
      <c r="J9" s="6">
        <v>0.8</v>
      </c>
      <c r="K9" s="6">
        <v>1</v>
      </c>
      <c r="L9" s="6">
        <v>1.2</v>
      </c>
      <c r="M9" s="6">
        <v>1.5</v>
      </c>
      <c r="N9" s="6">
        <v>1.8</v>
      </c>
      <c r="O9" s="6">
        <v>2.2000000000000002</v>
      </c>
      <c r="P9" s="6">
        <v>2.6</v>
      </c>
      <c r="Q9" s="6">
        <v>2.7</v>
      </c>
      <c r="R9" s="6">
        <v>2.6</v>
      </c>
      <c r="S9" s="6">
        <v>2.4</v>
      </c>
      <c r="T9" s="6">
        <v>2.2999999999999998</v>
      </c>
      <c r="U9" s="6">
        <v>2.2999999999999998</v>
      </c>
      <c r="V9" s="6">
        <v>2.4</v>
      </c>
      <c r="W9" s="6">
        <v>2.7</v>
      </c>
      <c r="X9" s="6">
        <v>2.9</v>
      </c>
      <c r="Y9" s="6">
        <v>3</v>
      </c>
      <c r="Z9" s="6">
        <v>3</v>
      </c>
      <c r="AA9" s="6">
        <v>3.1</v>
      </c>
      <c r="AB9" s="6">
        <v>3.3</v>
      </c>
      <c r="AC9" s="6">
        <v>3.7</v>
      </c>
      <c r="AD9" s="6">
        <v>3.9</v>
      </c>
      <c r="AE9" s="6">
        <v>4</v>
      </c>
      <c r="AF9" s="6">
        <v>3.9</v>
      </c>
      <c r="AG9" s="6">
        <v>3.8</v>
      </c>
      <c r="AH9" s="6">
        <v>4.0999999999999996</v>
      </c>
    </row>
    <row r="10" spans="1:34" x14ac:dyDescent="0.25">
      <c r="A10" s="6" t="s">
        <v>406</v>
      </c>
      <c r="B10" s="1" t="s">
        <v>110</v>
      </c>
      <c r="C10" s="6">
        <v>0.2</v>
      </c>
      <c r="D10" s="6">
        <v>0.2</v>
      </c>
      <c r="E10" s="6">
        <v>0.2</v>
      </c>
      <c r="F10" s="6">
        <v>0.2</v>
      </c>
      <c r="G10" s="6">
        <v>0.2</v>
      </c>
      <c r="H10" s="6">
        <v>0.3</v>
      </c>
      <c r="I10" s="6">
        <v>0.4</v>
      </c>
      <c r="J10" s="6">
        <v>0.4</v>
      </c>
      <c r="K10" s="6">
        <v>0.5</v>
      </c>
      <c r="L10" s="6">
        <v>0.6</v>
      </c>
      <c r="M10" s="6">
        <v>0.7</v>
      </c>
      <c r="N10" s="6">
        <v>0.9</v>
      </c>
      <c r="O10" s="6">
        <v>1.3</v>
      </c>
      <c r="P10" s="6">
        <v>1.6</v>
      </c>
      <c r="Q10" s="6">
        <v>1.8</v>
      </c>
      <c r="R10" s="6">
        <v>1.7</v>
      </c>
      <c r="S10" s="6">
        <v>1.7</v>
      </c>
      <c r="T10" s="6">
        <v>1.7</v>
      </c>
      <c r="U10" s="6">
        <v>1.7</v>
      </c>
      <c r="V10" s="6">
        <v>1.7</v>
      </c>
      <c r="W10" s="6">
        <v>2</v>
      </c>
      <c r="X10" s="6">
        <v>2.1</v>
      </c>
      <c r="Y10" s="6">
        <v>2.1</v>
      </c>
      <c r="Z10" s="6">
        <v>2.1</v>
      </c>
      <c r="AA10" s="6">
        <v>2.1</v>
      </c>
      <c r="AB10" s="6">
        <v>2.1</v>
      </c>
      <c r="AC10" s="6">
        <v>2.2999999999999998</v>
      </c>
      <c r="AD10" s="6">
        <v>2.5</v>
      </c>
      <c r="AE10" s="6">
        <v>2.7</v>
      </c>
      <c r="AF10" s="6">
        <v>2.7</v>
      </c>
      <c r="AG10" s="6">
        <v>2.7</v>
      </c>
      <c r="AH10" s="6">
        <v>2.9</v>
      </c>
    </row>
    <row r="11" spans="1:34" x14ac:dyDescent="0.25">
      <c r="A11" s="6" t="s">
        <v>407</v>
      </c>
      <c r="B11" s="1" t="s">
        <v>111</v>
      </c>
      <c r="C11" s="6">
        <v>0</v>
      </c>
      <c r="D11" s="6">
        <v>0</v>
      </c>
      <c r="E11" s="6">
        <v>0</v>
      </c>
      <c r="F11" s="6">
        <v>0</v>
      </c>
      <c r="G11" s="6">
        <v>0.1</v>
      </c>
      <c r="H11" s="6">
        <v>0.1</v>
      </c>
      <c r="I11" s="6">
        <v>0.1</v>
      </c>
      <c r="J11" s="6">
        <v>0.2</v>
      </c>
      <c r="K11" s="6">
        <v>0.2</v>
      </c>
      <c r="L11" s="6">
        <v>0.3</v>
      </c>
      <c r="M11" s="6">
        <v>0.4</v>
      </c>
      <c r="N11" s="6">
        <v>0.4</v>
      </c>
      <c r="O11" s="6">
        <v>0.5</v>
      </c>
      <c r="P11" s="6">
        <v>0.5</v>
      </c>
      <c r="Q11" s="6">
        <v>0.5</v>
      </c>
      <c r="R11" s="6">
        <v>0.4</v>
      </c>
      <c r="S11" s="6">
        <v>0.4</v>
      </c>
      <c r="T11" s="6">
        <v>0.3</v>
      </c>
      <c r="U11" s="6">
        <v>0.3</v>
      </c>
      <c r="V11" s="6">
        <v>0.3</v>
      </c>
      <c r="W11" s="6">
        <v>0.3</v>
      </c>
      <c r="X11" s="6">
        <v>0.3</v>
      </c>
      <c r="Y11" s="6">
        <v>0.3</v>
      </c>
      <c r="Z11" s="6">
        <v>0.3</v>
      </c>
      <c r="AA11" s="6">
        <v>0.3</v>
      </c>
      <c r="AB11" s="6">
        <v>0.3</v>
      </c>
      <c r="AC11" s="6">
        <v>0.4</v>
      </c>
      <c r="AD11" s="6">
        <v>0.4</v>
      </c>
      <c r="AE11" s="6">
        <v>0.4</v>
      </c>
      <c r="AF11" s="6">
        <v>0.4</v>
      </c>
      <c r="AG11" s="6">
        <v>0.4</v>
      </c>
      <c r="AH11" s="6">
        <v>0.4</v>
      </c>
    </row>
    <row r="12" spans="1:34" x14ac:dyDescent="0.25">
      <c r="A12" s="6" t="s">
        <v>408</v>
      </c>
      <c r="B12" s="1" t="s">
        <v>112</v>
      </c>
      <c r="C12" s="6">
        <v>0.1</v>
      </c>
      <c r="D12" s="6">
        <v>0.1</v>
      </c>
      <c r="E12" s="6">
        <v>0.1</v>
      </c>
      <c r="F12" s="6">
        <v>0.1</v>
      </c>
      <c r="G12" s="6">
        <v>0.1</v>
      </c>
      <c r="H12" s="6">
        <v>0.1</v>
      </c>
      <c r="I12" s="6">
        <v>0.1</v>
      </c>
      <c r="J12" s="6">
        <v>0.2</v>
      </c>
      <c r="K12" s="6">
        <v>0.2</v>
      </c>
      <c r="L12" s="6">
        <v>0.3</v>
      </c>
      <c r="M12" s="6">
        <v>0.4</v>
      </c>
      <c r="N12" s="6">
        <v>0.4</v>
      </c>
      <c r="O12" s="6">
        <v>0.4</v>
      </c>
      <c r="P12" s="6">
        <v>0.4</v>
      </c>
      <c r="Q12" s="6">
        <v>0.4</v>
      </c>
      <c r="R12" s="6">
        <v>0.4</v>
      </c>
      <c r="S12" s="6">
        <v>0.3</v>
      </c>
      <c r="T12" s="6">
        <v>0.3</v>
      </c>
      <c r="U12" s="6">
        <v>0.3</v>
      </c>
      <c r="V12" s="6">
        <v>0.3</v>
      </c>
      <c r="W12" s="6">
        <v>0.4</v>
      </c>
      <c r="X12" s="6">
        <v>0.5</v>
      </c>
      <c r="Y12" s="6">
        <v>0.6</v>
      </c>
      <c r="Z12" s="6">
        <v>0.6</v>
      </c>
      <c r="AA12" s="6">
        <v>0.7</v>
      </c>
      <c r="AB12" s="6">
        <v>0.9</v>
      </c>
      <c r="AC12" s="6">
        <v>1</v>
      </c>
      <c r="AD12" s="6">
        <v>1</v>
      </c>
      <c r="AE12" s="6">
        <v>1</v>
      </c>
      <c r="AF12" s="6">
        <v>0.8</v>
      </c>
      <c r="AG12" s="6">
        <v>0.7</v>
      </c>
      <c r="AH12" s="6">
        <v>0.8</v>
      </c>
    </row>
    <row r="13" spans="1:34" x14ac:dyDescent="0.25">
      <c r="A13" s="6" t="s">
        <v>409</v>
      </c>
      <c r="B13" s="9" t="s">
        <v>13</v>
      </c>
      <c r="C13" s="6">
        <v>1</v>
      </c>
      <c r="D13" s="6">
        <v>1</v>
      </c>
      <c r="E13" s="6">
        <v>1.2</v>
      </c>
      <c r="F13" s="6">
        <v>1.4</v>
      </c>
      <c r="G13" s="6">
        <v>1.5</v>
      </c>
      <c r="H13" s="6">
        <v>1.7</v>
      </c>
      <c r="I13" s="6">
        <v>2</v>
      </c>
      <c r="J13" s="6">
        <v>2.2999999999999998</v>
      </c>
      <c r="K13" s="6">
        <v>2.5</v>
      </c>
      <c r="L13" s="6">
        <v>2.8</v>
      </c>
      <c r="M13" s="6">
        <v>3.1</v>
      </c>
      <c r="N13" s="6">
        <v>3.2</v>
      </c>
      <c r="O13" s="6">
        <v>3.3</v>
      </c>
      <c r="P13" s="6">
        <v>3.5</v>
      </c>
      <c r="Q13" s="6">
        <v>3.7</v>
      </c>
      <c r="R13" s="6">
        <v>3.7</v>
      </c>
      <c r="S13" s="6">
        <v>3.4</v>
      </c>
      <c r="T13" s="6">
        <v>3</v>
      </c>
      <c r="U13" s="6">
        <v>2.9</v>
      </c>
      <c r="V13" s="6">
        <v>2.9</v>
      </c>
      <c r="W13" s="6">
        <v>3</v>
      </c>
      <c r="X13" s="6">
        <v>3.3</v>
      </c>
      <c r="Y13" s="6">
        <v>4</v>
      </c>
      <c r="Z13" s="6">
        <v>4.3</v>
      </c>
      <c r="AA13" s="6">
        <v>4.4000000000000004</v>
      </c>
      <c r="AB13" s="6">
        <v>4.7</v>
      </c>
      <c r="AC13" s="6">
        <v>5</v>
      </c>
      <c r="AD13" s="6">
        <v>5.2</v>
      </c>
      <c r="AE13" s="6">
        <v>5.4</v>
      </c>
      <c r="AF13" s="6">
        <v>5.8</v>
      </c>
      <c r="AG13" s="6">
        <v>6.1</v>
      </c>
      <c r="AH13" s="6">
        <v>6.5</v>
      </c>
    </row>
    <row r="14" spans="1:34" x14ac:dyDescent="0.25">
      <c r="A14" s="6" t="s">
        <v>410</v>
      </c>
      <c r="B14" s="9" t="s">
        <v>15</v>
      </c>
      <c r="C14" s="6">
        <v>0.1</v>
      </c>
      <c r="D14" s="6">
        <v>0.1</v>
      </c>
      <c r="E14" s="6">
        <v>0.1</v>
      </c>
      <c r="F14" s="6">
        <v>0.2</v>
      </c>
      <c r="G14" s="6">
        <v>0.2</v>
      </c>
      <c r="H14" s="6">
        <v>0.3</v>
      </c>
      <c r="I14" s="6">
        <v>0.5</v>
      </c>
      <c r="J14" s="6">
        <v>0.8</v>
      </c>
      <c r="K14" s="6">
        <v>1.2</v>
      </c>
      <c r="L14" s="6">
        <v>1.7</v>
      </c>
      <c r="M14" s="6">
        <v>2.2999999999999998</v>
      </c>
      <c r="N14" s="6">
        <v>2.8</v>
      </c>
      <c r="O14" s="6">
        <v>3</v>
      </c>
      <c r="P14" s="6">
        <v>2.9</v>
      </c>
      <c r="Q14" s="6">
        <v>2.2999999999999998</v>
      </c>
      <c r="R14" s="6">
        <v>1.9</v>
      </c>
      <c r="S14" s="6">
        <v>1.7</v>
      </c>
      <c r="T14" s="6">
        <v>1.7</v>
      </c>
      <c r="U14" s="6">
        <v>1.9</v>
      </c>
      <c r="V14" s="6">
        <v>2</v>
      </c>
      <c r="W14" s="6">
        <v>2</v>
      </c>
      <c r="X14" s="6">
        <v>2.1</v>
      </c>
      <c r="Y14" s="6">
        <v>2</v>
      </c>
      <c r="Z14" s="6">
        <v>1.9</v>
      </c>
      <c r="AA14" s="6">
        <v>1.9</v>
      </c>
      <c r="AB14" s="6">
        <v>2.2000000000000002</v>
      </c>
      <c r="AC14" s="6">
        <v>2.6</v>
      </c>
      <c r="AD14" s="6">
        <v>2.9</v>
      </c>
      <c r="AE14" s="6">
        <v>3.3</v>
      </c>
      <c r="AF14" s="6">
        <v>3.6</v>
      </c>
      <c r="AG14" s="6">
        <v>3.9</v>
      </c>
      <c r="AH14" s="6">
        <v>4.2</v>
      </c>
    </row>
    <row r="15" spans="1:34" x14ac:dyDescent="0.25">
      <c r="A15" s="6" t="s">
        <v>411</v>
      </c>
      <c r="B15" s="9" t="s">
        <v>17</v>
      </c>
      <c r="C15" s="6">
        <v>45.4</v>
      </c>
      <c r="D15" s="6">
        <v>48.8</v>
      </c>
      <c r="E15" s="6">
        <v>52.4</v>
      </c>
      <c r="F15" s="6">
        <v>56.4</v>
      </c>
      <c r="G15" s="6">
        <v>60.3</v>
      </c>
      <c r="H15" s="6">
        <v>64.099999999999994</v>
      </c>
      <c r="I15" s="6">
        <v>67.599999999999994</v>
      </c>
      <c r="J15" s="6">
        <v>71.3</v>
      </c>
      <c r="K15" s="6">
        <v>76.5</v>
      </c>
      <c r="L15" s="6">
        <v>84</v>
      </c>
      <c r="M15" s="6">
        <v>93.3</v>
      </c>
      <c r="N15" s="6">
        <v>103</v>
      </c>
      <c r="O15" s="6">
        <v>111.9</v>
      </c>
      <c r="P15" s="6">
        <v>120.8</v>
      </c>
      <c r="Q15" s="6">
        <v>129.69999999999999</v>
      </c>
      <c r="R15" s="6">
        <v>134.6</v>
      </c>
      <c r="S15" s="6">
        <v>135.6</v>
      </c>
      <c r="T15" s="6">
        <v>137.1</v>
      </c>
      <c r="U15" s="6">
        <v>141.4</v>
      </c>
      <c r="V15" s="6">
        <v>148.30000000000001</v>
      </c>
      <c r="W15" s="6">
        <v>157.19999999999999</v>
      </c>
      <c r="X15" s="6">
        <v>168.1</v>
      </c>
      <c r="Y15" s="6">
        <v>176</v>
      </c>
      <c r="Z15" s="6">
        <v>179.6</v>
      </c>
      <c r="AA15" s="6">
        <v>185</v>
      </c>
      <c r="AB15" s="6">
        <v>192.5</v>
      </c>
      <c r="AC15" s="6">
        <v>200.7</v>
      </c>
      <c r="AD15" s="6">
        <v>209.5</v>
      </c>
      <c r="AE15" s="6">
        <v>218.1</v>
      </c>
      <c r="AF15" s="6">
        <v>227.8</v>
      </c>
      <c r="AG15" s="6">
        <v>237.7</v>
      </c>
      <c r="AH15" s="6">
        <v>248.4</v>
      </c>
    </row>
    <row r="16" spans="1:34" x14ac:dyDescent="0.25">
      <c r="A16" s="6" t="s">
        <v>412</v>
      </c>
      <c r="B16" s="1" t="s">
        <v>284</v>
      </c>
      <c r="C16" s="6">
        <v>33.9</v>
      </c>
      <c r="D16" s="6">
        <v>36.4</v>
      </c>
      <c r="E16" s="6">
        <v>38.799999999999997</v>
      </c>
      <c r="F16" s="6">
        <v>41.4</v>
      </c>
      <c r="G16" s="6">
        <v>43.8</v>
      </c>
      <c r="H16" s="6">
        <v>46.1</v>
      </c>
      <c r="I16" s="6">
        <v>48.2</v>
      </c>
      <c r="J16" s="6">
        <v>50.6</v>
      </c>
      <c r="K16" s="6">
        <v>54.3</v>
      </c>
      <c r="L16" s="6">
        <v>59.8</v>
      </c>
      <c r="M16" s="6">
        <v>66.7</v>
      </c>
      <c r="N16" s="6">
        <v>73.8</v>
      </c>
      <c r="O16" s="6">
        <v>79.900000000000006</v>
      </c>
      <c r="P16" s="6">
        <v>86.2</v>
      </c>
      <c r="Q16" s="6">
        <v>92.7</v>
      </c>
      <c r="R16" s="6">
        <v>95.5</v>
      </c>
      <c r="S16" s="6">
        <v>94.8</v>
      </c>
      <c r="T16" s="6">
        <v>94.8</v>
      </c>
      <c r="U16" s="6">
        <v>97.1</v>
      </c>
      <c r="V16" s="6">
        <v>101.5</v>
      </c>
      <c r="W16" s="6">
        <v>107.1</v>
      </c>
      <c r="X16" s="6">
        <v>113.8</v>
      </c>
      <c r="Y16" s="6">
        <v>117.7</v>
      </c>
      <c r="Z16" s="6">
        <v>118.3</v>
      </c>
      <c r="AA16" s="6">
        <v>121</v>
      </c>
      <c r="AB16" s="6">
        <v>125.3</v>
      </c>
      <c r="AC16" s="6">
        <v>129.80000000000001</v>
      </c>
      <c r="AD16" s="6">
        <v>135</v>
      </c>
      <c r="AE16" s="6">
        <v>140.19999999999999</v>
      </c>
      <c r="AF16" s="6">
        <v>146.30000000000001</v>
      </c>
      <c r="AG16" s="6">
        <v>153</v>
      </c>
      <c r="AH16" s="6">
        <v>160.5</v>
      </c>
    </row>
    <row r="17" spans="1:34" x14ac:dyDescent="0.25">
      <c r="A17" s="6" t="s">
        <v>413</v>
      </c>
      <c r="B17" s="1" t="s">
        <v>113</v>
      </c>
      <c r="C17" s="6">
        <v>0.1</v>
      </c>
      <c r="D17" s="6">
        <v>0.1</v>
      </c>
      <c r="E17" s="6">
        <v>0.1</v>
      </c>
      <c r="F17" s="6">
        <v>0.1</v>
      </c>
      <c r="G17" s="6">
        <v>0.1</v>
      </c>
      <c r="H17" s="6">
        <v>0.1</v>
      </c>
      <c r="I17" s="6">
        <v>0.1</v>
      </c>
      <c r="J17" s="6">
        <v>0.1</v>
      </c>
      <c r="K17" s="6">
        <v>0.1</v>
      </c>
      <c r="L17" s="6">
        <v>0.2</v>
      </c>
      <c r="M17" s="6">
        <v>0.2</v>
      </c>
      <c r="N17" s="6">
        <v>0.2</v>
      </c>
      <c r="O17" s="6">
        <v>0.2</v>
      </c>
      <c r="P17" s="6">
        <v>0.2</v>
      </c>
      <c r="Q17" s="6">
        <v>0.2</v>
      </c>
      <c r="R17" s="6">
        <v>0.2</v>
      </c>
      <c r="S17" s="6">
        <v>0.2</v>
      </c>
      <c r="T17" s="6">
        <v>0.2</v>
      </c>
      <c r="U17" s="6">
        <v>0.2</v>
      </c>
      <c r="V17" s="6">
        <v>0.2</v>
      </c>
      <c r="W17" s="6">
        <v>0.2</v>
      </c>
      <c r="X17" s="6">
        <v>0.2</v>
      </c>
      <c r="Y17" s="6">
        <v>0.2</v>
      </c>
      <c r="Z17" s="6">
        <v>0.2</v>
      </c>
      <c r="AA17" s="6">
        <v>0.2</v>
      </c>
      <c r="AB17" s="6">
        <v>0.2</v>
      </c>
      <c r="AC17" s="6">
        <v>0.2</v>
      </c>
      <c r="AD17" s="6">
        <v>0.2</v>
      </c>
      <c r="AE17" s="6">
        <v>0.2</v>
      </c>
      <c r="AF17" s="6">
        <v>0.2</v>
      </c>
      <c r="AG17" s="6">
        <v>0.2</v>
      </c>
      <c r="AH17" s="6">
        <v>0.2</v>
      </c>
    </row>
    <row r="18" spans="1:34" x14ac:dyDescent="0.25">
      <c r="A18" s="6" t="s">
        <v>414</v>
      </c>
      <c r="B18" s="1" t="s">
        <v>114</v>
      </c>
      <c r="C18" s="6">
        <v>0.9</v>
      </c>
      <c r="D18" s="6">
        <v>1</v>
      </c>
      <c r="E18" s="6">
        <v>1</v>
      </c>
      <c r="F18" s="6">
        <v>1.1000000000000001</v>
      </c>
      <c r="G18" s="6">
        <v>1.2</v>
      </c>
      <c r="H18" s="6">
        <v>1.3</v>
      </c>
      <c r="I18" s="6">
        <v>1.3</v>
      </c>
      <c r="J18" s="6">
        <v>1.4</v>
      </c>
      <c r="K18" s="6">
        <v>1.4</v>
      </c>
      <c r="L18" s="6">
        <v>1.5</v>
      </c>
      <c r="M18" s="6">
        <v>1.6</v>
      </c>
      <c r="N18" s="6">
        <v>1.8</v>
      </c>
      <c r="O18" s="6">
        <v>1.9</v>
      </c>
      <c r="P18" s="6">
        <v>2</v>
      </c>
      <c r="Q18" s="6">
        <v>2</v>
      </c>
      <c r="R18" s="6">
        <v>2</v>
      </c>
      <c r="S18" s="6">
        <v>2</v>
      </c>
      <c r="T18" s="6">
        <v>2</v>
      </c>
      <c r="U18" s="6">
        <v>2</v>
      </c>
      <c r="V18" s="6">
        <v>2.1</v>
      </c>
      <c r="W18" s="6">
        <v>2.2000000000000002</v>
      </c>
      <c r="X18" s="6">
        <v>2.2999999999999998</v>
      </c>
      <c r="Y18" s="6">
        <v>2.4</v>
      </c>
      <c r="Z18" s="6">
        <v>2.4</v>
      </c>
      <c r="AA18" s="6">
        <v>2.5</v>
      </c>
      <c r="AB18" s="6">
        <v>2.7</v>
      </c>
      <c r="AC18" s="6">
        <v>2.8</v>
      </c>
      <c r="AD18" s="6">
        <v>3</v>
      </c>
      <c r="AE18" s="6">
        <v>3.1</v>
      </c>
      <c r="AF18" s="6">
        <v>3.3</v>
      </c>
      <c r="AG18" s="6">
        <v>3.4</v>
      </c>
      <c r="AH18" s="6">
        <v>3.5</v>
      </c>
    </row>
    <row r="19" spans="1:34" x14ac:dyDescent="0.25">
      <c r="A19" s="6" t="s">
        <v>415</v>
      </c>
      <c r="B19" s="1" t="s">
        <v>115</v>
      </c>
      <c r="C19" s="6">
        <v>0.9</v>
      </c>
      <c r="D19" s="6">
        <v>0.9</v>
      </c>
      <c r="E19" s="6">
        <v>1</v>
      </c>
      <c r="F19" s="6">
        <v>1.1000000000000001</v>
      </c>
      <c r="G19" s="6">
        <v>1.2</v>
      </c>
      <c r="H19" s="6">
        <v>1.2</v>
      </c>
      <c r="I19" s="6">
        <v>1.3</v>
      </c>
      <c r="J19" s="6">
        <v>1.3</v>
      </c>
      <c r="K19" s="6">
        <v>1.4</v>
      </c>
      <c r="L19" s="6">
        <v>1.5</v>
      </c>
      <c r="M19" s="6">
        <v>1.6</v>
      </c>
      <c r="N19" s="6">
        <v>1.7</v>
      </c>
      <c r="O19" s="6">
        <v>1.7</v>
      </c>
      <c r="P19" s="6">
        <v>1.7</v>
      </c>
      <c r="Q19" s="6">
        <v>1.7</v>
      </c>
      <c r="R19" s="6">
        <v>1.7</v>
      </c>
      <c r="S19" s="6">
        <v>1.6</v>
      </c>
      <c r="T19" s="6">
        <v>1.6</v>
      </c>
      <c r="U19" s="6">
        <v>1.6</v>
      </c>
      <c r="V19" s="6">
        <v>1.6</v>
      </c>
      <c r="W19" s="6">
        <v>1.7</v>
      </c>
      <c r="X19" s="6">
        <v>1.8</v>
      </c>
      <c r="Y19" s="6">
        <v>1.9</v>
      </c>
      <c r="Z19" s="6">
        <v>2</v>
      </c>
      <c r="AA19" s="6">
        <v>2.1</v>
      </c>
      <c r="AB19" s="6">
        <v>2.2000000000000002</v>
      </c>
      <c r="AC19" s="6">
        <v>2.2999999999999998</v>
      </c>
      <c r="AD19" s="6">
        <v>2.4</v>
      </c>
      <c r="AE19" s="6">
        <v>2.5</v>
      </c>
      <c r="AF19" s="6">
        <v>2.5</v>
      </c>
      <c r="AG19" s="6">
        <v>2.6</v>
      </c>
      <c r="AH19" s="6">
        <v>2.7</v>
      </c>
    </row>
    <row r="20" spans="1:34" x14ac:dyDescent="0.25">
      <c r="A20" s="6" t="s">
        <v>416</v>
      </c>
      <c r="B20" s="1" t="s">
        <v>116</v>
      </c>
      <c r="C20" s="6">
        <v>1.1000000000000001</v>
      </c>
      <c r="D20" s="6">
        <v>1.1000000000000001</v>
      </c>
      <c r="E20" s="6">
        <v>1.2</v>
      </c>
      <c r="F20" s="6">
        <v>1.3</v>
      </c>
      <c r="G20" s="6">
        <v>1.5</v>
      </c>
      <c r="H20" s="6">
        <v>1.6</v>
      </c>
      <c r="I20" s="6">
        <v>1.7</v>
      </c>
      <c r="J20" s="6">
        <v>1.7</v>
      </c>
      <c r="K20" s="6">
        <v>1.8</v>
      </c>
      <c r="L20" s="6">
        <v>2</v>
      </c>
      <c r="M20" s="6">
        <v>2.2000000000000002</v>
      </c>
      <c r="N20" s="6">
        <v>2.4</v>
      </c>
      <c r="O20" s="6">
        <v>2.5</v>
      </c>
      <c r="P20" s="6">
        <v>2.6</v>
      </c>
      <c r="Q20" s="6">
        <v>2.7</v>
      </c>
      <c r="R20" s="6">
        <v>2.7</v>
      </c>
      <c r="S20" s="6">
        <v>2.6</v>
      </c>
      <c r="T20" s="6">
        <v>2.6</v>
      </c>
      <c r="U20" s="6">
        <v>2.6</v>
      </c>
      <c r="V20" s="6">
        <v>2.7</v>
      </c>
      <c r="W20" s="6">
        <v>2.8</v>
      </c>
      <c r="X20" s="6">
        <v>2.9</v>
      </c>
      <c r="Y20" s="6">
        <v>3</v>
      </c>
      <c r="Z20" s="6">
        <v>3.1</v>
      </c>
      <c r="AA20" s="6">
        <v>3.2</v>
      </c>
      <c r="AB20" s="6">
        <v>3.4</v>
      </c>
      <c r="AC20" s="6">
        <v>3.6</v>
      </c>
      <c r="AD20" s="6">
        <v>3.8</v>
      </c>
      <c r="AE20" s="6">
        <v>3.9</v>
      </c>
      <c r="AF20" s="6">
        <v>4</v>
      </c>
      <c r="AG20" s="6">
        <v>4.0999999999999996</v>
      </c>
      <c r="AH20" s="6">
        <v>4.2</v>
      </c>
    </row>
    <row r="21" spans="1:34" x14ac:dyDescent="0.25">
      <c r="A21" s="6" t="s">
        <v>417</v>
      </c>
      <c r="B21" s="1" t="s">
        <v>117</v>
      </c>
      <c r="C21" s="6">
        <v>3.2</v>
      </c>
      <c r="D21" s="6">
        <v>3.3</v>
      </c>
      <c r="E21" s="6">
        <v>3.5</v>
      </c>
      <c r="F21" s="6">
        <v>3.8</v>
      </c>
      <c r="G21" s="6">
        <v>4.0999999999999996</v>
      </c>
      <c r="H21" s="6">
        <v>4.4000000000000004</v>
      </c>
      <c r="I21" s="6">
        <v>4.5999999999999996</v>
      </c>
      <c r="J21" s="6">
        <v>4.8</v>
      </c>
      <c r="K21" s="6">
        <v>5.0999999999999996</v>
      </c>
      <c r="L21" s="6">
        <v>5.6</v>
      </c>
      <c r="M21" s="6">
        <v>6.4</v>
      </c>
      <c r="N21" s="6">
        <v>7.2</v>
      </c>
      <c r="O21" s="6">
        <v>7.7</v>
      </c>
      <c r="P21" s="6">
        <v>8.1</v>
      </c>
      <c r="Q21" s="6">
        <v>8.3000000000000007</v>
      </c>
      <c r="R21" s="6">
        <v>8</v>
      </c>
      <c r="S21" s="6">
        <v>7.6</v>
      </c>
      <c r="T21" s="6">
        <v>7.3</v>
      </c>
      <c r="U21" s="6">
        <v>7.3</v>
      </c>
      <c r="V21" s="6">
        <v>7.3</v>
      </c>
      <c r="W21" s="6">
        <v>7.5</v>
      </c>
      <c r="X21" s="6">
        <v>7.8</v>
      </c>
      <c r="Y21" s="6">
        <v>8.1999999999999993</v>
      </c>
      <c r="Z21" s="6">
        <v>8.5</v>
      </c>
      <c r="AA21" s="6">
        <v>9</v>
      </c>
      <c r="AB21" s="6">
        <v>9.6</v>
      </c>
      <c r="AC21" s="6">
        <v>10.1</v>
      </c>
      <c r="AD21" s="6">
        <v>10.5</v>
      </c>
      <c r="AE21" s="6">
        <v>10.7</v>
      </c>
      <c r="AF21" s="6">
        <v>10.9</v>
      </c>
      <c r="AG21" s="6">
        <v>11.1</v>
      </c>
      <c r="AH21" s="6">
        <v>11.3</v>
      </c>
    </row>
    <row r="22" spans="1:34" x14ac:dyDescent="0.25">
      <c r="A22" s="6" t="s">
        <v>418</v>
      </c>
      <c r="B22" s="1" t="s">
        <v>118</v>
      </c>
      <c r="C22" s="6">
        <v>11.4</v>
      </c>
      <c r="D22" s="6">
        <v>12.4</v>
      </c>
      <c r="E22" s="6">
        <v>13.2</v>
      </c>
      <c r="F22" s="6">
        <v>14.1</v>
      </c>
      <c r="G22" s="6">
        <v>15</v>
      </c>
      <c r="H22" s="6">
        <v>15.9</v>
      </c>
      <c r="I22" s="6">
        <v>16.8</v>
      </c>
      <c r="J22" s="6">
        <v>17.899999999999999</v>
      </c>
      <c r="K22" s="6">
        <v>19.7</v>
      </c>
      <c r="L22" s="6">
        <v>22.5</v>
      </c>
      <c r="M22" s="6">
        <v>26.4</v>
      </c>
      <c r="N22" s="6">
        <v>30.6</v>
      </c>
      <c r="O22" s="6">
        <v>34.6</v>
      </c>
      <c r="P22" s="6">
        <v>39.299999999999997</v>
      </c>
      <c r="Q22" s="6">
        <v>45.1</v>
      </c>
      <c r="R22" s="6">
        <v>47.9</v>
      </c>
      <c r="S22" s="6">
        <v>47.3</v>
      </c>
      <c r="T22" s="6">
        <v>47.1</v>
      </c>
      <c r="U22" s="6">
        <v>48.3</v>
      </c>
      <c r="V22" s="6">
        <v>50.9</v>
      </c>
      <c r="W22" s="6">
        <v>54.3</v>
      </c>
      <c r="X22" s="6">
        <v>59.3</v>
      </c>
      <c r="Y22" s="6">
        <v>62.5</v>
      </c>
      <c r="Z22" s="6">
        <v>63.1</v>
      </c>
      <c r="AA22" s="6">
        <v>65.3</v>
      </c>
      <c r="AB22" s="6">
        <v>67.7</v>
      </c>
      <c r="AC22" s="6">
        <v>69.400000000000006</v>
      </c>
      <c r="AD22" s="6">
        <v>71.599999999999994</v>
      </c>
      <c r="AE22" s="6">
        <v>74.2</v>
      </c>
      <c r="AF22" s="6">
        <v>77.2</v>
      </c>
      <c r="AG22" s="6">
        <v>80.599999999999994</v>
      </c>
      <c r="AH22" s="6">
        <v>84.6</v>
      </c>
    </row>
    <row r="23" spans="1:34" x14ac:dyDescent="0.25">
      <c r="A23" s="6" t="s">
        <v>419</v>
      </c>
      <c r="B23" s="1" t="s">
        <v>119</v>
      </c>
      <c r="C23" s="6">
        <v>1.5</v>
      </c>
      <c r="D23" s="6">
        <v>1.5</v>
      </c>
      <c r="E23" s="6">
        <v>1.5</v>
      </c>
      <c r="F23" s="6">
        <v>1.6</v>
      </c>
      <c r="G23" s="6">
        <v>1.7</v>
      </c>
      <c r="H23" s="6">
        <v>1.7</v>
      </c>
      <c r="I23" s="6">
        <v>1.8</v>
      </c>
      <c r="J23" s="6">
        <v>1.8</v>
      </c>
      <c r="K23" s="6">
        <v>1.9</v>
      </c>
      <c r="L23" s="6">
        <v>2</v>
      </c>
      <c r="M23" s="6">
        <v>2.1</v>
      </c>
      <c r="N23" s="6">
        <v>2.2000000000000002</v>
      </c>
      <c r="O23" s="6">
        <v>2.2999999999999998</v>
      </c>
      <c r="P23" s="6">
        <v>2.4</v>
      </c>
      <c r="Q23" s="6">
        <v>2.5</v>
      </c>
      <c r="R23" s="6">
        <v>2.5</v>
      </c>
      <c r="S23" s="6">
        <v>2.5</v>
      </c>
      <c r="T23" s="6">
        <v>2.5</v>
      </c>
      <c r="U23" s="6">
        <v>2.6</v>
      </c>
      <c r="V23" s="6">
        <v>2.7</v>
      </c>
      <c r="W23" s="6">
        <v>2.8</v>
      </c>
      <c r="X23" s="6">
        <v>3</v>
      </c>
      <c r="Y23" s="6">
        <v>3.1</v>
      </c>
      <c r="Z23" s="6">
        <v>3.2</v>
      </c>
      <c r="AA23" s="6">
        <v>3.3</v>
      </c>
      <c r="AB23" s="6">
        <v>3.5</v>
      </c>
      <c r="AC23" s="6">
        <v>3.6</v>
      </c>
      <c r="AD23" s="6">
        <v>3.8</v>
      </c>
      <c r="AE23" s="6">
        <v>4</v>
      </c>
      <c r="AF23" s="6">
        <v>4.0999999999999996</v>
      </c>
      <c r="AG23" s="6">
        <v>4.2</v>
      </c>
      <c r="AH23" s="6">
        <v>4.4000000000000004</v>
      </c>
    </row>
    <row r="24" spans="1:34" x14ac:dyDescent="0.25">
      <c r="A24" s="6" t="s">
        <v>420</v>
      </c>
      <c r="B24" s="1" t="s">
        <v>120</v>
      </c>
      <c r="C24" s="6">
        <v>7</v>
      </c>
      <c r="D24" s="6">
        <v>7.5</v>
      </c>
      <c r="E24" s="6">
        <v>8.1</v>
      </c>
      <c r="F24" s="6">
        <v>8.6999999999999993</v>
      </c>
      <c r="G24" s="6">
        <v>9.1</v>
      </c>
      <c r="H24" s="6">
        <v>9.6</v>
      </c>
      <c r="I24" s="6">
        <v>10.199999999999999</v>
      </c>
      <c r="J24" s="6">
        <v>11.2</v>
      </c>
      <c r="K24" s="6">
        <v>12.4</v>
      </c>
      <c r="L24" s="6">
        <v>13.8</v>
      </c>
      <c r="M24" s="6">
        <v>14.9</v>
      </c>
      <c r="N24" s="6">
        <v>15.7</v>
      </c>
      <c r="O24" s="6">
        <v>16.399999999999999</v>
      </c>
      <c r="P24" s="6">
        <v>17</v>
      </c>
      <c r="Q24" s="6">
        <v>17.2</v>
      </c>
      <c r="R24" s="6">
        <v>17.3</v>
      </c>
      <c r="S24" s="6">
        <v>17.3</v>
      </c>
      <c r="T24" s="6">
        <v>17.399999999999999</v>
      </c>
      <c r="U24" s="6">
        <v>17.5</v>
      </c>
      <c r="V24" s="6">
        <v>17.7</v>
      </c>
      <c r="W24" s="6">
        <v>17.8</v>
      </c>
      <c r="X24" s="6">
        <v>17.3</v>
      </c>
      <c r="Y24" s="6">
        <v>16.3</v>
      </c>
      <c r="Z24" s="6">
        <v>15.3</v>
      </c>
      <c r="AA24" s="6">
        <v>14.9</v>
      </c>
      <c r="AB24" s="6">
        <v>15.4</v>
      </c>
      <c r="AC24" s="6">
        <v>16.399999999999999</v>
      </c>
      <c r="AD24" s="6">
        <v>17.600000000000001</v>
      </c>
      <c r="AE24" s="6">
        <v>18.600000000000001</v>
      </c>
      <c r="AF24" s="6">
        <v>19.8</v>
      </c>
      <c r="AG24" s="6">
        <v>21.3</v>
      </c>
      <c r="AH24" s="6">
        <v>23</v>
      </c>
    </row>
    <row r="25" spans="1:34" x14ac:dyDescent="0.25">
      <c r="A25" s="6" t="s">
        <v>421</v>
      </c>
      <c r="B25" s="1" t="s">
        <v>121</v>
      </c>
      <c r="C25" s="6">
        <v>6.4</v>
      </c>
      <c r="D25" s="6">
        <v>7</v>
      </c>
      <c r="E25" s="6">
        <v>7.3</v>
      </c>
      <c r="F25" s="6">
        <v>7.6</v>
      </c>
      <c r="G25" s="6">
        <v>7.7</v>
      </c>
      <c r="H25" s="6">
        <v>7.8</v>
      </c>
      <c r="I25" s="6">
        <v>7.9</v>
      </c>
      <c r="J25" s="6">
        <v>7.9</v>
      </c>
      <c r="K25" s="6">
        <v>7.9</v>
      </c>
      <c r="L25" s="6">
        <v>8</v>
      </c>
      <c r="M25" s="6">
        <v>8.4</v>
      </c>
      <c r="N25" s="6">
        <v>8.9</v>
      </c>
      <c r="O25" s="6">
        <v>9.3000000000000007</v>
      </c>
      <c r="P25" s="6">
        <v>9.4</v>
      </c>
      <c r="Q25" s="6">
        <v>9.3000000000000007</v>
      </c>
      <c r="R25" s="6">
        <v>9.4</v>
      </c>
      <c r="S25" s="6">
        <v>9.6999999999999993</v>
      </c>
      <c r="T25" s="6">
        <v>10</v>
      </c>
      <c r="U25" s="6">
        <v>10.8</v>
      </c>
      <c r="V25" s="6">
        <v>11.8</v>
      </c>
      <c r="W25" s="6">
        <v>13</v>
      </c>
      <c r="X25" s="6">
        <v>14.1</v>
      </c>
      <c r="Y25" s="6">
        <v>15</v>
      </c>
      <c r="Z25" s="6">
        <v>15.2</v>
      </c>
      <c r="AA25" s="6">
        <v>14.9</v>
      </c>
      <c r="AB25" s="6">
        <v>14.7</v>
      </c>
      <c r="AC25" s="6">
        <v>14.8</v>
      </c>
      <c r="AD25" s="6">
        <v>15.4</v>
      </c>
      <c r="AE25" s="6">
        <v>16</v>
      </c>
      <c r="AF25" s="6">
        <v>17</v>
      </c>
      <c r="AG25" s="6">
        <v>18</v>
      </c>
      <c r="AH25" s="6">
        <v>18.8</v>
      </c>
    </row>
    <row r="26" spans="1:34" x14ac:dyDescent="0.25">
      <c r="A26" s="6" t="s">
        <v>422</v>
      </c>
      <c r="B26" s="1" t="s">
        <v>122</v>
      </c>
      <c r="C26" s="6">
        <v>0.1</v>
      </c>
      <c r="D26" s="6">
        <v>0.1</v>
      </c>
      <c r="E26" s="6">
        <v>0.1</v>
      </c>
      <c r="F26" s="6">
        <v>0.1</v>
      </c>
      <c r="G26" s="6">
        <v>0.2</v>
      </c>
      <c r="H26" s="6">
        <v>0.2</v>
      </c>
      <c r="I26" s="6">
        <v>0.2</v>
      </c>
      <c r="J26" s="6">
        <v>0.2</v>
      </c>
      <c r="K26" s="6">
        <v>0.2</v>
      </c>
      <c r="L26" s="6">
        <v>0.2</v>
      </c>
      <c r="M26" s="6">
        <v>0.2</v>
      </c>
      <c r="N26" s="6">
        <v>0.3</v>
      </c>
      <c r="O26" s="6">
        <v>0.3</v>
      </c>
      <c r="P26" s="6">
        <v>0.3</v>
      </c>
      <c r="Q26" s="6">
        <v>0.4</v>
      </c>
      <c r="R26" s="6">
        <v>0.4</v>
      </c>
      <c r="S26" s="6">
        <v>0.4</v>
      </c>
      <c r="T26" s="6">
        <v>0.4</v>
      </c>
      <c r="U26" s="6">
        <v>0.4</v>
      </c>
      <c r="V26" s="6">
        <v>0.5</v>
      </c>
      <c r="W26" s="6">
        <v>0.5</v>
      </c>
      <c r="X26" s="6">
        <v>0.6</v>
      </c>
      <c r="Y26" s="6">
        <v>0.5</v>
      </c>
      <c r="Z26" s="6">
        <v>0.5</v>
      </c>
      <c r="AA26" s="6">
        <v>0.5</v>
      </c>
      <c r="AB26" s="6">
        <v>0.6</v>
      </c>
      <c r="AC26" s="6">
        <v>0.6</v>
      </c>
      <c r="AD26" s="6">
        <v>0.6</v>
      </c>
      <c r="AE26" s="6">
        <v>0.7</v>
      </c>
      <c r="AF26" s="6">
        <v>0.7</v>
      </c>
      <c r="AG26" s="6">
        <v>0.7</v>
      </c>
      <c r="AH26" s="6">
        <v>0.8</v>
      </c>
    </row>
    <row r="27" spans="1:34" x14ac:dyDescent="0.25">
      <c r="A27" s="6" t="s">
        <v>423</v>
      </c>
      <c r="B27" s="1" t="s">
        <v>123</v>
      </c>
      <c r="C27" s="6">
        <v>1.4</v>
      </c>
      <c r="D27" s="6">
        <v>1.5</v>
      </c>
      <c r="E27" s="6">
        <v>1.7</v>
      </c>
      <c r="F27" s="6">
        <v>1.9</v>
      </c>
      <c r="G27" s="6">
        <v>2</v>
      </c>
      <c r="H27" s="6">
        <v>2.2000000000000002</v>
      </c>
      <c r="I27" s="6">
        <v>2.2999999999999998</v>
      </c>
      <c r="J27" s="6">
        <v>2.2999999999999998</v>
      </c>
      <c r="K27" s="6">
        <v>2.4</v>
      </c>
      <c r="L27" s="6">
        <v>2.6</v>
      </c>
      <c r="M27" s="6">
        <v>2.7</v>
      </c>
      <c r="N27" s="6">
        <v>2.9</v>
      </c>
      <c r="O27" s="6">
        <v>3.1</v>
      </c>
      <c r="P27" s="6">
        <v>3.3</v>
      </c>
      <c r="Q27" s="6">
        <v>3.4</v>
      </c>
      <c r="R27" s="6">
        <v>3.5</v>
      </c>
      <c r="S27" s="6">
        <v>3.5</v>
      </c>
      <c r="T27" s="6">
        <v>3.6</v>
      </c>
      <c r="U27" s="6">
        <v>3.8</v>
      </c>
      <c r="V27" s="6">
        <v>4</v>
      </c>
      <c r="W27" s="6">
        <v>4.2</v>
      </c>
      <c r="X27" s="6">
        <v>4.4000000000000004</v>
      </c>
      <c r="Y27" s="6">
        <v>4.5999999999999996</v>
      </c>
      <c r="Z27" s="6">
        <v>4.9000000000000004</v>
      </c>
      <c r="AA27" s="6">
        <v>5.2</v>
      </c>
      <c r="AB27" s="6">
        <v>5.6</v>
      </c>
      <c r="AC27" s="6">
        <v>6</v>
      </c>
      <c r="AD27" s="6">
        <v>6.2</v>
      </c>
      <c r="AE27" s="6">
        <v>6.4</v>
      </c>
      <c r="AF27" s="6">
        <v>6.6</v>
      </c>
      <c r="AG27" s="6">
        <v>6.8</v>
      </c>
      <c r="AH27" s="6">
        <v>7</v>
      </c>
    </row>
    <row r="28" spans="1:34" x14ac:dyDescent="0.25">
      <c r="A28" s="6" t="s">
        <v>424</v>
      </c>
      <c r="B28" s="1" t="s">
        <v>285</v>
      </c>
      <c r="C28" s="6">
        <v>11.5</v>
      </c>
      <c r="D28" s="6">
        <v>12.4</v>
      </c>
      <c r="E28" s="6">
        <v>13.6</v>
      </c>
      <c r="F28" s="6">
        <v>15</v>
      </c>
      <c r="G28" s="6">
        <v>16.5</v>
      </c>
      <c r="H28" s="6">
        <v>18</v>
      </c>
      <c r="I28" s="6">
        <v>19.399999999999999</v>
      </c>
      <c r="J28" s="6">
        <v>20.7</v>
      </c>
      <c r="K28" s="6">
        <v>22.2</v>
      </c>
      <c r="L28" s="6">
        <v>24.2</v>
      </c>
      <c r="M28" s="6">
        <v>26.6</v>
      </c>
      <c r="N28" s="6">
        <v>29.2</v>
      </c>
      <c r="O28" s="6">
        <v>32</v>
      </c>
      <c r="P28" s="6">
        <v>34.6</v>
      </c>
      <c r="Q28" s="6">
        <v>37</v>
      </c>
      <c r="R28" s="6">
        <v>39.1</v>
      </c>
      <c r="S28" s="6">
        <v>40.799999999999997</v>
      </c>
      <c r="T28" s="6">
        <v>42.3</v>
      </c>
      <c r="U28" s="6">
        <v>44.4</v>
      </c>
      <c r="V28" s="6">
        <v>46.9</v>
      </c>
      <c r="W28" s="6">
        <v>50.1</v>
      </c>
      <c r="X28" s="6">
        <v>54.3</v>
      </c>
      <c r="Y28" s="6">
        <v>58.3</v>
      </c>
      <c r="Z28" s="6">
        <v>61.3</v>
      </c>
      <c r="AA28" s="6">
        <v>64</v>
      </c>
      <c r="AB28" s="6">
        <v>67.099999999999994</v>
      </c>
      <c r="AC28" s="6">
        <v>70.8</v>
      </c>
      <c r="AD28" s="6">
        <v>74.5</v>
      </c>
      <c r="AE28" s="6">
        <v>77.900000000000006</v>
      </c>
      <c r="AF28" s="6">
        <v>81.5</v>
      </c>
      <c r="AG28" s="6">
        <v>84.7</v>
      </c>
      <c r="AH28" s="6">
        <v>88</v>
      </c>
    </row>
    <row r="29" spans="1:34" x14ac:dyDescent="0.25">
      <c r="A29" s="6" t="s">
        <v>425</v>
      </c>
      <c r="B29" s="1" t="s">
        <v>124</v>
      </c>
      <c r="C29" s="6">
        <v>1.3</v>
      </c>
      <c r="D29" s="6">
        <v>1.4</v>
      </c>
      <c r="E29" s="6">
        <v>1.6</v>
      </c>
      <c r="F29" s="6">
        <v>1.7</v>
      </c>
      <c r="G29" s="6">
        <v>1.9</v>
      </c>
      <c r="H29" s="6">
        <v>2</v>
      </c>
      <c r="I29" s="6">
        <v>2.1</v>
      </c>
      <c r="J29" s="6">
        <v>2.2000000000000002</v>
      </c>
      <c r="K29" s="6">
        <v>2.2999999999999998</v>
      </c>
      <c r="L29" s="6">
        <v>2.5</v>
      </c>
      <c r="M29" s="6">
        <v>2.7</v>
      </c>
      <c r="N29" s="6">
        <v>3</v>
      </c>
      <c r="O29" s="6">
        <v>3.2</v>
      </c>
      <c r="P29" s="6">
        <v>3.5</v>
      </c>
      <c r="Q29" s="6">
        <v>3.7</v>
      </c>
      <c r="R29" s="6">
        <v>3.8</v>
      </c>
      <c r="S29" s="6">
        <v>3.9</v>
      </c>
      <c r="T29" s="6">
        <v>3.9</v>
      </c>
      <c r="U29" s="6">
        <v>3.9</v>
      </c>
      <c r="V29" s="6">
        <v>4</v>
      </c>
      <c r="W29" s="6">
        <v>4.0999999999999996</v>
      </c>
      <c r="X29" s="6">
        <v>4.2</v>
      </c>
      <c r="Y29" s="6">
        <v>4.4000000000000004</v>
      </c>
      <c r="Z29" s="6">
        <v>4.5</v>
      </c>
      <c r="AA29" s="6">
        <v>4.5999999999999996</v>
      </c>
      <c r="AB29" s="6">
        <v>4.8</v>
      </c>
      <c r="AC29" s="6">
        <v>5</v>
      </c>
      <c r="AD29" s="6">
        <v>5.2</v>
      </c>
      <c r="AE29" s="6">
        <v>5.4</v>
      </c>
      <c r="AF29" s="6">
        <v>5.7</v>
      </c>
      <c r="AG29" s="6">
        <v>5.8</v>
      </c>
      <c r="AH29" s="6">
        <v>6</v>
      </c>
    </row>
    <row r="30" spans="1:34" x14ac:dyDescent="0.25">
      <c r="A30" s="6" t="s">
        <v>426</v>
      </c>
      <c r="B30" s="1" t="s">
        <v>125</v>
      </c>
      <c r="C30" s="6">
        <v>0.1</v>
      </c>
      <c r="D30" s="6">
        <v>0.1</v>
      </c>
      <c r="E30" s="6">
        <v>0.2</v>
      </c>
      <c r="F30" s="6">
        <v>0.2</v>
      </c>
      <c r="G30" s="6">
        <v>0.2</v>
      </c>
      <c r="H30" s="6">
        <v>0.2</v>
      </c>
      <c r="I30" s="6">
        <v>0.2</v>
      </c>
      <c r="J30" s="6">
        <v>0.3</v>
      </c>
      <c r="K30" s="6">
        <v>0.3</v>
      </c>
      <c r="L30" s="6">
        <v>0.3</v>
      </c>
      <c r="M30" s="6">
        <v>0.3</v>
      </c>
      <c r="N30" s="6">
        <v>0.4</v>
      </c>
      <c r="O30" s="6">
        <v>0.4</v>
      </c>
      <c r="P30" s="6">
        <v>0.4</v>
      </c>
      <c r="Q30" s="6">
        <v>0.4</v>
      </c>
      <c r="R30" s="6">
        <v>0.5</v>
      </c>
      <c r="S30" s="6">
        <v>0.4</v>
      </c>
      <c r="T30" s="6">
        <v>0.4</v>
      </c>
      <c r="U30" s="6">
        <v>0.4</v>
      </c>
      <c r="V30" s="6">
        <v>0.4</v>
      </c>
      <c r="W30" s="6">
        <v>0.4</v>
      </c>
      <c r="X30" s="6">
        <v>0.4</v>
      </c>
      <c r="Y30" s="6">
        <v>0.5</v>
      </c>
      <c r="Z30" s="6">
        <v>0.5</v>
      </c>
      <c r="AA30" s="6">
        <v>0.5</v>
      </c>
      <c r="AB30" s="6">
        <v>0.5</v>
      </c>
      <c r="AC30" s="6">
        <v>0.5</v>
      </c>
      <c r="AD30" s="6">
        <v>0.6</v>
      </c>
      <c r="AE30" s="6">
        <v>0.6</v>
      </c>
      <c r="AF30" s="6">
        <v>0.6</v>
      </c>
      <c r="AG30" s="6">
        <v>0.6</v>
      </c>
      <c r="AH30" s="6">
        <v>0.6</v>
      </c>
    </row>
    <row r="31" spans="1:34" x14ac:dyDescent="0.25">
      <c r="A31" s="6" t="s">
        <v>427</v>
      </c>
      <c r="B31" s="1" t="s">
        <v>126</v>
      </c>
      <c r="C31" s="6">
        <v>0.1</v>
      </c>
      <c r="D31" s="6">
        <v>0.1</v>
      </c>
      <c r="E31" s="6">
        <v>0.1</v>
      </c>
      <c r="F31" s="6">
        <v>0.2</v>
      </c>
      <c r="G31" s="6">
        <v>0.2</v>
      </c>
      <c r="H31" s="6">
        <v>0.2</v>
      </c>
      <c r="I31" s="6">
        <v>0.2</v>
      </c>
      <c r="J31" s="6">
        <v>0.2</v>
      </c>
      <c r="K31" s="6">
        <v>0.2</v>
      </c>
      <c r="L31" s="6">
        <v>0.2</v>
      </c>
      <c r="M31" s="6">
        <v>0.3</v>
      </c>
      <c r="N31" s="6">
        <v>0.3</v>
      </c>
      <c r="O31" s="6">
        <v>0.3</v>
      </c>
      <c r="P31" s="6">
        <v>0.3</v>
      </c>
      <c r="Q31" s="6">
        <v>0.4</v>
      </c>
      <c r="R31" s="6">
        <v>0.4</v>
      </c>
      <c r="S31" s="6">
        <v>0.4</v>
      </c>
      <c r="T31" s="6">
        <v>0.4</v>
      </c>
      <c r="U31" s="6">
        <v>0.4</v>
      </c>
      <c r="V31" s="6">
        <v>0.4</v>
      </c>
      <c r="W31" s="6">
        <v>0.4</v>
      </c>
      <c r="X31" s="6">
        <v>0.4</v>
      </c>
      <c r="Y31" s="6">
        <v>0.4</v>
      </c>
      <c r="Z31" s="6">
        <v>0.4</v>
      </c>
      <c r="AA31" s="6">
        <v>0.4</v>
      </c>
      <c r="AB31" s="6">
        <v>0.4</v>
      </c>
      <c r="AC31" s="6">
        <v>0.5</v>
      </c>
      <c r="AD31" s="6">
        <v>0.5</v>
      </c>
      <c r="AE31" s="6">
        <v>0.5</v>
      </c>
      <c r="AF31" s="6">
        <v>0.5</v>
      </c>
      <c r="AG31" s="6">
        <v>0.5</v>
      </c>
      <c r="AH31" s="6">
        <v>0.5</v>
      </c>
    </row>
    <row r="32" spans="1:34" x14ac:dyDescent="0.25">
      <c r="A32" s="6" t="s">
        <v>428</v>
      </c>
      <c r="B32" s="1" t="s">
        <v>127</v>
      </c>
      <c r="C32" s="6">
        <v>0.6</v>
      </c>
      <c r="D32" s="6">
        <v>0.6</v>
      </c>
      <c r="E32" s="6">
        <v>0.7</v>
      </c>
      <c r="F32" s="6">
        <v>0.7</v>
      </c>
      <c r="G32" s="6">
        <v>0.8</v>
      </c>
      <c r="H32" s="6">
        <v>0.8</v>
      </c>
      <c r="I32" s="6">
        <v>0.9</v>
      </c>
      <c r="J32" s="6">
        <v>0.9</v>
      </c>
      <c r="K32" s="6">
        <v>1</v>
      </c>
      <c r="L32" s="6">
        <v>1</v>
      </c>
      <c r="M32" s="6">
        <v>1.1000000000000001</v>
      </c>
      <c r="N32" s="6">
        <v>1.2</v>
      </c>
      <c r="O32" s="6">
        <v>1.3</v>
      </c>
      <c r="P32" s="6">
        <v>1.4</v>
      </c>
      <c r="Q32" s="6">
        <v>1.4</v>
      </c>
      <c r="R32" s="6">
        <v>1.5</v>
      </c>
      <c r="S32" s="6">
        <v>1.5</v>
      </c>
      <c r="T32" s="6">
        <v>1.4</v>
      </c>
      <c r="U32" s="6">
        <v>1.4</v>
      </c>
      <c r="V32" s="6">
        <v>1.4</v>
      </c>
      <c r="W32" s="6">
        <v>1.5</v>
      </c>
      <c r="X32" s="6">
        <v>1.5</v>
      </c>
      <c r="Y32" s="6">
        <v>1.5</v>
      </c>
      <c r="Z32" s="6">
        <v>1.4</v>
      </c>
      <c r="AA32" s="6">
        <v>1.5</v>
      </c>
      <c r="AB32" s="6">
        <v>1.5</v>
      </c>
      <c r="AC32" s="6">
        <v>1.6</v>
      </c>
      <c r="AD32" s="6">
        <v>1.7</v>
      </c>
      <c r="AE32" s="6">
        <v>1.7</v>
      </c>
      <c r="AF32" s="6">
        <v>1.8</v>
      </c>
      <c r="AG32" s="6">
        <v>1.8</v>
      </c>
      <c r="AH32" s="6">
        <v>1.9</v>
      </c>
    </row>
    <row r="33" spans="1:34" x14ac:dyDescent="0.25">
      <c r="A33" s="6" t="s">
        <v>429</v>
      </c>
      <c r="B33" s="1" t="s">
        <v>128</v>
      </c>
      <c r="C33" s="6">
        <v>0.2</v>
      </c>
      <c r="D33" s="6">
        <v>0.2</v>
      </c>
      <c r="E33" s="6">
        <v>0.2</v>
      </c>
      <c r="F33" s="6">
        <v>0.3</v>
      </c>
      <c r="G33" s="6">
        <v>0.3</v>
      </c>
      <c r="H33" s="6">
        <v>0.3</v>
      </c>
      <c r="I33" s="6">
        <v>0.3</v>
      </c>
      <c r="J33" s="6">
        <v>0.3</v>
      </c>
      <c r="K33" s="6">
        <v>0.4</v>
      </c>
      <c r="L33" s="6">
        <v>0.4</v>
      </c>
      <c r="M33" s="6">
        <v>0.5</v>
      </c>
      <c r="N33" s="6">
        <v>0.6</v>
      </c>
      <c r="O33" s="6">
        <v>0.6</v>
      </c>
      <c r="P33" s="6">
        <v>0.7</v>
      </c>
      <c r="Q33" s="6">
        <v>0.8</v>
      </c>
      <c r="R33" s="6">
        <v>0.8</v>
      </c>
      <c r="S33" s="6">
        <v>0.8</v>
      </c>
      <c r="T33" s="6">
        <v>0.9</v>
      </c>
      <c r="U33" s="6">
        <v>1</v>
      </c>
      <c r="V33" s="6">
        <v>1</v>
      </c>
      <c r="W33" s="6">
        <v>1.1000000000000001</v>
      </c>
      <c r="X33" s="6">
        <v>1.2</v>
      </c>
      <c r="Y33" s="6">
        <v>1.2</v>
      </c>
      <c r="Z33" s="6">
        <v>1.2</v>
      </c>
      <c r="AA33" s="6">
        <v>1.1000000000000001</v>
      </c>
      <c r="AB33" s="6">
        <v>1.2</v>
      </c>
      <c r="AC33" s="6">
        <v>1.2</v>
      </c>
      <c r="AD33" s="6">
        <v>1.2</v>
      </c>
      <c r="AE33" s="6">
        <v>1.2</v>
      </c>
      <c r="AF33" s="6">
        <v>1.3</v>
      </c>
      <c r="AG33" s="6">
        <v>1.3</v>
      </c>
      <c r="AH33" s="6">
        <v>1.3</v>
      </c>
    </row>
    <row r="34" spans="1:34" x14ac:dyDescent="0.25">
      <c r="A34" s="6" t="s">
        <v>430</v>
      </c>
      <c r="B34" s="1" t="s">
        <v>129</v>
      </c>
      <c r="C34" s="6">
        <v>2.2000000000000002</v>
      </c>
      <c r="D34" s="6">
        <v>2.2999999999999998</v>
      </c>
      <c r="E34" s="6">
        <v>2.4</v>
      </c>
      <c r="F34" s="6">
        <v>2.6</v>
      </c>
      <c r="G34" s="6">
        <v>2.7</v>
      </c>
      <c r="H34" s="6">
        <v>2.8</v>
      </c>
      <c r="I34" s="6">
        <v>2.9</v>
      </c>
      <c r="J34" s="6">
        <v>3</v>
      </c>
      <c r="K34" s="6">
        <v>3.1</v>
      </c>
      <c r="L34" s="6">
        <v>3.3</v>
      </c>
      <c r="M34" s="6">
        <v>3.5</v>
      </c>
      <c r="N34" s="6">
        <v>3.6</v>
      </c>
      <c r="O34" s="6">
        <v>3.8</v>
      </c>
      <c r="P34" s="6">
        <v>3.9</v>
      </c>
      <c r="Q34" s="6">
        <v>4.0999999999999996</v>
      </c>
      <c r="R34" s="6">
        <v>4.2</v>
      </c>
      <c r="S34" s="6">
        <v>4.3</v>
      </c>
      <c r="T34" s="6">
        <v>4.4000000000000004</v>
      </c>
      <c r="U34" s="6">
        <v>4.5</v>
      </c>
      <c r="V34" s="6">
        <v>4.7</v>
      </c>
      <c r="W34" s="6">
        <v>4.9000000000000004</v>
      </c>
      <c r="X34" s="6">
        <v>5.2</v>
      </c>
      <c r="Y34" s="6">
        <v>5.8</v>
      </c>
      <c r="Z34" s="6">
        <v>6.2</v>
      </c>
      <c r="AA34" s="6">
        <v>6.4</v>
      </c>
      <c r="AB34" s="6">
        <v>6.7</v>
      </c>
      <c r="AC34" s="6">
        <v>7.4</v>
      </c>
      <c r="AD34" s="6">
        <v>8</v>
      </c>
      <c r="AE34" s="6">
        <v>8</v>
      </c>
      <c r="AF34" s="6">
        <v>8.1999999999999993</v>
      </c>
      <c r="AG34" s="6">
        <v>8.5</v>
      </c>
      <c r="AH34" s="6">
        <v>8.8000000000000007</v>
      </c>
    </row>
    <row r="35" spans="1:34" x14ac:dyDescent="0.25">
      <c r="A35" s="6" t="s">
        <v>431</v>
      </c>
      <c r="B35" s="1" t="s">
        <v>130</v>
      </c>
      <c r="C35" s="6">
        <v>6.3</v>
      </c>
      <c r="D35" s="6">
        <v>6.9</v>
      </c>
      <c r="E35" s="6">
        <v>7.6</v>
      </c>
      <c r="F35" s="6">
        <v>8.6</v>
      </c>
      <c r="G35" s="6">
        <v>9.6</v>
      </c>
      <c r="H35" s="6">
        <v>10.7</v>
      </c>
      <c r="I35" s="6">
        <v>11.7</v>
      </c>
      <c r="J35" s="6">
        <v>12.8</v>
      </c>
      <c r="K35" s="6">
        <v>13.9</v>
      </c>
      <c r="L35" s="6">
        <v>15.3</v>
      </c>
      <c r="M35" s="6">
        <v>17</v>
      </c>
      <c r="N35" s="6">
        <v>18.8</v>
      </c>
      <c r="O35" s="6">
        <v>20.8</v>
      </c>
      <c r="P35" s="6">
        <v>22.7</v>
      </c>
      <c r="Q35" s="6">
        <v>24.5</v>
      </c>
      <c r="R35" s="6">
        <v>26.2</v>
      </c>
      <c r="S35" s="6">
        <v>27.6</v>
      </c>
      <c r="T35" s="6">
        <v>29.1</v>
      </c>
      <c r="U35" s="6">
        <v>30.9</v>
      </c>
      <c r="V35" s="6">
        <v>32.9</v>
      </c>
      <c r="W35" s="6">
        <v>35.700000000000003</v>
      </c>
      <c r="X35" s="6">
        <v>39.200000000000003</v>
      </c>
      <c r="Y35" s="6">
        <v>42.4</v>
      </c>
      <c r="Z35" s="6">
        <v>44.9</v>
      </c>
      <c r="AA35" s="6">
        <v>47.3</v>
      </c>
      <c r="AB35" s="6">
        <v>49.7</v>
      </c>
      <c r="AC35" s="6">
        <v>52.1</v>
      </c>
      <c r="AD35" s="6">
        <v>54.7</v>
      </c>
      <c r="AE35" s="6">
        <v>57.6</v>
      </c>
      <c r="AF35" s="6">
        <v>60.5</v>
      </c>
      <c r="AG35" s="6">
        <v>63.1</v>
      </c>
      <c r="AH35" s="6">
        <v>65.599999999999994</v>
      </c>
    </row>
    <row r="36" spans="1:34" x14ac:dyDescent="0.25">
      <c r="A36" s="6" t="s">
        <v>432</v>
      </c>
      <c r="B36" s="1" t="s">
        <v>131</v>
      </c>
      <c r="C36" s="6">
        <v>0.7</v>
      </c>
      <c r="D36" s="6">
        <v>0.7</v>
      </c>
      <c r="E36" s="6">
        <v>0.8</v>
      </c>
      <c r="F36" s="6">
        <v>0.8</v>
      </c>
      <c r="G36" s="6">
        <v>0.9</v>
      </c>
      <c r="H36" s="6">
        <v>0.9</v>
      </c>
      <c r="I36" s="6">
        <v>1</v>
      </c>
      <c r="J36" s="6">
        <v>1</v>
      </c>
      <c r="K36" s="6">
        <v>1</v>
      </c>
      <c r="L36" s="6">
        <v>1.1000000000000001</v>
      </c>
      <c r="M36" s="6">
        <v>1.2</v>
      </c>
      <c r="N36" s="6">
        <v>1.3</v>
      </c>
      <c r="O36" s="6">
        <v>1.5</v>
      </c>
      <c r="P36" s="6">
        <v>1.6</v>
      </c>
      <c r="Q36" s="6">
        <v>1.7</v>
      </c>
      <c r="R36" s="6">
        <v>1.9</v>
      </c>
      <c r="S36" s="6">
        <v>1.9</v>
      </c>
      <c r="T36" s="6">
        <v>1.9</v>
      </c>
      <c r="U36" s="6">
        <v>1.9</v>
      </c>
      <c r="V36" s="6">
        <v>2</v>
      </c>
      <c r="W36" s="6">
        <v>2</v>
      </c>
      <c r="X36" s="6">
        <v>2.1</v>
      </c>
      <c r="Y36" s="6">
        <v>2.2000000000000002</v>
      </c>
      <c r="Z36" s="6">
        <v>2.2000000000000002</v>
      </c>
      <c r="AA36" s="6">
        <v>2.2999999999999998</v>
      </c>
      <c r="AB36" s="6">
        <v>2.2999999999999998</v>
      </c>
      <c r="AC36" s="6">
        <v>2.5</v>
      </c>
      <c r="AD36" s="6">
        <v>2.6</v>
      </c>
      <c r="AE36" s="6">
        <v>2.8</v>
      </c>
      <c r="AF36" s="6">
        <v>2.9</v>
      </c>
      <c r="AG36" s="6">
        <v>3</v>
      </c>
      <c r="AH36" s="6">
        <v>3.1</v>
      </c>
    </row>
    <row r="37" spans="1:34" x14ac:dyDescent="0.25">
      <c r="A37" s="6" t="s">
        <v>433</v>
      </c>
      <c r="B37" s="9" t="s">
        <v>40</v>
      </c>
      <c r="C37" s="6">
        <v>1.2</v>
      </c>
      <c r="D37" s="6">
        <v>1.3</v>
      </c>
      <c r="E37" s="6">
        <v>1.5</v>
      </c>
      <c r="F37" s="6">
        <v>1.8</v>
      </c>
      <c r="G37" s="6">
        <v>2.1</v>
      </c>
      <c r="H37" s="6">
        <v>2.4</v>
      </c>
      <c r="I37" s="6">
        <v>2.8</v>
      </c>
      <c r="J37" s="6">
        <v>3.2</v>
      </c>
      <c r="K37" s="6">
        <v>3.6</v>
      </c>
      <c r="L37" s="6">
        <v>3.8</v>
      </c>
      <c r="M37" s="6">
        <v>4.2</v>
      </c>
      <c r="N37" s="6">
        <v>4.8</v>
      </c>
      <c r="O37" s="6">
        <v>5.7</v>
      </c>
      <c r="P37" s="6">
        <v>6.9</v>
      </c>
      <c r="Q37" s="6">
        <v>8</v>
      </c>
      <c r="R37" s="6">
        <v>9.1</v>
      </c>
      <c r="S37" s="6">
        <v>10.3</v>
      </c>
      <c r="T37" s="6">
        <v>11.5</v>
      </c>
      <c r="U37" s="6">
        <v>13.4</v>
      </c>
      <c r="V37" s="6">
        <v>15</v>
      </c>
      <c r="W37" s="6">
        <v>15.5</v>
      </c>
      <c r="X37" s="6">
        <v>15.9</v>
      </c>
      <c r="Y37" s="6">
        <v>16.100000000000001</v>
      </c>
      <c r="Z37" s="6">
        <v>16</v>
      </c>
      <c r="AA37" s="6">
        <v>16.8</v>
      </c>
      <c r="AB37" s="6">
        <v>18.100000000000001</v>
      </c>
      <c r="AC37" s="6">
        <v>18.7</v>
      </c>
      <c r="AD37" s="6">
        <v>19.399999999999999</v>
      </c>
      <c r="AE37" s="6">
        <v>20.2</v>
      </c>
      <c r="AF37" s="6">
        <v>20.7</v>
      </c>
      <c r="AG37" s="6">
        <v>21.2</v>
      </c>
      <c r="AH37" s="6">
        <v>21.8</v>
      </c>
    </row>
    <row r="38" spans="1:34" x14ac:dyDescent="0.25">
      <c r="A38" s="6" t="s">
        <v>434</v>
      </c>
      <c r="B38" s="9" t="s">
        <v>42</v>
      </c>
      <c r="C38" s="6">
        <v>0.9</v>
      </c>
      <c r="D38" s="6">
        <v>1.1000000000000001</v>
      </c>
      <c r="E38" s="6">
        <v>1.2</v>
      </c>
      <c r="F38" s="6">
        <v>1.4</v>
      </c>
      <c r="G38" s="6">
        <v>1.6</v>
      </c>
      <c r="H38" s="6">
        <v>1.8</v>
      </c>
      <c r="I38" s="6">
        <v>2</v>
      </c>
      <c r="J38" s="6">
        <v>2.1</v>
      </c>
      <c r="K38" s="6">
        <v>2.2000000000000002</v>
      </c>
      <c r="L38" s="6">
        <v>2.2999999999999998</v>
      </c>
      <c r="M38" s="6">
        <v>2.5</v>
      </c>
      <c r="N38" s="6">
        <v>2.8</v>
      </c>
      <c r="O38" s="6">
        <v>3.5</v>
      </c>
      <c r="P38" s="6">
        <v>4.5</v>
      </c>
      <c r="Q38" s="6">
        <v>5.5</v>
      </c>
      <c r="R38" s="6">
        <v>6.4</v>
      </c>
      <c r="S38" s="6">
        <v>7.4</v>
      </c>
      <c r="T38" s="6">
        <v>8.6</v>
      </c>
      <c r="U38" s="6">
        <v>9.6</v>
      </c>
      <c r="V38" s="6">
        <v>10.5</v>
      </c>
      <c r="W38" s="6">
        <v>11.3</v>
      </c>
      <c r="X38" s="6">
        <v>11.6</v>
      </c>
      <c r="Y38" s="6">
        <v>11.5</v>
      </c>
      <c r="Z38" s="6">
        <v>11.3</v>
      </c>
      <c r="AA38" s="6">
        <v>11.9</v>
      </c>
      <c r="AB38" s="6">
        <v>13.1</v>
      </c>
      <c r="AC38" s="6">
        <v>14.1</v>
      </c>
      <c r="AD38" s="6">
        <v>15</v>
      </c>
      <c r="AE38" s="6">
        <v>16.100000000000001</v>
      </c>
      <c r="AF38" s="6">
        <v>17.100000000000001</v>
      </c>
      <c r="AG38" s="6">
        <v>18.3</v>
      </c>
      <c r="AH38" s="6">
        <v>20</v>
      </c>
    </row>
    <row r="39" spans="1:34" x14ac:dyDescent="0.25">
      <c r="A39" s="6" t="s">
        <v>435</v>
      </c>
      <c r="B39" s="9" t="s">
        <v>44</v>
      </c>
      <c r="C39" s="6">
        <v>0.2</v>
      </c>
      <c r="D39" s="6">
        <v>0.2</v>
      </c>
      <c r="E39" s="6">
        <v>0.3</v>
      </c>
      <c r="F39" s="6">
        <v>0.4</v>
      </c>
      <c r="G39" s="6">
        <v>0.5</v>
      </c>
      <c r="H39" s="6">
        <v>0.6</v>
      </c>
      <c r="I39" s="6">
        <v>0.8</v>
      </c>
      <c r="J39" s="6">
        <v>1.3</v>
      </c>
      <c r="K39" s="6">
        <v>1.8</v>
      </c>
      <c r="L39" s="6">
        <v>2.4</v>
      </c>
      <c r="M39" s="6">
        <v>3.2</v>
      </c>
      <c r="N39" s="6">
        <v>4</v>
      </c>
      <c r="O39" s="6">
        <v>4.5</v>
      </c>
      <c r="P39" s="6">
        <v>4.9000000000000004</v>
      </c>
      <c r="Q39" s="6">
        <v>5.3</v>
      </c>
      <c r="R39" s="6">
        <v>4.9000000000000004</v>
      </c>
      <c r="S39" s="6">
        <v>4</v>
      </c>
      <c r="T39" s="6">
        <v>3.5</v>
      </c>
      <c r="U39" s="6">
        <v>3.3</v>
      </c>
      <c r="V39" s="6">
        <v>3.4</v>
      </c>
      <c r="W39" s="6">
        <v>3.5</v>
      </c>
      <c r="X39" s="6">
        <v>3.5</v>
      </c>
      <c r="Y39" s="6">
        <v>3.5</v>
      </c>
      <c r="Z39" s="6">
        <v>3.4</v>
      </c>
      <c r="AA39" s="6">
        <v>3.5</v>
      </c>
      <c r="AB39" s="6">
        <v>3.9</v>
      </c>
      <c r="AC39" s="6">
        <v>4.4000000000000004</v>
      </c>
      <c r="AD39" s="6">
        <v>5.3</v>
      </c>
      <c r="AE39" s="6">
        <v>6.3</v>
      </c>
      <c r="AF39" s="6">
        <v>7</v>
      </c>
      <c r="AG39" s="6">
        <v>7.3</v>
      </c>
      <c r="AH39" s="6">
        <v>7.5</v>
      </c>
    </row>
    <row r="40" spans="1:34" x14ac:dyDescent="0.25">
      <c r="A40" s="6" t="s">
        <v>436</v>
      </c>
      <c r="B40" s="1" t="s">
        <v>132</v>
      </c>
      <c r="C40" s="6">
        <v>0.1</v>
      </c>
      <c r="D40" s="6">
        <v>0.1</v>
      </c>
      <c r="E40" s="6">
        <v>0.1</v>
      </c>
      <c r="F40" s="6">
        <v>0.2</v>
      </c>
      <c r="G40" s="6">
        <v>0.2</v>
      </c>
      <c r="H40" s="6">
        <v>0.2</v>
      </c>
      <c r="I40" s="6">
        <v>0.3</v>
      </c>
      <c r="J40" s="6">
        <v>0.4</v>
      </c>
      <c r="K40" s="6">
        <v>0.5</v>
      </c>
      <c r="L40" s="6">
        <v>0.8</v>
      </c>
      <c r="M40" s="6">
        <v>1.1000000000000001</v>
      </c>
      <c r="N40" s="6">
        <v>1.5</v>
      </c>
      <c r="O40" s="6">
        <v>1.6</v>
      </c>
      <c r="P40" s="6">
        <v>1.6</v>
      </c>
      <c r="Q40" s="6">
        <v>1.9</v>
      </c>
      <c r="R40" s="6">
        <v>1.7</v>
      </c>
      <c r="S40" s="6">
        <v>1.3</v>
      </c>
      <c r="T40" s="6">
        <v>1</v>
      </c>
      <c r="U40" s="6">
        <v>0.8</v>
      </c>
      <c r="V40" s="6">
        <v>0.7</v>
      </c>
      <c r="W40" s="6">
        <v>0.7</v>
      </c>
      <c r="X40" s="6">
        <v>0.8</v>
      </c>
      <c r="Y40" s="6">
        <v>0.8</v>
      </c>
      <c r="Z40" s="6">
        <v>0.8</v>
      </c>
      <c r="AA40" s="6">
        <v>0.7</v>
      </c>
      <c r="AB40" s="6">
        <v>0.8</v>
      </c>
      <c r="AC40" s="6">
        <v>0.9</v>
      </c>
      <c r="AD40" s="6">
        <v>1.1000000000000001</v>
      </c>
      <c r="AE40" s="6">
        <v>1.3</v>
      </c>
      <c r="AF40" s="6">
        <v>1.5</v>
      </c>
      <c r="AG40" s="6">
        <v>1.7</v>
      </c>
      <c r="AH40" s="6">
        <v>1.8</v>
      </c>
    </row>
    <row r="41" spans="1:34" x14ac:dyDescent="0.25">
      <c r="A41" s="6" t="s">
        <v>437</v>
      </c>
      <c r="B41" s="1" t="s">
        <v>133</v>
      </c>
      <c r="C41" s="6">
        <v>0</v>
      </c>
      <c r="D41" s="6">
        <v>0</v>
      </c>
      <c r="E41" s="6">
        <v>0</v>
      </c>
      <c r="F41" s="6">
        <v>0</v>
      </c>
      <c r="G41" s="6">
        <v>0.1</v>
      </c>
      <c r="H41" s="6">
        <v>0.1</v>
      </c>
      <c r="I41" s="6">
        <v>0.1</v>
      </c>
      <c r="J41" s="6">
        <v>0.2</v>
      </c>
      <c r="K41" s="6">
        <v>0.3</v>
      </c>
      <c r="L41" s="6">
        <v>0.3</v>
      </c>
      <c r="M41" s="6">
        <v>0.4</v>
      </c>
      <c r="N41" s="6">
        <v>0.4</v>
      </c>
      <c r="O41" s="6">
        <v>0.5</v>
      </c>
      <c r="P41" s="6">
        <v>0.5</v>
      </c>
      <c r="Q41" s="6">
        <v>0.4</v>
      </c>
      <c r="R41" s="6">
        <v>0.4</v>
      </c>
      <c r="S41" s="6">
        <v>0.3</v>
      </c>
      <c r="T41" s="6">
        <v>0.3</v>
      </c>
      <c r="U41" s="6">
        <v>0.3</v>
      </c>
      <c r="V41" s="6">
        <v>0.3</v>
      </c>
      <c r="W41" s="6">
        <v>0.3</v>
      </c>
      <c r="X41" s="6">
        <v>0.3</v>
      </c>
      <c r="Y41" s="6">
        <v>0.3</v>
      </c>
      <c r="Z41" s="6">
        <v>0.3</v>
      </c>
      <c r="AA41" s="6">
        <v>0.4</v>
      </c>
      <c r="AB41" s="6">
        <v>0.6</v>
      </c>
      <c r="AC41" s="6">
        <v>0.6</v>
      </c>
      <c r="AD41" s="6">
        <v>0.7</v>
      </c>
      <c r="AE41" s="6">
        <v>0.8</v>
      </c>
      <c r="AF41" s="6">
        <v>0.8</v>
      </c>
      <c r="AG41" s="6">
        <v>0.8</v>
      </c>
      <c r="AH41" s="6">
        <v>0.7</v>
      </c>
    </row>
    <row r="42" spans="1:34" x14ac:dyDescent="0.25">
      <c r="A42" s="6" t="s">
        <v>438</v>
      </c>
      <c r="B42" s="1" t="s">
        <v>134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0.1</v>
      </c>
      <c r="L42" s="6">
        <v>0.1</v>
      </c>
      <c r="M42" s="6">
        <v>0.1</v>
      </c>
      <c r="N42" s="6">
        <v>0.1</v>
      </c>
      <c r="O42" s="6">
        <v>0.2</v>
      </c>
      <c r="P42" s="6">
        <v>0.2</v>
      </c>
      <c r="Q42" s="6">
        <v>0.2</v>
      </c>
      <c r="R42" s="6">
        <v>0.2</v>
      </c>
      <c r="S42" s="6">
        <v>0.2</v>
      </c>
      <c r="T42" s="6">
        <v>0.1</v>
      </c>
      <c r="U42" s="6">
        <v>0.1</v>
      </c>
      <c r="V42" s="6">
        <v>0.1</v>
      </c>
      <c r="W42" s="6">
        <v>0.1</v>
      </c>
      <c r="X42" s="6">
        <v>0.1</v>
      </c>
      <c r="Y42" s="6">
        <v>0.2</v>
      </c>
      <c r="Z42" s="6">
        <v>0.2</v>
      </c>
      <c r="AA42" s="6">
        <v>0.2</v>
      </c>
      <c r="AB42" s="6">
        <v>0.2</v>
      </c>
      <c r="AC42" s="6">
        <v>0.2</v>
      </c>
      <c r="AD42" s="6">
        <v>0.3</v>
      </c>
      <c r="AE42" s="6">
        <v>0.3</v>
      </c>
      <c r="AF42" s="6">
        <v>0.4</v>
      </c>
      <c r="AG42" s="6">
        <v>0.4</v>
      </c>
      <c r="AH42" s="6">
        <v>0.3</v>
      </c>
    </row>
    <row r="43" spans="1:34" x14ac:dyDescent="0.25">
      <c r="A43" s="6" t="s">
        <v>439</v>
      </c>
      <c r="B43" s="1" t="s">
        <v>135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0.1</v>
      </c>
      <c r="K43" s="6">
        <v>0.1</v>
      </c>
      <c r="L43" s="6">
        <v>0.1</v>
      </c>
      <c r="M43" s="6">
        <v>0.2</v>
      </c>
      <c r="N43" s="6">
        <v>0.3</v>
      </c>
      <c r="O43" s="6">
        <v>0.3</v>
      </c>
      <c r="P43" s="6">
        <v>0.4</v>
      </c>
      <c r="Q43" s="6">
        <v>0.4</v>
      </c>
      <c r="R43" s="6">
        <v>0.5</v>
      </c>
      <c r="S43" s="6">
        <v>0.5</v>
      </c>
      <c r="T43" s="6">
        <v>0.5</v>
      </c>
      <c r="U43" s="6">
        <v>0.6</v>
      </c>
      <c r="V43" s="6">
        <v>0.6</v>
      </c>
      <c r="W43" s="6">
        <v>0.6</v>
      </c>
      <c r="X43" s="6">
        <v>0.5</v>
      </c>
      <c r="Y43" s="6">
        <v>0.4</v>
      </c>
      <c r="Z43" s="6">
        <v>0.4</v>
      </c>
      <c r="AA43" s="6">
        <v>0.4</v>
      </c>
      <c r="AB43" s="6">
        <v>0.5</v>
      </c>
      <c r="AC43" s="6">
        <v>0.5</v>
      </c>
      <c r="AD43" s="6">
        <v>0.6</v>
      </c>
      <c r="AE43" s="6">
        <v>0.6</v>
      </c>
      <c r="AF43" s="6">
        <v>0.6</v>
      </c>
      <c r="AG43" s="6">
        <v>0.7</v>
      </c>
      <c r="AH43" s="6">
        <v>0.7</v>
      </c>
    </row>
    <row r="44" spans="1:34" x14ac:dyDescent="0.25">
      <c r="A44" s="6" t="s">
        <v>440</v>
      </c>
      <c r="B44" s="1" t="s">
        <v>136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0.1</v>
      </c>
      <c r="K44" s="6">
        <v>0.1</v>
      </c>
      <c r="L44" s="6">
        <v>0.1</v>
      </c>
      <c r="M44" s="6">
        <v>0.1</v>
      </c>
      <c r="N44" s="6">
        <v>0.1</v>
      </c>
      <c r="O44" s="6">
        <v>0.2</v>
      </c>
      <c r="P44" s="6">
        <v>0.2</v>
      </c>
      <c r="Q44" s="6">
        <v>0.2</v>
      </c>
      <c r="R44" s="6">
        <v>0.2</v>
      </c>
      <c r="S44" s="6">
        <v>0.2</v>
      </c>
      <c r="T44" s="6">
        <v>0.1</v>
      </c>
      <c r="U44" s="6">
        <v>0.1</v>
      </c>
      <c r="V44" s="6">
        <v>0.1</v>
      </c>
      <c r="W44" s="6">
        <v>0.1</v>
      </c>
      <c r="X44" s="6">
        <v>0.1</v>
      </c>
      <c r="Y44" s="6">
        <v>0.1</v>
      </c>
      <c r="Z44" s="6">
        <v>0.2</v>
      </c>
      <c r="AA44" s="6">
        <v>0.2</v>
      </c>
      <c r="AB44" s="6">
        <v>0.2</v>
      </c>
      <c r="AC44" s="6">
        <v>0.3</v>
      </c>
      <c r="AD44" s="6">
        <v>0.3</v>
      </c>
      <c r="AE44" s="6">
        <v>0.3</v>
      </c>
      <c r="AF44" s="6">
        <v>0.3</v>
      </c>
      <c r="AG44" s="6">
        <v>0.4</v>
      </c>
      <c r="AH44" s="6">
        <v>0.4</v>
      </c>
    </row>
    <row r="45" spans="1:34" x14ac:dyDescent="0.25">
      <c r="A45" s="6" t="s">
        <v>441</v>
      </c>
      <c r="B45" s="1" t="s">
        <v>137</v>
      </c>
      <c r="C45" s="6">
        <v>0</v>
      </c>
      <c r="D45" s="6">
        <v>0.1</v>
      </c>
      <c r="E45" s="6">
        <v>0.1</v>
      </c>
      <c r="F45" s="6">
        <v>0.1</v>
      </c>
      <c r="G45" s="6">
        <v>0.1</v>
      </c>
      <c r="H45" s="6">
        <v>0.1</v>
      </c>
      <c r="I45" s="6">
        <v>0.1</v>
      </c>
      <c r="J45" s="6">
        <v>0.2</v>
      </c>
      <c r="K45" s="6">
        <v>0.2</v>
      </c>
      <c r="L45" s="6">
        <v>0.3</v>
      </c>
      <c r="M45" s="6">
        <v>0.3</v>
      </c>
      <c r="N45" s="6">
        <v>0.4</v>
      </c>
      <c r="O45" s="6">
        <v>0.4</v>
      </c>
      <c r="P45" s="6">
        <v>0.4</v>
      </c>
      <c r="Q45" s="6">
        <v>0.5</v>
      </c>
      <c r="R45" s="6">
        <v>0.5</v>
      </c>
      <c r="S45" s="6">
        <v>0.4</v>
      </c>
      <c r="T45" s="6">
        <v>0.4</v>
      </c>
      <c r="U45" s="6">
        <v>0.3</v>
      </c>
      <c r="V45" s="6">
        <v>0.4</v>
      </c>
      <c r="W45" s="6">
        <v>0.4</v>
      </c>
      <c r="X45" s="6">
        <v>0.4</v>
      </c>
      <c r="Y45" s="6">
        <v>0.5</v>
      </c>
      <c r="Z45" s="6">
        <v>0.4</v>
      </c>
      <c r="AA45" s="6">
        <v>0.4</v>
      </c>
      <c r="AB45" s="6">
        <v>0.4</v>
      </c>
      <c r="AC45" s="6">
        <v>0.6</v>
      </c>
      <c r="AD45" s="6">
        <v>0.9</v>
      </c>
      <c r="AE45" s="6">
        <v>1.1000000000000001</v>
      </c>
      <c r="AF45" s="6">
        <v>1.2</v>
      </c>
      <c r="AG45" s="6">
        <v>1.3</v>
      </c>
      <c r="AH45" s="6">
        <v>1.2</v>
      </c>
    </row>
    <row r="46" spans="1:34" x14ac:dyDescent="0.25">
      <c r="A46" s="6" t="s">
        <v>442</v>
      </c>
      <c r="B46" s="1" t="s">
        <v>138</v>
      </c>
      <c r="C46" s="6">
        <v>0</v>
      </c>
      <c r="D46" s="6">
        <v>0</v>
      </c>
      <c r="E46" s="6">
        <v>0</v>
      </c>
      <c r="F46" s="6">
        <v>0</v>
      </c>
      <c r="G46" s="6">
        <v>0.1</v>
      </c>
      <c r="H46" s="6">
        <v>0.1</v>
      </c>
      <c r="I46" s="6">
        <v>0.2</v>
      </c>
      <c r="J46" s="6">
        <v>0.3</v>
      </c>
      <c r="K46" s="6">
        <v>0.5</v>
      </c>
      <c r="L46" s="6">
        <v>0.7</v>
      </c>
      <c r="M46" s="6">
        <v>0.9</v>
      </c>
      <c r="N46" s="6">
        <v>1.2</v>
      </c>
      <c r="O46" s="6">
        <v>1.3</v>
      </c>
      <c r="P46" s="6">
        <v>1.5</v>
      </c>
      <c r="Q46" s="6">
        <v>1.6</v>
      </c>
      <c r="R46" s="6">
        <v>1.4</v>
      </c>
      <c r="S46" s="6">
        <v>1.1000000000000001</v>
      </c>
      <c r="T46" s="6">
        <v>0.9</v>
      </c>
      <c r="U46" s="6">
        <v>0.9</v>
      </c>
      <c r="V46" s="6">
        <v>1</v>
      </c>
      <c r="W46" s="6">
        <v>1.1000000000000001</v>
      </c>
      <c r="X46" s="6">
        <v>1.1000000000000001</v>
      </c>
      <c r="Y46" s="6">
        <v>1</v>
      </c>
      <c r="Z46" s="6">
        <v>0.9</v>
      </c>
      <c r="AA46" s="6">
        <v>0.9</v>
      </c>
      <c r="AB46" s="6">
        <v>1</v>
      </c>
      <c r="AC46" s="6">
        <v>1</v>
      </c>
      <c r="AD46" s="6">
        <v>1</v>
      </c>
      <c r="AE46" s="6">
        <v>1.3</v>
      </c>
      <c r="AF46" s="6">
        <v>1.5</v>
      </c>
      <c r="AG46" s="6">
        <v>1.6</v>
      </c>
      <c r="AH46" s="6">
        <v>1.7</v>
      </c>
    </row>
    <row r="47" spans="1:34" x14ac:dyDescent="0.25">
      <c r="A47" s="6" t="s">
        <v>443</v>
      </c>
      <c r="B47" s="1" t="s">
        <v>139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0.1</v>
      </c>
      <c r="L47" s="6">
        <v>0.1</v>
      </c>
      <c r="M47" s="6">
        <v>0.1</v>
      </c>
      <c r="N47" s="6">
        <v>0.1</v>
      </c>
      <c r="O47" s="6">
        <v>0.1</v>
      </c>
      <c r="P47" s="6">
        <v>0.1</v>
      </c>
      <c r="Q47" s="6">
        <v>0.1</v>
      </c>
      <c r="R47" s="6">
        <v>0.1</v>
      </c>
      <c r="S47" s="6">
        <v>0.1</v>
      </c>
      <c r="T47" s="6">
        <v>0.1</v>
      </c>
      <c r="U47" s="6">
        <v>0.1</v>
      </c>
      <c r="V47" s="6">
        <v>0.2</v>
      </c>
      <c r="W47" s="6">
        <v>0.2</v>
      </c>
      <c r="X47" s="6">
        <v>0.2</v>
      </c>
      <c r="Y47" s="6">
        <v>0.2</v>
      </c>
      <c r="Z47" s="6">
        <v>0.2</v>
      </c>
      <c r="AA47" s="6">
        <v>0.2</v>
      </c>
      <c r="AB47" s="6">
        <v>0.2</v>
      </c>
      <c r="AC47" s="6">
        <v>0.3</v>
      </c>
      <c r="AD47" s="6">
        <v>0.4</v>
      </c>
      <c r="AE47" s="6">
        <v>0.5</v>
      </c>
      <c r="AF47" s="6">
        <v>0.6</v>
      </c>
      <c r="AG47" s="6">
        <v>0.6</v>
      </c>
      <c r="AH47" s="6">
        <v>0.7</v>
      </c>
    </row>
    <row r="48" spans="1:34" x14ac:dyDescent="0.25">
      <c r="A48" s="6" t="s">
        <v>444</v>
      </c>
      <c r="B48" s="9" t="s">
        <v>286</v>
      </c>
      <c r="C48" s="6">
        <v>15.8</v>
      </c>
      <c r="D48" s="6">
        <v>17.7</v>
      </c>
      <c r="E48" s="6">
        <v>19.899999999999999</v>
      </c>
      <c r="F48" s="6">
        <v>22.4</v>
      </c>
      <c r="G48" s="6">
        <v>25</v>
      </c>
      <c r="H48" s="6">
        <v>27.6</v>
      </c>
      <c r="I48" s="6">
        <v>30.3</v>
      </c>
      <c r="J48" s="6">
        <v>33.1</v>
      </c>
      <c r="K48" s="6">
        <v>35.9</v>
      </c>
      <c r="L48" s="6">
        <v>39.200000000000003</v>
      </c>
      <c r="M48" s="6">
        <v>42.9</v>
      </c>
      <c r="N48" s="6">
        <v>47.7</v>
      </c>
      <c r="O48" s="6">
        <v>54.1</v>
      </c>
      <c r="P48" s="6">
        <v>62.6</v>
      </c>
      <c r="Q48" s="6">
        <v>70.400000000000006</v>
      </c>
      <c r="R48" s="6">
        <v>75.599999999999994</v>
      </c>
      <c r="S48" s="6">
        <v>79.8</v>
      </c>
      <c r="T48" s="6">
        <v>83.9</v>
      </c>
      <c r="U48" s="6">
        <v>87.8</v>
      </c>
      <c r="V48" s="6">
        <v>92.7</v>
      </c>
      <c r="W48" s="6">
        <v>98.4</v>
      </c>
      <c r="X48" s="6">
        <v>103.1</v>
      </c>
      <c r="Y48" s="6">
        <v>106.5</v>
      </c>
      <c r="Z48" s="6">
        <v>110.6</v>
      </c>
      <c r="AA48" s="6">
        <v>116.6</v>
      </c>
      <c r="AB48" s="6">
        <v>122</v>
      </c>
      <c r="AC48" s="6">
        <v>128.4</v>
      </c>
      <c r="AD48" s="6">
        <v>137.80000000000001</v>
      </c>
      <c r="AE48" s="6">
        <v>147</v>
      </c>
      <c r="AF48" s="6">
        <v>156.19999999999999</v>
      </c>
      <c r="AG48" s="6">
        <v>168.1</v>
      </c>
      <c r="AH48" s="6">
        <v>181.6</v>
      </c>
    </row>
    <row r="49" spans="1:34" x14ac:dyDescent="0.25">
      <c r="A49" s="6" t="s">
        <v>445</v>
      </c>
      <c r="B49" s="1" t="s">
        <v>140</v>
      </c>
      <c r="C49" s="6">
        <v>2.4</v>
      </c>
      <c r="D49" s="6">
        <v>2.9</v>
      </c>
      <c r="E49" s="6">
        <v>3.4</v>
      </c>
      <c r="F49" s="6">
        <v>3.9</v>
      </c>
      <c r="G49" s="6">
        <v>4.4000000000000004</v>
      </c>
      <c r="H49" s="6">
        <v>4.9000000000000004</v>
      </c>
      <c r="I49" s="6">
        <v>5.3</v>
      </c>
      <c r="J49" s="6">
        <v>5.7</v>
      </c>
      <c r="K49" s="6">
        <v>6</v>
      </c>
      <c r="L49" s="6">
        <v>6.5</v>
      </c>
      <c r="M49" s="6">
        <v>7.3</v>
      </c>
      <c r="N49" s="6">
        <v>8.5</v>
      </c>
      <c r="O49" s="6">
        <v>10.199999999999999</v>
      </c>
      <c r="P49" s="6">
        <v>12.2</v>
      </c>
      <c r="Q49" s="6">
        <v>14</v>
      </c>
      <c r="R49" s="6">
        <v>16.399999999999999</v>
      </c>
      <c r="S49" s="6">
        <v>19.8</v>
      </c>
      <c r="T49" s="6">
        <v>22.7</v>
      </c>
      <c r="U49" s="6">
        <v>24.7</v>
      </c>
      <c r="V49" s="6">
        <v>26.8</v>
      </c>
      <c r="W49" s="6">
        <v>29.5</v>
      </c>
      <c r="X49" s="6">
        <v>32.299999999999997</v>
      </c>
      <c r="Y49" s="6">
        <v>35</v>
      </c>
      <c r="Z49" s="6">
        <v>37.299999999999997</v>
      </c>
      <c r="AA49" s="6">
        <v>40.200000000000003</v>
      </c>
      <c r="AB49" s="6">
        <v>42.6</v>
      </c>
      <c r="AC49" s="6">
        <v>44.9</v>
      </c>
      <c r="AD49" s="6">
        <v>48.7</v>
      </c>
      <c r="AE49" s="6">
        <v>51.7</v>
      </c>
      <c r="AF49" s="6">
        <v>53.3</v>
      </c>
      <c r="AG49" s="6">
        <v>55</v>
      </c>
      <c r="AH49" s="6">
        <v>57.7</v>
      </c>
    </row>
    <row r="50" spans="1:34" x14ac:dyDescent="0.25">
      <c r="A50" s="6" t="s">
        <v>446</v>
      </c>
      <c r="B50" s="1" t="s">
        <v>141</v>
      </c>
      <c r="C50" s="6">
        <v>6.4</v>
      </c>
      <c r="D50" s="6">
        <v>7</v>
      </c>
      <c r="E50" s="6">
        <v>7.6</v>
      </c>
      <c r="F50" s="6">
        <v>8.3000000000000007</v>
      </c>
      <c r="G50" s="6">
        <v>9</v>
      </c>
      <c r="H50" s="6">
        <v>9.8000000000000007</v>
      </c>
      <c r="I50" s="6">
        <v>10.7</v>
      </c>
      <c r="J50" s="6">
        <v>11.6</v>
      </c>
      <c r="K50" s="6">
        <v>12.6</v>
      </c>
      <c r="L50" s="6">
        <v>13.7</v>
      </c>
      <c r="M50" s="6">
        <v>14.9</v>
      </c>
      <c r="N50" s="6">
        <v>16.100000000000001</v>
      </c>
      <c r="O50" s="6">
        <v>17.3</v>
      </c>
      <c r="P50" s="6">
        <v>18.600000000000001</v>
      </c>
      <c r="Q50" s="6">
        <v>19.7</v>
      </c>
      <c r="R50" s="6">
        <v>20.7</v>
      </c>
      <c r="S50" s="6">
        <v>21.8</v>
      </c>
      <c r="T50" s="6">
        <v>23</v>
      </c>
      <c r="U50" s="6">
        <v>24.3</v>
      </c>
      <c r="V50" s="6">
        <v>25.6</v>
      </c>
      <c r="W50" s="6">
        <v>26.6</v>
      </c>
      <c r="X50" s="6">
        <v>27.1</v>
      </c>
      <c r="Y50" s="6">
        <v>27.1</v>
      </c>
      <c r="Z50" s="6">
        <v>27.3</v>
      </c>
      <c r="AA50" s="6">
        <v>27.4</v>
      </c>
      <c r="AB50" s="6">
        <v>27.3</v>
      </c>
      <c r="AC50" s="6">
        <v>27.1</v>
      </c>
      <c r="AD50" s="6">
        <v>27.3</v>
      </c>
      <c r="AE50" s="6">
        <v>28.1</v>
      </c>
      <c r="AF50" s="6">
        <v>28.9</v>
      </c>
      <c r="AG50" s="6">
        <v>29.8</v>
      </c>
      <c r="AH50" s="6">
        <v>30.9</v>
      </c>
    </row>
    <row r="51" spans="1:34" x14ac:dyDescent="0.25">
      <c r="A51" s="6" t="s">
        <v>447</v>
      </c>
      <c r="B51" s="1" t="s">
        <v>142</v>
      </c>
      <c r="C51" s="6">
        <v>6.5</v>
      </c>
      <c r="D51" s="6">
        <v>7.3</v>
      </c>
      <c r="E51" s="6">
        <v>8.3000000000000007</v>
      </c>
      <c r="F51" s="6">
        <v>9.5</v>
      </c>
      <c r="G51" s="6">
        <v>10.8</v>
      </c>
      <c r="H51" s="6">
        <v>12.1</v>
      </c>
      <c r="I51" s="6">
        <v>13.5</v>
      </c>
      <c r="J51" s="6">
        <v>14.9</v>
      </c>
      <c r="K51" s="6">
        <v>16.2</v>
      </c>
      <c r="L51" s="6">
        <v>17.7</v>
      </c>
      <c r="M51" s="6">
        <v>19.3</v>
      </c>
      <c r="N51" s="6">
        <v>21</v>
      </c>
      <c r="O51" s="6">
        <v>23.1</v>
      </c>
      <c r="P51" s="6">
        <v>26.4</v>
      </c>
      <c r="Q51" s="6">
        <v>29.4</v>
      </c>
      <c r="R51" s="6">
        <v>29.5</v>
      </c>
      <c r="S51" s="6">
        <v>28</v>
      </c>
      <c r="T51" s="6">
        <v>27.2</v>
      </c>
      <c r="U51" s="6">
        <v>27.5</v>
      </c>
      <c r="V51" s="6">
        <v>28.5</v>
      </c>
      <c r="W51" s="6">
        <v>29.7</v>
      </c>
      <c r="X51" s="6">
        <v>30.8</v>
      </c>
      <c r="Y51" s="6">
        <v>31.7</v>
      </c>
      <c r="Z51" s="6">
        <v>32.299999999999997</v>
      </c>
      <c r="AA51" s="6">
        <v>33</v>
      </c>
      <c r="AB51" s="6">
        <v>34.4</v>
      </c>
      <c r="AC51" s="6">
        <v>35.9</v>
      </c>
      <c r="AD51" s="6">
        <v>37.299999999999997</v>
      </c>
      <c r="AE51" s="6">
        <v>38.700000000000003</v>
      </c>
      <c r="AF51" s="6">
        <v>40.5</v>
      </c>
      <c r="AG51" s="6">
        <v>42.7</v>
      </c>
      <c r="AH51" s="6">
        <v>45.2</v>
      </c>
    </row>
    <row r="52" spans="1:34" x14ac:dyDescent="0.25">
      <c r="A52" s="6" t="s">
        <v>448</v>
      </c>
      <c r="B52" s="1" t="s">
        <v>143</v>
      </c>
      <c r="C52" s="6">
        <v>0.5</v>
      </c>
      <c r="D52" s="6">
        <v>0.6</v>
      </c>
      <c r="E52" s="6">
        <v>0.7</v>
      </c>
      <c r="F52" s="6">
        <v>0.7</v>
      </c>
      <c r="G52" s="6">
        <v>0.8</v>
      </c>
      <c r="H52" s="6">
        <v>0.9</v>
      </c>
      <c r="I52" s="6">
        <v>0.9</v>
      </c>
      <c r="J52" s="6">
        <v>1</v>
      </c>
      <c r="K52" s="6">
        <v>1.1000000000000001</v>
      </c>
      <c r="L52" s="6">
        <v>1.2</v>
      </c>
      <c r="M52" s="6">
        <v>1.4</v>
      </c>
      <c r="N52" s="6">
        <v>2.1</v>
      </c>
      <c r="O52" s="6">
        <v>3.6</v>
      </c>
      <c r="P52" s="6">
        <v>5.5</v>
      </c>
      <c r="Q52" s="6">
        <v>7.3</v>
      </c>
      <c r="R52" s="6">
        <v>8.9</v>
      </c>
      <c r="S52" s="6">
        <v>10.199999999999999</v>
      </c>
      <c r="T52" s="6">
        <v>11</v>
      </c>
      <c r="U52" s="6">
        <v>11.3</v>
      </c>
      <c r="V52" s="6">
        <v>11.8</v>
      </c>
      <c r="W52" s="6">
        <v>12.7</v>
      </c>
      <c r="X52" s="6">
        <v>12.9</v>
      </c>
      <c r="Y52" s="6">
        <v>12.7</v>
      </c>
      <c r="Z52" s="6">
        <v>13.8</v>
      </c>
      <c r="AA52" s="6">
        <v>16</v>
      </c>
      <c r="AB52" s="6">
        <v>17.7</v>
      </c>
      <c r="AC52" s="6">
        <v>20.5</v>
      </c>
      <c r="AD52" s="6">
        <v>24.5</v>
      </c>
      <c r="AE52" s="6">
        <v>28.5</v>
      </c>
      <c r="AF52" s="6">
        <v>33.6</v>
      </c>
      <c r="AG52" s="6">
        <v>40.6</v>
      </c>
      <c r="AH52" s="6">
        <v>47.8</v>
      </c>
    </row>
    <row r="53" spans="1:34" x14ac:dyDescent="0.25">
      <c r="A53" s="6" t="s">
        <v>449</v>
      </c>
      <c r="B53" s="9" t="s">
        <v>287</v>
      </c>
    </row>
    <row r="54" spans="1:34" x14ac:dyDescent="0.25">
      <c r="A54" s="6" t="s">
        <v>450</v>
      </c>
      <c r="B54" s="9" t="s">
        <v>61</v>
      </c>
      <c r="C54" s="6">
        <v>5.6</v>
      </c>
      <c r="D54" s="6">
        <v>6.6</v>
      </c>
      <c r="E54" s="6">
        <v>8</v>
      </c>
      <c r="F54" s="6">
        <v>9.6</v>
      </c>
      <c r="G54" s="6">
        <v>11.1</v>
      </c>
      <c r="H54" s="6">
        <v>12.4</v>
      </c>
      <c r="I54" s="6">
        <v>13.2</v>
      </c>
      <c r="J54" s="6">
        <v>13.9</v>
      </c>
      <c r="K54" s="6">
        <v>14.1</v>
      </c>
      <c r="L54" s="6">
        <v>14</v>
      </c>
      <c r="M54" s="6">
        <v>14.1</v>
      </c>
      <c r="N54" s="6">
        <v>15.2</v>
      </c>
      <c r="O54" s="6">
        <v>18</v>
      </c>
      <c r="P54" s="6">
        <v>21.5</v>
      </c>
      <c r="Q54" s="6">
        <v>24.5</v>
      </c>
      <c r="R54" s="6">
        <v>27.1</v>
      </c>
      <c r="S54" s="6">
        <v>29.7</v>
      </c>
      <c r="T54" s="6">
        <v>32.4</v>
      </c>
      <c r="U54" s="6">
        <v>34.299999999999997</v>
      </c>
      <c r="V54" s="6">
        <v>35.6</v>
      </c>
      <c r="W54" s="6">
        <v>37.6</v>
      </c>
      <c r="X54" s="6">
        <v>39.799999999999997</v>
      </c>
      <c r="Y54" s="6">
        <v>42.5</v>
      </c>
      <c r="Z54" s="6">
        <v>44.1</v>
      </c>
      <c r="AA54" s="6">
        <v>44.9</v>
      </c>
      <c r="AB54" s="6">
        <v>47.9</v>
      </c>
      <c r="AC54" s="6">
        <v>51.4</v>
      </c>
      <c r="AD54" s="6">
        <v>54.3</v>
      </c>
      <c r="AE54" s="6">
        <v>58.3</v>
      </c>
      <c r="AF54" s="6">
        <v>63.8</v>
      </c>
      <c r="AG54" s="6">
        <v>69.2</v>
      </c>
      <c r="AH54" s="6">
        <v>74.900000000000006</v>
      </c>
    </row>
    <row r="55" spans="1:34" x14ac:dyDescent="0.25">
      <c r="A55" s="6" t="s">
        <v>451</v>
      </c>
      <c r="B55" s="1" t="s">
        <v>144</v>
      </c>
      <c r="C55" s="6">
        <v>1.5</v>
      </c>
      <c r="D55" s="6">
        <v>1.8</v>
      </c>
      <c r="E55" s="6">
        <v>2.4</v>
      </c>
      <c r="F55" s="6">
        <v>3.1</v>
      </c>
      <c r="G55" s="6">
        <v>3.9</v>
      </c>
      <c r="H55" s="6">
        <v>4.9000000000000004</v>
      </c>
      <c r="I55" s="6">
        <v>5.8999999999999995</v>
      </c>
      <c r="J55" s="6">
        <v>6.3999999999999995</v>
      </c>
      <c r="K55" s="6">
        <v>6.3999999999999995</v>
      </c>
      <c r="L55" s="6">
        <v>6.5</v>
      </c>
      <c r="M55" s="6">
        <v>6.9</v>
      </c>
      <c r="N55" s="6">
        <v>7.4</v>
      </c>
      <c r="O55" s="6">
        <v>8.2999999999999989</v>
      </c>
      <c r="P55" s="6">
        <v>9.1</v>
      </c>
      <c r="Q55" s="6">
        <v>9.5</v>
      </c>
      <c r="R55" s="6">
        <v>10</v>
      </c>
      <c r="S55" s="6">
        <v>10.7</v>
      </c>
      <c r="T55" s="6">
        <v>11.5</v>
      </c>
      <c r="U55" s="6">
        <v>12.299999999999999</v>
      </c>
      <c r="V55" s="6">
        <v>13</v>
      </c>
      <c r="W55" s="6">
        <v>13.5</v>
      </c>
      <c r="X55" s="6">
        <v>13.9</v>
      </c>
      <c r="Y55" s="6">
        <v>14.3</v>
      </c>
      <c r="Z55" s="6">
        <v>14.5</v>
      </c>
      <c r="AA55" s="6">
        <v>15</v>
      </c>
      <c r="AB55" s="6">
        <v>16.400000000000002</v>
      </c>
      <c r="AC55" s="6">
        <v>17.600000000000001</v>
      </c>
      <c r="AD55" s="6">
        <v>18.5</v>
      </c>
      <c r="AE55" s="6">
        <v>20.5</v>
      </c>
      <c r="AF55" s="6">
        <v>23.4</v>
      </c>
      <c r="AG55" s="6">
        <v>25.799999999999997</v>
      </c>
      <c r="AH55" s="6">
        <v>28</v>
      </c>
    </row>
    <row r="56" spans="1:34" x14ac:dyDescent="0.25">
      <c r="A56" s="6" t="s">
        <v>452</v>
      </c>
      <c r="B56" s="1" t="s">
        <v>145</v>
      </c>
      <c r="C56" s="6">
        <v>2.7</v>
      </c>
      <c r="D56" s="6">
        <v>3.2</v>
      </c>
      <c r="E56" s="6">
        <v>3.7</v>
      </c>
      <c r="F56" s="6">
        <v>4.0999999999999996</v>
      </c>
      <c r="G56" s="6">
        <v>4.3</v>
      </c>
      <c r="H56" s="6">
        <v>3.8</v>
      </c>
      <c r="I56" s="6">
        <v>3.1</v>
      </c>
      <c r="J56" s="6">
        <v>2.8</v>
      </c>
      <c r="K56" s="6">
        <v>2.5</v>
      </c>
      <c r="L56" s="6">
        <v>2.2999999999999998</v>
      </c>
      <c r="M56" s="6">
        <v>2.1</v>
      </c>
      <c r="N56" s="6">
        <v>2.2999999999999998</v>
      </c>
      <c r="O56" s="6">
        <v>2.9</v>
      </c>
      <c r="P56" s="6">
        <v>3.7</v>
      </c>
      <c r="Q56" s="6">
        <v>4.4000000000000004</v>
      </c>
      <c r="R56" s="6">
        <v>4.8</v>
      </c>
      <c r="S56" s="6">
        <v>5</v>
      </c>
      <c r="T56" s="6">
        <v>5.2</v>
      </c>
      <c r="U56" s="6">
        <v>5.4</v>
      </c>
      <c r="V56" s="6">
        <v>5.8</v>
      </c>
      <c r="W56" s="6">
        <v>6.9</v>
      </c>
      <c r="X56" s="6">
        <v>7.8</v>
      </c>
      <c r="Y56" s="6">
        <v>8.9</v>
      </c>
      <c r="Z56" s="6">
        <v>10</v>
      </c>
      <c r="AA56" s="6">
        <v>10.3</v>
      </c>
      <c r="AB56" s="6">
        <v>10.4</v>
      </c>
      <c r="AC56" s="6">
        <v>10.4</v>
      </c>
      <c r="AD56" s="6">
        <v>10.9</v>
      </c>
      <c r="AE56" s="6">
        <v>11.5</v>
      </c>
      <c r="AF56" s="6">
        <v>12.3</v>
      </c>
      <c r="AG56" s="6">
        <v>13.6</v>
      </c>
      <c r="AH56" s="6">
        <v>15.1</v>
      </c>
    </row>
    <row r="57" spans="1:34" x14ac:dyDescent="0.25">
      <c r="A57" s="6" t="s">
        <v>453</v>
      </c>
      <c r="B57" s="1" t="s">
        <v>146</v>
      </c>
      <c r="C57" s="6">
        <v>1.4</v>
      </c>
      <c r="D57" s="6">
        <v>1.6</v>
      </c>
      <c r="E57" s="6">
        <v>1.9</v>
      </c>
      <c r="F57" s="6">
        <v>2.2999999999999998</v>
      </c>
      <c r="G57" s="6">
        <v>2.8</v>
      </c>
      <c r="H57" s="6">
        <v>3.6</v>
      </c>
      <c r="I57" s="6">
        <v>4.3</v>
      </c>
      <c r="J57" s="6">
        <v>4.5999999999999996</v>
      </c>
      <c r="K57" s="6">
        <v>5.0999999999999996</v>
      </c>
      <c r="L57" s="6">
        <v>5.2</v>
      </c>
      <c r="M57" s="6">
        <v>5.0999999999999996</v>
      </c>
      <c r="N57" s="6">
        <v>5.5</v>
      </c>
      <c r="O57" s="6">
        <v>6.8</v>
      </c>
      <c r="P57" s="6">
        <v>8.6</v>
      </c>
      <c r="Q57" s="6">
        <v>10.4</v>
      </c>
      <c r="R57" s="6">
        <v>12.2</v>
      </c>
      <c r="S57" s="6">
        <v>14</v>
      </c>
      <c r="T57" s="6">
        <v>15.7</v>
      </c>
      <c r="U57" s="6">
        <v>16.5</v>
      </c>
      <c r="V57" s="6">
        <v>16.7</v>
      </c>
      <c r="W57" s="6">
        <v>17.100000000000001</v>
      </c>
      <c r="X57" s="6">
        <v>18.100000000000001</v>
      </c>
      <c r="Y57" s="6">
        <v>19.2</v>
      </c>
      <c r="Z57" s="6">
        <v>19.399999999999999</v>
      </c>
      <c r="AA57" s="6">
        <v>19.399999999999999</v>
      </c>
      <c r="AB57" s="6">
        <v>20.7</v>
      </c>
      <c r="AC57" s="6">
        <v>22.9</v>
      </c>
      <c r="AD57" s="6">
        <v>24.6</v>
      </c>
      <c r="AE57" s="6">
        <v>25.9</v>
      </c>
      <c r="AF57" s="6">
        <v>27.7</v>
      </c>
      <c r="AG57" s="6">
        <v>29.4</v>
      </c>
      <c r="AH57" s="6">
        <v>31.3</v>
      </c>
    </row>
    <row r="58" spans="1:34" x14ac:dyDescent="0.25">
      <c r="A58" s="6" t="s">
        <v>454</v>
      </c>
      <c r="B58" s="1" t="s">
        <v>147</v>
      </c>
      <c r="C58" s="6">
        <v>0.1</v>
      </c>
      <c r="D58" s="6">
        <v>0.1</v>
      </c>
      <c r="E58" s="6">
        <v>0.1</v>
      </c>
      <c r="F58" s="6">
        <v>0.1</v>
      </c>
      <c r="G58" s="6">
        <v>0.1</v>
      </c>
      <c r="H58" s="6">
        <v>0.1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0.1</v>
      </c>
      <c r="O58" s="6">
        <v>0.1</v>
      </c>
      <c r="P58" s="6">
        <v>0.1</v>
      </c>
      <c r="Q58" s="6">
        <v>0.1</v>
      </c>
      <c r="R58" s="6">
        <v>0.1</v>
      </c>
      <c r="S58" s="6">
        <v>0.1</v>
      </c>
      <c r="T58" s="6">
        <v>0.1</v>
      </c>
      <c r="U58" s="6">
        <v>0.1</v>
      </c>
      <c r="V58" s="6">
        <v>0.1</v>
      </c>
      <c r="W58" s="6">
        <v>0.1</v>
      </c>
      <c r="X58" s="6">
        <v>0.1</v>
      </c>
      <c r="Y58" s="6">
        <v>0.1</v>
      </c>
      <c r="Z58" s="6">
        <v>0.2</v>
      </c>
      <c r="AA58" s="6">
        <v>0.3</v>
      </c>
      <c r="AB58" s="6">
        <v>0.4</v>
      </c>
      <c r="AC58" s="6">
        <v>0.4</v>
      </c>
      <c r="AD58" s="6">
        <v>0.4</v>
      </c>
      <c r="AE58" s="6">
        <v>0.4</v>
      </c>
      <c r="AF58" s="6">
        <v>0.4</v>
      </c>
      <c r="AG58" s="6">
        <v>0.5</v>
      </c>
      <c r="AH58" s="6">
        <v>0.5</v>
      </c>
    </row>
    <row r="59" spans="1:34" x14ac:dyDescent="0.25">
      <c r="A59" s="6" t="s">
        <v>455</v>
      </c>
      <c r="B59" s="9" t="s">
        <v>67</v>
      </c>
      <c r="C59" s="6">
        <v>0.5</v>
      </c>
      <c r="D59" s="6">
        <v>0.6</v>
      </c>
      <c r="E59" s="6">
        <v>0.7</v>
      </c>
      <c r="F59" s="6">
        <v>0.8</v>
      </c>
      <c r="G59" s="6">
        <v>0.9</v>
      </c>
      <c r="H59" s="6">
        <v>0.8</v>
      </c>
      <c r="I59" s="6">
        <v>0.8</v>
      </c>
      <c r="J59" s="6">
        <v>0.9</v>
      </c>
      <c r="K59" s="6">
        <v>0.9</v>
      </c>
      <c r="L59" s="6">
        <v>1</v>
      </c>
      <c r="M59" s="6">
        <v>1.2</v>
      </c>
      <c r="N59" s="6">
        <v>1.4</v>
      </c>
      <c r="O59" s="6">
        <v>1.6</v>
      </c>
      <c r="P59" s="6">
        <v>1.7</v>
      </c>
      <c r="Q59" s="6">
        <v>1.6</v>
      </c>
      <c r="R59" s="6">
        <v>1.7</v>
      </c>
      <c r="S59" s="6">
        <v>1.9</v>
      </c>
      <c r="T59" s="6">
        <v>1.9</v>
      </c>
      <c r="U59" s="6">
        <v>2.1</v>
      </c>
      <c r="V59" s="6">
        <v>2.2999999999999998</v>
      </c>
      <c r="W59" s="6">
        <v>2.4</v>
      </c>
      <c r="X59" s="6">
        <v>2.6</v>
      </c>
      <c r="Y59" s="6">
        <v>2.8</v>
      </c>
      <c r="Z59" s="6">
        <v>2.8</v>
      </c>
      <c r="AA59" s="6">
        <v>2.8</v>
      </c>
      <c r="AB59" s="6">
        <v>3</v>
      </c>
      <c r="AC59" s="6">
        <v>3.5</v>
      </c>
      <c r="AD59" s="6">
        <v>4</v>
      </c>
      <c r="AE59" s="6">
        <v>4.3</v>
      </c>
      <c r="AF59" s="6">
        <v>4.8</v>
      </c>
      <c r="AG59" s="6">
        <v>5.2</v>
      </c>
      <c r="AH59" s="6">
        <v>5.5</v>
      </c>
    </row>
    <row r="60" spans="1:34" x14ac:dyDescent="0.25">
      <c r="A60" s="6" t="s">
        <v>456</v>
      </c>
      <c r="B60" s="1" t="s">
        <v>148</v>
      </c>
      <c r="C60" s="6">
        <v>0.3</v>
      </c>
      <c r="D60" s="6">
        <v>0.4</v>
      </c>
      <c r="E60" s="6">
        <v>0.4</v>
      </c>
      <c r="F60" s="6">
        <v>0.5</v>
      </c>
      <c r="G60" s="6">
        <v>0.5</v>
      </c>
      <c r="H60" s="6">
        <v>0.5</v>
      </c>
      <c r="I60" s="6">
        <v>0.5</v>
      </c>
      <c r="J60" s="6">
        <v>0.5</v>
      </c>
      <c r="K60" s="6">
        <v>0.6</v>
      </c>
      <c r="L60" s="6">
        <v>0.6</v>
      </c>
      <c r="M60" s="6">
        <v>0.7</v>
      </c>
      <c r="N60" s="6">
        <v>0.9</v>
      </c>
      <c r="O60" s="6">
        <v>1</v>
      </c>
      <c r="P60" s="6">
        <v>1</v>
      </c>
      <c r="Q60" s="6">
        <v>0.9</v>
      </c>
      <c r="R60" s="6">
        <v>1.1000000000000001</v>
      </c>
      <c r="S60" s="6">
        <v>1.3</v>
      </c>
      <c r="T60" s="6">
        <v>1.3</v>
      </c>
      <c r="U60" s="6">
        <v>1.5</v>
      </c>
      <c r="V60" s="6">
        <v>1.5</v>
      </c>
      <c r="W60" s="6">
        <v>1.6</v>
      </c>
      <c r="X60" s="6">
        <v>1.9</v>
      </c>
      <c r="Y60" s="6">
        <v>2.1</v>
      </c>
      <c r="Z60" s="6">
        <v>2.2000000000000002</v>
      </c>
      <c r="AA60" s="6">
        <v>2.1</v>
      </c>
      <c r="AB60" s="6">
        <v>2.2000000000000002</v>
      </c>
      <c r="AC60" s="6">
        <v>2.7</v>
      </c>
      <c r="AD60" s="6">
        <v>3.1</v>
      </c>
      <c r="AE60" s="6">
        <v>3.3</v>
      </c>
      <c r="AF60" s="6">
        <v>3.7</v>
      </c>
      <c r="AG60" s="6">
        <v>4</v>
      </c>
      <c r="AH60" s="6">
        <v>4.3</v>
      </c>
    </row>
    <row r="61" spans="1:34" x14ac:dyDescent="0.25">
      <c r="A61" s="6" t="s">
        <v>457</v>
      </c>
      <c r="B61" s="1" t="s">
        <v>149</v>
      </c>
      <c r="C61" s="6">
        <v>0.2</v>
      </c>
      <c r="D61" s="6">
        <v>0.2</v>
      </c>
      <c r="E61" s="6">
        <v>0.3</v>
      </c>
      <c r="F61" s="6">
        <v>0.3</v>
      </c>
      <c r="G61" s="6">
        <v>0.3</v>
      </c>
      <c r="H61" s="6">
        <v>0.3</v>
      </c>
      <c r="I61" s="6">
        <v>0.4</v>
      </c>
      <c r="J61" s="6">
        <v>0.4</v>
      </c>
      <c r="K61" s="6">
        <v>0.4</v>
      </c>
      <c r="L61" s="6">
        <v>0.4</v>
      </c>
      <c r="M61" s="6">
        <v>0.5</v>
      </c>
      <c r="N61" s="6">
        <v>0.5</v>
      </c>
      <c r="O61" s="6">
        <v>0.6</v>
      </c>
      <c r="P61" s="6">
        <v>0.7</v>
      </c>
      <c r="Q61" s="6">
        <v>0.7</v>
      </c>
      <c r="R61" s="6">
        <v>0.6</v>
      </c>
      <c r="S61" s="6">
        <v>0.6</v>
      </c>
      <c r="T61" s="6">
        <v>0.6</v>
      </c>
      <c r="U61" s="6">
        <v>0.6</v>
      </c>
      <c r="V61" s="6">
        <v>0.7</v>
      </c>
      <c r="W61" s="6">
        <v>0.8</v>
      </c>
      <c r="X61" s="6">
        <v>0.8</v>
      </c>
      <c r="Y61" s="6">
        <v>0.7</v>
      </c>
      <c r="Z61" s="6">
        <v>0.7</v>
      </c>
      <c r="AA61" s="6">
        <v>0.7</v>
      </c>
      <c r="AB61" s="6">
        <v>0.8</v>
      </c>
      <c r="AC61" s="6">
        <v>0.8</v>
      </c>
      <c r="AD61" s="6">
        <v>0.9</v>
      </c>
      <c r="AE61" s="6">
        <v>1</v>
      </c>
      <c r="AF61" s="6">
        <v>1.1000000000000001</v>
      </c>
      <c r="AG61" s="6">
        <v>1.1000000000000001</v>
      </c>
      <c r="AH61" s="6">
        <v>1.2</v>
      </c>
    </row>
    <row r="62" spans="1:34" x14ac:dyDescent="0.25">
      <c r="A62" s="6" t="s">
        <v>458</v>
      </c>
      <c r="B62" s="9" t="s">
        <v>288</v>
      </c>
      <c r="C62" s="6">
        <v>7</v>
      </c>
      <c r="D62" s="6">
        <v>8.3000000000000007</v>
      </c>
      <c r="E62" s="6">
        <v>9.6999999999999993</v>
      </c>
      <c r="F62" s="6">
        <v>11.1</v>
      </c>
      <c r="G62" s="6">
        <v>12.5</v>
      </c>
      <c r="H62" s="6">
        <v>13.7</v>
      </c>
      <c r="I62" s="6">
        <v>14.7</v>
      </c>
      <c r="J62" s="6">
        <v>15.7</v>
      </c>
      <c r="K62" s="6">
        <v>16.7</v>
      </c>
      <c r="L62" s="6">
        <v>18</v>
      </c>
      <c r="M62" s="6">
        <v>20.399999999999999</v>
      </c>
      <c r="N62" s="6">
        <v>23.5</v>
      </c>
      <c r="O62" s="6">
        <v>27.6</v>
      </c>
      <c r="P62" s="6">
        <v>32.9</v>
      </c>
      <c r="Q62" s="6">
        <v>36.799999999999997</v>
      </c>
      <c r="R62" s="6">
        <v>39.6</v>
      </c>
      <c r="S62" s="6">
        <v>42.6</v>
      </c>
      <c r="T62" s="6">
        <v>45.6</v>
      </c>
      <c r="U62" s="6">
        <v>49.1</v>
      </c>
      <c r="V62" s="6">
        <v>53.1</v>
      </c>
      <c r="W62" s="6">
        <v>56.7</v>
      </c>
      <c r="X62" s="6">
        <v>60.4</v>
      </c>
      <c r="Y62" s="6">
        <v>63.9</v>
      </c>
      <c r="Z62" s="6">
        <v>66.3</v>
      </c>
      <c r="AA62" s="6">
        <v>67.900000000000006</v>
      </c>
      <c r="AB62" s="6">
        <v>69.900000000000006</v>
      </c>
      <c r="AC62" s="6">
        <v>72.2</v>
      </c>
      <c r="AD62" s="6">
        <v>73.599999999999994</v>
      </c>
      <c r="AE62" s="6">
        <v>75.400000000000006</v>
      </c>
      <c r="AF62" s="6">
        <v>78.2</v>
      </c>
      <c r="AG62" s="6">
        <v>81.099999999999994</v>
      </c>
      <c r="AH62" s="6">
        <v>85.3</v>
      </c>
    </row>
    <row r="63" spans="1:34" x14ac:dyDescent="0.25">
      <c r="A63" s="6" t="s">
        <v>459</v>
      </c>
      <c r="B63" s="9" t="s">
        <v>72</v>
      </c>
    </row>
    <row r="64" spans="1:34" x14ac:dyDescent="0.25">
      <c r="A64" s="6" t="s">
        <v>460</v>
      </c>
      <c r="B64" s="1" t="s">
        <v>150</v>
      </c>
      <c r="C64" s="6">
        <v>0</v>
      </c>
      <c r="D64" s="6">
        <v>0</v>
      </c>
      <c r="E64" s="6">
        <v>0</v>
      </c>
      <c r="F64" s="6">
        <v>0.1</v>
      </c>
      <c r="G64" s="6">
        <v>0.2</v>
      </c>
      <c r="H64" s="6">
        <v>0.2</v>
      </c>
      <c r="I64" s="6">
        <v>0.3</v>
      </c>
      <c r="J64" s="6">
        <v>0.3</v>
      </c>
      <c r="K64" s="6">
        <v>0.3</v>
      </c>
      <c r="L64" s="6">
        <v>0.3</v>
      </c>
      <c r="M64" s="6">
        <v>0.3</v>
      </c>
      <c r="N64" s="6">
        <v>0.5</v>
      </c>
      <c r="O64" s="6">
        <v>0.6</v>
      </c>
      <c r="P64" s="6">
        <v>0.7</v>
      </c>
      <c r="Q64" s="6">
        <v>0.8</v>
      </c>
      <c r="R64" s="6">
        <v>0.9</v>
      </c>
      <c r="S64" s="6">
        <v>1.1000000000000001</v>
      </c>
      <c r="T64" s="6">
        <v>1.2</v>
      </c>
      <c r="U64" s="6">
        <v>1.3</v>
      </c>
      <c r="V64" s="6">
        <v>1.3</v>
      </c>
      <c r="W64" s="6">
        <v>1.3</v>
      </c>
      <c r="X64" s="6">
        <v>1.5</v>
      </c>
      <c r="Y64" s="6">
        <v>1.7</v>
      </c>
      <c r="Z64" s="6">
        <v>1.7</v>
      </c>
      <c r="AA64" s="6">
        <v>1.7</v>
      </c>
      <c r="AB64" s="6">
        <v>1.8</v>
      </c>
      <c r="AC64" s="6">
        <v>2</v>
      </c>
      <c r="AD64" s="6">
        <v>2</v>
      </c>
      <c r="AE64" s="6">
        <v>2</v>
      </c>
      <c r="AF64" s="6">
        <v>2.1</v>
      </c>
      <c r="AG64" s="6">
        <v>2.1</v>
      </c>
      <c r="AH64" s="6">
        <v>2.2999999999999998</v>
      </c>
    </row>
    <row r="65" spans="1:34" x14ac:dyDescent="0.25">
      <c r="A65" s="6" t="s">
        <v>461</v>
      </c>
      <c r="B65" s="1" t="s">
        <v>151</v>
      </c>
      <c r="C65" s="6">
        <v>1.2</v>
      </c>
      <c r="D65" s="6">
        <v>1.6</v>
      </c>
      <c r="E65" s="6">
        <v>1.9</v>
      </c>
      <c r="F65" s="6">
        <v>2.2000000000000002</v>
      </c>
      <c r="G65" s="6">
        <v>2.4</v>
      </c>
      <c r="H65" s="6">
        <v>2.5</v>
      </c>
      <c r="I65" s="6">
        <v>2.6</v>
      </c>
      <c r="J65" s="6">
        <v>2.8</v>
      </c>
      <c r="K65" s="6">
        <v>3</v>
      </c>
      <c r="L65" s="6">
        <v>3.4</v>
      </c>
      <c r="M65" s="6">
        <v>4</v>
      </c>
      <c r="N65" s="6">
        <v>4.9000000000000004</v>
      </c>
      <c r="O65" s="6">
        <v>6.3</v>
      </c>
      <c r="P65" s="6">
        <v>8</v>
      </c>
      <c r="Q65" s="6">
        <v>9</v>
      </c>
      <c r="R65" s="6">
        <v>10</v>
      </c>
      <c r="S65" s="6">
        <v>11.3</v>
      </c>
      <c r="T65" s="6">
        <v>12.6</v>
      </c>
      <c r="U65" s="6">
        <v>14.1</v>
      </c>
      <c r="V65" s="6">
        <v>15.7</v>
      </c>
      <c r="W65" s="6">
        <v>17</v>
      </c>
      <c r="X65" s="6">
        <v>17.899999999999999</v>
      </c>
      <c r="Y65" s="6">
        <v>18.8</v>
      </c>
      <c r="Z65" s="6">
        <v>19.100000000000001</v>
      </c>
      <c r="AA65" s="6">
        <v>18.899999999999999</v>
      </c>
      <c r="AB65" s="6">
        <v>18.600000000000001</v>
      </c>
      <c r="AC65" s="6">
        <v>18</v>
      </c>
      <c r="AD65" s="6">
        <v>17.600000000000001</v>
      </c>
      <c r="AE65" s="6">
        <v>17.899999999999999</v>
      </c>
      <c r="AF65" s="6">
        <v>18.8</v>
      </c>
      <c r="AG65" s="6">
        <v>18.8</v>
      </c>
      <c r="AH65" s="6">
        <v>18.600000000000001</v>
      </c>
    </row>
    <row r="66" spans="1:34" x14ac:dyDescent="0.25">
      <c r="A66" s="6" t="s">
        <v>462</v>
      </c>
      <c r="B66" s="1" t="s">
        <v>152</v>
      </c>
      <c r="C66" s="6">
        <v>5.8</v>
      </c>
      <c r="D66" s="6">
        <v>6.7</v>
      </c>
      <c r="E66" s="6">
        <v>7.8</v>
      </c>
      <c r="F66" s="6">
        <v>8.8000000000000007</v>
      </c>
      <c r="G66" s="6">
        <v>9.9</v>
      </c>
      <c r="H66" s="6">
        <v>10.9</v>
      </c>
      <c r="I66" s="6">
        <v>11.8</v>
      </c>
      <c r="J66" s="6">
        <v>12.6</v>
      </c>
      <c r="K66" s="6">
        <v>13.4</v>
      </c>
      <c r="L66" s="6">
        <v>14.4</v>
      </c>
      <c r="M66" s="6">
        <v>16</v>
      </c>
      <c r="N66" s="6">
        <v>18.100000000000001</v>
      </c>
      <c r="O66" s="6">
        <v>20.7</v>
      </c>
      <c r="P66" s="6">
        <v>24.2</v>
      </c>
      <c r="Q66" s="6">
        <v>27</v>
      </c>
      <c r="R66" s="6">
        <v>28.7</v>
      </c>
      <c r="S66" s="6">
        <v>30.3</v>
      </c>
      <c r="T66" s="6">
        <v>31.8</v>
      </c>
      <c r="U66" s="6">
        <v>33.700000000000003</v>
      </c>
      <c r="V66" s="6">
        <v>36</v>
      </c>
      <c r="W66" s="6">
        <v>38.299999999999997</v>
      </c>
      <c r="X66" s="6">
        <v>41.1</v>
      </c>
      <c r="Y66" s="6">
        <v>43.4</v>
      </c>
      <c r="Z66" s="6">
        <v>45.5</v>
      </c>
      <c r="AA66" s="6">
        <v>47.4</v>
      </c>
      <c r="AB66" s="6">
        <v>49.6</v>
      </c>
      <c r="AC66" s="6">
        <v>52.2</v>
      </c>
      <c r="AD66" s="6">
        <v>54</v>
      </c>
      <c r="AE66" s="6">
        <v>55.5</v>
      </c>
      <c r="AF66" s="6">
        <v>57.3</v>
      </c>
      <c r="AG66" s="6">
        <v>60.2</v>
      </c>
      <c r="AH66" s="6">
        <v>64.400000000000006</v>
      </c>
    </row>
    <row r="67" spans="1:34" x14ac:dyDescent="0.25">
      <c r="A67" s="6" t="s">
        <v>463</v>
      </c>
      <c r="B67" s="9" t="s">
        <v>153</v>
      </c>
      <c r="C67" s="6">
        <v>1.6</v>
      </c>
      <c r="D67" s="6">
        <v>1.8</v>
      </c>
      <c r="E67" s="6">
        <v>2.1</v>
      </c>
      <c r="F67" s="6">
        <v>2.4</v>
      </c>
      <c r="G67" s="6">
        <v>2.7</v>
      </c>
      <c r="H67" s="6">
        <v>3.1</v>
      </c>
      <c r="I67" s="6">
        <v>3.5</v>
      </c>
      <c r="J67" s="6">
        <v>3.6</v>
      </c>
      <c r="K67" s="6">
        <v>3.6</v>
      </c>
      <c r="L67" s="6">
        <v>3.6</v>
      </c>
      <c r="M67" s="6">
        <v>3.8</v>
      </c>
      <c r="N67" s="6">
        <v>4.3</v>
      </c>
      <c r="O67" s="6">
        <v>5.0999999999999996</v>
      </c>
      <c r="P67" s="6">
        <v>5.8</v>
      </c>
      <c r="Q67" s="6">
        <v>6.4</v>
      </c>
      <c r="R67" s="6">
        <v>7.3</v>
      </c>
      <c r="S67" s="6">
        <v>8.3000000000000007</v>
      </c>
      <c r="T67" s="6">
        <v>8.9</v>
      </c>
      <c r="U67" s="6">
        <v>9.3000000000000007</v>
      </c>
      <c r="V67" s="6">
        <v>9.5</v>
      </c>
      <c r="W67" s="6">
        <v>10.4</v>
      </c>
      <c r="X67" s="6">
        <v>12.4</v>
      </c>
      <c r="Y67" s="6">
        <v>14.9</v>
      </c>
      <c r="Z67" s="6">
        <v>16.5</v>
      </c>
      <c r="AA67" s="6">
        <v>17.899999999999999</v>
      </c>
      <c r="AB67" s="6">
        <v>20</v>
      </c>
      <c r="AC67" s="6">
        <v>21.6</v>
      </c>
      <c r="AD67" s="6">
        <v>22.3</v>
      </c>
      <c r="AE67" s="6">
        <v>22.5</v>
      </c>
      <c r="AF67" s="6">
        <v>22.9</v>
      </c>
      <c r="AG67" s="6">
        <v>24.5</v>
      </c>
      <c r="AH67" s="6">
        <v>26.8</v>
      </c>
    </row>
    <row r="68" spans="1:34" x14ac:dyDescent="0.25">
      <c r="A68" s="6" t="s">
        <v>464</v>
      </c>
      <c r="B68" s="9" t="s">
        <v>78</v>
      </c>
      <c r="C68" s="6">
        <v>1</v>
      </c>
      <c r="D68" s="6">
        <v>1.2</v>
      </c>
      <c r="E68" s="6">
        <v>1.4</v>
      </c>
      <c r="F68" s="6">
        <v>1.5</v>
      </c>
      <c r="G68" s="6">
        <v>1.5</v>
      </c>
      <c r="H68" s="6">
        <v>1.5</v>
      </c>
      <c r="I68" s="6">
        <v>1.5</v>
      </c>
      <c r="J68" s="6">
        <v>1.5</v>
      </c>
      <c r="K68" s="6">
        <v>1.6</v>
      </c>
      <c r="L68" s="6">
        <v>1.6</v>
      </c>
      <c r="M68" s="6">
        <v>1.8</v>
      </c>
      <c r="N68" s="6">
        <v>2.2999999999999998</v>
      </c>
      <c r="O68" s="6">
        <v>3.3</v>
      </c>
      <c r="P68" s="6">
        <v>4.5</v>
      </c>
      <c r="Q68" s="6">
        <v>5.6</v>
      </c>
      <c r="R68" s="6">
        <v>6.6</v>
      </c>
      <c r="S68" s="6">
        <v>7.5</v>
      </c>
      <c r="T68" s="6">
        <v>8.5</v>
      </c>
      <c r="U68" s="6">
        <v>9.1999999999999993</v>
      </c>
      <c r="V68" s="6">
        <v>9.8000000000000007</v>
      </c>
      <c r="W68" s="6">
        <v>10.3</v>
      </c>
      <c r="X68" s="6">
        <v>10.5</v>
      </c>
      <c r="Y68" s="6">
        <v>11.3</v>
      </c>
      <c r="Z68" s="6">
        <v>12.4</v>
      </c>
      <c r="AA68" s="6">
        <v>13.3</v>
      </c>
      <c r="AB68" s="6">
        <v>14.6</v>
      </c>
      <c r="AC68" s="6">
        <v>16.2</v>
      </c>
      <c r="AD68" s="6">
        <v>17.899999999999999</v>
      </c>
      <c r="AE68" s="6">
        <v>19.3</v>
      </c>
      <c r="AF68" s="6">
        <v>20.7</v>
      </c>
      <c r="AG68" s="6">
        <v>21.5</v>
      </c>
      <c r="AH68" s="6">
        <v>21.9</v>
      </c>
    </row>
    <row r="69" spans="1:34" x14ac:dyDescent="0.25">
      <c r="A69" s="6" t="s">
        <v>465</v>
      </c>
      <c r="B69" s="1" t="s">
        <v>154</v>
      </c>
      <c r="C69" s="6">
        <v>1</v>
      </c>
      <c r="D69" s="6">
        <v>1.2</v>
      </c>
      <c r="E69" s="6">
        <v>1.4</v>
      </c>
      <c r="F69" s="6">
        <v>1.5</v>
      </c>
      <c r="G69" s="6">
        <v>1.5</v>
      </c>
      <c r="H69" s="6">
        <v>1.4</v>
      </c>
      <c r="I69" s="6">
        <v>1.4</v>
      </c>
      <c r="J69" s="6">
        <v>1.4</v>
      </c>
      <c r="K69" s="6">
        <v>1.4</v>
      </c>
      <c r="L69" s="6">
        <v>1.4</v>
      </c>
      <c r="M69" s="6">
        <v>1.5</v>
      </c>
      <c r="N69" s="6">
        <v>2</v>
      </c>
      <c r="O69" s="6">
        <v>3</v>
      </c>
      <c r="P69" s="6">
        <v>4.2</v>
      </c>
      <c r="Q69" s="6">
        <v>5.3</v>
      </c>
      <c r="R69" s="6">
        <v>6.3</v>
      </c>
      <c r="S69" s="6">
        <v>7.3</v>
      </c>
      <c r="T69" s="6">
        <v>8.1999999999999993</v>
      </c>
      <c r="U69" s="6">
        <v>8.9</v>
      </c>
      <c r="V69" s="6">
        <v>9.5</v>
      </c>
      <c r="W69" s="6">
        <v>10</v>
      </c>
      <c r="X69" s="6">
        <v>10.3</v>
      </c>
      <c r="Y69" s="6">
        <v>11.1</v>
      </c>
      <c r="Z69" s="6">
        <v>12.2</v>
      </c>
      <c r="AA69" s="6">
        <v>13</v>
      </c>
      <c r="AB69" s="6">
        <v>14.3</v>
      </c>
      <c r="AC69" s="6">
        <v>15.9</v>
      </c>
      <c r="AD69" s="6">
        <v>17.600000000000001</v>
      </c>
      <c r="AE69" s="6">
        <v>19</v>
      </c>
      <c r="AF69" s="6">
        <v>20.3</v>
      </c>
      <c r="AG69" s="6">
        <v>21.1</v>
      </c>
      <c r="AH69" s="6">
        <v>21.4</v>
      </c>
    </row>
    <row r="70" spans="1:34" x14ac:dyDescent="0.25">
      <c r="A70" s="6" t="s">
        <v>466</v>
      </c>
      <c r="B70" s="1" t="s">
        <v>155</v>
      </c>
      <c r="C70" s="6">
        <v>0</v>
      </c>
      <c r="D70" s="6">
        <v>0</v>
      </c>
      <c r="E70" s="6">
        <v>0</v>
      </c>
      <c r="F70" s="6">
        <v>0.1</v>
      </c>
      <c r="G70" s="6">
        <v>0.1</v>
      </c>
      <c r="H70" s="6">
        <v>0.1</v>
      </c>
      <c r="I70" s="6">
        <v>0.1</v>
      </c>
      <c r="J70" s="6">
        <v>0.2</v>
      </c>
      <c r="K70" s="6">
        <v>0.2</v>
      </c>
      <c r="L70" s="6">
        <v>0.2</v>
      </c>
      <c r="M70" s="6">
        <v>0.2</v>
      </c>
      <c r="N70" s="6">
        <v>0.3</v>
      </c>
      <c r="O70" s="6">
        <v>0.3</v>
      </c>
      <c r="P70" s="6">
        <v>0.3</v>
      </c>
      <c r="Q70" s="6">
        <v>0.3</v>
      </c>
      <c r="R70" s="6">
        <v>0.3</v>
      </c>
      <c r="S70" s="6">
        <v>0.3</v>
      </c>
      <c r="T70" s="6">
        <v>0.3</v>
      </c>
      <c r="U70" s="6">
        <v>0.3</v>
      </c>
      <c r="V70" s="6">
        <v>0.3</v>
      </c>
      <c r="W70" s="6">
        <v>0.3</v>
      </c>
      <c r="X70" s="6">
        <v>0.2</v>
      </c>
      <c r="Y70" s="6">
        <v>0.2</v>
      </c>
      <c r="Z70" s="6">
        <v>0.2</v>
      </c>
      <c r="AA70" s="6">
        <v>0.3</v>
      </c>
      <c r="AB70" s="6">
        <v>0.3</v>
      </c>
      <c r="AC70" s="6">
        <v>0.3</v>
      </c>
      <c r="AD70" s="6">
        <v>0.3</v>
      </c>
      <c r="AE70" s="6">
        <v>0.3</v>
      </c>
      <c r="AF70" s="6">
        <v>0.4</v>
      </c>
      <c r="AG70" s="6">
        <v>0.4</v>
      </c>
      <c r="AH70" s="6">
        <v>0.5</v>
      </c>
    </row>
    <row r="71" spans="1:34" x14ac:dyDescent="0.25">
      <c r="A71" s="6" t="s">
        <v>467</v>
      </c>
      <c r="B71" s="9" t="s">
        <v>289</v>
      </c>
    </row>
    <row r="72" spans="1:34" x14ac:dyDescent="0.25">
      <c r="A72" s="6" t="s">
        <v>468</v>
      </c>
      <c r="B72" s="9" t="s">
        <v>83</v>
      </c>
      <c r="C72" s="6">
        <v>0.3</v>
      </c>
      <c r="D72" s="6">
        <v>0.4</v>
      </c>
      <c r="E72" s="6">
        <v>0.5</v>
      </c>
      <c r="F72" s="6">
        <v>0.6</v>
      </c>
      <c r="G72" s="6">
        <v>0.7</v>
      </c>
      <c r="H72" s="6">
        <v>0.9</v>
      </c>
      <c r="I72" s="6">
        <v>1</v>
      </c>
      <c r="J72" s="6">
        <v>1.1000000000000001</v>
      </c>
      <c r="K72" s="6">
        <v>1.2</v>
      </c>
      <c r="L72" s="6">
        <v>1.3</v>
      </c>
      <c r="M72" s="6">
        <v>1.5</v>
      </c>
      <c r="N72" s="6">
        <v>1.8</v>
      </c>
      <c r="O72" s="6">
        <v>2</v>
      </c>
      <c r="P72" s="6">
        <v>2.2000000000000002</v>
      </c>
      <c r="Q72" s="6">
        <v>2.5</v>
      </c>
      <c r="R72" s="6">
        <v>2.8</v>
      </c>
      <c r="S72" s="6">
        <v>3.2</v>
      </c>
      <c r="T72" s="6">
        <v>3.5</v>
      </c>
      <c r="U72" s="6">
        <v>3.8</v>
      </c>
      <c r="V72" s="6">
        <v>4</v>
      </c>
      <c r="W72" s="6">
        <v>4.4000000000000004</v>
      </c>
      <c r="X72" s="6">
        <v>4.8</v>
      </c>
      <c r="Y72" s="6">
        <v>5.5</v>
      </c>
      <c r="Z72" s="6">
        <v>6.2</v>
      </c>
      <c r="AA72" s="6">
        <v>6.9</v>
      </c>
      <c r="AB72" s="6">
        <v>7.6</v>
      </c>
      <c r="AC72" s="6">
        <v>8.3000000000000007</v>
      </c>
      <c r="AD72" s="6">
        <v>8.9</v>
      </c>
      <c r="AE72" s="6">
        <v>9.6</v>
      </c>
      <c r="AF72" s="6">
        <v>10.3</v>
      </c>
      <c r="AG72" s="6">
        <v>10.8</v>
      </c>
      <c r="AH72" s="6">
        <v>11.4</v>
      </c>
    </row>
    <row r="73" spans="1:34" x14ac:dyDescent="0.25">
      <c r="A73" s="6" t="s">
        <v>469</v>
      </c>
      <c r="B73" s="9" t="s">
        <v>85</v>
      </c>
      <c r="C73" s="6">
        <v>1.2</v>
      </c>
      <c r="D73" s="6">
        <v>1.4</v>
      </c>
      <c r="E73" s="6">
        <v>1.7</v>
      </c>
      <c r="F73" s="6">
        <v>2.1</v>
      </c>
      <c r="G73" s="6">
        <v>2.6</v>
      </c>
      <c r="H73" s="6">
        <v>3.1</v>
      </c>
      <c r="I73" s="6">
        <v>3.6</v>
      </c>
      <c r="J73" s="6">
        <v>3.7</v>
      </c>
      <c r="K73" s="6">
        <v>3.8</v>
      </c>
      <c r="L73" s="6">
        <v>3.9</v>
      </c>
      <c r="M73" s="6">
        <v>4.2</v>
      </c>
      <c r="N73" s="6">
        <v>4.5999999999999996</v>
      </c>
      <c r="O73" s="6">
        <v>4.9000000000000004</v>
      </c>
      <c r="P73" s="6">
        <v>5.0999999999999996</v>
      </c>
      <c r="Q73" s="6">
        <v>5.4</v>
      </c>
      <c r="R73" s="6">
        <v>6.3</v>
      </c>
      <c r="S73" s="6">
        <v>7.2</v>
      </c>
      <c r="T73" s="6">
        <v>7.4</v>
      </c>
      <c r="U73" s="6">
        <v>7.5</v>
      </c>
      <c r="V73" s="6">
        <v>7.6</v>
      </c>
      <c r="W73" s="6">
        <v>7.8</v>
      </c>
      <c r="X73" s="6">
        <v>8.4</v>
      </c>
      <c r="Y73" s="6">
        <v>9.1999999999999993</v>
      </c>
      <c r="Z73" s="6">
        <v>9.6999999999999993</v>
      </c>
      <c r="AA73" s="6">
        <v>10.4</v>
      </c>
      <c r="AB73" s="6">
        <v>11.5</v>
      </c>
      <c r="AC73" s="6">
        <v>12.6</v>
      </c>
      <c r="AD73" s="6">
        <v>13.3</v>
      </c>
      <c r="AE73" s="6">
        <v>13.9</v>
      </c>
      <c r="AF73" s="6">
        <v>14.7</v>
      </c>
      <c r="AG73" s="6">
        <v>15.6</v>
      </c>
      <c r="AH73" s="6">
        <v>16.7</v>
      </c>
    </row>
    <row r="74" spans="1:34" x14ac:dyDescent="0.25">
      <c r="A74" s="6" t="s">
        <v>470</v>
      </c>
      <c r="B74" s="1" t="s">
        <v>156</v>
      </c>
      <c r="C74" s="6">
        <v>0.6</v>
      </c>
      <c r="D74" s="6">
        <v>0.7</v>
      </c>
      <c r="E74" s="6">
        <v>0.9</v>
      </c>
      <c r="F74" s="6">
        <v>1</v>
      </c>
      <c r="G74" s="6">
        <v>1.2</v>
      </c>
      <c r="H74" s="6">
        <v>1.4</v>
      </c>
      <c r="I74" s="6">
        <v>1.7</v>
      </c>
      <c r="J74" s="6">
        <v>1.7</v>
      </c>
      <c r="K74" s="6">
        <v>1.8</v>
      </c>
      <c r="L74" s="6">
        <v>1.8</v>
      </c>
      <c r="M74" s="6">
        <v>1.9</v>
      </c>
      <c r="N74" s="6">
        <v>1.9</v>
      </c>
      <c r="O74" s="6">
        <v>1.9</v>
      </c>
      <c r="P74" s="6">
        <v>1.9</v>
      </c>
      <c r="Q74" s="6">
        <v>1.9</v>
      </c>
      <c r="R74" s="6">
        <v>2.2999999999999998</v>
      </c>
      <c r="S74" s="6">
        <v>2.8</v>
      </c>
      <c r="T74" s="6">
        <v>2.7</v>
      </c>
      <c r="U74" s="6">
        <v>2.7</v>
      </c>
      <c r="V74" s="6">
        <v>2.7</v>
      </c>
      <c r="W74" s="6">
        <v>2.7</v>
      </c>
      <c r="X74" s="6">
        <v>2.9</v>
      </c>
      <c r="Y74" s="6">
        <v>3</v>
      </c>
      <c r="Z74" s="6">
        <v>3.2</v>
      </c>
      <c r="AA74" s="6">
        <v>3.4</v>
      </c>
      <c r="AB74" s="6">
        <v>3.7</v>
      </c>
      <c r="AC74" s="6">
        <v>4</v>
      </c>
      <c r="AD74" s="6">
        <v>4.2</v>
      </c>
      <c r="AE74" s="6">
        <v>4.5</v>
      </c>
      <c r="AF74" s="6">
        <v>4.8</v>
      </c>
      <c r="AG74" s="6">
        <v>5.2</v>
      </c>
      <c r="AH74" s="6">
        <v>5.7</v>
      </c>
    </row>
    <row r="75" spans="1:34" x14ac:dyDescent="0.25">
      <c r="A75" s="6" t="s">
        <v>471</v>
      </c>
      <c r="B75" s="1" t="s">
        <v>157</v>
      </c>
      <c r="C75" s="6">
        <v>0.6</v>
      </c>
      <c r="D75" s="6">
        <v>0.7</v>
      </c>
      <c r="E75" s="6">
        <v>0.79999999999999993</v>
      </c>
      <c r="F75" s="6">
        <v>1</v>
      </c>
      <c r="G75" s="6">
        <v>1.3</v>
      </c>
      <c r="H75" s="6">
        <v>1.6</v>
      </c>
      <c r="I75" s="6">
        <v>1.9</v>
      </c>
      <c r="J75" s="6">
        <v>1.9</v>
      </c>
      <c r="K75" s="6">
        <v>1.9</v>
      </c>
      <c r="L75" s="6">
        <v>2</v>
      </c>
      <c r="M75" s="6">
        <v>2.2000000000000002</v>
      </c>
      <c r="N75" s="6">
        <v>2.4000000000000004</v>
      </c>
      <c r="O75" s="6">
        <v>2.8</v>
      </c>
      <c r="P75" s="6">
        <v>3</v>
      </c>
      <c r="Q75" s="6">
        <v>3.3</v>
      </c>
      <c r="R75" s="6">
        <v>3.6999999999999997</v>
      </c>
      <c r="S75" s="6">
        <v>4.2</v>
      </c>
      <c r="T75" s="6">
        <v>4.4000000000000004</v>
      </c>
      <c r="U75" s="6">
        <v>4.5</v>
      </c>
      <c r="V75" s="6">
        <v>4.6000000000000005</v>
      </c>
      <c r="W75" s="6">
        <v>4.8000000000000007</v>
      </c>
      <c r="X75" s="6">
        <v>5.2</v>
      </c>
      <c r="Y75" s="6">
        <v>5.8</v>
      </c>
      <c r="Z75" s="6">
        <v>6.1</v>
      </c>
      <c r="AA75" s="6">
        <v>6.5</v>
      </c>
      <c r="AB75" s="6">
        <v>7.3999999999999995</v>
      </c>
      <c r="AC75" s="6">
        <v>8</v>
      </c>
      <c r="AD75" s="6">
        <v>8.5</v>
      </c>
      <c r="AE75" s="6">
        <v>8.7999999999999989</v>
      </c>
      <c r="AF75" s="6">
        <v>9.3000000000000007</v>
      </c>
      <c r="AG75" s="6">
        <v>9.8000000000000007</v>
      </c>
      <c r="AH75" s="6">
        <v>10.4</v>
      </c>
    </row>
    <row r="76" spans="1:34" x14ac:dyDescent="0.25">
      <c r="A76" s="6" t="s">
        <v>472</v>
      </c>
      <c r="B76" s="1" t="s">
        <v>158</v>
      </c>
      <c r="C76" s="6">
        <v>0</v>
      </c>
      <c r="D76" s="6">
        <v>0</v>
      </c>
      <c r="E76" s="6">
        <v>0</v>
      </c>
      <c r="F76" s="6">
        <v>0.1</v>
      </c>
      <c r="G76" s="6">
        <v>0.1</v>
      </c>
      <c r="H76" s="6">
        <v>0.1</v>
      </c>
      <c r="I76" s="6">
        <v>0.1</v>
      </c>
      <c r="J76" s="6">
        <v>0.1</v>
      </c>
      <c r="K76" s="6">
        <v>0.1</v>
      </c>
      <c r="L76" s="6">
        <v>0.1</v>
      </c>
      <c r="M76" s="6">
        <v>0.1</v>
      </c>
      <c r="N76" s="6">
        <v>0.2</v>
      </c>
      <c r="O76" s="6">
        <v>0.2</v>
      </c>
      <c r="P76" s="6">
        <v>0.2</v>
      </c>
      <c r="Q76" s="6">
        <v>0.2</v>
      </c>
      <c r="R76" s="6">
        <v>0.2</v>
      </c>
      <c r="S76" s="6">
        <v>0.3</v>
      </c>
      <c r="T76" s="6">
        <v>0.3</v>
      </c>
      <c r="U76" s="6">
        <v>0.3</v>
      </c>
      <c r="V76" s="6">
        <v>0.3</v>
      </c>
      <c r="W76" s="6">
        <v>0.3</v>
      </c>
      <c r="X76" s="6">
        <v>0.3</v>
      </c>
      <c r="Y76" s="6">
        <v>0.4</v>
      </c>
      <c r="Z76" s="6">
        <v>0.4</v>
      </c>
      <c r="AA76" s="6">
        <v>0.4</v>
      </c>
      <c r="AB76" s="6">
        <v>0.5</v>
      </c>
      <c r="AC76" s="6">
        <v>0.5</v>
      </c>
      <c r="AD76" s="6">
        <v>0.6</v>
      </c>
      <c r="AE76" s="6">
        <v>0.6</v>
      </c>
      <c r="AF76" s="6">
        <v>0.6</v>
      </c>
      <c r="AG76" s="6">
        <v>0.6</v>
      </c>
      <c r="AH76" s="6">
        <v>0.6</v>
      </c>
    </row>
    <row r="77" spans="1:34" x14ac:dyDescent="0.25">
      <c r="A77" s="6" t="s">
        <v>473</v>
      </c>
      <c r="B77" s="9" t="s">
        <v>290</v>
      </c>
    </row>
    <row r="78" spans="1:34" x14ac:dyDescent="0.25">
      <c r="A78" s="6" t="s">
        <v>474</v>
      </c>
      <c r="B78" s="9" t="s">
        <v>91</v>
      </c>
      <c r="C78" s="6">
        <v>2.2000000000000002</v>
      </c>
      <c r="D78" s="6">
        <v>2.5</v>
      </c>
      <c r="E78" s="6">
        <v>2.7</v>
      </c>
      <c r="F78" s="6">
        <v>3</v>
      </c>
      <c r="G78" s="6">
        <v>3.2</v>
      </c>
      <c r="H78" s="6">
        <v>3.5</v>
      </c>
      <c r="I78" s="6">
        <v>3.7</v>
      </c>
      <c r="J78" s="6">
        <v>4.0999999999999996</v>
      </c>
      <c r="K78" s="6">
        <v>4.4000000000000004</v>
      </c>
      <c r="L78" s="6">
        <v>4.5999999999999996</v>
      </c>
      <c r="M78" s="6">
        <v>4.8</v>
      </c>
      <c r="N78" s="6">
        <v>5.0999999999999996</v>
      </c>
      <c r="O78" s="6">
        <v>5.5</v>
      </c>
      <c r="P78" s="6">
        <v>5.8</v>
      </c>
      <c r="Q78" s="6">
        <v>6.1</v>
      </c>
      <c r="R78" s="6">
        <v>6.4</v>
      </c>
      <c r="S78" s="6">
        <v>6.7</v>
      </c>
      <c r="T78" s="6">
        <v>7</v>
      </c>
      <c r="U78" s="6">
        <v>7.2</v>
      </c>
      <c r="V78" s="6">
        <v>7.4</v>
      </c>
      <c r="W78" s="6">
        <v>7.6</v>
      </c>
      <c r="X78" s="6">
        <v>7.8</v>
      </c>
      <c r="Y78" s="6">
        <v>7.9</v>
      </c>
      <c r="Z78" s="6">
        <v>8</v>
      </c>
      <c r="AA78" s="6">
        <v>8</v>
      </c>
      <c r="AB78" s="6">
        <v>8.1</v>
      </c>
      <c r="AC78" s="6">
        <v>8.1999999999999993</v>
      </c>
      <c r="AD78" s="6">
        <v>8.4</v>
      </c>
      <c r="AE78" s="6">
        <v>8.6</v>
      </c>
      <c r="AF78" s="6">
        <v>9</v>
      </c>
      <c r="AG78" s="6">
        <v>9.4</v>
      </c>
      <c r="AH78" s="6">
        <v>9.8000000000000007</v>
      </c>
    </row>
    <row r="79" spans="1:34" x14ac:dyDescent="0.25">
      <c r="A79" s="6" t="s">
        <v>475</v>
      </c>
      <c r="B79" s="1" t="s">
        <v>159</v>
      </c>
      <c r="C79" s="6">
        <v>2.2000000000000002</v>
      </c>
      <c r="D79" s="6">
        <v>2.4</v>
      </c>
      <c r="E79" s="6">
        <v>2.7</v>
      </c>
      <c r="F79" s="6">
        <v>2.9</v>
      </c>
      <c r="G79" s="6">
        <v>3.2</v>
      </c>
      <c r="H79" s="6">
        <v>3.4</v>
      </c>
      <c r="I79" s="6">
        <v>3.7</v>
      </c>
      <c r="J79" s="6">
        <v>4</v>
      </c>
      <c r="K79" s="6">
        <v>4.3</v>
      </c>
      <c r="L79" s="6">
        <v>4.5</v>
      </c>
      <c r="M79" s="6">
        <v>4.8</v>
      </c>
      <c r="N79" s="6">
        <v>5</v>
      </c>
      <c r="O79" s="6">
        <v>5.3</v>
      </c>
      <c r="P79" s="6">
        <v>5.6</v>
      </c>
      <c r="Q79" s="6">
        <v>5.9</v>
      </c>
      <c r="R79" s="6">
        <v>6.1</v>
      </c>
      <c r="S79" s="6">
        <v>6.4</v>
      </c>
      <c r="T79" s="6">
        <v>6.6</v>
      </c>
      <c r="U79" s="6">
        <v>6.9</v>
      </c>
      <c r="V79" s="6">
        <v>7.1</v>
      </c>
      <c r="W79" s="6">
        <v>7.2</v>
      </c>
      <c r="X79" s="6">
        <v>7.4</v>
      </c>
      <c r="Y79" s="6">
        <v>7.5</v>
      </c>
      <c r="Z79" s="6">
        <v>7.6</v>
      </c>
      <c r="AA79" s="6">
        <v>7.6</v>
      </c>
      <c r="AB79" s="6">
        <v>7.7</v>
      </c>
      <c r="AC79" s="6">
        <v>7.7</v>
      </c>
      <c r="AD79" s="6">
        <v>7.8</v>
      </c>
      <c r="AE79" s="6">
        <v>8</v>
      </c>
      <c r="AF79" s="6">
        <v>8.1999999999999993</v>
      </c>
      <c r="AG79" s="6">
        <v>8.6</v>
      </c>
      <c r="AH79" s="6">
        <v>8.9</v>
      </c>
    </row>
    <row r="80" spans="1:34" x14ac:dyDescent="0.25">
      <c r="A80" s="6" t="s">
        <v>476</v>
      </c>
      <c r="B80" s="1" t="s">
        <v>160</v>
      </c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0.1</v>
      </c>
      <c r="J80" s="6">
        <v>0.1</v>
      </c>
      <c r="K80" s="6">
        <v>0.1</v>
      </c>
      <c r="L80" s="6">
        <v>0.1</v>
      </c>
      <c r="M80" s="6">
        <v>0.1</v>
      </c>
      <c r="N80" s="6">
        <v>0.1</v>
      </c>
      <c r="O80" s="6">
        <v>0.1</v>
      </c>
      <c r="P80" s="6">
        <v>0.2</v>
      </c>
      <c r="Q80" s="6">
        <v>0.2</v>
      </c>
      <c r="R80" s="6">
        <v>0.3</v>
      </c>
      <c r="S80" s="6">
        <v>0.3</v>
      </c>
      <c r="T80" s="6">
        <v>0.3</v>
      </c>
      <c r="U80" s="6">
        <v>0.3</v>
      </c>
      <c r="V80" s="6">
        <v>0.4</v>
      </c>
      <c r="W80" s="6">
        <v>0.4</v>
      </c>
      <c r="X80" s="6">
        <v>0.4</v>
      </c>
      <c r="Y80" s="6">
        <v>0.4</v>
      </c>
      <c r="Z80" s="6">
        <v>0.4</v>
      </c>
      <c r="AA80" s="6">
        <v>0.4</v>
      </c>
      <c r="AB80" s="6">
        <v>0.4</v>
      </c>
      <c r="AC80" s="6">
        <v>0.5</v>
      </c>
      <c r="AD80" s="6">
        <v>0.6</v>
      </c>
      <c r="AE80" s="6">
        <v>0.6</v>
      </c>
      <c r="AF80" s="6">
        <v>0.7</v>
      </c>
      <c r="AG80" s="6">
        <v>0.8</v>
      </c>
      <c r="AH80" s="6">
        <v>0.9</v>
      </c>
    </row>
    <row r="81" spans="1:34" x14ac:dyDescent="0.25">
      <c r="A81" s="6" t="s">
        <v>477</v>
      </c>
      <c r="B81" s="9" t="s">
        <v>95</v>
      </c>
      <c r="C81" s="6">
        <v>0.2</v>
      </c>
      <c r="D81" s="6">
        <v>0.2</v>
      </c>
      <c r="E81" s="6">
        <v>0.2</v>
      </c>
      <c r="F81" s="6">
        <v>0.3</v>
      </c>
      <c r="G81" s="6">
        <v>0.3</v>
      </c>
      <c r="H81" s="6">
        <v>0.4</v>
      </c>
      <c r="I81" s="6">
        <v>0.4</v>
      </c>
      <c r="J81" s="6">
        <v>0.5</v>
      </c>
      <c r="K81" s="6">
        <v>0.5</v>
      </c>
      <c r="L81" s="6">
        <v>0.5</v>
      </c>
      <c r="M81" s="6">
        <v>0.6</v>
      </c>
      <c r="N81" s="6">
        <v>0.8</v>
      </c>
      <c r="O81" s="6">
        <v>0.9</v>
      </c>
      <c r="P81" s="6">
        <v>0.9</v>
      </c>
      <c r="Q81" s="6">
        <v>0.8</v>
      </c>
      <c r="R81" s="6">
        <v>0.8</v>
      </c>
      <c r="S81" s="6">
        <v>0.9</v>
      </c>
      <c r="T81" s="6">
        <v>0.9</v>
      </c>
      <c r="U81" s="6">
        <v>1</v>
      </c>
      <c r="V81" s="6">
        <v>1.1000000000000001</v>
      </c>
      <c r="W81" s="6">
        <v>1.2</v>
      </c>
      <c r="X81" s="6">
        <v>1.3</v>
      </c>
      <c r="Y81" s="6">
        <v>1.3</v>
      </c>
      <c r="Z81" s="6">
        <v>1.3</v>
      </c>
      <c r="AA81" s="6">
        <v>1.3</v>
      </c>
      <c r="AB81" s="6">
        <v>1.5</v>
      </c>
      <c r="AC81" s="6">
        <v>1.7</v>
      </c>
      <c r="AD81" s="6">
        <v>1.9</v>
      </c>
      <c r="AE81" s="6">
        <v>2</v>
      </c>
      <c r="AF81" s="6">
        <v>2</v>
      </c>
      <c r="AG81" s="6">
        <v>2.1</v>
      </c>
      <c r="AH81" s="6">
        <v>2.4</v>
      </c>
    </row>
    <row r="82" spans="1:34" x14ac:dyDescent="0.25">
      <c r="A82" s="6" t="s">
        <v>479</v>
      </c>
      <c r="B82" s="1" t="s">
        <v>161</v>
      </c>
      <c r="C82" s="6">
        <v>0.1</v>
      </c>
      <c r="D82" s="6">
        <v>0.1</v>
      </c>
      <c r="E82" s="6">
        <v>0.1</v>
      </c>
      <c r="F82" s="6">
        <v>0.1</v>
      </c>
      <c r="G82" s="6">
        <v>0.1</v>
      </c>
      <c r="H82" s="6">
        <v>0.2</v>
      </c>
      <c r="I82" s="6">
        <v>0.2</v>
      </c>
      <c r="J82" s="6">
        <v>0.2</v>
      </c>
      <c r="K82" s="6">
        <v>0.2</v>
      </c>
      <c r="L82" s="6">
        <v>0.2</v>
      </c>
      <c r="M82" s="6">
        <v>0.3</v>
      </c>
      <c r="N82" s="6">
        <v>0.3</v>
      </c>
      <c r="O82" s="6">
        <v>0.4</v>
      </c>
      <c r="P82" s="6">
        <v>0.4</v>
      </c>
      <c r="Q82" s="6">
        <v>0.4</v>
      </c>
      <c r="R82" s="6">
        <v>0.4</v>
      </c>
      <c r="S82" s="6">
        <v>0.4</v>
      </c>
      <c r="T82" s="6">
        <v>0.5</v>
      </c>
      <c r="U82" s="6">
        <v>0.5</v>
      </c>
      <c r="V82" s="6">
        <v>0.6</v>
      </c>
      <c r="W82" s="6">
        <v>0.7</v>
      </c>
      <c r="X82" s="6">
        <v>0.8</v>
      </c>
      <c r="Y82" s="6">
        <v>0.8</v>
      </c>
      <c r="Z82" s="6">
        <v>0.8</v>
      </c>
      <c r="AA82" s="6">
        <v>0.8</v>
      </c>
      <c r="AB82" s="6">
        <v>0.8</v>
      </c>
      <c r="AC82" s="6">
        <v>0.9</v>
      </c>
      <c r="AD82" s="6">
        <v>1</v>
      </c>
      <c r="AE82" s="6">
        <v>1.1000000000000001</v>
      </c>
      <c r="AF82" s="6">
        <v>1.2</v>
      </c>
      <c r="AG82" s="6">
        <v>1.2</v>
      </c>
      <c r="AH82" s="6">
        <v>1.4</v>
      </c>
    </row>
    <row r="83" spans="1:34" ht="15.75" customHeight="1" x14ac:dyDescent="0.25">
      <c r="A83" s="6" t="s">
        <v>480</v>
      </c>
      <c r="B83" s="1" t="s">
        <v>162</v>
      </c>
      <c r="C83" s="6">
        <v>0.1</v>
      </c>
      <c r="D83" s="6">
        <v>0.1</v>
      </c>
      <c r="E83" s="6">
        <v>0.1</v>
      </c>
      <c r="F83" s="6">
        <v>0.2</v>
      </c>
      <c r="G83" s="6">
        <v>0.2</v>
      </c>
      <c r="H83" s="6">
        <v>0.2</v>
      </c>
      <c r="I83" s="6">
        <v>0.2</v>
      </c>
      <c r="J83" s="6">
        <v>0.3</v>
      </c>
      <c r="K83" s="6">
        <v>0.3</v>
      </c>
      <c r="L83" s="6">
        <v>0.3</v>
      </c>
      <c r="M83" s="6">
        <v>0.4</v>
      </c>
      <c r="N83" s="6">
        <v>0.5</v>
      </c>
      <c r="O83" s="6">
        <v>0.5</v>
      </c>
      <c r="P83" s="6">
        <v>0.5</v>
      </c>
      <c r="Q83" s="6">
        <v>0.5</v>
      </c>
      <c r="R83" s="6">
        <v>0.4</v>
      </c>
      <c r="S83" s="6">
        <v>0.4</v>
      </c>
      <c r="T83" s="6">
        <v>0.5</v>
      </c>
      <c r="U83" s="6">
        <v>0.5</v>
      </c>
      <c r="V83" s="6">
        <v>0.5</v>
      </c>
      <c r="W83" s="6">
        <v>0.5</v>
      </c>
      <c r="X83" s="6">
        <v>0.5</v>
      </c>
      <c r="Y83" s="6">
        <v>0.5</v>
      </c>
      <c r="Z83" s="6">
        <v>0.5</v>
      </c>
      <c r="AA83" s="6">
        <v>0.5</v>
      </c>
      <c r="AB83" s="6">
        <v>0.6</v>
      </c>
      <c r="AC83" s="6">
        <v>0.8</v>
      </c>
      <c r="AD83" s="6">
        <v>0.8</v>
      </c>
      <c r="AE83" s="6">
        <v>0.9</v>
      </c>
      <c r="AF83" s="6">
        <v>0.8</v>
      </c>
      <c r="AG83" s="6">
        <v>0.9</v>
      </c>
      <c r="AH83" s="6">
        <v>1</v>
      </c>
    </row>
    <row r="84" spans="1:34" ht="15" customHeight="1" x14ac:dyDescent="0.25">
      <c r="A84" s="6" t="s">
        <v>481</v>
      </c>
      <c r="B84" s="9" t="s">
        <v>99</v>
      </c>
      <c r="C84" s="6">
        <v>0.6</v>
      </c>
      <c r="D84" s="6">
        <v>0.7</v>
      </c>
      <c r="E84" s="6">
        <v>0.8</v>
      </c>
      <c r="F84" s="6">
        <v>0.9</v>
      </c>
      <c r="G84" s="6">
        <v>1</v>
      </c>
      <c r="H84" s="6">
        <v>1.2</v>
      </c>
      <c r="I84" s="6">
        <v>1.4</v>
      </c>
      <c r="J84" s="6">
        <v>1.5</v>
      </c>
      <c r="K84" s="6">
        <v>1.5</v>
      </c>
      <c r="L84" s="6">
        <v>1.6</v>
      </c>
      <c r="M84" s="6">
        <v>1.8</v>
      </c>
      <c r="N84" s="6">
        <v>2.2000000000000002</v>
      </c>
      <c r="O84" s="6">
        <v>2.6</v>
      </c>
      <c r="P84" s="6">
        <v>2.9</v>
      </c>
      <c r="Q84" s="6">
        <v>3.2</v>
      </c>
      <c r="R84" s="6">
        <v>3.4</v>
      </c>
      <c r="S84" s="6">
        <v>3.6</v>
      </c>
      <c r="T84" s="6">
        <v>3.8</v>
      </c>
      <c r="U84" s="6">
        <v>4</v>
      </c>
      <c r="V84" s="6">
        <v>4.3</v>
      </c>
      <c r="W84" s="6">
        <v>4.5999999999999996</v>
      </c>
      <c r="X84" s="6">
        <v>5.0999999999999996</v>
      </c>
      <c r="Y84" s="6">
        <v>5.4</v>
      </c>
      <c r="Z84" s="6">
        <v>5.6</v>
      </c>
      <c r="AA84" s="6">
        <v>5.9</v>
      </c>
      <c r="AB84" s="6">
        <v>6.3</v>
      </c>
      <c r="AC84" s="6">
        <v>6.7</v>
      </c>
      <c r="AD84" s="6">
        <v>7.2</v>
      </c>
      <c r="AE84" s="6">
        <v>7.9</v>
      </c>
      <c r="AF84" s="6">
        <v>8.6</v>
      </c>
      <c r="AG84" s="6">
        <v>8.9</v>
      </c>
      <c r="AH84" s="6">
        <v>9.1999999999999993</v>
      </c>
    </row>
    <row r="85" spans="1:34" ht="15" customHeight="1" x14ac:dyDescent="0.25">
      <c r="A85" s="6" t="s">
        <v>482</v>
      </c>
      <c r="B85" s="9" t="s">
        <v>291</v>
      </c>
      <c r="C85" s="6">
        <v>64.2</v>
      </c>
      <c r="D85" s="6">
        <v>70.599999999999994</v>
      </c>
      <c r="E85" s="6">
        <v>75.899999999999991</v>
      </c>
      <c r="F85" s="6">
        <v>80.5</v>
      </c>
      <c r="G85" s="6">
        <v>84.899999999999991</v>
      </c>
      <c r="H85" s="6">
        <v>87.100000000000009</v>
      </c>
      <c r="I85" s="6">
        <v>89.2</v>
      </c>
      <c r="J85" s="6">
        <v>90.9</v>
      </c>
      <c r="K85" s="6">
        <v>94.100000000000009</v>
      </c>
      <c r="L85" s="6">
        <v>94.7</v>
      </c>
      <c r="M85" s="6">
        <v>96.5</v>
      </c>
      <c r="N85" s="6">
        <v>98.200000000000017</v>
      </c>
      <c r="O85" s="6">
        <v>101.4</v>
      </c>
      <c r="P85" s="6">
        <v>106.1</v>
      </c>
      <c r="Q85" s="6">
        <v>108.4</v>
      </c>
      <c r="R85" s="6">
        <v>110.8</v>
      </c>
      <c r="S85" s="6">
        <v>115</v>
      </c>
      <c r="T85" s="6">
        <v>120.60000000000001</v>
      </c>
      <c r="U85" s="6">
        <v>127.4</v>
      </c>
      <c r="V85" s="6">
        <v>134.19999999999999</v>
      </c>
      <c r="W85" s="6">
        <v>141.9</v>
      </c>
      <c r="X85" s="6">
        <v>150.5</v>
      </c>
      <c r="Y85" s="6">
        <v>154.5</v>
      </c>
      <c r="Z85" s="6">
        <v>161.1</v>
      </c>
      <c r="AA85" s="6">
        <v>167.8</v>
      </c>
      <c r="AB85" s="6">
        <v>172.6</v>
      </c>
      <c r="AC85" s="6">
        <v>176.9</v>
      </c>
      <c r="AD85" s="6">
        <v>182.39999999999998</v>
      </c>
      <c r="AE85" s="6">
        <v>184.8</v>
      </c>
      <c r="AF85" s="6">
        <v>186.5</v>
      </c>
      <c r="AG85" s="6">
        <v>192.29999999999998</v>
      </c>
      <c r="AH85" s="6">
        <v>200</v>
      </c>
    </row>
    <row r="86" spans="1:34" ht="15" customHeight="1" x14ac:dyDescent="0.25">
      <c r="A86" s="6" t="s">
        <v>483</v>
      </c>
      <c r="B86" s="9" t="s">
        <v>163</v>
      </c>
      <c r="C86" s="6">
        <v>59.5</v>
      </c>
      <c r="D86" s="6">
        <v>65.3</v>
      </c>
      <c r="E86" s="6">
        <v>69.8</v>
      </c>
      <c r="F86" s="6">
        <v>73.400000000000006</v>
      </c>
      <c r="G86" s="6">
        <v>76.8</v>
      </c>
      <c r="H86" s="6">
        <v>78.2</v>
      </c>
      <c r="I86" s="6">
        <v>79.400000000000006</v>
      </c>
      <c r="J86" s="6">
        <v>80.400000000000006</v>
      </c>
      <c r="K86" s="6">
        <v>82.9</v>
      </c>
      <c r="L86" s="6">
        <v>83.2</v>
      </c>
      <c r="M86" s="6">
        <v>84.4</v>
      </c>
      <c r="N86" s="6">
        <v>85.300000000000011</v>
      </c>
      <c r="O86" s="6">
        <v>87.4</v>
      </c>
      <c r="P86" s="6">
        <v>90.8</v>
      </c>
      <c r="Q86" s="6">
        <v>92.2</v>
      </c>
      <c r="R86" s="6">
        <v>94</v>
      </c>
      <c r="S86" s="6">
        <v>97.6</v>
      </c>
      <c r="T86" s="6">
        <v>102.30000000000001</v>
      </c>
      <c r="U86" s="6">
        <v>108</v>
      </c>
      <c r="V86" s="6">
        <v>113.6</v>
      </c>
      <c r="W86" s="6">
        <v>119.9</v>
      </c>
      <c r="X86" s="6">
        <v>126.8</v>
      </c>
      <c r="Y86" s="6">
        <v>129.80000000000001</v>
      </c>
      <c r="Z86" s="6">
        <v>135.69999999999999</v>
      </c>
      <c r="AA86" s="6">
        <v>141.5</v>
      </c>
      <c r="AB86" s="6">
        <v>145.19999999999999</v>
      </c>
      <c r="AC86" s="6">
        <v>148.5</v>
      </c>
      <c r="AD86" s="6">
        <v>152.69999999999999</v>
      </c>
      <c r="AE86" s="6">
        <v>154.30000000000001</v>
      </c>
      <c r="AF86" s="6">
        <v>154.9</v>
      </c>
      <c r="AG86" s="6">
        <v>159.19999999999999</v>
      </c>
      <c r="AH86" s="6">
        <v>165</v>
      </c>
    </row>
    <row r="87" spans="1:34" ht="15" customHeight="1" x14ac:dyDescent="0.25">
      <c r="A87" s="6" t="s">
        <v>484</v>
      </c>
      <c r="B87" s="1" t="s">
        <v>292</v>
      </c>
    </row>
    <row r="88" spans="1:34" ht="15" customHeight="1" x14ac:dyDescent="0.25">
      <c r="A88" s="6" t="s">
        <v>485</v>
      </c>
      <c r="B88" s="1" t="s">
        <v>293</v>
      </c>
    </row>
    <row r="89" spans="1:34" ht="15" customHeight="1" x14ac:dyDescent="0.25">
      <c r="A89" s="6" t="s">
        <v>486</v>
      </c>
      <c r="B89" s="9" t="s">
        <v>164</v>
      </c>
      <c r="C89" s="6">
        <v>4.7</v>
      </c>
      <c r="D89" s="6">
        <v>5.3</v>
      </c>
      <c r="E89" s="6">
        <v>6.1</v>
      </c>
      <c r="F89" s="6">
        <v>7.1</v>
      </c>
      <c r="G89" s="6">
        <v>8.1</v>
      </c>
      <c r="H89" s="6">
        <v>8.9</v>
      </c>
      <c r="I89" s="6">
        <v>9.8000000000000007</v>
      </c>
      <c r="J89" s="6">
        <v>10.5</v>
      </c>
      <c r="K89" s="6">
        <v>11.2</v>
      </c>
      <c r="L89" s="6">
        <v>11.5</v>
      </c>
      <c r="M89" s="6">
        <v>12.1</v>
      </c>
      <c r="N89" s="6">
        <v>12.9</v>
      </c>
      <c r="O89" s="6">
        <v>14</v>
      </c>
      <c r="P89" s="6">
        <v>15.3</v>
      </c>
      <c r="Q89" s="6">
        <v>16.2</v>
      </c>
      <c r="R89" s="6">
        <v>16.8</v>
      </c>
      <c r="S89" s="6">
        <v>17.399999999999999</v>
      </c>
      <c r="T89" s="6">
        <v>18.3</v>
      </c>
      <c r="U89" s="6">
        <v>19.399999999999999</v>
      </c>
      <c r="V89" s="6">
        <v>20.6</v>
      </c>
      <c r="W89" s="6">
        <v>22</v>
      </c>
      <c r="X89" s="6">
        <v>23.7</v>
      </c>
      <c r="Y89" s="6">
        <v>24.7</v>
      </c>
      <c r="Z89" s="6">
        <v>25.4</v>
      </c>
      <c r="AA89" s="6">
        <v>26.3</v>
      </c>
      <c r="AB89" s="6">
        <v>27.4</v>
      </c>
      <c r="AC89" s="6">
        <v>28.4</v>
      </c>
      <c r="AD89" s="6">
        <v>29.7</v>
      </c>
      <c r="AE89" s="6">
        <v>30.5</v>
      </c>
      <c r="AF89" s="6">
        <v>31.6</v>
      </c>
      <c r="AG89" s="6">
        <v>33.1</v>
      </c>
      <c r="AH89" s="6">
        <v>35</v>
      </c>
    </row>
    <row r="90" spans="1:34" x14ac:dyDescent="0.25">
      <c r="A90" s="6" t="s">
        <v>487</v>
      </c>
      <c r="B90" s="1" t="s">
        <v>292</v>
      </c>
    </row>
    <row r="91" spans="1:34" x14ac:dyDescent="0.25">
      <c r="A91" s="6" t="s">
        <v>488</v>
      </c>
      <c r="B91" s="1" t="s">
        <v>293</v>
      </c>
    </row>
    <row r="95" spans="1:34" x14ac:dyDescent="0.25">
      <c r="A95" s="7" t="s">
        <v>165</v>
      </c>
      <c r="B95" s="7" t="s">
        <v>166</v>
      </c>
      <c r="C95" s="7" t="s">
        <v>390</v>
      </c>
      <c r="D95" s="7" t="s">
        <v>391</v>
      </c>
      <c r="E95" s="7" t="s">
        <v>392</v>
      </c>
      <c r="F95" s="7" t="s">
        <v>393</v>
      </c>
      <c r="G95" s="7" t="s">
        <v>394</v>
      </c>
      <c r="H95" s="7" t="s">
        <v>395</v>
      </c>
      <c r="I95" s="7" t="s">
        <v>396</v>
      </c>
      <c r="J95" s="7" t="s">
        <v>397</v>
      </c>
      <c r="K95" s="7" t="s">
        <v>398</v>
      </c>
      <c r="L95" s="7" t="s">
        <v>399</v>
      </c>
      <c r="M95" s="7" t="s">
        <v>167</v>
      </c>
      <c r="N95" s="7" t="s">
        <v>168</v>
      </c>
      <c r="O95" s="7" t="s">
        <v>169</v>
      </c>
      <c r="P95" s="7" t="s">
        <v>170</v>
      </c>
      <c r="Q95" s="7" t="s">
        <v>171</v>
      </c>
      <c r="R95" s="7" t="s">
        <v>172</v>
      </c>
      <c r="S95" s="7" t="s">
        <v>173</v>
      </c>
      <c r="T95" s="7" t="s">
        <v>174</v>
      </c>
      <c r="U95" s="7" t="s">
        <v>175</v>
      </c>
      <c r="V95" s="7" t="s">
        <v>176</v>
      </c>
      <c r="W95" s="7" t="s">
        <v>177</v>
      </c>
      <c r="X95" s="7" t="s">
        <v>178</v>
      </c>
      <c r="Y95" s="7" t="s">
        <v>179</v>
      </c>
      <c r="Z95" s="7" t="s">
        <v>180</v>
      </c>
      <c r="AA95" s="7" t="s">
        <v>181</v>
      </c>
      <c r="AB95" s="7" t="s">
        <v>182</v>
      </c>
      <c r="AC95" s="7" t="s">
        <v>183</v>
      </c>
      <c r="AD95" s="7" t="s">
        <v>184</v>
      </c>
      <c r="AE95" s="7" t="s">
        <v>185</v>
      </c>
      <c r="AF95" s="7" t="s">
        <v>186</v>
      </c>
      <c r="AG95" s="7" t="s">
        <v>187</v>
      </c>
      <c r="AH95" s="7" t="s">
        <v>188</v>
      </c>
    </row>
    <row r="96" spans="1:34" x14ac:dyDescent="0.25">
      <c r="A96" s="6">
        <v>1</v>
      </c>
      <c r="B96" s="9" t="s">
        <v>1</v>
      </c>
      <c r="C96" s="6" t="s">
        <v>166</v>
      </c>
      <c r="D96" s="6" t="s">
        <v>166</v>
      </c>
      <c r="E96" s="6" t="s">
        <v>166</v>
      </c>
      <c r="F96" s="6" t="s">
        <v>166</v>
      </c>
      <c r="G96" s="6" t="s">
        <v>166</v>
      </c>
      <c r="H96" s="6" t="s">
        <v>166</v>
      </c>
      <c r="I96" s="6" t="s">
        <v>166</v>
      </c>
      <c r="J96" s="6" t="s">
        <v>166</v>
      </c>
      <c r="K96" s="6" t="s">
        <v>166</v>
      </c>
      <c r="L96" s="6" t="s">
        <v>166</v>
      </c>
      <c r="M96" s="6" t="s">
        <v>166</v>
      </c>
      <c r="N96" s="6" t="s">
        <v>166</v>
      </c>
      <c r="O96" s="6" t="s">
        <v>166</v>
      </c>
      <c r="P96" s="6" t="s">
        <v>166</v>
      </c>
      <c r="Q96" s="6" t="s">
        <v>166</v>
      </c>
      <c r="R96" s="6" t="s">
        <v>166</v>
      </c>
      <c r="S96" s="6" t="s">
        <v>166</v>
      </c>
      <c r="T96" s="6" t="s">
        <v>166</v>
      </c>
      <c r="U96" s="6" t="s">
        <v>166</v>
      </c>
      <c r="V96" s="6" t="s">
        <v>166</v>
      </c>
      <c r="W96" s="6" t="s">
        <v>166</v>
      </c>
      <c r="X96" s="6" t="s">
        <v>166</v>
      </c>
      <c r="Y96" s="6" t="s">
        <v>166</v>
      </c>
      <c r="Z96" s="6" t="s">
        <v>166</v>
      </c>
      <c r="AA96" s="6" t="s">
        <v>166</v>
      </c>
      <c r="AB96" s="6" t="s">
        <v>166</v>
      </c>
      <c r="AC96" s="6" t="s">
        <v>166</v>
      </c>
      <c r="AD96" s="6" t="s">
        <v>166</v>
      </c>
      <c r="AE96" s="6" t="s">
        <v>166</v>
      </c>
      <c r="AF96" s="6" t="s">
        <v>166</v>
      </c>
      <c r="AG96" s="6" t="s">
        <v>166</v>
      </c>
      <c r="AH96" s="6" t="s">
        <v>166</v>
      </c>
    </row>
    <row r="97" spans="1:34" x14ac:dyDescent="0.25">
      <c r="A97" s="6">
        <v>2</v>
      </c>
      <c r="B97" s="9" t="s">
        <v>190</v>
      </c>
      <c r="C97" s="8">
        <v>109.2192</v>
      </c>
      <c r="D97" s="8">
        <v>117.56478000000001</v>
      </c>
      <c r="E97" s="8">
        <v>127.622415</v>
      </c>
      <c r="F97" s="8">
        <v>139.13337000000001</v>
      </c>
      <c r="G97" s="8">
        <v>150.192915</v>
      </c>
      <c r="H97" s="8">
        <v>161.22493499999999</v>
      </c>
      <c r="I97" s="8">
        <v>172.25145000000001</v>
      </c>
      <c r="J97" s="8">
        <v>182.74948500000002</v>
      </c>
      <c r="K97" s="8">
        <v>193.52827500000001</v>
      </c>
      <c r="L97" s="8">
        <v>206.80633499999999</v>
      </c>
      <c r="M97" s="8">
        <v>225.63893999999999</v>
      </c>
      <c r="N97" s="8">
        <v>249.31043999999997</v>
      </c>
      <c r="O97" s="8">
        <v>276.68129999999996</v>
      </c>
      <c r="P97" s="8">
        <v>306.116535</v>
      </c>
      <c r="Q97" s="8">
        <v>331.16978999999998</v>
      </c>
      <c r="R97" s="8">
        <v>349.65557999999999</v>
      </c>
      <c r="S97" s="8">
        <v>365.48795999999993</v>
      </c>
      <c r="T97" s="8">
        <v>382.71861000000007</v>
      </c>
      <c r="U97" s="8">
        <v>402.52560000000005</v>
      </c>
      <c r="V97" s="8">
        <v>423.59323499999999</v>
      </c>
      <c r="W97" s="8">
        <v>445.96555499999994</v>
      </c>
      <c r="X97" s="8">
        <v>469.74715499999996</v>
      </c>
      <c r="Y97" s="8">
        <v>490.63312500000001</v>
      </c>
      <c r="Z97" s="8">
        <v>506.21227500000003</v>
      </c>
      <c r="AA97" s="8">
        <v>524.99533500000007</v>
      </c>
      <c r="AB97" s="8">
        <v>550.5</v>
      </c>
      <c r="AC97" s="8">
        <v>577.72773000000007</v>
      </c>
      <c r="AD97" s="8">
        <v>605.70964499999991</v>
      </c>
      <c r="AE97" s="8">
        <v>633.88423499999999</v>
      </c>
      <c r="AF97" s="8">
        <v>665.46642000000008</v>
      </c>
      <c r="AG97" s="8">
        <v>699.49833000000001</v>
      </c>
      <c r="AH97" s="8">
        <v>736.31026499999996</v>
      </c>
    </row>
    <row r="98" spans="1:34" x14ac:dyDescent="0.25">
      <c r="A98" s="6">
        <v>3</v>
      </c>
      <c r="B98" s="9" t="s">
        <v>4</v>
      </c>
      <c r="C98" s="8">
        <v>5.1520000000000003E-3</v>
      </c>
      <c r="D98" s="8">
        <v>7.26E-3</v>
      </c>
      <c r="E98" s="8">
        <v>1.2042000000000002E-2</v>
      </c>
      <c r="F98" s="8">
        <v>1.9195000000000004E-2</v>
      </c>
      <c r="G98" s="8">
        <v>2.7423000000000003E-2</v>
      </c>
      <c r="H98" s="8">
        <v>3.9752000000000003E-2</v>
      </c>
      <c r="I98" s="8">
        <v>5.6801999999999998E-2</v>
      </c>
      <c r="J98" s="8">
        <v>7.1008000000000002E-2</v>
      </c>
      <c r="K98" s="8">
        <v>8.1260000000000013E-2</v>
      </c>
      <c r="L98" s="8">
        <v>8.9967000000000005E-2</v>
      </c>
      <c r="M98" s="8">
        <v>0.10259</v>
      </c>
      <c r="N98" s="8">
        <v>0.11134500000000001</v>
      </c>
      <c r="O98" s="8">
        <v>0.101706</v>
      </c>
      <c r="P98" s="8">
        <v>8.5532999999999998E-2</v>
      </c>
      <c r="Q98" s="8">
        <v>7.289000000000001E-2</v>
      </c>
      <c r="R98" s="8">
        <v>6.5656999999999993E-2</v>
      </c>
      <c r="S98" s="8">
        <v>6.4768000000000006E-2</v>
      </c>
      <c r="T98" s="8">
        <v>7.0459999999999995E-2</v>
      </c>
      <c r="U98" s="8">
        <v>8.6756000000000014E-2</v>
      </c>
      <c r="V98" s="8">
        <v>0.102689</v>
      </c>
      <c r="W98" s="8">
        <v>0.10673200000000001</v>
      </c>
      <c r="X98" s="8">
        <v>0.10741900000000001</v>
      </c>
      <c r="Y98" s="8">
        <v>0.10779600000000002</v>
      </c>
      <c r="Z98" s="8">
        <v>0.10592300000000002</v>
      </c>
      <c r="AA98" s="8">
        <v>0.103195</v>
      </c>
      <c r="AB98" s="8">
        <v>0.1</v>
      </c>
      <c r="AC98" s="8">
        <v>9.8093E-2</v>
      </c>
      <c r="AD98" s="8">
        <v>0.10205400000000001</v>
      </c>
      <c r="AE98" s="8">
        <v>0.10505600000000001</v>
      </c>
      <c r="AF98" s="8">
        <v>0.11021599999999999</v>
      </c>
      <c r="AG98" s="8">
        <v>0.12138100000000002</v>
      </c>
      <c r="AH98" s="8">
        <v>0.13233699999999998</v>
      </c>
    </row>
    <row r="99" spans="1:34" x14ac:dyDescent="0.25">
      <c r="A99" s="6">
        <v>4</v>
      </c>
      <c r="B99" s="1" t="s">
        <v>108</v>
      </c>
      <c r="C99" s="8">
        <v>0</v>
      </c>
      <c r="D99" s="8">
        <v>0</v>
      </c>
      <c r="E99" s="8">
        <v>0</v>
      </c>
      <c r="F99" s="8">
        <v>0</v>
      </c>
      <c r="G99" s="8">
        <v>0</v>
      </c>
      <c r="H99" s="8">
        <v>0</v>
      </c>
      <c r="I99" s="8">
        <v>0</v>
      </c>
      <c r="J99" s="8">
        <v>0</v>
      </c>
      <c r="K99" s="8">
        <v>0</v>
      </c>
      <c r="L99" s="8">
        <v>0</v>
      </c>
      <c r="M99" s="8">
        <v>0</v>
      </c>
      <c r="N99" s="8">
        <v>0</v>
      </c>
      <c r="O99" s="8">
        <v>0</v>
      </c>
      <c r="P99" s="8">
        <v>0</v>
      </c>
      <c r="Q99" s="8">
        <v>0</v>
      </c>
      <c r="R99" s="8">
        <v>0</v>
      </c>
      <c r="S99" s="8">
        <v>0</v>
      </c>
      <c r="T99" s="8">
        <v>0</v>
      </c>
      <c r="U99" s="8">
        <v>0</v>
      </c>
      <c r="V99" s="8">
        <v>0</v>
      </c>
      <c r="W99" s="8">
        <v>0</v>
      </c>
      <c r="X99" s="8">
        <v>0</v>
      </c>
      <c r="Y99" s="8">
        <v>0</v>
      </c>
      <c r="Z99" s="8">
        <v>0</v>
      </c>
      <c r="AA99" s="8">
        <v>0</v>
      </c>
      <c r="AB99" s="8">
        <v>0</v>
      </c>
      <c r="AC99" s="8">
        <v>0</v>
      </c>
      <c r="AD99" s="8">
        <v>0</v>
      </c>
      <c r="AE99" s="8">
        <v>0</v>
      </c>
      <c r="AF99" s="8">
        <v>0</v>
      </c>
      <c r="AG99" s="8">
        <v>0</v>
      </c>
      <c r="AH99" s="8">
        <v>0</v>
      </c>
    </row>
    <row r="100" spans="1:34" x14ac:dyDescent="0.25">
      <c r="A100" s="6">
        <v>5</v>
      </c>
      <c r="B100" s="1" t="s">
        <v>109</v>
      </c>
      <c r="C100" s="8">
        <v>5.7500000000000008E-3</v>
      </c>
      <c r="D100" s="8">
        <v>6.889000000000001E-3</v>
      </c>
      <c r="E100" s="8">
        <v>8.4120000000000011E-3</v>
      </c>
      <c r="F100" s="8">
        <v>9.8409999999999991E-3</v>
      </c>
      <c r="G100" s="8">
        <v>1.0295E-2</v>
      </c>
      <c r="H100" s="8">
        <v>1.0493000000000001E-2</v>
      </c>
      <c r="I100" s="8">
        <v>1.1252000000000002E-2</v>
      </c>
      <c r="J100" s="8">
        <v>1.1233000000000002E-2</v>
      </c>
      <c r="K100" s="8">
        <v>1.0695000000000001E-2</v>
      </c>
      <c r="L100" s="8">
        <v>1.0629E-2</v>
      </c>
      <c r="M100" s="8">
        <v>1.0061E-2</v>
      </c>
      <c r="N100" s="8">
        <v>1.0607E-2</v>
      </c>
      <c r="O100" s="8">
        <v>1.3880000000000002E-2</v>
      </c>
      <c r="P100" s="8">
        <v>1.8180000000000002E-2</v>
      </c>
      <c r="Q100" s="8">
        <v>2.2818999999999999E-2</v>
      </c>
      <c r="R100" s="8">
        <v>2.9489000000000001E-2</v>
      </c>
      <c r="S100" s="8">
        <v>3.9537999999999997E-2</v>
      </c>
      <c r="T100" s="8">
        <v>5.5952000000000002E-2</v>
      </c>
      <c r="U100" s="8">
        <v>8.4759000000000015E-2</v>
      </c>
      <c r="V100" s="8">
        <v>0.11293500000000002</v>
      </c>
      <c r="W100" s="8">
        <v>0.122396</v>
      </c>
      <c r="X100" s="8">
        <v>0.123597</v>
      </c>
      <c r="Y100" s="8">
        <v>0.12183700000000001</v>
      </c>
      <c r="Z100" s="8">
        <v>0.117592</v>
      </c>
      <c r="AA100" s="8">
        <v>0.111524</v>
      </c>
      <c r="AB100" s="8">
        <v>0.1</v>
      </c>
      <c r="AC100" s="8">
        <v>8.9518E-2</v>
      </c>
      <c r="AD100" s="8">
        <v>8.8336000000000012E-2</v>
      </c>
      <c r="AE100" s="8">
        <v>9.2305000000000012E-2</v>
      </c>
      <c r="AF100" s="8">
        <v>0.10654900000000002</v>
      </c>
      <c r="AG100" s="8">
        <v>0.124445</v>
      </c>
      <c r="AH100" s="8">
        <v>0.13611800000000002</v>
      </c>
    </row>
    <row r="101" spans="1:34" x14ac:dyDescent="0.25">
      <c r="A101" s="6">
        <v>6</v>
      </c>
      <c r="B101" s="9" t="s">
        <v>8</v>
      </c>
      <c r="C101" s="8">
        <v>0.26799299999999998</v>
      </c>
      <c r="D101" s="8">
        <v>0.24914999999999998</v>
      </c>
      <c r="E101" s="8">
        <v>0.259743</v>
      </c>
      <c r="F101" s="8">
        <v>0.288717</v>
      </c>
      <c r="G101" s="8">
        <v>0.32577599999999995</v>
      </c>
      <c r="H101" s="8">
        <v>0.38240399999999997</v>
      </c>
      <c r="I101" s="8">
        <v>0.50364599999999993</v>
      </c>
      <c r="J101" s="8">
        <v>0.66343199999999991</v>
      </c>
      <c r="K101" s="8">
        <v>0.84800099999999989</v>
      </c>
      <c r="L101" s="8">
        <v>1.0543830000000001</v>
      </c>
      <c r="M101" s="8">
        <v>1.3321440000000002</v>
      </c>
      <c r="N101" s="8">
        <v>1.6100699999999997</v>
      </c>
      <c r="O101" s="8">
        <v>2.0026379999999997</v>
      </c>
      <c r="P101" s="8">
        <v>2.3668589999999998</v>
      </c>
      <c r="Q101" s="8">
        <v>2.4664199999999998</v>
      </c>
      <c r="R101" s="8">
        <v>2.3703569999999998</v>
      </c>
      <c r="S101" s="8">
        <v>2.2172369999999995</v>
      </c>
      <c r="T101" s="8">
        <v>2.2036739999999999</v>
      </c>
      <c r="U101" s="8">
        <v>2.1941039999999998</v>
      </c>
      <c r="V101" s="8">
        <v>2.3048190000000002</v>
      </c>
      <c r="W101" s="8">
        <v>2.5702709999999995</v>
      </c>
      <c r="X101" s="8">
        <v>2.7952980000000003</v>
      </c>
      <c r="Y101" s="8">
        <v>2.8799759999999996</v>
      </c>
      <c r="Z101" s="8">
        <v>2.8726499999999997</v>
      </c>
      <c r="AA101" s="8">
        <v>3.003924</v>
      </c>
      <c r="AB101" s="8">
        <v>3.3</v>
      </c>
      <c r="AC101" s="8">
        <v>3.6269970000000002</v>
      </c>
      <c r="AD101" s="8">
        <v>3.863772</v>
      </c>
      <c r="AE101" s="8">
        <v>3.9826709999999999</v>
      </c>
      <c r="AF101" s="8">
        <v>3.8666430000000003</v>
      </c>
      <c r="AG101" s="8">
        <v>3.8115989999999997</v>
      </c>
      <c r="AH101" s="8">
        <v>4.0765889999999994</v>
      </c>
    </row>
    <row r="102" spans="1:34" x14ac:dyDescent="0.25">
      <c r="A102" s="6">
        <v>7</v>
      </c>
      <c r="B102" s="1" t="s">
        <v>110</v>
      </c>
      <c r="C102" s="8">
        <v>0.17860500000000001</v>
      </c>
      <c r="D102" s="8">
        <v>0.16472400000000001</v>
      </c>
      <c r="E102" s="8">
        <v>0.169071</v>
      </c>
      <c r="F102" s="8">
        <v>0.18486300000000003</v>
      </c>
      <c r="G102" s="8">
        <v>0.20594700000000002</v>
      </c>
      <c r="H102" s="8">
        <v>0.23822399999999999</v>
      </c>
      <c r="I102" s="8">
        <v>0.30643200000000004</v>
      </c>
      <c r="J102" s="8">
        <v>0.38295600000000002</v>
      </c>
      <c r="K102" s="8">
        <v>0.45490200000000003</v>
      </c>
      <c r="L102" s="8">
        <v>0.53762100000000002</v>
      </c>
      <c r="M102" s="8">
        <v>0.67731300000000005</v>
      </c>
      <c r="N102" s="8">
        <v>0.84888300000000005</v>
      </c>
      <c r="O102" s="8">
        <v>1.171338</v>
      </c>
      <c r="P102" s="8">
        <v>1.5031380000000001</v>
      </c>
      <c r="Q102" s="8">
        <v>1.6392810000000002</v>
      </c>
      <c r="R102" s="8">
        <v>1.630881</v>
      </c>
      <c r="S102" s="8">
        <v>1.574538</v>
      </c>
      <c r="T102" s="8">
        <v>1.6153620000000002</v>
      </c>
      <c r="U102" s="8">
        <v>1.6241820000000002</v>
      </c>
      <c r="V102" s="8">
        <v>1.6888410000000003</v>
      </c>
      <c r="W102" s="8">
        <v>1.8806339999999999</v>
      </c>
      <c r="X102" s="8">
        <v>2.0114430000000003</v>
      </c>
      <c r="Y102" s="8">
        <v>2.0385960000000001</v>
      </c>
      <c r="Z102" s="8">
        <v>2.026332</v>
      </c>
      <c r="AA102" s="8">
        <v>2.033976</v>
      </c>
      <c r="AB102" s="8">
        <v>2.1</v>
      </c>
      <c r="AC102" s="8">
        <v>2.2981350000000003</v>
      </c>
      <c r="AD102" s="8">
        <v>2.4903900000000001</v>
      </c>
      <c r="AE102" s="8">
        <v>2.616873</v>
      </c>
      <c r="AF102" s="8">
        <v>2.6331060000000002</v>
      </c>
      <c r="AG102" s="8">
        <v>2.6343030000000001</v>
      </c>
      <c r="AH102" s="8">
        <v>2.8119000000000001</v>
      </c>
    </row>
    <row r="103" spans="1:34" x14ac:dyDescent="0.25">
      <c r="A103" s="6">
        <v>8</v>
      </c>
      <c r="B103" s="1" t="s">
        <v>111</v>
      </c>
      <c r="C103" s="8">
        <v>1.7009999999999997E-2</v>
      </c>
      <c r="D103" s="8">
        <v>2.0301E-2</v>
      </c>
      <c r="E103" s="8">
        <v>2.6910000000000003E-2</v>
      </c>
      <c r="F103" s="8">
        <v>3.5786999999999999E-2</v>
      </c>
      <c r="G103" s="8">
        <v>4.5530999999999995E-2</v>
      </c>
      <c r="H103" s="8">
        <v>5.8412999999999993E-2</v>
      </c>
      <c r="I103" s="8">
        <v>8.1050999999999998E-2</v>
      </c>
      <c r="J103" s="8">
        <v>0.123111</v>
      </c>
      <c r="K103" s="8">
        <v>0.18731700000000001</v>
      </c>
      <c r="L103" s="8">
        <v>0.25912499999999999</v>
      </c>
      <c r="M103" s="8">
        <v>0.32330399999999998</v>
      </c>
      <c r="N103" s="8">
        <v>0.360066</v>
      </c>
      <c r="O103" s="8">
        <v>0.39755099999999999</v>
      </c>
      <c r="P103" s="8">
        <v>0.42504900000000001</v>
      </c>
      <c r="Q103" s="8">
        <v>0.410445</v>
      </c>
      <c r="R103" s="8">
        <v>0.36769799999999997</v>
      </c>
      <c r="S103" s="8">
        <v>0.318162</v>
      </c>
      <c r="T103" s="8">
        <v>0.29091899999999998</v>
      </c>
      <c r="U103" s="8">
        <v>0.27624599999999999</v>
      </c>
      <c r="V103" s="8">
        <v>0.26825399999999999</v>
      </c>
      <c r="W103" s="8">
        <v>0.26389200000000002</v>
      </c>
      <c r="X103" s="8">
        <v>0.264378</v>
      </c>
      <c r="Y103" s="8">
        <v>0.26258999999999999</v>
      </c>
      <c r="Z103" s="8">
        <v>0.25617899999999999</v>
      </c>
      <c r="AA103" s="8">
        <v>0.268926</v>
      </c>
      <c r="AB103" s="8">
        <v>0.3</v>
      </c>
      <c r="AC103" s="8">
        <v>0.31508400000000003</v>
      </c>
      <c r="AD103" s="8">
        <v>0.31343399999999993</v>
      </c>
      <c r="AE103" s="8">
        <v>0.31807199999999997</v>
      </c>
      <c r="AF103" s="8">
        <v>0.32388599999999995</v>
      </c>
      <c r="AG103" s="8">
        <v>0.33750300000000005</v>
      </c>
      <c r="AH103" s="8">
        <v>0.36730199999999996</v>
      </c>
    </row>
    <row r="104" spans="1:34" x14ac:dyDescent="0.25">
      <c r="A104" s="6">
        <v>9</v>
      </c>
      <c r="B104" s="1" t="s">
        <v>112</v>
      </c>
      <c r="C104" s="8">
        <v>6.8948999999999996E-2</v>
      </c>
      <c r="D104" s="8">
        <v>6.0993000000000006E-2</v>
      </c>
      <c r="E104" s="8">
        <v>6.0444000000000005E-2</v>
      </c>
      <c r="F104" s="8">
        <v>6.4179E-2</v>
      </c>
      <c r="G104" s="8">
        <v>6.9759000000000002E-2</v>
      </c>
      <c r="H104" s="8">
        <v>8.0135999999999999E-2</v>
      </c>
      <c r="I104" s="8">
        <v>0.10813500000000001</v>
      </c>
      <c r="J104" s="8">
        <v>0.14493599999999998</v>
      </c>
      <c r="K104" s="8">
        <v>0.18675900000000001</v>
      </c>
      <c r="L104" s="8">
        <v>0.231381</v>
      </c>
      <c r="M104" s="8">
        <v>0.29841299999999998</v>
      </c>
      <c r="N104" s="8">
        <v>0.36395099999999997</v>
      </c>
      <c r="O104" s="8">
        <v>0.39494699999999999</v>
      </c>
      <c r="P104" s="8">
        <v>0.39959099999999997</v>
      </c>
      <c r="Q104" s="8">
        <v>0.38043000000000005</v>
      </c>
      <c r="R104" s="8">
        <v>0.34037100000000003</v>
      </c>
      <c r="S104" s="8">
        <v>0.29819700000000005</v>
      </c>
      <c r="T104" s="8">
        <v>0.27394199999999996</v>
      </c>
      <c r="U104" s="8">
        <v>0.27175499999999997</v>
      </c>
      <c r="V104" s="8">
        <v>0.32745600000000002</v>
      </c>
      <c r="W104" s="8">
        <v>0.40776300000000004</v>
      </c>
      <c r="X104" s="8">
        <v>0.50409000000000004</v>
      </c>
      <c r="Y104" s="8">
        <v>0.56546099999999999</v>
      </c>
      <c r="Z104" s="8">
        <v>0.57814200000000004</v>
      </c>
      <c r="AA104" s="8">
        <v>0.6930090000000001</v>
      </c>
      <c r="AB104" s="8">
        <v>0.9</v>
      </c>
      <c r="AC104" s="8">
        <v>1.018197</v>
      </c>
      <c r="AD104" s="8">
        <v>1.0657620000000001</v>
      </c>
      <c r="AE104" s="8">
        <v>1.0488059999999999</v>
      </c>
      <c r="AF104" s="8">
        <v>0.89385300000000001</v>
      </c>
      <c r="AG104" s="8">
        <v>0.81322200000000011</v>
      </c>
      <c r="AH104" s="8">
        <v>0.86787000000000003</v>
      </c>
    </row>
    <row r="105" spans="1:34" x14ac:dyDescent="0.25">
      <c r="A105" s="6">
        <v>10</v>
      </c>
      <c r="B105" s="9" t="s">
        <v>13</v>
      </c>
      <c r="C105" s="8">
        <v>0.59981400000000007</v>
      </c>
      <c r="D105" s="8">
        <v>0.63995200000000008</v>
      </c>
      <c r="E105" s="8">
        <v>0.74072000000000005</v>
      </c>
      <c r="F105" s="8">
        <v>0.8658340000000001</v>
      </c>
      <c r="G105" s="8">
        <v>0.98154800000000009</v>
      </c>
      <c r="H105" s="8">
        <v>1.12612</v>
      </c>
      <c r="I105" s="8">
        <v>1.3745620000000001</v>
      </c>
      <c r="J105" s="8">
        <v>1.5971070000000001</v>
      </c>
      <c r="K105" s="8">
        <v>1.7616540000000001</v>
      </c>
      <c r="L105" s="8">
        <v>1.9777130000000001</v>
      </c>
      <c r="M105" s="8">
        <v>2.2578330000000002</v>
      </c>
      <c r="N105" s="8">
        <v>2.449452</v>
      </c>
      <c r="O105" s="8">
        <v>2.5382820000000001</v>
      </c>
      <c r="P105" s="8">
        <v>2.7385020000000004</v>
      </c>
      <c r="Q105" s="8">
        <v>2.9595899999999999</v>
      </c>
      <c r="R105" s="8">
        <v>2.953856</v>
      </c>
      <c r="S105" s="8">
        <v>2.7574430000000003</v>
      </c>
      <c r="T105" s="8">
        <v>2.5600900000000002</v>
      </c>
      <c r="U105" s="8">
        <v>2.4830099999999997</v>
      </c>
      <c r="V105" s="8">
        <v>2.537906</v>
      </c>
      <c r="W105" s="8">
        <v>2.6746759999999998</v>
      </c>
      <c r="X105" s="8">
        <v>3.0381270000000007</v>
      </c>
      <c r="Y105" s="8">
        <v>3.673238</v>
      </c>
      <c r="Z105" s="8">
        <v>4.1032409999999997</v>
      </c>
      <c r="AA105" s="8">
        <v>4.3049179999999998</v>
      </c>
      <c r="AB105" s="8">
        <v>4.7</v>
      </c>
      <c r="AC105" s="8">
        <v>5.0650490000000001</v>
      </c>
      <c r="AD105" s="8">
        <v>5.35283</v>
      </c>
      <c r="AE105" s="8">
        <v>5.7381359999999999</v>
      </c>
      <c r="AF105" s="8">
        <v>6.1837900000000001</v>
      </c>
      <c r="AG105" s="8">
        <v>6.6192450000000012</v>
      </c>
      <c r="AH105" s="8">
        <v>7.124072</v>
      </c>
    </row>
    <row r="106" spans="1:34" x14ac:dyDescent="0.25">
      <c r="A106" s="6">
        <v>11</v>
      </c>
      <c r="B106" s="9" t="s">
        <v>15</v>
      </c>
      <c r="C106" s="8">
        <v>3.6431999999999999E-2</v>
      </c>
      <c r="D106" s="8">
        <v>4.6134000000000001E-2</v>
      </c>
      <c r="E106" s="8">
        <v>7.1764000000000008E-2</v>
      </c>
      <c r="F106" s="8">
        <v>0.110792</v>
      </c>
      <c r="G106" s="8">
        <v>0.15890600000000002</v>
      </c>
      <c r="H106" s="8">
        <v>0.22294800000000004</v>
      </c>
      <c r="I106" s="8">
        <v>0.36220799999999997</v>
      </c>
      <c r="J106" s="8">
        <v>0.59487999999999996</v>
      </c>
      <c r="K106" s="8">
        <v>0.8850380000000001</v>
      </c>
      <c r="L106" s="8">
        <v>1.2948760000000001</v>
      </c>
      <c r="M106" s="8">
        <v>1.8546</v>
      </c>
      <c r="N106" s="8">
        <v>2.31671</v>
      </c>
      <c r="O106" s="8">
        <v>2.5790820000000001</v>
      </c>
      <c r="P106" s="8">
        <v>2.5005860000000002</v>
      </c>
      <c r="Q106" s="8">
        <v>2.0273660000000002</v>
      </c>
      <c r="R106" s="8">
        <v>1.685222</v>
      </c>
      <c r="S106" s="8">
        <v>1.5646400000000003</v>
      </c>
      <c r="T106" s="8">
        <v>1.587674</v>
      </c>
      <c r="U106" s="8">
        <v>1.745436</v>
      </c>
      <c r="V106" s="8">
        <v>1.8829359999999999</v>
      </c>
      <c r="W106" s="8">
        <v>1.9525880000000004</v>
      </c>
      <c r="X106" s="8">
        <v>1.9858520000000002</v>
      </c>
      <c r="Y106" s="8">
        <v>1.9428860000000003</v>
      </c>
      <c r="Z106" s="8">
        <v>1.8377920000000003</v>
      </c>
      <c r="AA106" s="8">
        <v>1.9044739999999998</v>
      </c>
      <c r="AB106" s="8">
        <v>2.2000000000000002</v>
      </c>
      <c r="AC106" s="8">
        <v>2.6174499999999998</v>
      </c>
      <c r="AD106" s="8">
        <v>2.9708800000000002</v>
      </c>
      <c r="AE106" s="8">
        <v>3.350886</v>
      </c>
      <c r="AF106" s="8">
        <v>3.7716799999999999</v>
      </c>
      <c r="AG106" s="8">
        <v>4.0813299999999995</v>
      </c>
      <c r="AH106" s="8">
        <v>4.4127160000000005</v>
      </c>
    </row>
    <row r="107" spans="1:34" x14ac:dyDescent="0.25">
      <c r="A107" s="6">
        <v>12</v>
      </c>
      <c r="B107" s="9" t="s">
        <v>17</v>
      </c>
      <c r="C107" s="8">
        <v>70.986299999999986</v>
      </c>
      <c r="D107" s="8">
        <v>74.020099999999999</v>
      </c>
      <c r="E107" s="8">
        <v>77.150149999999996</v>
      </c>
      <c r="F107" s="8">
        <v>80.80765000000001</v>
      </c>
      <c r="G107" s="8">
        <v>84.295750000000012</v>
      </c>
      <c r="H107" s="8">
        <v>87.639475000000004</v>
      </c>
      <c r="I107" s="8">
        <v>90.66557499999999</v>
      </c>
      <c r="J107" s="8">
        <v>93.920750000000012</v>
      </c>
      <c r="K107" s="8">
        <v>98.662025</v>
      </c>
      <c r="L107" s="8">
        <v>105.64014999999999</v>
      </c>
      <c r="M107" s="8">
        <v>114.7916</v>
      </c>
      <c r="N107" s="8">
        <v>124.33189999999999</v>
      </c>
      <c r="O107" s="8">
        <v>132.68255000000002</v>
      </c>
      <c r="P107" s="8">
        <v>140.28437500000001</v>
      </c>
      <c r="Q107" s="8">
        <v>147.74375000000001</v>
      </c>
      <c r="R107" s="8">
        <v>151.776625</v>
      </c>
      <c r="S107" s="8">
        <v>152.05960000000002</v>
      </c>
      <c r="T107" s="8">
        <v>152.95665</v>
      </c>
      <c r="U107" s="8">
        <v>156.365825</v>
      </c>
      <c r="V107" s="8">
        <v>161.84629999999999</v>
      </c>
      <c r="W107" s="8">
        <v>168.75319999999999</v>
      </c>
      <c r="X107" s="8">
        <v>177.07882499999999</v>
      </c>
      <c r="Y107" s="8">
        <v>182.64207500000001</v>
      </c>
      <c r="Z107" s="8">
        <v>184.61520000000002</v>
      </c>
      <c r="AA107" s="8">
        <v>187.90117499999999</v>
      </c>
      <c r="AB107" s="8">
        <v>192.5</v>
      </c>
      <c r="AC107" s="8">
        <v>197.71097499999999</v>
      </c>
      <c r="AD107" s="8">
        <v>203.374325</v>
      </c>
      <c r="AE107" s="8">
        <v>208.50252499999999</v>
      </c>
      <c r="AF107" s="8">
        <v>214.89737499999998</v>
      </c>
      <c r="AG107" s="8">
        <v>221.61947499999999</v>
      </c>
      <c r="AH107" s="8">
        <v>227.72365000000002</v>
      </c>
    </row>
    <row r="108" spans="1:34" x14ac:dyDescent="0.25">
      <c r="A108" s="6">
        <v>13</v>
      </c>
      <c r="B108" s="1" t="s">
        <v>284</v>
      </c>
      <c r="C108" s="8">
        <v>52.897901000000005</v>
      </c>
      <c r="D108" s="8">
        <v>55.124482</v>
      </c>
      <c r="E108" s="8">
        <v>57.206967999999996</v>
      </c>
      <c r="F108" s="8">
        <v>59.454850000000008</v>
      </c>
      <c r="G108" s="8">
        <v>61.404517999999996</v>
      </c>
      <c r="H108" s="8">
        <v>63.237656999999999</v>
      </c>
      <c r="I108" s="8">
        <v>64.900387999999992</v>
      </c>
      <c r="J108" s="8">
        <v>66.931500999999997</v>
      </c>
      <c r="K108" s="8">
        <v>70.275757999999996</v>
      </c>
      <c r="L108" s="8">
        <v>75.438118000000003</v>
      </c>
      <c r="M108" s="8">
        <v>82.360942999999992</v>
      </c>
      <c r="N108" s="8">
        <v>89.377743000000009</v>
      </c>
      <c r="O108" s="8">
        <v>95.147807999999998</v>
      </c>
      <c r="P108" s="8">
        <v>100.46303399999999</v>
      </c>
      <c r="Q108" s="8">
        <v>105.99252299999998</v>
      </c>
      <c r="R108" s="8">
        <v>108.17524900000001</v>
      </c>
      <c r="S108" s="8">
        <v>106.829527</v>
      </c>
      <c r="T108" s="8">
        <v>106.22432799999999</v>
      </c>
      <c r="U108" s="8">
        <v>107.72291599999998</v>
      </c>
      <c r="V108" s="8">
        <v>111.012041</v>
      </c>
      <c r="W108" s="8">
        <v>115.18578399999998</v>
      </c>
      <c r="X108" s="8">
        <v>120.023617</v>
      </c>
      <c r="Y108" s="8">
        <v>122.31786</v>
      </c>
      <c r="Z108" s="8">
        <v>121.78282900000001</v>
      </c>
      <c r="AA108" s="8">
        <v>122.936842</v>
      </c>
      <c r="AB108" s="8">
        <v>125.3</v>
      </c>
      <c r="AC108" s="8">
        <v>127.777181</v>
      </c>
      <c r="AD108" s="8">
        <v>130.85956099999999</v>
      </c>
      <c r="AE108" s="8">
        <v>133.76150900000002</v>
      </c>
      <c r="AF108" s="8">
        <v>137.74730199999999</v>
      </c>
      <c r="AG108" s="8">
        <v>142.369619</v>
      </c>
      <c r="AH108" s="8">
        <v>146.65613199999999</v>
      </c>
    </row>
    <row r="109" spans="1:34" x14ac:dyDescent="0.25">
      <c r="A109" s="6">
        <v>14</v>
      </c>
      <c r="B109" s="1" t="s">
        <v>113</v>
      </c>
      <c r="C109" s="8">
        <v>0.10513200000000002</v>
      </c>
      <c r="D109" s="8">
        <v>0.102164</v>
      </c>
      <c r="E109" s="8">
        <v>0.101128</v>
      </c>
      <c r="F109" s="8">
        <v>0.105758</v>
      </c>
      <c r="G109" s="8">
        <v>0.10975000000000001</v>
      </c>
      <c r="H109" s="8">
        <v>0.11223000000000001</v>
      </c>
      <c r="I109" s="8">
        <v>0.11736600000000001</v>
      </c>
      <c r="J109" s="8">
        <v>0.12894</v>
      </c>
      <c r="K109" s="8">
        <v>0.147374</v>
      </c>
      <c r="L109" s="8">
        <v>0.16943999999999998</v>
      </c>
      <c r="M109" s="8">
        <v>0.185972</v>
      </c>
      <c r="N109" s="8">
        <v>0.195664</v>
      </c>
      <c r="O109" s="8">
        <v>0.207008</v>
      </c>
      <c r="P109" s="8">
        <v>0.21501000000000001</v>
      </c>
      <c r="Q109" s="8">
        <v>0.21636400000000003</v>
      </c>
      <c r="R109" s="8">
        <v>0.21304400000000001</v>
      </c>
      <c r="S109" s="8">
        <v>0.20684600000000003</v>
      </c>
      <c r="T109" s="8">
        <v>0.21202600000000005</v>
      </c>
      <c r="U109" s="8">
        <v>0.23446600000000004</v>
      </c>
      <c r="V109" s="8">
        <v>0.26752599999999999</v>
      </c>
      <c r="W109" s="8">
        <v>0.28880800000000001</v>
      </c>
      <c r="X109" s="8">
        <v>0.28394600000000003</v>
      </c>
      <c r="Y109" s="8">
        <v>0.25706599999999996</v>
      </c>
      <c r="Z109" s="8">
        <v>0.226158</v>
      </c>
      <c r="AA109" s="8">
        <v>0.20707</v>
      </c>
      <c r="AB109" s="8">
        <v>0.2</v>
      </c>
      <c r="AC109" s="8">
        <v>0.21376400000000004</v>
      </c>
      <c r="AD109" s="8">
        <v>0.24070800000000003</v>
      </c>
      <c r="AE109" s="8">
        <v>0.26496400000000003</v>
      </c>
      <c r="AF109" s="8">
        <v>0.28332400000000002</v>
      </c>
      <c r="AG109" s="8">
        <v>0.29941200000000001</v>
      </c>
      <c r="AH109" s="8">
        <v>0.31878200000000001</v>
      </c>
    </row>
    <row r="110" spans="1:34" x14ac:dyDescent="0.25">
      <c r="A110" s="6">
        <v>15</v>
      </c>
      <c r="B110" s="1" t="s">
        <v>114</v>
      </c>
      <c r="C110" s="8">
        <v>1.3539420000000002</v>
      </c>
      <c r="D110" s="8">
        <v>1.4506560000000002</v>
      </c>
      <c r="E110" s="8">
        <v>1.5409710000000001</v>
      </c>
      <c r="F110" s="8">
        <v>1.6489440000000002</v>
      </c>
      <c r="G110" s="8">
        <v>1.7433630000000002</v>
      </c>
      <c r="H110" s="8">
        <v>1.8109170000000001</v>
      </c>
      <c r="I110" s="8">
        <v>1.8361080000000001</v>
      </c>
      <c r="J110" s="8">
        <v>1.8432089999999999</v>
      </c>
      <c r="K110" s="8">
        <v>1.8841140000000001</v>
      </c>
      <c r="L110" s="8">
        <v>1.965465</v>
      </c>
      <c r="M110" s="8">
        <v>2.0864250000000002</v>
      </c>
      <c r="N110" s="8">
        <v>2.2018770000000001</v>
      </c>
      <c r="O110" s="8">
        <v>2.2820130000000005</v>
      </c>
      <c r="P110" s="8">
        <v>2.3430060000000004</v>
      </c>
      <c r="Q110" s="8">
        <v>2.3655780000000002</v>
      </c>
      <c r="R110" s="8">
        <v>2.3495400000000002</v>
      </c>
      <c r="S110" s="8">
        <v>2.3278319999999999</v>
      </c>
      <c r="T110" s="8">
        <v>2.3136299999999999</v>
      </c>
      <c r="U110" s="8">
        <v>2.3271300000000004</v>
      </c>
      <c r="V110" s="8">
        <v>2.372112</v>
      </c>
      <c r="W110" s="8">
        <v>2.4339690000000003</v>
      </c>
      <c r="X110" s="8">
        <v>2.4773309999999999</v>
      </c>
      <c r="Y110" s="8">
        <v>2.506923</v>
      </c>
      <c r="Z110" s="8">
        <v>2.5414020000000002</v>
      </c>
      <c r="AA110" s="8">
        <v>2.6010449999999996</v>
      </c>
      <c r="AB110" s="8">
        <v>2.7</v>
      </c>
      <c r="AC110" s="8">
        <v>2.8089719999999998</v>
      </c>
      <c r="AD110" s="8">
        <v>2.9137590000000002</v>
      </c>
      <c r="AE110" s="8">
        <v>3.0023190000000004</v>
      </c>
      <c r="AF110" s="8">
        <v>3.0942810000000005</v>
      </c>
      <c r="AG110" s="8">
        <v>3.1781969999999999</v>
      </c>
      <c r="AH110" s="8">
        <v>3.2516370000000001</v>
      </c>
    </row>
    <row r="111" spans="1:34" x14ac:dyDescent="0.25">
      <c r="A111" s="6">
        <v>16</v>
      </c>
      <c r="B111" s="1" t="s">
        <v>115</v>
      </c>
      <c r="C111" s="8">
        <v>1.3340360000000002</v>
      </c>
      <c r="D111" s="8">
        <v>1.3396460000000001</v>
      </c>
      <c r="E111" s="8">
        <v>1.377156</v>
      </c>
      <c r="F111" s="8">
        <v>1.451252</v>
      </c>
      <c r="G111" s="8">
        <v>1.5320360000000002</v>
      </c>
      <c r="H111" s="8">
        <v>1.6035360000000003</v>
      </c>
      <c r="I111" s="8">
        <v>1.6365360000000002</v>
      </c>
      <c r="J111" s="8">
        <v>1.6727480000000003</v>
      </c>
      <c r="K111" s="8">
        <v>1.7393860000000001</v>
      </c>
      <c r="L111" s="8">
        <v>1.8193780000000002</v>
      </c>
      <c r="M111" s="8">
        <v>1.9137580000000003</v>
      </c>
      <c r="N111" s="8">
        <v>1.9878980000000002</v>
      </c>
      <c r="O111" s="8">
        <v>2.0163440000000001</v>
      </c>
      <c r="P111" s="8">
        <v>2.0067520000000001</v>
      </c>
      <c r="Q111" s="8">
        <v>1.9717720000000003</v>
      </c>
      <c r="R111" s="8">
        <v>1.915408</v>
      </c>
      <c r="S111" s="8">
        <v>1.8464380000000002</v>
      </c>
      <c r="T111" s="8">
        <v>1.7962120000000001</v>
      </c>
      <c r="U111" s="8">
        <v>1.7865540000000002</v>
      </c>
      <c r="V111" s="8">
        <v>1.8006560000000003</v>
      </c>
      <c r="W111" s="8">
        <v>1.8287720000000001</v>
      </c>
      <c r="X111" s="8">
        <v>1.8933420000000003</v>
      </c>
      <c r="Y111" s="8">
        <v>1.9773380000000003</v>
      </c>
      <c r="Z111" s="8">
        <v>2.038586</v>
      </c>
      <c r="AA111" s="8">
        <v>2.1053340000000005</v>
      </c>
      <c r="AB111" s="8">
        <v>2.2000000000000002</v>
      </c>
      <c r="AC111" s="8">
        <v>2.2924660000000001</v>
      </c>
      <c r="AD111" s="8">
        <v>2.3488520000000004</v>
      </c>
      <c r="AE111" s="8">
        <v>2.3713800000000003</v>
      </c>
      <c r="AF111" s="8">
        <v>2.4054140000000004</v>
      </c>
      <c r="AG111" s="8">
        <v>2.4465320000000004</v>
      </c>
      <c r="AH111" s="8">
        <v>2.487606</v>
      </c>
    </row>
    <row r="112" spans="1:34" x14ac:dyDescent="0.25">
      <c r="A112" s="6">
        <v>17</v>
      </c>
      <c r="B112" s="1" t="s">
        <v>116</v>
      </c>
      <c r="C112" s="8">
        <v>1.4948439999999998</v>
      </c>
      <c r="D112" s="8">
        <v>1.533536</v>
      </c>
      <c r="E112" s="8">
        <v>1.6117699999999999</v>
      </c>
      <c r="F112" s="8">
        <v>1.7343059999999999</v>
      </c>
      <c r="G112" s="8">
        <v>1.8628260000000001</v>
      </c>
      <c r="H112" s="8">
        <v>1.977644</v>
      </c>
      <c r="I112" s="8">
        <v>2.0482619999999998</v>
      </c>
      <c r="J112" s="8">
        <v>2.0993979999999999</v>
      </c>
      <c r="K112" s="8">
        <v>2.1954480000000003</v>
      </c>
      <c r="L112" s="8">
        <v>2.324036</v>
      </c>
      <c r="M112" s="8">
        <v>2.4924720000000002</v>
      </c>
      <c r="N112" s="8">
        <v>2.673352</v>
      </c>
      <c r="O112" s="8">
        <v>2.7993899999999998</v>
      </c>
      <c r="P112" s="8">
        <v>2.8747680000000004</v>
      </c>
      <c r="Q112" s="8">
        <v>2.9030900000000002</v>
      </c>
      <c r="R112" s="8">
        <v>2.8779300000000001</v>
      </c>
      <c r="S112" s="8">
        <v>2.8141120000000002</v>
      </c>
      <c r="T112" s="8">
        <v>2.7678379999999998</v>
      </c>
      <c r="U112" s="8">
        <v>2.7799759999999996</v>
      </c>
      <c r="V112" s="8">
        <v>2.8299899999999996</v>
      </c>
      <c r="W112" s="8">
        <v>2.9200219999999995</v>
      </c>
      <c r="X112" s="8">
        <v>3.0341939999999998</v>
      </c>
      <c r="Y112" s="8">
        <v>3.096244</v>
      </c>
      <c r="Z112" s="8">
        <v>3.1227979999999995</v>
      </c>
      <c r="AA112" s="8">
        <v>3.2210239999999999</v>
      </c>
      <c r="AB112" s="8">
        <v>3.4</v>
      </c>
      <c r="AC112" s="8">
        <v>3.5689459999999995</v>
      </c>
      <c r="AD112" s="8">
        <v>3.6787999999999998</v>
      </c>
      <c r="AE112" s="8">
        <v>3.7319420000000001</v>
      </c>
      <c r="AF112" s="8">
        <v>3.7845400000000002</v>
      </c>
      <c r="AG112" s="8">
        <v>3.8466579999999997</v>
      </c>
      <c r="AH112" s="8">
        <v>3.916868</v>
      </c>
    </row>
    <row r="113" spans="1:34" x14ac:dyDescent="0.25">
      <c r="A113" s="6">
        <v>18</v>
      </c>
      <c r="B113" s="1" t="s">
        <v>117</v>
      </c>
      <c r="C113" s="8">
        <v>4.6751039999999993</v>
      </c>
      <c r="D113" s="8">
        <v>4.7331839999999996</v>
      </c>
      <c r="E113" s="8">
        <v>4.8869759999999998</v>
      </c>
      <c r="F113" s="8">
        <v>5.1564480000000001</v>
      </c>
      <c r="G113" s="8">
        <v>5.4495359999999993</v>
      </c>
      <c r="H113" s="8">
        <v>5.7154560000000005</v>
      </c>
      <c r="I113" s="8">
        <v>5.8506239999999998</v>
      </c>
      <c r="J113" s="8">
        <v>5.9615039999999997</v>
      </c>
      <c r="K113" s="8">
        <v>6.2328959999999993</v>
      </c>
      <c r="L113" s="8">
        <v>6.6958080000000004</v>
      </c>
      <c r="M113" s="8">
        <v>7.5020160000000002</v>
      </c>
      <c r="N113" s="8">
        <v>8.3319359999999989</v>
      </c>
      <c r="O113" s="8">
        <v>8.8297919999999994</v>
      </c>
      <c r="P113" s="8">
        <v>9.099359999999999</v>
      </c>
      <c r="Q113" s="8">
        <v>9.1543679999999998</v>
      </c>
      <c r="R113" s="8">
        <v>8.8555200000000003</v>
      </c>
      <c r="S113" s="8">
        <v>8.3726400000000005</v>
      </c>
      <c r="T113" s="8">
        <v>8.0510399999999986</v>
      </c>
      <c r="U113" s="8">
        <v>7.9417920000000004</v>
      </c>
      <c r="V113" s="8">
        <v>7.9717440000000002</v>
      </c>
      <c r="W113" s="8">
        <v>8.0627519999999997</v>
      </c>
      <c r="X113" s="8">
        <v>8.2574400000000008</v>
      </c>
      <c r="Y113" s="8">
        <v>8.5064639999999994</v>
      </c>
      <c r="Z113" s="8">
        <v>8.719199999999999</v>
      </c>
      <c r="AA113" s="8">
        <v>9.1193279999999994</v>
      </c>
      <c r="AB113" s="8">
        <v>9.6</v>
      </c>
      <c r="AC113" s="8">
        <v>9.9895680000000002</v>
      </c>
      <c r="AD113" s="8">
        <v>10.268255999999999</v>
      </c>
      <c r="AE113" s="8">
        <v>10.359264000000001</v>
      </c>
      <c r="AF113" s="8">
        <v>10.417247999999999</v>
      </c>
      <c r="AG113" s="8">
        <v>10.490879999999999</v>
      </c>
      <c r="AH113" s="8">
        <v>10.615583999999998</v>
      </c>
    </row>
    <row r="114" spans="1:34" x14ac:dyDescent="0.25">
      <c r="A114" s="6">
        <v>19</v>
      </c>
      <c r="B114" s="1" t="s">
        <v>118</v>
      </c>
      <c r="C114" s="8">
        <v>17.710997000000003</v>
      </c>
      <c r="D114" s="8">
        <v>18.641195</v>
      </c>
      <c r="E114" s="8">
        <v>19.405528</v>
      </c>
      <c r="F114" s="8">
        <v>20.199649000000001</v>
      </c>
      <c r="G114" s="8">
        <v>20.981584000000002</v>
      </c>
      <c r="H114" s="8">
        <v>21.814294</v>
      </c>
      <c r="I114" s="8">
        <v>22.636172000000002</v>
      </c>
      <c r="J114" s="8">
        <v>23.678075000000003</v>
      </c>
      <c r="K114" s="8">
        <v>25.464677999999999</v>
      </c>
      <c r="L114" s="8">
        <v>28.358853000000003</v>
      </c>
      <c r="M114" s="8">
        <v>32.479751999999998</v>
      </c>
      <c r="N114" s="8">
        <v>37.049502000000004</v>
      </c>
      <c r="O114" s="8">
        <v>41.132488999999993</v>
      </c>
      <c r="P114" s="8">
        <v>45.710363000000008</v>
      </c>
      <c r="Q114" s="8">
        <v>51.487204000000013</v>
      </c>
      <c r="R114" s="8">
        <v>54.222284000000002</v>
      </c>
      <c r="S114" s="8">
        <v>53.394990000000007</v>
      </c>
      <c r="T114" s="8">
        <v>52.92786000000001</v>
      </c>
      <c r="U114" s="8">
        <v>53.773433000000004</v>
      </c>
      <c r="V114" s="8">
        <v>55.835574999999999</v>
      </c>
      <c r="W114" s="8">
        <v>58.612628999999998</v>
      </c>
      <c r="X114" s="8">
        <v>62.675305999999999</v>
      </c>
      <c r="Y114" s="8">
        <v>65.004186000000004</v>
      </c>
      <c r="Z114" s="8">
        <v>65.053607</v>
      </c>
      <c r="AA114" s="8">
        <v>66.383234999999999</v>
      </c>
      <c r="AB114" s="8">
        <v>67.7</v>
      </c>
      <c r="AC114" s="8">
        <v>68.341795999999988</v>
      </c>
      <c r="AD114" s="8">
        <v>69.470354999999998</v>
      </c>
      <c r="AE114" s="8">
        <v>70.78576600000001</v>
      </c>
      <c r="AF114" s="8">
        <v>72.702353000000002</v>
      </c>
      <c r="AG114" s="8">
        <v>75.014308</v>
      </c>
      <c r="AH114" s="8">
        <v>77.19289400000001</v>
      </c>
    </row>
    <row r="115" spans="1:34" x14ac:dyDescent="0.25">
      <c r="A115" s="6">
        <v>20</v>
      </c>
      <c r="B115" s="1" t="s">
        <v>119</v>
      </c>
      <c r="C115" s="8">
        <v>2.5956000000000001</v>
      </c>
      <c r="D115" s="8">
        <v>2.5103400000000002</v>
      </c>
      <c r="E115" s="8">
        <v>2.4635799999999999</v>
      </c>
      <c r="F115" s="8">
        <v>2.4715600000000002</v>
      </c>
      <c r="G115" s="8">
        <v>2.50061</v>
      </c>
      <c r="H115" s="8">
        <v>2.52868</v>
      </c>
      <c r="I115" s="8">
        <v>2.5191950000000003</v>
      </c>
      <c r="J115" s="8">
        <v>2.4951849999999998</v>
      </c>
      <c r="K115" s="8">
        <v>2.5174450000000004</v>
      </c>
      <c r="L115" s="8">
        <v>2.5889149999999996</v>
      </c>
      <c r="M115" s="8">
        <v>2.6629749999999994</v>
      </c>
      <c r="N115" s="8">
        <v>2.7134800000000001</v>
      </c>
      <c r="O115" s="8">
        <v>2.75786</v>
      </c>
      <c r="P115" s="8">
        <v>2.8273699999999997</v>
      </c>
      <c r="Q115" s="8">
        <v>2.8928199999999999</v>
      </c>
      <c r="R115" s="8">
        <v>2.89961</v>
      </c>
      <c r="S115" s="8">
        <v>2.87581</v>
      </c>
      <c r="T115" s="8">
        <v>2.8658699999999997</v>
      </c>
      <c r="U115" s="8">
        <v>2.8786450000000001</v>
      </c>
      <c r="V115" s="8">
        <v>2.9510249999999996</v>
      </c>
      <c r="W115" s="8">
        <v>3.0745050000000003</v>
      </c>
      <c r="X115" s="8">
        <v>3.19354</v>
      </c>
      <c r="Y115" s="8">
        <v>3.2799200000000002</v>
      </c>
      <c r="Z115" s="8">
        <v>3.3271699999999997</v>
      </c>
      <c r="AA115" s="8">
        <v>3.3877550000000003</v>
      </c>
      <c r="AB115" s="8">
        <v>3.5</v>
      </c>
      <c r="AC115" s="8">
        <v>3.6337000000000002</v>
      </c>
      <c r="AD115" s="8">
        <v>3.7533999999999996</v>
      </c>
      <c r="AE115" s="8">
        <v>3.8569299999999997</v>
      </c>
      <c r="AF115" s="8">
        <v>3.9262999999999999</v>
      </c>
      <c r="AG115" s="8">
        <v>3.99105</v>
      </c>
      <c r="AH115" s="8">
        <v>4.0902050000000001</v>
      </c>
    </row>
    <row r="116" spans="1:34" x14ac:dyDescent="0.25">
      <c r="A116" s="6">
        <v>21</v>
      </c>
      <c r="B116" s="1" t="s">
        <v>120</v>
      </c>
      <c r="C116" s="8">
        <v>11.217975999999998</v>
      </c>
      <c r="D116" s="8">
        <v>11.674894000000002</v>
      </c>
      <c r="E116" s="8">
        <v>12.230988</v>
      </c>
      <c r="F116" s="8">
        <v>12.769526000000001</v>
      </c>
      <c r="G116" s="8">
        <v>13.132041999999998</v>
      </c>
      <c r="H116" s="8">
        <v>13.43881</v>
      </c>
      <c r="I116" s="8">
        <v>14.036946</v>
      </c>
      <c r="J116" s="8">
        <v>15.069208000000001</v>
      </c>
      <c r="K116" s="8">
        <v>16.308908000000002</v>
      </c>
      <c r="L116" s="8">
        <v>17.674118</v>
      </c>
      <c r="M116" s="8">
        <v>18.755506</v>
      </c>
      <c r="N116" s="8">
        <v>19.390756</v>
      </c>
      <c r="O116" s="8">
        <v>19.917282</v>
      </c>
      <c r="P116" s="8">
        <v>20.203875999999998</v>
      </c>
      <c r="Q116" s="8">
        <v>20.108858000000001</v>
      </c>
      <c r="R116" s="8">
        <v>19.930064000000002</v>
      </c>
      <c r="S116" s="8">
        <v>19.856144</v>
      </c>
      <c r="T116" s="8">
        <v>19.796700000000001</v>
      </c>
      <c r="U116" s="8">
        <v>19.705532000000002</v>
      </c>
      <c r="V116" s="8">
        <v>19.629456000000001</v>
      </c>
      <c r="W116" s="8">
        <v>19.380284000000003</v>
      </c>
      <c r="X116" s="8">
        <v>18.508644</v>
      </c>
      <c r="Y116" s="8">
        <v>17.104317999999999</v>
      </c>
      <c r="Z116" s="8">
        <v>15.85815</v>
      </c>
      <c r="AA116" s="8">
        <v>15.225518000000001</v>
      </c>
      <c r="AB116" s="8">
        <v>15.4</v>
      </c>
      <c r="AC116" s="8">
        <v>16.066203999999999</v>
      </c>
      <c r="AD116" s="8">
        <v>16.860689999999998</v>
      </c>
      <c r="AE116" s="8">
        <v>17.528434000000001</v>
      </c>
      <c r="AF116" s="8">
        <v>18.357569999999999</v>
      </c>
      <c r="AG116" s="8">
        <v>19.523350000000001</v>
      </c>
      <c r="AH116" s="8">
        <v>20.617674000000001</v>
      </c>
    </row>
    <row r="117" spans="1:34" x14ac:dyDescent="0.25">
      <c r="A117" s="6">
        <v>22</v>
      </c>
      <c r="B117" s="1" t="s">
        <v>121</v>
      </c>
      <c r="C117" s="8">
        <v>10.162404</v>
      </c>
      <c r="D117" s="8">
        <v>10.762898999999999</v>
      </c>
      <c r="E117" s="8">
        <v>11.066601</v>
      </c>
      <c r="F117" s="8">
        <v>11.176116</v>
      </c>
      <c r="G117" s="8">
        <v>11.119962000000001</v>
      </c>
      <c r="H117" s="8">
        <v>11.060426999999999</v>
      </c>
      <c r="I117" s="8">
        <v>10.976489999999998</v>
      </c>
      <c r="J117" s="8">
        <v>10.761134999999999</v>
      </c>
      <c r="K117" s="8">
        <v>10.524905999999998</v>
      </c>
      <c r="L117" s="8">
        <v>10.469781000000001</v>
      </c>
      <c r="M117" s="8">
        <v>10.737909</v>
      </c>
      <c r="N117" s="8">
        <v>11.107907999999998</v>
      </c>
      <c r="O117" s="8">
        <v>11.331200999999998</v>
      </c>
      <c r="P117" s="8">
        <v>11.208015</v>
      </c>
      <c r="Q117" s="8">
        <v>10.899168</v>
      </c>
      <c r="R117" s="8">
        <v>10.903872</v>
      </c>
      <c r="S117" s="8">
        <v>11.081888999999999</v>
      </c>
      <c r="T117" s="8">
        <v>11.357073</v>
      </c>
      <c r="U117" s="8">
        <v>12.006224999999999</v>
      </c>
      <c r="V117" s="8">
        <v>12.885578999999998</v>
      </c>
      <c r="W117" s="8">
        <v>13.939127999999998</v>
      </c>
      <c r="X117" s="8">
        <v>14.884632</v>
      </c>
      <c r="Y117" s="8">
        <v>15.555686999999999</v>
      </c>
      <c r="Z117" s="8">
        <v>15.640505999999998</v>
      </c>
      <c r="AA117" s="8">
        <v>15.171723</v>
      </c>
      <c r="AB117" s="8">
        <v>14.7</v>
      </c>
      <c r="AC117" s="8">
        <v>14.625324000000001</v>
      </c>
      <c r="AD117" s="8">
        <v>14.917119</v>
      </c>
      <c r="AE117" s="8">
        <v>15.286088999999999</v>
      </c>
      <c r="AF117" s="8">
        <v>16.006976999999999</v>
      </c>
      <c r="AG117" s="8">
        <v>16.685675999999997</v>
      </c>
      <c r="AH117" s="8">
        <v>17.131968000000001</v>
      </c>
    </row>
    <row r="118" spans="1:34" x14ac:dyDescent="0.25">
      <c r="A118" s="6">
        <v>23</v>
      </c>
      <c r="B118" s="1" t="s">
        <v>122</v>
      </c>
      <c r="C118" s="8">
        <v>0.14409</v>
      </c>
      <c r="D118" s="8">
        <v>0.15187200000000001</v>
      </c>
      <c r="E118" s="8">
        <v>0.16331999999999997</v>
      </c>
      <c r="F118" s="8">
        <v>0.17880599999999996</v>
      </c>
      <c r="G118" s="8">
        <v>0.19259399999999996</v>
      </c>
      <c r="H118" s="8">
        <v>0.20313600000000001</v>
      </c>
      <c r="I118" s="8">
        <v>0.21177599999999999</v>
      </c>
      <c r="J118" s="8">
        <v>0.220662</v>
      </c>
      <c r="K118" s="8">
        <v>0.23349599999999998</v>
      </c>
      <c r="L118" s="8">
        <v>0.250998</v>
      </c>
      <c r="M118" s="8">
        <v>0.27557399999999999</v>
      </c>
      <c r="N118" s="8">
        <v>0.30504000000000003</v>
      </c>
      <c r="O118" s="8">
        <v>0.33505199999999996</v>
      </c>
      <c r="P118" s="8">
        <v>0.36098999999999998</v>
      </c>
      <c r="Q118" s="8">
        <v>0.379056</v>
      </c>
      <c r="R118" s="8">
        <v>0.40137600000000001</v>
      </c>
      <c r="S118" s="8">
        <v>0.4224</v>
      </c>
      <c r="T118" s="8">
        <v>0.43686000000000003</v>
      </c>
      <c r="U118" s="8">
        <v>0.46442999999999995</v>
      </c>
      <c r="V118" s="8">
        <v>0.50872799999999996</v>
      </c>
      <c r="W118" s="8">
        <v>0.55942199999999997</v>
      </c>
      <c r="X118" s="8">
        <v>0.58712399999999998</v>
      </c>
      <c r="Y118" s="8">
        <v>0.57859799999999995</v>
      </c>
      <c r="Z118" s="8">
        <v>0.56182799999999999</v>
      </c>
      <c r="AA118" s="8">
        <v>0.56397599999999992</v>
      </c>
      <c r="AB118" s="8">
        <v>0.6</v>
      </c>
      <c r="AC118" s="8">
        <v>0.64312199999999986</v>
      </c>
      <c r="AD118" s="8">
        <v>0.66712800000000005</v>
      </c>
      <c r="AE118" s="8">
        <v>0.70371600000000001</v>
      </c>
      <c r="AF118" s="8">
        <v>0.75874199999999992</v>
      </c>
      <c r="AG118" s="8">
        <v>0.79253399999999996</v>
      </c>
      <c r="AH118" s="8">
        <v>0.81676799999999983</v>
      </c>
    </row>
    <row r="119" spans="1:34" x14ac:dyDescent="0.25">
      <c r="A119" s="6">
        <v>24</v>
      </c>
      <c r="B119" s="1" t="s">
        <v>123</v>
      </c>
      <c r="C119" s="8">
        <v>2.1395360000000001</v>
      </c>
      <c r="D119" s="8">
        <v>2.2969520000000001</v>
      </c>
      <c r="E119" s="8">
        <v>2.442272</v>
      </c>
      <c r="F119" s="8">
        <v>2.622312</v>
      </c>
      <c r="G119" s="8">
        <v>2.8031919999999997</v>
      </c>
      <c r="H119" s="8">
        <v>2.9643599999999997</v>
      </c>
      <c r="I119" s="8">
        <v>3.0317279999999998</v>
      </c>
      <c r="J119" s="8">
        <v>3.034808</v>
      </c>
      <c r="K119" s="8">
        <v>3.0880640000000001</v>
      </c>
      <c r="L119" s="8">
        <v>3.2103679999999999</v>
      </c>
      <c r="M119" s="8">
        <v>3.3702479999999997</v>
      </c>
      <c r="N119" s="8">
        <v>3.5307999999999997</v>
      </c>
      <c r="O119" s="8">
        <v>3.6754479999999994</v>
      </c>
      <c r="P119" s="8">
        <v>3.7934399999999995</v>
      </c>
      <c r="Q119" s="8">
        <v>3.8617039999999996</v>
      </c>
      <c r="R119" s="8">
        <v>3.9016879999999996</v>
      </c>
      <c r="S119" s="8">
        <v>3.9390399999999999</v>
      </c>
      <c r="T119" s="8">
        <v>4.0139680000000002</v>
      </c>
      <c r="U119" s="8">
        <v>4.1446719999999999</v>
      </c>
      <c r="V119" s="8">
        <v>4.2917839999999998</v>
      </c>
      <c r="W119" s="8">
        <v>4.4291519999999993</v>
      </c>
      <c r="X119" s="8">
        <v>4.5855039999999994</v>
      </c>
      <c r="Y119" s="8">
        <v>4.7913039999999993</v>
      </c>
      <c r="Z119" s="8">
        <v>5.00108</v>
      </c>
      <c r="AA119" s="8">
        <v>5.2517359999999993</v>
      </c>
      <c r="AB119" s="8">
        <v>5.6</v>
      </c>
      <c r="AC119" s="8">
        <v>5.8928239999999992</v>
      </c>
      <c r="AD119" s="8">
        <v>6.0477759999999989</v>
      </c>
      <c r="AE119" s="8">
        <v>6.190631999999999</v>
      </c>
      <c r="AF119" s="8">
        <v>6.3443519999999998</v>
      </c>
      <c r="AG119" s="8">
        <v>6.4478959999999992</v>
      </c>
      <c r="AH119" s="8">
        <v>6.5735039999999989</v>
      </c>
    </row>
    <row r="120" spans="1:34" x14ac:dyDescent="0.25">
      <c r="A120" s="6">
        <v>25</v>
      </c>
      <c r="B120" s="1" t="s">
        <v>285</v>
      </c>
      <c r="C120" s="8">
        <v>18.318300000000001</v>
      </c>
      <c r="D120" s="8">
        <v>19.134906999999998</v>
      </c>
      <c r="E120" s="8">
        <v>20.179653999999999</v>
      </c>
      <c r="F120" s="8">
        <v>21.580030999999998</v>
      </c>
      <c r="G120" s="8">
        <v>23.100517</v>
      </c>
      <c r="H120" s="8">
        <v>24.592149999999997</v>
      </c>
      <c r="I120" s="8">
        <v>25.938175999999999</v>
      </c>
      <c r="J120" s="8">
        <v>27.154699000000001</v>
      </c>
      <c r="K120" s="8">
        <v>28.558430999999995</v>
      </c>
      <c r="L120" s="8">
        <v>30.395629</v>
      </c>
      <c r="M120" s="8">
        <v>32.65757</v>
      </c>
      <c r="N120" s="8">
        <v>35.206699</v>
      </c>
      <c r="O120" s="8">
        <v>37.795417</v>
      </c>
      <c r="P120" s="8">
        <v>40.090907999999992</v>
      </c>
      <c r="Q120" s="8">
        <v>42.042846999999995</v>
      </c>
      <c r="R120" s="8">
        <v>43.871992999999996</v>
      </c>
      <c r="S120" s="8">
        <v>45.44012</v>
      </c>
      <c r="T120" s="8">
        <v>46.896189999999997</v>
      </c>
      <c r="U120" s="8">
        <v>48.777002999999993</v>
      </c>
      <c r="V120" s="8">
        <v>50.955739999999999</v>
      </c>
      <c r="W120" s="8">
        <v>53.674632000000003</v>
      </c>
      <c r="X120" s="8">
        <v>57.136991999999999</v>
      </c>
      <c r="Y120" s="8">
        <v>60.355107999999994</v>
      </c>
      <c r="Z120" s="8">
        <v>62.798218999999989</v>
      </c>
      <c r="AA120" s="8">
        <v>64.890396999999993</v>
      </c>
      <c r="AB120" s="8">
        <v>67.099999999999994</v>
      </c>
      <c r="AC120" s="8">
        <v>69.795406999999997</v>
      </c>
      <c r="AD120" s="8">
        <v>72.350574999999992</v>
      </c>
      <c r="AE120" s="8">
        <v>74.556822999999994</v>
      </c>
      <c r="AF120" s="8">
        <v>76.954976999999985</v>
      </c>
      <c r="AG120" s="8">
        <v>79.059903999999989</v>
      </c>
      <c r="AH120" s="8">
        <v>80.887707999999989</v>
      </c>
    </row>
    <row r="121" spans="1:34" x14ac:dyDescent="0.25">
      <c r="A121" s="6">
        <v>26</v>
      </c>
      <c r="B121" s="1" t="s">
        <v>124</v>
      </c>
      <c r="C121" s="8">
        <v>1.7412960000000002</v>
      </c>
      <c r="D121" s="8">
        <v>1.8458399999999997</v>
      </c>
      <c r="E121" s="8">
        <v>1.972704</v>
      </c>
      <c r="F121" s="8">
        <v>2.1363840000000001</v>
      </c>
      <c r="G121" s="8">
        <v>2.2893120000000002</v>
      </c>
      <c r="H121" s="8">
        <v>2.4143999999999997</v>
      </c>
      <c r="I121" s="8">
        <v>2.4948959999999998</v>
      </c>
      <c r="J121" s="8">
        <v>2.5557599999999998</v>
      </c>
      <c r="K121" s="8">
        <v>2.6588159999999998</v>
      </c>
      <c r="L121" s="8">
        <v>2.8031040000000003</v>
      </c>
      <c r="M121" s="8">
        <v>3.0079199999999999</v>
      </c>
      <c r="N121" s="8">
        <v>3.2388479999999999</v>
      </c>
      <c r="O121" s="8">
        <v>3.4721760000000002</v>
      </c>
      <c r="P121" s="8">
        <v>3.6759359999999996</v>
      </c>
      <c r="Q121" s="8">
        <v>3.8014079999999995</v>
      </c>
      <c r="R121" s="8">
        <v>3.9214079999999996</v>
      </c>
      <c r="S121" s="8">
        <v>3.9889439999999996</v>
      </c>
      <c r="T121" s="8">
        <v>3.9995039999999995</v>
      </c>
      <c r="U121" s="8">
        <v>4.0644</v>
      </c>
      <c r="V121" s="8">
        <v>4.1501760000000001</v>
      </c>
      <c r="W121" s="8">
        <v>4.1956799999999994</v>
      </c>
      <c r="X121" s="8">
        <v>4.3054559999999995</v>
      </c>
      <c r="Y121" s="8">
        <v>4.474704</v>
      </c>
      <c r="Z121" s="8">
        <v>4.5636479999999997</v>
      </c>
      <c r="AA121" s="8">
        <v>4.6326239999999999</v>
      </c>
      <c r="AB121" s="8">
        <v>4.8</v>
      </c>
      <c r="AC121" s="8">
        <v>5.0161439999999997</v>
      </c>
      <c r="AD121" s="8">
        <v>5.1958079999999995</v>
      </c>
      <c r="AE121" s="8">
        <v>5.359248</v>
      </c>
      <c r="AF121" s="8">
        <v>5.5497119999999995</v>
      </c>
      <c r="AG121" s="8">
        <v>5.6817600000000006</v>
      </c>
      <c r="AH121" s="8">
        <v>5.7987359999999999</v>
      </c>
    </row>
    <row r="122" spans="1:34" x14ac:dyDescent="0.25">
      <c r="A122" s="6">
        <v>27</v>
      </c>
      <c r="B122" s="1" t="s">
        <v>125</v>
      </c>
      <c r="C122" s="8">
        <v>0.16582999999999998</v>
      </c>
      <c r="D122" s="8">
        <v>0.17545000000000002</v>
      </c>
      <c r="E122" s="8">
        <v>0.18905999999999998</v>
      </c>
      <c r="F122" s="8">
        <v>0.20885000000000001</v>
      </c>
      <c r="G122" s="8">
        <v>0.23030500000000001</v>
      </c>
      <c r="H122" s="8">
        <v>0.25018999999999997</v>
      </c>
      <c r="I122" s="8">
        <v>0.26954499999999998</v>
      </c>
      <c r="J122" s="8">
        <v>0.29479</v>
      </c>
      <c r="K122" s="8">
        <v>0.31916499999999998</v>
      </c>
      <c r="L122" s="8">
        <v>0.33731499999999998</v>
      </c>
      <c r="M122" s="8">
        <v>0.36673499999999998</v>
      </c>
      <c r="N122" s="8">
        <v>0.40348500000000004</v>
      </c>
      <c r="O122" s="8">
        <v>0.43408000000000002</v>
      </c>
      <c r="P122" s="8">
        <v>0.45023000000000002</v>
      </c>
      <c r="Q122" s="8">
        <v>0.45476999999999995</v>
      </c>
      <c r="R122" s="8">
        <v>0.45897500000000002</v>
      </c>
      <c r="S122" s="8">
        <v>0.44962000000000002</v>
      </c>
      <c r="T122" s="8">
        <v>0.43207000000000001</v>
      </c>
      <c r="U122" s="8">
        <v>0.42531999999999998</v>
      </c>
      <c r="V122" s="8">
        <v>0.42610999999999999</v>
      </c>
      <c r="W122" s="8">
        <v>0.42938000000000004</v>
      </c>
      <c r="X122" s="8">
        <v>0.43979999999999997</v>
      </c>
      <c r="Y122" s="8">
        <v>0.46227499999999999</v>
      </c>
      <c r="Z122" s="8">
        <v>0.47387999999999997</v>
      </c>
      <c r="AA122" s="8">
        <v>0.47712000000000004</v>
      </c>
      <c r="AB122" s="8">
        <v>0.5</v>
      </c>
      <c r="AC122" s="8">
        <v>0.53110500000000005</v>
      </c>
      <c r="AD122" s="8">
        <v>0.55869000000000002</v>
      </c>
      <c r="AE122" s="8">
        <v>0.57752999999999999</v>
      </c>
      <c r="AF122" s="8">
        <v>0.58970999999999996</v>
      </c>
      <c r="AG122" s="8">
        <v>0.58845999999999998</v>
      </c>
      <c r="AH122" s="8">
        <v>0.58409999999999995</v>
      </c>
    </row>
    <row r="123" spans="1:34" x14ac:dyDescent="0.25">
      <c r="A123" s="6">
        <v>28</v>
      </c>
      <c r="B123" s="1" t="s">
        <v>126</v>
      </c>
      <c r="C123" s="8">
        <v>0.15397200000000003</v>
      </c>
      <c r="D123" s="8">
        <v>0.16198000000000001</v>
      </c>
      <c r="E123" s="8">
        <v>0.17249600000000001</v>
      </c>
      <c r="F123" s="8">
        <v>0.186672</v>
      </c>
      <c r="G123" s="8">
        <v>0.20081200000000002</v>
      </c>
      <c r="H123" s="8">
        <v>0.21308800000000003</v>
      </c>
      <c r="I123" s="8">
        <v>0.22165600000000002</v>
      </c>
      <c r="J123" s="8">
        <v>0.23095200000000002</v>
      </c>
      <c r="K123" s="8">
        <v>0.244696</v>
      </c>
      <c r="L123" s="8">
        <v>0.25724000000000002</v>
      </c>
      <c r="M123" s="8">
        <v>0.27375200000000005</v>
      </c>
      <c r="N123" s="8">
        <v>0.295904</v>
      </c>
      <c r="O123" s="8">
        <v>0.31980800000000004</v>
      </c>
      <c r="P123" s="8">
        <v>0.34124000000000004</v>
      </c>
      <c r="Q123" s="8">
        <v>0.35525599999999996</v>
      </c>
      <c r="R123" s="8">
        <v>0.35687200000000002</v>
      </c>
      <c r="S123" s="8">
        <v>0.34912799999999999</v>
      </c>
      <c r="T123" s="8">
        <v>0.33987200000000001</v>
      </c>
      <c r="U123" s="8">
        <v>0.33742399999999995</v>
      </c>
      <c r="V123" s="8">
        <v>0.33929599999999999</v>
      </c>
      <c r="W123" s="8">
        <v>0.34148400000000001</v>
      </c>
      <c r="X123" s="8">
        <v>0.34564400000000001</v>
      </c>
      <c r="Y123" s="8">
        <v>0.35374</v>
      </c>
      <c r="Z123" s="8">
        <v>0.36125200000000002</v>
      </c>
      <c r="AA123" s="8">
        <v>0.37354800000000005</v>
      </c>
      <c r="AB123" s="8">
        <v>0.4</v>
      </c>
      <c r="AC123" s="8">
        <v>0.43247199999999997</v>
      </c>
      <c r="AD123" s="8">
        <v>0.44933600000000007</v>
      </c>
      <c r="AE123" s="8">
        <v>0.449656</v>
      </c>
      <c r="AF123" s="8">
        <v>0.45368400000000009</v>
      </c>
      <c r="AG123" s="8">
        <v>0.45338000000000001</v>
      </c>
      <c r="AH123" s="8">
        <v>0.45139600000000002</v>
      </c>
    </row>
    <row r="124" spans="1:34" x14ac:dyDescent="0.25">
      <c r="A124" s="6">
        <v>29</v>
      </c>
      <c r="B124" s="1" t="s">
        <v>127</v>
      </c>
      <c r="C124" s="8">
        <v>0.73412999999999995</v>
      </c>
      <c r="D124" s="8">
        <v>0.75358499999999995</v>
      </c>
      <c r="E124" s="8">
        <v>0.77713499999999991</v>
      </c>
      <c r="F124" s="8">
        <v>0.82684500000000005</v>
      </c>
      <c r="G124" s="8">
        <v>0.88264500000000001</v>
      </c>
      <c r="H124" s="8">
        <v>0.92991000000000001</v>
      </c>
      <c r="I124" s="8">
        <v>0.96226499999999993</v>
      </c>
      <c r="J124" s="8">
        <v>0.98935499999999987</v>
      </c>
      <c r="K124" s="8">
        <v>1.029555</v>
      </c>
      <c r="L124" s="8">
        <v>1.089405</v>
      </c>
      <c r="M124" s="8">
        <v>1.177935</v>
      </c>
      <c r="N124" s="8">
        <v>1.2792600000000001</v>
      </c>
      <c r="O124" s="8">
        <v>1.3478700000000001</v>
      </c>
      <c r="P124" s="8">
        <v>1.3929</v>
      </c>
      <c r="Q124" s="8">
        <v>1.4341650000000001</v>
      </c>
      <c r="R124" s="8">
        <v>1.459875</v>
      </c>
      <c r="S124" s="8">
        <v>1.4621699999999997</v>
      </c>
      <c r="T124" s="8">
        <v>1.4352</v>
      </c>
      <c r="U124" s="8">
        <v>1.4211750000000001</v>
      </c>
      <c r="V124" s="8">
        <v>1.4605950000000001</v>
      </c>
      <c r="W124" s="8">
        <v>1.4974799999999999</v>
      </c>
      <c r="X124" s="8">
        <v>1.497045</v>
      </c>
      <c r="Y124" s="8">
        <v>1.4665350000000001</v>
      </c>
      <c r="Z124" s="8">
        <v>1.44285</v>
      </c>
      <c r="AA124" s="8">
        <v>1.45248</v>
      </c>
      <c r="AB124" s="8">
        <v>1.5</v>
      </c>
      <c r="AC124" s="8">
        <v>1.5607499999999999</v>
      </c>
      <c r="AD124" s="8">
        <v>1.6222500000000002</v>
      </c>
      <c r="AE124" s="8">
        <v>1.6846649999999999</v>
      </c>
      <c r="AF124" s="8">
        <v>1.7340899999999999</v>
      </c>
      <c r="AG124" s="8">
        <v>1.768545</v>
      </c>
      <c r="AH124" s="8">
        <v>1.8040049999999999</v>
      </c>
    </row>
    <row r="125" spans="1:34" x14ac:dyDescent="0.25">
      <c r="A125" s="6">
        <v>30</v>
      </c>
      <c r="B125" s="1" t="s">
        <v>128</v>
      </c>
      <c r="C125" s="8">
        <v>0.20452799999999999</v>
      </c>
      <c r="D125" s="8">
        <v>0.21717599999999998</v>
      </c>
      <c r="E125" s="8">
        <v>0.23207999999999998</v>
      </c>
      <c r="F125" s="8">
        <v>0.25591200000000003</v>
      </c>
      <c r="G125" s="8">
        <v>0.280584</v>
      </c>
      <c r="H125" s="8">
        <v>0.303672</v>
      </c>
      <c r="I125" s="8">
        <v>0.31728000000000001</v>
      </c>
      <c r="J125" s="8">
        <v>0.33080399999999999</v>
      </c>
      <c r="K125" s="8">
        <v>0.35177999999999998</v>
      </c>
      <c r="L125" s="8">
        <v>0.37707599999999997</v>
      </c>
      <c r="M125" s="8">
        <v>0.440664</v>
      </c>
      <c r="N125" s="8">
        <v>0.5168879999999999</v>
      </c>
      <c r="O125" s="8">
        <v>0.59119199999999994</v>
      </c>
      <c r="P125" s="8">
        <v>0.65617199999999998</v>
      </c>
      <c r="Q125" s="8">
        <v>0.69095999999999991</v>
      </c>
      <c r="R125" s="8">
        <v>0.72157199999999999</v>
      </c>
      <c r="S125" s="8">
        <v>0.74991600000000003</v>
      </c>
      <c r="T125" s="8">
        <v>0.80714399999999997</v>
      </c>
      <c r="U125" s="8">
        <v>0.91167599999999993</v>
      </c>
      <c r="V125" s="8">
        <v>1.0065120000000001</v>
      </c>
      <c r="W125" s="8">
        <v>1.097016</v>
      </c>
      <c r="X125" s="8">
        <v>1.19838</v>
      </c>
      <c r="Y125" s="8">
        <v>1.2083519999999999</v>
      </c>
      <c r="Z125" s="8">
        <v>1.1406480000000001</v>
      </c>
      <c r="AA125" s="8">
        <v>1.1401919999999999</v>
      </c>
      <c r="AB125" s="8">
        <v>1.2</v>
      </c>
      <c r="AC125" s="8">
        <v>1.227816</v>
      </c>
      <c r="AD125" s="8">
        <v>1.2413759999999998</v>
      </c>
      <c r="AE125" s="8">
        <v>1.25376</v>
      </c>
      <c r="AF125" s="8">
        <v>1.2770520000000001</v>
      </c>
      <c r="AG125" s="8">
        <v>1.309728</v>
      </c>
      <c r="AH125" s="8">
        <v>1.3409639999999998</v>
      </c>
    </row>
    <row r="126" spans="1:34" x14ac:dyDescent="0.25">
      <c r="A126" s="6">
        <v>31</v>
      </c>
      <c r="B126" s="1" t="s">
        <v>129</v>
      </c>
      <c r="C126" s="8">
        <v>3.540079</v>
      </c>
      <c r="D126" s="8">
        <v>3.5773310000000005</v>
      </c>
      <c r="E126" s="8">
        <v>3.6545820000000004</v>
      </c>
      <c r="F126" s="8">
        <v>3.7747800000000002</v>
      </c>
      <c r="G126" s="8">
        <v>3.8898190000000006</v>
      </c>
      <c r="H126" s="8">
        <v>3.9910559999999999</v>
      </c>
      <c r="I126" s="8">
        <v>4.0279060000000007</v>
      </c>
      <c r="J126" s="8">
        <v>4.0230819999999996</v>
      </c>
      <c r="K126" s="8">
        <v>4.0863969999999998</v>
      </c>
      <c r="L126" s="8">
        <v>4.2134960000000001</v>
      </c>
      <c r="M126" s="8">
        <v>4.3489699999999996</v>
      </c>
      <c r="N126" s="8">
        <v>4.4615299999999998</v>
      </c>
      <c r="O126" s="8">
        <v>4.5455480000000001</v>
      </c>
      <c r="P126" s="8">
        <v>4.6298339999999998</v>
      </c>
      <c r="Q126" s="8">
        <v>4.6833</v>
      </c>
      <c r="R126" s="8">
        <v>4.7194799999999999</v>
      </c>
      <c r="S126" s="8">
        <v>4.8084559999999996</v>
      </c>
      <c r="T126" s="8">
        <v>4.8730440000000002</v>
      </c>
      <c r="U126" s="8">
        <v>4.9778320000000011</v>
      </c>
      <c r="V126" s="8">
        <v>5.1139760000000001</v>
      </c>
      <c r="W126" s="8">
        <v>5.2347770000000002</v>
      </c>
      <c r="X126" s="8">
        <v>5.4881709999999995</v>
      </c>
      <c r="Y126" s="8">
        <v>5.9505379999999999</v>
      </c>
      <c r="Z126" s="8">
        <v>6.311534</v>
      </c>
      <c r="AA126" s="8">
        <v>6.4595370000000001</v>
      </c>
      <c r="AB126" s="8">
        <v>6.7</v>
      </c>
      <c r="AC126" s="8">
        <v>7.3491629999999999</v>
      </c>
      <c r="AD126" s="8">
        <v>7.7782310000000008</v>
      </c>
      <c r="AE126" s="8">
        <v>7.7457360000000008</v>
      </c>
      <c r="AF126" s="8">
        <v>7.8608419999999999</v>
      </c>
      <c r="AG126" s="8">
        <v>8.0492460000000001</v>
      </c>
      <c r="AH126" s="8">
        <v>8.250513999999999</v>
      </c>
    </row>
    <row r="127" spans="1:34" x14ac:dyDescent="0.25">
      <c r="A127" s="6">
        <v>32</v>
      </c>
      <c r="B127" s="1" t="s">
        <v>130</v>
      </c>
      <c r="C127" s="8">
        <v>10.626357</v>
      </c>
      <c r="D127" s="8">
        <v>11.251583</v>
      </c>
      <c r="E127" s="8">
        <v>12.012987000000001</v>
      </c>
      <c r="F127" s="8">
        <v>12.977167000000001</v>
      </c>
      <c r="G127" s="8">
        <v>14.067585000000001</v>
      </c>
      <c r="H127" s="8">
        <v>15.202236000000001</v>
      </c>
      <c r="I127" s="8">
        <v>16.361737000000002</v>
      </c>
      <c r="J127" s="8">
        <v>17.453149</v>
      </c>
      <c r="K127" s="8">
        <v>18.565435000000001</v>
      </c>
      <c r="L127" s="8">
        <v>19.973436000000003</v>
      </c>
      <c r="M127" s="8">
        <v>21.614530000000006</v>
      </c>
      <c r="N127" s="8">
        <v>23.468340000000001</v>
      </c>
      <c r="O127" s="8">
        <v>25.407634000000002</v>
      </c>
      <c r="P127" s="8">
        <v>27.143655000000003</v>
      </c>
      <c r="Q127" s="8">
        <v>28.739522000000001</v>
      </c>
      <c r="R127" s="8">
        <v>30.264815000000002</v>
      </c>
      <c r="S127" s="8">
        <v>31.626098000000002</v>
      </c>
      <c r="T127" s="8">
        <v>33.011237000000008</v>
      </c>
      <c r="U127" s="8">
        <v>34.616546999999997</v>
      </c>
      <c r="V127" s="8">
        <v>36.401274000000001</v>
      </c>
      <c r="W127" s="8">
        <v>38.797808000000003</v>
      </c>
      <c r="X127" s="8">
        <v>41.735574999999997</v>
      </c>
      <c r="Y127" s="8">
        <v>44.282699999999998</v>
      </c>
      <c r="Z127" s="8">
        <v>46.329346000000008</v>
      </c>
      <c r="AA127" s="8">
        <v>48.128982999999998</v>
      </c>
      <c r="AB127" s="8">
        <v>49.7</v>
      </c>
      <c r="AC127" s="8">
        <v>51.276981000000006</v>
      </c>
      <c r="AD127" s="8">
        <v>52.983181999999999</v>
      </c>
      <c r="AE127" s="8">
        <v>54.846931999999995</v>
      </c>
      <c r="AF127" s="8">
        <v>56.729568000000008</v>
      </c>
      <c r="AG127" s="8">
        <v>58.363704000000006</v>
      </c>
      <c r="AH127" s="8">
        <v>59.759777000000007</v>
      </c>
    </row>
    <row r="128" spans="1:34" x14ac:dyDescent="0.25">
      <c r="A128" s="6">
        <v>33</v>
      </c>
      <c r="B128" s="1" t="s">
        <v>131</v>
      </c>
      <c r="C128" s="8">
        <v>1.063658</v>
      </c>
      <c r="D128" s="8">
        <v>1.062646</v>
      </c>
      <c r="E128" s="8">
        <v>1.0780099999999999</v>
      </c>
      <c r="F128" s="8">
        <v>1.1136139999999999</v>
      </c>
      <c r="G128" s="8">
        <v>1.1538179999999998</v>
      </c>
      <c r="H128" s="8">
        <v>1.1854889999999998</v>
      </c>
      <c r="I128" s="8">
        <v>1.1981159999999997</v>
      </c>
      <c r="J128" s="8">
        <v>1.2077069999999999</v>
      </c>
      <c r="K128" s="8">
        <v>1.2388950000000001</v>
      </c>
      <c r="L128" s="8">
        <v>1.288897</v>
      </c>
      <c r="M128" s="8">
        <v>1.3622669999999999</v>
      </c>
      <c r="N128" s="8">
        <v>1.4651229999999997</v>
      </c>
      <c r="O128" s="8">
        <v>1.5928420000000001</v>
      </c>
      <c r="P128" s="8">
        <v>1.7138679999999999</v>
      </c>
      <c r="Q128" s="8">
        <v>1.8066960000000001</v>
      </c>
      <c r="R128" s="8">
        <v>1.9044919999999999</v>
      </c>
      <c r="S128" s="8">
        <v>1.9604049999999997</v>
      </c>
      <c r="T128" s="8">
        <v>1.9711459999999996</v>
      </c>
      <c r="U128" s="8">
        <v>2.003323</v>
      </c>
      <c r="V128" s="8">
        <v>2.0430669999999997</v>
      </c>
      <c r="W128" s="8">
        <v>2.075037</v>
      </c>
      <c r="X128" s="8">
        <v>2.1271319999999996</v>
      </c>
      <c r="Y128" s="8">
        <v>2.161931</v>
      </c>
      <c r="Z128" s="8">
        <v>2.180193</v>
      </c>
      <c r="AA128" s="8">
        <v>2.2248359999999998</v>
      </c>
      <c r="AB128" s="8">
        <v>2.2999999999999998</v>
      </c>
      <c r="AC128" s="8">
        <v>2.4144479999999997</v>
      </c>
      <c r="AD128" s="8">
        <v>2.5409939999999995</v>
      </c>
      <c r="AE128" s="8">
        <v>2.6451609999999999</v>
      </c>
      <c r="AF128" s="8">
        <v>2.758988</v>
      </c>
      <c r="AG128" s="8">
        <v>2.8387519999999999</v>
      </c>
      <c r="AH128" s="8">
        <v>2.8892370000000001</v>
      </c>
    </row>
    <row r="129" spans="1:34" x14ac:dyDescent="0.25">
      <c r="A129" s="6">
        <v>34</v>
      </c>
      <c r="B129" s="9" t="s">
        <v>40</v>
      </c>
      <c r="C129" s="8">
        <v>0.91893700000000011</v>
      </c>
      <c r="D129" s="8">
        <v>1.0259080000000003</v>
      </c>
      <c r="E129" s="8">
        <v>1.210709</v>
      </c>
      <c r="F129" s="8">
        <v>1.4525250000000003</v>
      </c>
      <c r="G129" s="8">
        <v>1.707373</v>
      </c>
      <c r="H129" s="8">
        <v>1.9879230000000001</v>
      </c>
      <c r="I129" s="8">
        <v>2.3662130000000001</v>
      </c>
      <c r="J129" s="8">
        <v>2.7816080000000003</v>
      </c>
      <c r="K129" s="8">
        <v>3.118449</v>
      </c>
      <c r="L129" s="8">
        <v>3.3756499999999998</v>
      </c>
      <c r="M129" s="8">
        <v>3.7512250000000007</v>
      </c>
      <c r="N129" s="8">
        <v>4.3401990000000001</v>
      </c>
      <c r="O129" s="8">
        <v>5.2032069999999999</v>
      </c>
      <c r="P129" s="8">
        <v>6.3147279999999997</v>
      </c>
      <c r="Q129" s="8">
        <v>7.3241650000000016</v>
      </c>
      <c r="R129" s="8">
        <v>8.3214749999999995</v>
      </c>
      <c r="S129" s="8">
        <v>9.4985180000000007</v>
      </c>
      <c r="T129" s="8">
        <v>10.858190000000002</v>
      </c>
      <c r="U129" s="8">
        <v>12.857516</v>
      </c>
      <c r="V129" s="8">
        <v>14.519095999999999</v>
      </c>
      <c r="W129" s="8">
        <v>15.015036000000002</v>
      </c>
      <c r="X129" s="8">
        <v>15.448893</v>
      </c>
      <c r="Y129" s="8">
        <v>15.708447000000003</v>
      </c>
      <c r="Z129" s="8">
        <v>15.795327</v>
      </c>
      <c r="AA129" s="8">
        <v>16.677340000000001</v>
      </c>
      <c r="AB129" s="8">
        <v>18.100000000000001</v>
      </c>
      <c r="AC129" s="8">
        <v>18.856942</v>
      </c>
      <c r="AD129" s="8">
        <v>19.670356000000002</v>
      </c>
      <c r="AE129" s="8">
        <v>20.573546</v>
      </c>
      <c r="AF129" s="8">
        <v>21.137904000000002</v>
      </c>
      <c r="AG129" s="8">
        <v>21.720362000000002</v>
      </c>
      <c r="AH129" s="8">
        <v>22.415945000000001</v>
      </c>
    </row>
    <row r="130" spans="1:34" x14ac:dyDescent="0.25">
      <c r="A130" s="6">
        <v>35</v>
      </c>
      <c r="B130" s="9" t="s">
        <v>42</v>
      </c>
      <c r="C130" s="8">
        <v>0.57613799999999993</v>
      </c>
      <c r="D130" s="8">
        <v>0.66181199999999984</v>
      </c>
      <c r="E130" s="8">
        <v>0.79163300000000003</v>
      </c>
      <c r="F130" s="8">
        <v>0.95119100000000001</v>
      </c>
      <c r="G130" s="8">
        <v>1.0993519999999999</v>
      </c>
      <c r="H130" s="8">
        <v>1.261792</v>
      </c>
      <c r="I130" s="8">
        <v>1.4436199999999999</v>
      </c>
      <c r="J130" s="8">
        <v>1.5862789999999998</v>
      </c>
      <c r="K130" s="8">
        <v>1.6914720000000001</v>
      </c>
      <c r="L130" s="8">
        <v>1.787364</v>
      </c>
      <c r="M130" s="8">
        <v>1.9224250000000001</v>
      </c>
      <c r="N130" s="8">
        <v>2.2735050000000001</v>
      </c>
      <c r="O130" s="8">
        <v>2.8704719999999999</v>
      </c>
      <c r="P130" s="8">
        <v>3.6461229999999993</v>
      </c>
      <c r="Q130" s="8">
        <v>4.4433889999999998</v>
      </c>
      <c r="R130" s="8">
        <v>5.2082980000000001</v>
      </c>
      <c r="S130" s="8">
        <v>6.1452099999999996</v>
      </c>
      <c r="T130" s="8">
        <v>7.3805399999999999</v>
      </c>
      <c r="U130" s="8">
        <v>8.5427719999999994</v>
      </c>
      <c r="V130" s="8">
        <v>9.5221280000000004</v>
      </c>
      <c r="W130" s="8">
        <v>10.337734000000001</v>
      </c>
      <c r="X130" s="8">
        <v>10.725625000000001</v>
      </c>
      <c r="Y130" s="8">
        <v>10.730865000000001</v>
      </c>
      <c r="Z130" s="8">
        <v>10.824660999999999</v>
      </c>
      <c r="AA130" s="8">
        <v>11.675768</v>
      </c>
      <c r="AB130" s="8">
        <v>13.1</v>
      </c>
      <c r="AC130" s="8">
        <v>14.276641999999999</v>
      </c>
      <c r="AD130" s="8">
        <v>15.422760999999998</v>
      </c>
      <c r="AE130" s="8">
        <v>16.831011</v>
      </c>
      <c r="AF130" s="8">
        <v>18.069353999999997</v>
      </c>
      <c r="AG130" s="8">
        <v>19.496206000000001</v>
      </c>
      <c r="AH130" s="8">
        <v>21.484786</v>
      </c>
    </row>
    <row r="131" spans="1:34" x14ac:dyDescent="0.25">
      <c r="A131" s="6">
        <v>36</v>
      </c>
      <c r="B131" s="9" t="s">
        <v>44</v>
      </c>
      <c r="C131" s="8">
        <v>0.11930099999999999</v>
      </c>
      <c r="D131" s="8">
        <v>0.13306799999999999</v>
      </c>
      <c r="E131" s="8">
        <v>0.172848</v>
      </c>
      <c r="F131" s="8">
        <v>0.23626199999999997</v>
      </c>
      <c r="G131" s="8">
        <v>0.31157099999999999</v>
      </c>
      <c r="H131" s="8">
        <v>0.40193399999999996</v>
      </c>
      <c r="I131" s="8">
        <v>0.58780799999999989</v>
      </c>
      <c r="J131" s="8">
        <v>0.92601599999999995</v>
      </c>
      <c r="K131" s="8">
        <v>1.3372710000000001</v>
      </c>
      <c r="L131" s="8">
        <v>1.76553</v>
      </c>
      <c r="M131" s="8">
        <v>2.459886</v>
      </c>
      <c r="N131" s="8">
        <v>3.2316570000000002</v>
      </c>
      <c r="O131" s="8">
        <v>3.6705239999999999</v>
      </c>
      <c r="P131" s="8">
        <v>4.0225770000000001</v>
      </c>
      <c r="Q131" s="8">
        <v>4.3595369999999996</v>
      </c>
      <c r="R131" s="8">
        <v>4.077528</v>
      </c>
      <c r="S131" s="8">
        <v>3.4068059999999996</v>
      </c>
      <c r="T131" s="8">
        <v>3.0575219999999996</v>
      </c>
      <c r="U131" s="8">
        <v>2.9598659999999999</v>
      </c>
      <c r="V131" s="8">
        <v>3.0830669999999998</v>
      </c>
      <c r="W131" s="8">
        <v>3.1707780000000003</v>
      </c>
      <c r="X131" s="8">
        <v>3.2133660000000002</v>
      </c>
      <c r="Y131" s="8">
        <v>3.2671859999999997</v>
      </c>
      <c r="Z131" s="8">
        <v>3.2121179999999998</v>
      </c>
      <c r="AA131" s="8">
        <v>3.3866039999999997</v>
      </c>
      <c r="AB131" s="8">
        <v>3.9</v>
      </c>
      <c r="AC131" s="8">
        <v>4.498494</v>
      </c>
      <c r="AD131" s="8">
        <v>5.4610919999999998</v>
      </c>
      <c r="AE131" s="8">
        <v>6.5864370000000001</v>
      </c>
      <c r="AF131" s="8">
        <v>7.3727549999999997</v>
      </c>
      <c r="AG131" s="8">
        <v>7.804835999999999</v>
      </c>
      <c r="AH131" s="8">
        <v>8.177403</v>
      </c>
    </row>
    <row r="132" spans="1:34" x14ac:dyDescent="0.25">
      <c r="A132" s="6">
        <v>37</v>
      </c>
      <c r="B132" s="1" t="s">
        <v>132</v>
      </c>
      <c r="C132" s="8">
        <v>6.7248000000000016E-2</v>
      </c>
      <c r="D132" s="8">
        <v>7.1264000000000008E-2</v>
      </c>
      <c r="E132" s="8">
        <v>8.7983999999999993E-2</v>
      </c>
      <c r="F132" s="8">
        <v>0.114832</v>
      </c>
      <c r="G132" s="8">
        <v>0.14521600000000001</v>
      </c>
      <c r="H132" s="8">
        <v>0.17740000000000003</v>
      </c>
      <c r="I132" s="8">
        <v>0.21954400000000004</v>
      </c>
      <c r="J132" s="8">
        <v>0.28631200000000001</v>
      </c>
      <c r="K132" s="8">
        <v>0.41462400000000005</v>
      </c>
      <c r="L132" s="8">
        <v>0.61429600000000006</v>
      </c>
      <c r="M132" s="8">
        <v>0.93748000000000009</v>
      </c>
      <c r="N132" s="8">
        <v>1.2552399999999999</v>
      </c>
      <c r="O132" s="8">
        <v>1.3502320000000001</v>
      </c>
      <c r="P132" s="8">
        <v>1.4220160000000002</v>
      </c>
      <c r="Q132" s="8">
        <v>1.5945280000000002</v>
      </c>
      <c r="R132" s="8">
        <v>1.4565119999999998</v>
      </c>
      <c r="S132" s="8">
        <v>1.0956240000000002</v>
      </c>
      <c r="T132" s="8">
        <v>0.88400800000000002</v>
      </c>
      <c r="U132" s="8">
        <v>0.75109599999999999</v>
      </c>
      <c r="V132" s="8">
        <v>0.65687200000000001</v>
      </c>
      <c r="W132" s="8">
        <v>0.65424000000000004</v>
      </c>
      <c r="X132" s="8">
        <v>0.72451200000000004</v>
      </c>
      <c r="Y132" s="8">
        <v>0.75877600000000001</v>
      </c>
      <c r="Z132" s="8">
        <v>0.72980800000000001</v>
      </c>
      <c r="AA132" s="8">
        <v>0.7229040000000001</v>
      </c>
      <c r="AB132" s="8">
        <v>0.8</v>
      </c>
      <c r="AC132" s="8">
        <v>0.95330399999999993</v>
      </c>
      <c r="AD132" s="8">
        <v>1.1615840000000002</v>
      </c>
      <c r="AE132" s="8">
        <v>1.3789039999999999</v>
      </c>
      <c r="AF132" s="8">
        <v>1.5850560000000002</v>
      </c>
      <c r="AG132" s="8">
        <v>1.734416</v>
      </c>
      <c r="AH132" s="8">
        <v>1.8572000000000002</v>
      </c>
    </row>
    <row r="133" spans="1:34" x14ac:dyDescent="0.25">
      <c r="A133" s="6">
        <v>38</v>
      </c>
      <c r="B133" s="1" t="s">
        <v>133</v>
      </c>
      <c r="C133" s="8">
        <v>1.2269999999999998E-2</v>
      </c>
      <c r="D133" s="8">
        <v>1.4279999999999999E-2</v>
      </c>
      <c r="E133" s="8">
        <v>2.0243999999999998E-2</v>
      </c>
      <c r="F133" s="8">
        <v>3.1050000000000001E-2</v>
      </c>
      <c r="G133" s="8">
        <v>4.5083999999999999E-2</v>
      </c>
      <c r="H133" s="8">
        <v>6.2681999999999988E-2</v>
      </c>
      <c r="I133" s="8">
        <v>0.11413199999999998</v>
      </c>
      <c r="J133" s="8">
        <v>0.193884</v>
      </c>
      <c r="K133" s="8">
        <v>0.24905999999999998</v>
      </c>
      <c r="L133" s="8">
        <v>0.28228799999999998</v>
      </c>
      <c r="M133" s="8">
        <v>0.32868600000000003</v>
      </c>
      <c r="N133" s="8">
        <v>0.38659199999999999</v>
      </c>
      <c r="O133" s="8">
        <v>0.44140799999999997</v>
      </c>
      <c r="P133" s="8">
        <v>0.43740000000000001</v>
      </c>
      <c r="Q133" s="8">
        <v>0.413298</v>
      </c>
      <c r="R133" s="8">
        <v>0.38984400000000002</v>
      </c>
      <c r="S133" s="8">
        <v>0.34068599999999999</v>
      </c>
      <c r="T133" s="8">
        <v>0.310998</v>
      </c>
      <c r="U133" s="8">
        <v>0.28994399999999998</v>
      </c>
      <c r="V133" s="8">
        <v>0.27650400000000003</v>
      </c>
      <c r="W133" s="8">
        <v>0.27834599999999998</v>
      </c>
      <c r="X133" s="8">
        <v>0.30245999999999995</v>
      </c>
      <c r="Y133" s="8">
        <v>0.32203799999999999</v>
      </c>
      <c r="Z133" s="8">
        <v>0.34492799999999996</v>
      </c>
      <c r="AA133" s="8">
        <v>0.45270599999999994</v>
      </c>
      <c r="AB133" s="8">
        <v>0.6</v>
      </c>
      <c r="AC133" s="8">
        <v>0.67488599999999987</v>
      </c>
      <c r="AD133" s="8">
        <v>0.74677799999999994</v>
      </c>
      <c r="AE133" s="8">
        <v>0.872838</v>
      </c>
      <c r="AF133" s="8">
        <v>0.92849399999999993</v>
      </c>
      <c r="AG133" s="8">
        <v>0.84855599999999998</v>
      </c>
      <c r="AH133" s="8">
        <v>0.76338600000000001</v>
      </c>
    </row>
    <row r="134" spans="1:34" x14ac:dyDescent="0.25">
      <c r="A134" s="6">
        <v>39</v>
      </c>
      <c r="B134" s="1" t="s">
        <v>134</v>
      </c>
      <c r="C134" s="8">
        <v>3.7440000000000008E-3</v>
      </c>
      <c r="D134" s="8">
        <v>4.2920000000000007E-3</v>
      </c>
      <c r="E134" s="8">
        <v>5.1280000000000006E-3</v>
      </c>
      <c r="F134" s="8">
        <v>6.2720000000000007E-3</v>
      </c>
      <c r="G134" s="8">
        <v>7.5780000000000005E-3</v>
      </c>
      <c r="H134" s="8">
        <v>9.0640000000000009E-3</v>
      </c>
      <c r="I134" s="8">
        <v>1.5478E-2</v>
      </c>
      <c r="J134" s="8">
        <v>2.9254000000000002E-2</v>
      </c>
      <c r="K134" s="8">
        <v>4.2408000000000001E-2</v>
      </c>
      <c r="L134" s="8">
        <v>5.4926000000000003E-2</v>
      </c>
      <c r="M134" s="8">
        <v>8.7251999999999996E-2</v>
      </c>
      <c r="N134" s="8">
        <v>0.124942</v>
      </c>
      <c r="O134" s="8">
        <v>0.14375399999999999</v>
      </c>
      <c r="P134" s="8">
        <v>0.144762</v>
      </c>
      <c r="Q134" s="8">
        <v>0.14250599999999999</v>
      </c>
      <c r="R134" s="8">
        <v>0.14399799999999999</v>
      </c>
      <c r="S134" s="8">
        <v>0.13883999999999999</v>
      </c>
      <c r="T134" s="8">
        <v>0.135856</v>
      </c>
      <c r="U134" s="8">
        <v>0.13465199999999999</v>
      </c>
      <c r="V134" s="8">
        <v>0.13947399999999999</v>
      </c>
      <c r="W134" s="8">
        <v>0.14122399999999999</v>
      </c>
      <c r="X134" s="8">
        <v>0.14127800000000001</v>
      </c>
      <c r="Y134" s="8">
        <v>0.15377199999999999</v>
      </c>
      <c r="Z134" s="8">
        <v>0.16044999999999998</v>
      </c>
      <c r="AA134" s="8">
        <v>0.162554</v>
      </c>
      <c r="AB134" s="8">
        <v>0.2</v>
      </c>
      <c r="AC134" s="8">
        <v>0.24605800000000003</v>
      </c>
      <c r="AD134" s="8">
        <v>0.30475400000000002</v>
      </c>
      <c r="AE134" s="8">
        <v>0.39374400000000009</v>
      </c>
      <c r="AF134" s="8">
        <v>0.45871000000000001</v>
      </c>
      <c r="AG134" s="8">
        <v>0.44252600000000003</v>
      </c>
      <c r="AH134" s="8">
        <v>0.39606400000000008</v>
      </c>
    </row>
    <row r="135" spans="1:34" x14ac:dyDescent="0.25">
      <c r="A135" s="6">
        <v>40</v>
      </c>
      <c r="B135" s="1" t="s">
        <v>135</v>
      </c>
      <c r="C135" s="8">
        <v>4.64E-3</v>
      </c>
      <c r="D135" s="8">
        <v>5.8899999999999994E-3</v>
      </c>
      <c r="E135" s="8">
        <v>8.2749999999999994E-3</v>
      </c>
      <c r="F135" s="8">
        <v>1.1365E-2</v>
      </c>
      <c r="G135" s="8">
        <v>1.4764999999999999E-2</v>
      </c>
      <c r="H135" s="8">
        <v>1.9984999999999999E-2</v>
      </c>
      <c r="I135" s="8">
        <v>3.2835000000000003E-2</v>
      </c>
      <c r="J135" s="8">
        <v>6.1994999999999995E-2</v>
      </c>
      <c r="K135" s="8">
        <v>9.5774999999999999E-2</v>
      </c>
      <c r="L135" s="8">
        <v>0.11852499999999999</v>
      </c>
      <c r="M135" s="8">
        <v>0.16278999999999999</v>
      </c>
      <c r="N135" s="8">
        <v>0.22312000000000001</v>
      </c>
      <c r="O135" s="8">
        <v>0.27263999999999999</v>
      </c>
      <c r="P135" s="8">
        <v>0.32708500000000001</v>
      </c>
      <c r="Q135" s="8">
        <v>0.39139499999999999</v>
      </c>
      <c r="R135" s="8">
        <v>0.44593000000000005</v>
      </c>
      <c r="S135" s="8">
        <v>0.46860999999999997</v>
      </c>
      <c r="T135" s="8">
        <v>0.48269000000000001</v>
      </c>
      <c r="U135" s="8">
        <v>0.55169500000000005</v>
      </c>
      <c r="V135" s="8">
        <v>0.62802000000000002</v>
      </c>
      <c r="W135" s="8">
        <v>0.57891999999999999</v>
      </c>
      <c r="X135" s="8">
        <v>0.49031999999999998</v>
      </c>
      <c r="Y135" s="8">
        <v>0.44161</v>
      </c>
      <c r="Z135" s="8">
        <v>0.41015500000000005</v>
      </c>
      <c r="AA135" s="8">
        <v>0.43573000000000001</v>
      </c>
      <c r="AB135" s="8">
        <v>0.5</v>
      </c>
      <c r="AC135" s="8">
        <v>0.54515000000000002</v>
      </c>
      <c r="AD135" s="8">
        <v>0.61404000000000003</v>
      </c>
      <c r="AE135" s="8">
        <v>0.68760999999999994</v>
      </c>
      <c r="AF135" s="8">
        <v>0.73318499999999998</v>
      </c>
      <c r="AG135" s="8">
        <v>0.77867000000000008</v>
      </c>
      <c r="AH135" s="8">
        <v>0.82754499999999998</v>
      </c>
    </row>
    <row r="136" spans="1:34" x14ac:dyDescent="0.25">
      <c r="A136" s="6">
        <v>41</v>
      </c>
      <c r="B136" s="1" t="s">
        <v>136</v>
      </c>
      <c r="C136" s="8">
        <v>1.6459999999999999E-3</v>
      </c>
      <c r="D136" s="8">
        <v>2.6579999999999998E-3</v>
      </c>
      <c r="E136" s="8">
        <v>5.8840000000000003E-3</v>
      </c>
      <c r="F136" s="8">
        <v>1.1391999999999999E-2</v>
      </c>
      <c r="G136" s="8">
        <v>1.8985999999999999E-2</v>
      </c>
      <c r="H136" s="8">
        <v>2.3061999999999999E-2</v>
      </c>
      <c r="I136" s="8">
        <v>2.7520000000000003E-2</v>
      </c>
      <c r="J136" s="8">
        <v>3.7014000000000005E-2</v>
      </c>
      <c r="K136" s="8">
        <v>4.5554000000000004E-2</v>
      </c>
      <c r="L136" s="8">
        <v>6.0312000000000004E-2</v>
      </c>
      <c r="M136" s="8">
        <v>8.1112000000000004E-2</v>
      </c>
      <c r="N136" s="8">
        <v>0.10325800000000002</v>
      </c>
      <c r="O136" s="8">
        <v>0.13513399999999998</v>
      </c>
      <c r="P136" s="8">
        <v>0.16842799999999999</v>
      </c>
      <c r="Q136" s="8">
        <v>0.18811000000000003</v>
      </c>
      <c r="R136" s="8">
        <v>0.165882</v>
      </c>
      <c r="S136" s="8">
        <v>0.12520400000000001</v>
      </c>
      <c r="T136" s="8">
        <v>0.10356600000000001</v>
      </c>
      <c r="U136" s="8">
        <v>9.0004000000000015E-2</v>
      </c>
      <c r="V136" s="8">
        <v>8.2067999999999988E-2</v>
      </c>
      <c r="W136" s="8">
        <v>7.9646000000000008E-2</v>
      </c>
      <c r="X136" s="8">
        <v>8.6682000000000009E-2</v>
      </c>
      <c r="Y136" s="8">
        <v>0.11563600000000002</v>
      </c>
      <c r="Z136" s="8">
        <v>0.15365000000000001</v>
      </c>
      <c r="AA136" s="8">
        <v>0.17078800000000002</v>
      </c>
      <c r="AB136" s="8">
        <v>0.2</v>
      </c>
      <c r="AC136" s="8">
        <v>0.27228400000000003</v>
      </c>
      <c r="AD136" s="8">
        <v>0.303728</v>
      </c>
      <c r="AE136" s="8">
        <v>0.30484600000000001</v>
      </c>
      <c r="AF136" s="8">
        <v>0.32623200000000002</v>
      </c>
      <c r="AG136" s="8">
        <v>0.37019400000000002</v>
      </c>
      <c r="AH136" s="8">
        <v>0.44088600000000006</v>
      </c>
    </row>
    <row r="137" spans="1:34" x14ac:dyDescent="0.25">
      <c r="A137" s="6">
        <v>42</v>
      </c>
      <c r="B137" s="1" t="s">
        <v>137</v>
      </c>
      <c r="C137" s="8">
        <v>2.9632000000000006E-2</v>
      </c>
      <c r="D137" s="8">
        <v>3.2472000000000001E-2</v>
      </c>
      <c r="E137" s="8">
        <v>3.7991999999999998E-2</v>
      </c>
      <c r="F137" s="8">
        <v>4.5584000000000006E-2</v>
      </c>
      <c r="G137" s="8">
        <v>5.3468000000000009E-2</v>
      </c>
      <c r="H137" s="8">
        <v>6.5040000000000014E-2</v>
      </c>
      <c r="I137" s="8">
        <v>8.8252000000000011E-2</v>
      </c>
      <c r="J137" s="8">
        <v>0.11632800000000001</v>
      </c>
      <c r="K137" s="8">
        <v>0.14521200000000001</v>
      </c>
      <c r="L137" s="8">
        <v>0.18815599999999999</v>
      </c>
      <c r="M137" s="8">
        <v>0.24884399999999998</v>
      </c>
      <c r="N137" s="8">
        <v>0.28582400000000002</v>
      </c>
      <c r="O137" s="8">
        <v>0.30790400000000001</v>
      </c>
      <c r="P137" s="8">
        <v>0.34850799999999998</v>
      </c>
      <c r="Q137" s="8">
        <v>0.39410800000000001</v>
      </c>
      <c r="R137" s="8">
        <v>0.39089200000000007</v>
      </c>
      <c r="S137" s="8">
        <v>0.329876</v>
      </c>
      <c r="T137" s="8">
        <v>0.296904</v>
      </c>
      <c r="U137" s="8">
        <v>0.29596800000000001</v>
      </c>
      <c r="V137" s="8">
        <v>0.30866399999999999</v>
      </c>
      <c r="W137" s="8">
        <v>0.32450400000000001</v>
      </c>
      <c r="X137" s="8">
        <v>0.38008799999999998</v>
      </c>
      <c r="Y137" s="8">
        <v>0.42989600000000006</v>
      </c>
      <c r="Z137" s="8">
        <v>0.41560000000000002</v>
      </c>
      <c r="AA137" s="8">
        <v>0.38930399999999998</v>
      </c>
      <c r="AB137" s="8">
        <v>0.4</v>
      </c>
      <c r="AC137" s="8">
        <v>0.56400800000000006</v>
      </c>
      <c r="AD137" s="8">
        <v>0.90002000000000004</v>
      </c>
      <c r="AE137" s="8">
        <v>1.1070360000000001</v>
      </c>
      <c r="AF137" s="8">
        <v>1.271916</v>
      </c>
      <c r="AG137" s="8">
        <v>1.381856</v>
      </c>
      <c r="AH137" s="8">
        <v>1.355216</v>
      </c>
    </row>
    <row r="138" spans="1:34" x14ac:dyDescent="0.25">
      <c r="A138" s="6">
        <v>43</v>
      </c>
      <c r="B138" s="1" t="s">
        <v>138</v>
      </c>
      <c r="C138" s="8">
        <v>6.1799999999999997E-3</v>
      </c>
      <c r="D138" s="8">
        <v>8.3999999999999995E-3</v>
      </c>
      <c r="E138" s="8">
        <v>1.421E-2</v>
      </c>
      <c r="F138" s="8">
        <v>2.3889999999999998E-2</v>
      </c>
      <c r="G138" s="8">
        <v>3.6019999999999996E-2</v>
      </c>
      <c r="H138" s="8">
        <v>5.4290000000000005E-2</v>
      </c>
      <c r="I138" s="8">
        <v>9.894E-2</v>
      </c>
      <c r="J138" s="8">
        <v>0.20233000000000001</v>
      </c>
      <c r="K138" s="8">
        <v>0.33433000000000002</v>
      </c>
      <c r="L138" s="8">
        <v>0.43554999999999999</v>
      </c>
      <c r="M138" s="8">
        <v>0.6008</v>
      </c>
      <c r="N138" s="8">
        <v>0.83509</v>
      </c>
      <c r="O138" s="8">
        <v>1.00162</v>
      </c>
      <c r="P138" s="8">
        <v>1.14994</v>
      </c>
      <c r="Q138" s="8">
        <v>1.21567</v>
      </c>
      <c r="R138" s="8">
        <v>1.0538099999999999</v>
      </c>
      <c r="S138" s="8">
        <v>0.84763999999999995</v>
      </c>
      <c r="T138" s="8">
        <v>0.7678100000000001</v>
      </c>
      <c r="U138" s="8">
        <v>0.76585999999999999</v>
      </c>
      <c r="V138" s="8">
        <v>0.89956000000000003</v>
      </c>
      <c r="W138" s="8">
        <v>1.00031</v>
      </c>
      <c r="X138" s="8">
        <v>0.95211000000000001</v>
      </c>
      <c r="Y138" s="8">
        <v>0.88656999999999997</v>
      </c>
      <c r="Z138" s="8">
        <v>0.82013999999999998</v>
      </c>
      <c r="AA138" s="8">
        <v>0.87492999999999999</v>
      </c>
      <c r="AB138" s="8">
        <v>1</v>
      </c>
      <c r="AC138" s="8">
        <v>0.98702000000000001</v>
      </c>
      <c r="AD138" s="8">
        <v>1.0546500000000001</v>
      </c>
      <c r="AE138" s="8">
        <v>1.3663800000000001</v>
      </c>
      <c r="AF138" s="8">
        <v>1.54606</v>
      </c>
      <c r="AG138" s="8">
        <v>1.6504699999999999</v>
      </c>
      <c r="AH138" s="8">
        <v>1.8726400000000001</v>
      </c>
    </row>
    <row r="139" spans="1:34" x14ac:dyDescent="0.25">
      <c r="A139" s="6">
        <v>44</v>
      </c>
      <c r="B139" s="1" t="s">
        <v>139</v>
      </c>
      <c r="C139" s="8">
        <v>5.8600000000000004E-4</v>
      </c>
      <c r="D139" s="8">
        <v>8.3199999999999995E-4</v>
      </c>
      <c r="E139" s="8">
        <v>1.4399999999999999E-3</v>
      </c>
      <c r="F139" s="8">
        <v>2.3700000000000001E-3</v>
      </c>
      <c r="G139" s="8">
        <v>3.5119999999999999E-3</v>
      </c>
      <c r="H139" s="8">
        <v>5.4200000000000003E-3</v>
      </c>
      <c r="I139" s="8">
        <v>1.014E-2</v>
      </c>
      <c r="J139" s="8">
        <v>2.0316000000000001E-2</v>
      </c>
      <c r="K139" s="8">
        <v>3.1165999999999999E-2</v>
      </c>
      <c r="L139" s="8">
        <v>3.6881999999999998E-2</v>
      </c>
      <c r="M139" s="8">
        <v>4.6293999999999995E-2</v>
      </c>
      <c r="N139" s="8">
        <v>5.6132000000000001E-2</v>
      </c>
      <c r="O139" s="8">
        <v>5.7062000000000002E-2</v>
      </c>
      <c r="P139" s="8">
        <v>5.5274000000000004E-2</v>
      </c>
      <c r="Q139" s="8">
        <v>5.0740000000000007E-2</v>
      </c>
      <c r="R139" s="8">
        <v>6.4054E-2</v>
      </c>
      <c r="S139" s="8">
        <v>8.6821999999999996E-2</v>
      </c>
      <c r="T139" s="8">
        <v>9.7696000000000005E-2</v>
      </c>
      <c r="U139" s="8">
        <v>0.10265600000000001</v>
      </c>
      <c r="V139" s="8">
        <v>0.11249600000000001</v>
      </c>
      <c r="W139" s="8">
        <v>0.12634600000000001</v>
      </c>
      <c r="X139" s="8">
        <v>0.13954</v>
      </c>
      <c r="Y139" s="8">
        <v>0.15506800000000001</v>
      </c>
      <c r="Z139" s="8">
        <v>0.16864599999999999</v>
      </c>
      <c r="AA139" s="8">
        <v>0.17338400000000001</v>
      </c>
      <c r="AB139" s="8">
        <v>0.2</v>
      </c>
      <c r="AC139" s="8">
        <v>0.24835000000000002</v>
      </c>
      <c r="AD139" s="8">
        <v>0.35022000000000003</v>
      </c>
      <c r="AE139" s="8">
        <v>0.43979000000000007</v>
      </c>
      <c r="AF139" s="8">
        <v>0.48281200000000007</v>
      </c>
      <c r="AG139" s="8">
        <v>0.53691200000000006</v>
      </c>
      <c r="AH139" s="8">
        <v>0.57947199999999999</v>
      </c>
    </row>
    <row r="140" spans="1:34" x14ac:dyDescent="0.25">
      <c r="A140" s="6">
        <v>45</v>
      </c>
      <c r="B140" s="9" t="s">
        <v>286</v>
      </c>
      <c r="C140" s="8">
        <v>23.974219999999999</v>
      </c>
      <c r="D140" s="8">
        <v>25.807880000000001</v>
      </c>
      <c r="E140" s="8">
        <v>27.895299999999999</v>
      </c>
      <c r="F140" s="8">
        <v>30.236479999999997</v>
      </c>
      <c r="G140" s="8">
        <v>32.581319999999998</v>
      </c>
      <c r="H140" s="8">
        <v>34.804159999999996</v>
      </c>
      <c r="I140" s="8">
        <v>37.183160000000001</v>
      </c>
      <c r="J140" s="8">
        <v>39.637799999999999</v>
      </c>
      <c r="K140" s="8">
        <v>42.025340000000007</v>
      </c>
      <c r="L140" s="8">
        <v>44.752040000000008</v>
      </c>
      <c r="M140" s="8">
        <v>47.996020000000001</v>
      </c>
      <c r="N140" s="8">
        <v>52.39045999999999</v>
      </c>
      <c r="O140" s="8">
        <v>58.457519999999995</v>
      </c>
      <c r="P140" s="8">
        <v>66.121560000000002</v>
      </c>
      <c r="Q140" s="8">
        <v>73.025540000000007</v>
      </c>
      <c r="R140" s="8">
        <v>77.572479999999999</v>
      </c>
      <c r="S140" s="8">
        <v>81.716819999999984</v>
      </c>
      <c r="T140" s="8">
        <v>85.980720000000005</v>
      </c>
      <c r="U140" s="8">
        <v>89.949380000000005</v>
      </c>
      <c r="V140" s="8">
        <v>94.612219999999994</v>
      </c>
      <c r="W140" s="8">
        <v>99.955820000000003</v>
      </c>
      <c r="X140" s="8">
        <v>104.27706000000001</v>
      </c>
      <c r="Y140" s="8">
        <v>107.28923999999999</v>
      </c>
      <c r="Z140" s="8">
        <v>111.3677</v>
      </c>
      <c r="AA140" s="8">
        <v>117.0468</v>
      </c>
      <c r="AB140" s="8">
        <v>122</v>
      </c>
      <c r="AC140" s="8">
        <v>127.90845999999999</v>
      </c>
      <c r="AD140" s="8">
        <v>136.69855999999999</v>
      </c>
      <c r="AE140" s="8">
        <v>144.9665</v>
      </c>
      <c r="AF140" s="8">
        <v>153.28568000000001</v>
      </c>
      <c r="AG140" s="8">
        <v>163.88015999999999</v>
      </c>
      <c r="AH140" s="8">
        <v>175.47992000000002</v>
      </c>
    </row>
    <row r="141" spans="1:34" x14ac:dyDescent="0.25">
      <c r="A141" s="6">
        <v>46</v>
      </c>
      <c r="B141" s="1" t="s">
        <v>140</v>
      </c>
      <c r="C141" s="8">
        <v>4.62636</v>
      </c>
      <c r="D141" s="8">
        <v>5.2035900000000002</v>
      </c>
      <c r="E141" s="8">
        <v>5.8255500000000007</v>
      </c>
      <c r="F141" s="8">
        <v>6.4679579999999994</v>
      </c>
      <c r="G141" s="8">
        <v>7.041780000000001</v>
      </c>
      <c r="H141" s="8">
        <v>7.5180480000000003</v>
      </c>
      <c r="I141" s="8">
        <v>7.9423439999999994</v>
      </c>
      <c r="J141" s="8">
        <v>8.3210580000000007</v>
      </c>
      <c r="K141" s="8">
        <v>8.6252220000000008</v>
      </c>
      <c r="L141" s="8">
        <v>9.0844500000000004</v>
      </c>
      <c r="M141" s="8">
        <v>9.85764</v>
      </c>
      <c r="N141" s="8">
        <v>11.021045999999998</v>
      </c>
      <c r="O141" s="8">
        <v>12.789798000000001</v>
      </c>
      <c r="P141" s="8">
        <v>14.782626</v>
      </c>
      <c r="Q141" s="8">
        <v>16.553082</v>
      </c>
      <c r="R141" s="8">
        <v>19.010676</v>
      </c>
      <c r="S141" s="8">
        <v>22.570758000000001</v>
      </c>
      <c r="T141" s="8">
        <v>25.653294000000002</v>
      </c>
      <c r="U141" s="8">
        <v>27.641010000000001</v>
      </c>
      <c r="V141" s="8">
        <v>29.629152000000005</v>
      </c>
      <c r="W141" s="8">
        <v>31.965762000000005</v>
      </c>
      <c r="X141" s="8">
        <v>34.322394000000003</v>
      </c>
      <c r="Y141" s="8">
        <v>36.469008000000002</v>
      </c>
      <c r="Z141" s="8">
        <v>38.411994</v>
      </c>
      <c r="AA141" s="8">
        <v>40.785240000000002</v>
      </c>
      <c r="AB141" s="8">
        <v>42.6</v>
      </c>
      <c r="AC141" s="8">
        <v>44.296332</v>
      </c>
      <c r="AD141" s="8">
        <v>47.346491999999998</v>
      </c>
      <c r="AE141" s="8">
        <v>49.531019999999998</v>
      </c>
      <c r="AF141" s="8">
        <v>50.422212000000002</v>
      </c>
      <c r="AG141" s="8">
        <v>51.492750000000008</v>
      </c>
      <c r="AH141" s="8">
        <v>53.117939999999997</v>
      </c>
    </row>
    <row r="142" spans="1:34" x14ac:dyDescent="0.25">
      <c r="A142" s="6">
        <v>47</v>
      </c>
      <c r="B142" s="1" t="s">
        <v>141</v>
      </c>
      <c r="C142" s="8">
        <v>10.865126999999999</v>
      </c>
      <c r="D142" s="8">
        <v>11.353251</v>
      </c>
      <c r="E142" s="8">
        <v>11.860212000000001</v>
      </c>
      <c r="F142" s="8">
        <v>12.425595000000001</v>
      </c>
      <c r="G142" s="8">
        <v>12.982788000000001</v>
      </c>
      <c r="H142" s="8">
        <v>13.553904000000003</v>
      </c>
      <c r="I142" s="8">
        <v>14.173067999999999</v>
      </c>
      <c r="J142" s="8">
        <v>14.875769999999999</v>
      </c>
      <c r="K142" s="8">
        <v>15.697227</v>
      </c>
      <c r="L142" s="8">
        <v>16.592940000000002</v>
      </c>
      <c r="M142" s="8">
        <v>17.518136999999999</v>
      </c>
      <c r="N142" s="8">
        <v>18.484829999999999</v>
      </c>
      <c r="O142" s="8">
        <v>19.457529000000001</v>
      </c>
      <c r="P142" s="8">
        <v>20.425859999999997</v>
      </c>
      <c r="Q142" s="8">
        <v>21.228480000000005</v>
      </c>
      <c r="R142" s="8">
        <v>21.876309000000003</v>
      </c>
      <c r="S142" s="8">
        <v>22.683297000000003</v>
      </c>
      <c r="T142" s="8">
        <v>23.629787999999998</v>
      </c>
      <c r="U142" s="8">
        <v>24.703223999999999</v>
      </c>
      <c r="V142" s="8">
        <v>25.754819999999999</v>
      </c>
      <c r="W142" s="8">
        <v>26.621321999999999</v>
      </c>
      <c r="X142" s="8">
        <v>27.144390000000001</v>
      </c>
      <c r="Y142" s="8">
        <v>27.206088000000005</v>
      </c>
      <c r="Z142" s="8">
        <v>27.350232000000002</v>
      </c>
      <c r="AA142" s="8">
        <v>27.465437999999999</v>
      </c>
      <c r="AB142" s="8">
        <v>27.3</v>
      </c>
      <c r="AC142" s="8">
        <v>27.129921</v>
      </c>
      <c r="AD142" s="8">
        <v>27.333851999999997</v>
      </c>
      <c r="AE142" s="8">
        <v>27.967484999999996</v>
      </c>
      <c r="AF142" s="8">
        <v>28.678377000000001</v>
      </c>
      <c r="AG142" s="8">
        <v>29.419025999999999</v>
      </c>
      <c r="AH142" s="8">
        <v>30.242940000000004</v>
      </c>
    </row>
    <row r="143" spans="1:34" x14ac:dyDescent="0.25">
      <c r="A143" s="6">
        <v>48</v>
      </c>
      <c r="B143" s="1" t="s">
        <v>142</v>
      </c>
      <c r="C143" s="8">
        <v>8.0021280000000008</v>
      </c>
      <c r="D143" s="8">
        <v>8.6770560000000003</v>
      </c>
      <c r="E143" s="8">
        <v>9.5174479999999999</v>
      </c>
      <c r="F143" s="8">
        <v>10.519176</v>
      </c>
      <c r="G143" s="8">
        <v>11.606904</v>
      </c>
      <c r="H143" s="8">
        <v>12.668488</v>
      </c>
      <c r="I143" s="8">
        <v>13.844624000000001</v>
      </c>
      <c r="J143" s="8">
        <v>15.034176</v>
      </c>
      <c r="K143" s="8">
        <v>16.120871999999999</v>
      </c>
      <c r="L143" s="8">
        <v>17.305263999999998</v>
      </c>
      <c r="M143" s="8">
        <v>18.585631999999997</v>
      </c>
      <c r="N143" s="8">
        <v>20.113336</v>
      </c>
      <c r="O143" s="8">
        <v>22.012903999999999</v>
      </c>
      <c r="P143" s="8">
        <v>24.810655999999998</v>
      </c>
      <c r="Q143" s="8">
        <v>27.335616000000002</v>
      </c>
      <c r="R143" s="8">
        <v>27.406135999999996</v>
      </c>
      <c r="S143" s="8">
        <v>26.216583999999997</v>
      </c>
      <c r="T143" s="8">
        <v>25.790023999999999</v>
      </c>
      <c r="U143" s="8">
        <v>26.273687999999996</v>
      </c>
      <c r="V143" s="8">
        <v>27.345591999999996</v>
      </c>
      <c r="W143" s="8">
        <v>28.672399999999996</v>
      </c>
      <c r="X143" s="8">
        <v>29.948983999999999</v>
      </c>
      <c r="Y143" s="8">
        <v>31.005408000000003</v>
      </c>
      <c r="Z143" s="8">
        <v>31.831351999999995</v>
      </c>
      <c r="AA143" s="8">
        <v>32.851999999999997</v>
      </c>
      <c r="AB143" s="8">
        <v>34.4</v>
      </c>
      <c r="AC143" s="8">
        <v>36.078032</v>
      </c>
      <c r="AD143" s="8">
        <v>37.580967999999999</v>
      </c>
      <c r="AE143" s="8">
        <v>39.127591999999993</v>
      </c>
      <c r="AF143" s="8">
        <v>40.976592000000004</v>
      </c>
      <c r="AG143" s="8">
        <v>43.094255999999994</v>
      </c>
      <c r="AH143" s="8">
        <v>45.551791999999999</v>
      </c>
    </row>
    <row r="144" spans="1:34" x14ac:dyDescent="0.25">
      <c r="A144" s="6">
        <v>49</v>
      </c>
      <c r="B144" s="1" t="s">
        <v>143</v>
      </c>
      <c r="C144" s="8">
        <v>0.47506799999999999</v>
      </c>
      <c r="D144" s="8">
        <v>0.55029300000000003</v>
      </c>
      <c r="E144" s="8">
        <v>0.63206699999999993</v>
      </c>
      <c r="F144" s="8">
        <v>0.71525700000000003</v>
      </c>
      <c r="G144" s="8">
        <v>0.780393</v>
      </c>
      <c r="H144" s="8">
        <v>0.82977599999999996</v>
      </c>
      <c r="I144" s="8">
        <v>0.90110699999999999</v>
      </c>
      <c r="J144" s="8">
        <v>0.99102299999999999</v>
      </c>
      <c r="K144" s="8">
        <v>1.0802309999999999</v>
      </c>
      <c r="L144" s="8">
        <v>1.194396</v>
      </c>
      <c r="M144" s="8">
        <v>1.4140529999999998</v>
      </c>
      <c r="N144" s="8">
        <v>2.0976270000000001</v>
      </c>
      <c r="O144" s="8">
        <v>3.4630049999999999</v>
      </c>
      <c r="P144" s="8">
        <v>5.229819</v>
      </c>
      <c r="Q144" s="8">
        <v>6.9150359999999989</v>
      </c>
      <c r="R144" s="8">
        <v>8.4621929999999992</v>
      </c>
      <c r="S144" s="8">
        <v>9.7886309999999987</v>
      </c>
      <c r="T144" s="8">
        <v>10.686197999999999</v>
      </c>
      <c r="U144" s="8">
        <v>11.18817</v>
      </c>
      <c r="V144" s="8">
        <v>11.780057999999999</v>
      </c>
      <c r="W144" s="8">
        <v>12.639215999999999</v>
      </c>
      <c r="X144" s="8">
        <v>12.835686000000001</v>
      </c>
      <c r="Y144" s="8">
        <v>12.599745</v>
      </c>
      <c r="Z144" s="8">
        <v>13.779273</v>
      </c>
      <c r="AA144" s="8">
        <v>15.947523</v>
      </c>
      <c r="AB144" s="8">
        <v>17.7</v>
      </c>
      <c r="AC144" s="8">
        <v>20.420490000000001</v>
      </c>
      <c r="AD144" s="8">
        <v>24.430955999999995</v>
      </c>
      <c r="AE144" s="8">
        <v>28.389915000000002</v>
      </c>
      <c r="AF144" s="8">
        <v>33.476009999999995</v>
      </c>
      <c r="AG144" s="8">
        <v>40.476890999999995</v>
      </c>
      <c r="AH144" s="8">
        <v>47.544324000000003</v>
      </c>
    </row>
    <row r="145" spans="1:34" x14ac:dyDescent="0.25">
      <c r="A145" s="6">
        <v>50</v>
      </c>
      <c r="B145" s="9" t="s">
        <v>287</v>
      </c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</row>
    <row r="146" spans="1:34" x14ac:dyDescent="0.25">
      <c r="A146" s="6">
        <v>51</v>
      </c>
      <c r="B146" s="9" t="s">
        <v>61</v>
      </c>
      <c r="C146" s="8">
        <v>3.4406569999999999</v>
      </c>
      <c r="D146" s="8">
        <v>4.1083829999999999</v>
      </c>
      <c r="E146" s="8">
        <v>5.0903330000000002</v>
      </c>
      <c r="F146" s="8">
        <v>6.2495130000000003</v>
      </c>
      <c r="G146" s="8">
        <v>7.4115669999999998</v>
      </c>
      <c r="H146" s="8">
        <v>8.5300320000000003</v>
      </c>
      <c r="I146" s="8">
        <v>9.4602500000000003</v>
      </c>
      <c r="J146" s="8">
        <v>10.211322000000001</v>
      </c>
      <c r="K146" s="8">
        <v>10.549975</v>
      </c>
      <c r="L146" s="8">
        <v>10.686968999999999</v>
      </c>
      <c r="M146" s="8">
        <v>11.000714</v>
      </c>
      <c r="N146" s="8">
        <v>12.168037</v>
      </c>
      <c r="O146" s="8">
        <v>14.635365999999999</v>
      </c>
      <c r="P146" s="8">
        <v>17.514156</v>
      </c>
      <c r="Q146" s="8">
        <v>19.941727999999998</v>
      </c>
      <c r="R146" s="8">
        <v>22.228473999999995</v>
      </c>
      <c r="S146" s="8">
        <v>24.906084</v>
      </c>
      <c r="T146" s="8">
        <v>28.022936999999999</v>
      </c>
      <c r="U146" s="8">
        <v>30.588939999999997</v>
      </c>
      <c r="V146" s="8">
        <v>32.312861000000005</v>
      </c>
      <c r="W146" s="8">
        <v>34.534941999999994</v>
      </c>
      <c r="X146" s="8">
        <v>36.953891999999996</v>
      </c>
      <c r="Y146" s="8">
        <v>39.887766999999997</v>
      </c>
      <c r="Z146" s="8">
        <v>42.209001000000001</v>
      </c>
      <c r="AA146" s="8">
        <v>44.063688999999997</v>
      </c>
      <c r="AB146" s="8">
        <v>47.9</v>
      </c>
      <c r="AC146" s="8">
        <v>52.423197000000002</v>
      </c>
      <c r="AD146" s="8">
        <v>56.38021599999999</v>
      </c>
      <c r="AE146" s="8">
        <v>61.537129999999998</v>
      </c>
      <c r="AF146" s="8">
        <v>68.359527</v>
      </c>
      <c r="AG146" s="8">
        <v>75.047325000000001</v>
      </c>
      <c r="AH146" s="8">
        <v>82.22705599999999</v>
      </c>
    </row>
    <row r="147" spans="1:34" x14ac:dyDescent="0.25">
      <c r="A147" s="6">
        <v>52</v>
      </c>
      <c r="B147" s="1" t="s">
        <v>144</v>
      </c>
      <c r="C147" s="8">
        <v>0.72274500000000019</v>
      </c>
      <c r="D147" s="8">
        <v>0.91035200000000027</v>
      </c>
      <c r="E147" s="8">
        <v>1.2529560000000002</v>
      </c>
      <c r="F147" s="8">
        <v>1.7359170000000002</v>
      </c>
      <c r="G147" s="8">
        <v>2.2998900000000004</v>
      </c>
      <c r="H147" s="8">
        <v>3.0601980000000002</v>
      </c>
      <c r="I147" s="8">
        <v>3.8022420000000001</v>
      </c>
      <c r="J147" s="8">
        <v>4.3590809999999998</v>
      </c>
      <c r="K147" s="8">
        <v>4.5305660000000012</v>
      </c>
      <c r="L147" s="8">
        <v>4.6719250000000008</v>
      </c>
      <c r="M147" s="8">
        <v>5.1083090000000002</v>
      </c>
      <c r="N147" s="8">
        <v>5.6916740000000008</v>
      </c>
      <c r="O147" s="8">
        <v>6.5762890000000001</v>
      </c>
      <c r="P147" s="8">
        <v>7.2985030000000011</v>
      </c>
      <c r="Q147" s="8">
        <v>7.6664350000000008</v>
      </c>
      <c r="R147" s="8">
        <v>8.178877</v>
      </c>
      <c r="S147" s="8">
        <v>8.9193900000000017</v>
      </c>
      <c r="T147" s="8">
        <v>9.8874340000000007</v>
      </c>
      <c r="U147" s="8">
        <v>10.955272000000001</v>
      </c>
      <c r="V147" s="8">
        <v>11.793187999999999</v>
      </c>
      <c r="W147" s="8">
        <v>12.383746000000002</v>
      </c>
      <c r="X147" s="8">
        <v>12.806149000000001</v>
      </c>
      <c r="Y147" s="8">
        <v>13.354044</v>
      </c>
      <c r="Z147" s="8">
        <v>13.90485</v>
      </c>
      <c r="AA147" s="8">
        <v>14.685625</v>
      </c>
      <c r="AB147" s="8">
        <v>16.400000000000002</v>
      </c>
      <c r="AC147" s="8">
        <v>17.967478999999997</v>
      </c>
      <c r="AD147" s="8">
        <v>19.168203999999999</v>
      </c>
      <c r="AE147" s="8">
        <v>21.616820000000001</v>
      </c>
      <c r="AF147" s="8">
        <v>24.934993000000006</v>
      </c>
      <c r="AG147" s="8">
        <v>27.809480000000001</v>
      </c>
      <c r="AH147" s="8">
        <v>30.571274000000006</v>
      </c>
    </row>
    <row r="148" spans="1:34" x14ac:dyDescent="0.25">
      <c r="A148" s="6">
        <v>53</v>
      </c>
      <c r="B148" s="1" t="s">
        <v>145</v>
      </c>
      <c r="C148" s="8">
        <v>1.9019520000000001</v>
      </c>
      <c r="D148" s="8">
        <v>2.2719840000000002</v>
      </c>
      <c r="E148" s="8">
        <v>2.6718639999999998</v>
      </c>
      <c r="F148" s="8">
        <v>3.0083039999999999</v>
      </c>
      <c r="G148" s="8">
        <v>3.1921759999999999</v>
      </c>
      <c r="H148" s="8">
        <v>2.8538639999999997</v>
      </c>
      <c r="I148" s="8">
        <v>2.404064</v>
      </c>
      <c r="J148" s="8">
        <v>2.2262240000000002</v>
      </c>
      <c r="K148" s="8">
        <v>1.993784</v>
      </c>
      <c r="L148" s="8">
        <v>1.8270720000000003</v>
      </c>
      <c r="M148" s="8">
        <v>1.7416880000000001</v>
      </c>
      <c r="N148" s="8">
        <v>1.9115199999999999</v>
      </c>
      <c r="O148" s="8">
        <v>2.4162320000000004</v>
      </c>
      <c r="P148" s="8">
        <v>3.1299839999999999</v>
      </c>
      <c r="Q148" s="8">
        <v>3.6868000000000007</v>
      </c>
      <c r="R148" s="8">
        <v>4.0015039999999997</v>
      </c>
      <c r="S148" s="8">
        <v>4.2288480000000002</v>
      </c>
      <c r="T148" s="8">
        <v>4.5320080000000003</v>
      </c>
      <c r="U148" s="8">
        <v>4.8973600000000008</v>
      </c>
      <c r="V148" s="8">
        <v>5.3720160000000012</v>
      </c>
      <c r="W148" s="8">
        <v>6.4259519999999997</v>
      </c>
      <c r="X148" s="8">
        <v>7.3377200000000009</v>
      </c>
      <c r="Y148" s="8">
        <v>8.4529120000000013</v>
      </c>
      <c r="Z148" s="8">
        <v>9.6240560000000013</v>
      </c>
      <c r="AA148" s="8">
        <v>10.151128</v>
      </c>
      <c r="AB148" s="8">
        <v>10.4</v>
      </c>
      <c r="AC148" s="8">
        <v>10.652200000000001</v>
      </c>
      <c r="AD148" s="8">
        <v>11.288576000000001</v>
      </c>
      <c r="AE148" s="8">
        <v>12.121928</v>
      </c>
      <c r="AF148" s="8">
        <v>13.230568</v>
      </c>
      <c r="AG148" s="8">
        <v>14.739504</v>
      </c>
      <c r="AH148" s="8">
        <v>16.526536</v>
      </c>
    </row>
    <row r="149" spans="1:34" x14ac:dyDescent="0.25">
      <c r="A149" s="6">
        <v>54</v>
      </c>
      <c r="B149" s="1" t="s">
        <v>146</v>
      </c>
      <c r="C149" s="8">
        <v>1.008297</v>
      </c>
      <c r="D149" s="8">
        <v>1.132911</v>
      </c>
      <c r="E149" s="8">
        <v>1.3748939999999998</v>
      </c>
      <c r="F149" s="8">
        <v>1.7007119999999998</v>
      </c>
      <c r="G149" s="8">
        <v>2.0888369999999998</v>
      </c>
      <c r="H149" s="8">
        <v>2.7181169999999999</v>
      </c>
      <c r="I149" s="8">
        <v>3.292335</v>
      </c>
      <c r="J149" s="8">
        <v>3.6289169999999995</v>
      </c>
      <c r="K149" s="8">
        <v>4.0189050000000002</v>
      </c>
      <c r="L149" s="8">
        <v>4.166703</v>
      </c>
      <c r="M149" s="8">
        <v>4.1010840000000002</v>
      </c>
      <c r="N149" s="8">
        <v>4.4976960000000004</v>
      </c>
      <c r="O149" s="8">
        <v>5.5616760000000003</v>
      </c>
      <c r="P149" s="8">
        <v>6.9978419999999995</v>
      </c>
      <c r="Q149" s="8">
        <v>8.4973499999999991</v>
      </c>
      <c r="R149" s="8">
        <v>9.9624959999999998</v>
      </c>
      <c r="S149" s="8">
        <v>11.682872999999999</v>
      </c>
      <c r="T149" s="8">
        <v>13.526622</v>
      </c>
      <c r="U149" s="8">
        <v>14.656635000000001</v>
      </c>
      <c r="V149" s="8">
        <v>15.076017</v>
      </c>
      <c r="W149" s="8">
        <v>15.664311</v>
      </c>
      <c r="X149" s="8">
        <v>16.730360999999998</v>
      </c>
      <c r="Y149" s="8">
        <v>17.956008000000001</v>
      </c>
      <c r="Z149" s="8">
        <v>18.497106000000002</v>
      </c>
      <c r="AA149" s="8">
        <v>18.964511999999999</v>
      </c>
      <c r="AB149" s="8">
        <v>20.7</v>
      </c>
      <c r="AC149" s="8">
        <v>23.352705</v>
      </c>
      <c r="AD149" s="8">
        <v>25.537796999999998</v>
      </c>
      <c r="AE149" s="8">
        <v>27.421703999999998</v>
      </c>
      <c r="AF149" s="8">
        <v>29.759561999999995</v>
      </c>
      <c r="AG149" s="8">
        <v>31.988537999999998</v>
      </c>
      <c r="AH149" s="8">
        <v>34.560305999999997</v>
      </c>
    </row>
    <row r="150" spans="1:34" x14ac:dyDescent="0.25">
      <c r="A150" s="6">
        <v>55</v>
      </c>
      <c r="B150" s="1" t="s">
        <v>147</v>
      </c>
      <c r="C150" s="8">
        <v>2.0295999999999998E-2</v>
      </c>
      <c r="D150" s="8">
        <v>2.5207999999999998E-2</v>
      </c>
      <c r="E150" s="8">
        <v>3.0952E-2</v>
      </c>
      <c r="F150" s="8">
        <v>3.6692000000000002E-2</v>
      </c>
      <c r="G150" s="8">
        <v>3.8252000000000008E-2</v>
      </c>
      <c r="H150" s="8">
        <v>3.2816000000000005E-2</v>
      </c>
      <c r="I150" s="8">
        <v>2.7528E-2</v>
      </c>
      <c r="J150" s="8">
        <v>2.5504000000000002E-2</v>
      </c>
      <c r="K150" s="8">
        <v>2.6284000000000002E-2</v>
      </c>
      <c r="L150" s="8">
        <v>2.9524000000000005E-2</v>
      </c>
      <c r="M150" s="8">
        <v>3.5671999999999995E-2</v>
      </c>
      <c r="N150" s="8">
        <v>4.9860000000000008E-2</v>
      </c>
      <c r="O150" s="8">
        <v>6.8668000000000007E-2</v>
      </c>
      <c r="P150" s="8">
        <v>8.4659999999999999E-2</v>
      </c>
      <c r="Q150" s="8">
        <v>9.3511999999999998E-2</v>
      </c>
      <c r="R150" s="8">
        <v>8.4856000000000001E-2</v>
      </c>
      <c r="S150" s="8">
        <v>6.6044000000000005E-2</v>
      </c>
      <c r="T150" s="8">
        <v>6.1112E-2</v>
      </c>
      <c r="U150" s="8">
        <v>6.2048000000000006E-2</v>
      </c>
      <c r="V150" s="8">
        <v>5.5788000000000004E-2</v>
      </c>
      <c r="W150" s="8">
        <v>5.0824000000000001E-2</v>
      </c>
      <c r="X150" s="8">
        <v>7.3207999999999995E-2</v>
      </c>
      <c r="Y150" s="8">
        <v>0.12254000000000001</v>
      </c>
      <c r="Z150" s="8">
        <v>0.18515600000000002</v>
      </c>
      <c r="AA150" s="8">
        <v>0.26533600000000002</v>
      </c>
      <c r="AB150" s="8">
        <v>0.4</v>
      </c>
      <c r="AC150" s="8">
        <v>0.45052800000000004</v>
      </c>
      <c r="AD150" s="8">
        <v>0.38980800000000004</v>
      </c>
      <c r="AE150" s="8">
        <v>0.37969999999999998</v>
      </c>
      <c r="AF150" s="8">
        <v>0.43185200000000001</v>
      </c>
      <c r="AG150" s="8">
        <v>0.50075999999999998</v>
      </c>
      <c r="AH150" s="8">
        <v>0.55469600000000008</v>
      </c>
    </row>
    <row r="151" spans="1:34" x14ac:dyDescent="0.25">
      <c r="A151" s="6">
        <v>56</v>
      </c>
      <c r="B151" s="9" t="s">
        <v>67</v>
      </c>
      <c r="C151" s="8">
        <v>0.22749000000000003</v>
      </c>
      <c r="D151" s="8">
        <v>0.27378000000000002</v>
      </c>
      <c r="E151" s="8">
        <v>0.33599999999999997</v>
      </c>
      <c r="F151" s="8">
        <v>0.41769000000000001</v>
      </c>
      <c r="G151" s="8">
        <v>0.48543000000000008</v>
      </c>
      <c r="H151" s="8">
        <v>0.50717999999999996</v>
      </c>
      <c r="I151" s="8">
        <v>0.53595000000000004</v>
      </c>
      <c r="J151" s="8">
        <v>0.59315999999999991</v>
      </c>
      <c r="K151" s="8">
        <v>0.64790999999999999</v>
      </c>
      <c r="L151" s="8">
        <v>0.71267999999999998</v>
      </c>
      <c r="M151" s="8">
        <v>0.86231999999999998</v>
      </c>
      <c r="N151" s="8">
        <v>1.0681800000000001</v>
      </c>
      <c r="O151" s="8">
        <v>1.2748200000000001</v>
      </c>
      <c r="P151" s="8">
        <v>1.35243</v>
      </c>
      <c r="Q151" s="8">
        <v>1.24143</v>
      </c>
      <c r="R151" s="8">
        <v>1.3418999999999999</v>
      </c>
      <c r="S151" s="8">
        <v>1.5173400000000001</v>
      </c>
      <c r="T151" s="8">
        <v>1.6178399999999999</v>
      </c>
      <c r="U151" s="8">
        <v>1.84344</v>
      </c>
      <c r="V151" s="8">
        <v>2.04108</v>
      </c>
      <c r="W151" s="8">
        <v>2.2012499999999999</v>
      </c>
      <c r="X151" s="8">
        <v>2.4318900000000001</v>
      </c>
      <c r="Y151" s="8">
        <v>2.6096400000000002</v>
      </c>
      <c r="Z151" s="8">
        <v>2.7259800000000003</v>
      </c>
      <c r="AA151" s="8">
        <v>2.7602100000000003</v>
      </c>
      <c r="AB151" s="8">
        <v>3</v>
      </c>
      <c r="AC151" s="8">
        <v>3.6592799999999999</v>
      </c>
      <c r="AD151" s="8">
        <v>4.2519900000000002</v>
      </c>
      <c r="AE151" s="8">
        <v>4.7038200000000003</v>
      </c>
      <c r="AF151" s="8">
        <v>5.28165</v>
      </c>
      <c r="AG151" s="8">
        <v>5.8226100000000001</v>
      </c>
      <c r="AH151" s="8">
        <v>6.3254400000000013</v>
      </c>
    </row>
    <row r="152" spans="1:34" x14ac:dyDescent="0.25">
      <c r="A152" s="6">
        <v>57</v>
      </c>
      <c r="B152" s="1" t="s">
        <v>148</v>
      </c>
      <c r="C152" s="8">
        <v>0.12960199999999999</v>
      </c>
      <c r="D152" s="8">
        <v>0.155804</v>
      </c>
      <c r="E152" s="8">
        <v>0.19206000000000004</v>
      </c>
      <c r="F152" s="8">
        <v>0.24761000000000002</v>
      </c>
      <c r="G152" s="8">
        <v>0.29913400000000001</v>
      </c>
      <c r="H152" s="8">
        <v>0.30538200000000004</v>
      </c>
      <c r="I152" s="8">
        <v>0.30896800000000002</v>
      </c>
      <c r="J152" s="8">
        <v>0.34126400000000001</v>
      </c>
      <c r="K152" s="8">
        <v>0.37347200000000003</v>
      </c>
      <c r="L152" s="8">
        <v>0.41280800000000001</v>
      </c>
      <c r="M152" s="8">
        <v>0.51458000000000004</v>
      </c>
      <c r="N152" s="8">
        <v>0.65551200000000009</v>
      </c>
      <c r="O152" s="8">
        <v>0.78419000000000016</v>
      </c>
      <c r="P152" s="8">
        <v>0.79985399999999995</v>
      </c>
      <c r="Q152" s="8">
        <v>0.69249400000000005</v>
      </c>
      <c r="R152" s="8">
        <v>0.83272199999999996</v>
      </c>
      <c r="S152" s="8">
        <v>1.0206900000000001</v>
      </c>
      <c r="T152" s="8">
        <v>1.0935980000000003</v>
      </c>
      <c r="U152" s="8">
        <v>1.2541100000000001</v>
      </c>
      <c r="V152" s="8">
        <v>1.3487540000000002</v>
      </c>
      <c r="W152" s="8">
        <v>1.4428039999999998</v>
      </c>
      <c r="X152" s="8">
        <v>1.685508</v>
      </c>
      <c r="Y152" s="8">
        <v>1.908148</v>
      </c>
      <c r="Z152" s="8">
        <v>2.0560320000000001</v>
      </c>
      <c r="AA152" s="8">
        <v>2.0696059999999998</v>
      </c>
      <c r="AB152" s="8">
        <v>2.2000000000000002</v>
      </c>
      <c r="AC152" s="8">
        <v>2.7445000000000004</v>
      </c>
      <c r="AD152" s="8">
        <v>3.248872</v>
      </c>
      <c r="AE152" s="8">
        <v>3.5751100000000005</v>
      </c>
      <c r="AF152" s="8">
        <v>4.0330840000000006</v>
      </c>
      <c r="AG152" s="8">
        <v>4.5077560000000005</v>
      </c>
      <c r="AH152" s="8">
        <v>4.9435320000000003</v>
      </c>
    </row>
    <row r="153" spans="1:34" x14ac:dyDescent="0.25">
      <c r="A153" s="6">
        <v>58</v>
      </c>
      <c r="B153" s="1" t="s">
        <v>149</v>
      </c>
      <c r="C153" s="8">
        <v>0.10129600000000001</v>
      </c>
      <c r="D153" s="8">
        <v>0.12213599999999999</v>
      </c>
      <c r="E153" s="8">
        <v>0.14891200000000002</v>
      </c>
      <c r="F153" s="8">
        <v>0.17568799999999998</v>
      </c>
      <c r="G153" s="8">
        <v>0.19223200000000001</v>
      </c>
      <c r="H153" s="8">
        <v>0.20832800000000001</v>
      </c>
      <c r="I153" s="8">
        <v>0.23447999999999999</v>
      </c>
      <c r="J153" s="8">
        <v>0.26025599999999999</v>
      </c>
      <c r="K153" s="8">
        <v>0.28349599999999997</v>
      </c>
      <c r="L153" s="8">
        <v>0.30968800000000002</v>
      </c>
      <c r="M153" s="8">
        <v>0.35833600000000004</v>
      </c>
      <c r="N153" s="8">
        <v>0.42418400000000006</v>
      </c>
      <c r="O153" s="8">
        <v>0.504216</v>
      </c>
      <c r="P153" s="8">
        <v>0.56985600000000003</v>
      </c>
      <c r="Q153" s="8">
        <v>0.56854399999999994</v>
      </c>
      <c r="R153" s="8">
        <v>0.52272000000000007</v>
      </c>
      <c r="S153" s="8">
        <v>0.50475999999999999</v>
      </c>
      <c r="T153" s="8">
        <v>0.53245600000000004</v>
      </c>
      <c r="U153" s="8">
        <v>0.59797600000000006</v>
      </c>
      <c r="V153" s="8">
        <v>0.70530400000000004</v>
      </c>
      <c r="W153" s="8">
        <v>0.77344000000000013</v>
      </c>
      <c r="X153" s="8">
        <v>0.75512800000000013</v>
      </c>
      <c r="Y153" s="8">
        <v>0.7026</v>
      </c>
      <c r="Z153" s="8">
        <v>0.66615999999999997</v>
      </c>
      <c r="AA153" s="8">
        <v>0.68766400000000005</v>
      </c>
      <c r="AB153" s="8">
        <v>0.8</v>
      </c>
      <c r="AC153" s="8">
        <v>0.91121600000000003</v>
      </c>
      <c r="AD153" s="8">
        <v>0.99580800000000014</v>
      </c>
      <c r="AE153" s="8">
        <v>1.1214960000000003</v>
      </c>
      <c r="AF153" s="8">
        <v>1.2397120000000001</v>
      </c>
      <c r="AG153" s="8">
        <v>1.3028960000000001</v>
      </c>
      <c r="AH153" s="8">
        <v>1.3675920000000001</v>
      </c>
    </row>
    <row r="154" spans="1:34" x14ac:dyDescent="0.25">
      <c r="A154" s="6">
        <v>59</v>
      </c>
      <c r="B154" s="9" t="s">
        <v>288</v>
      </c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</row>
    <row r="155" spans="1:34" x14ac:dyDescent="0.25">
      <c r="A155" s="6">
        <v>60</v>
      </c>
      <c r="B155" s="9" t="s">
        <v>72</v>
      </c>
      <c r="C155" s="8">
        <v>8.1901830000000011</v>
      </c>
      <c r="D155" s="8">
        <v>9.5665140000000015</v>
      </c>
      <c r="E155" s="8">
        <v>11.080548</v>
      </c>
      <c r="F155" s="8">
        <v>12.642813</v>
      </c>
      <c r="G155" s="8">
        <v>14.057589000000002</v>
      </c>
      <c r="H155" s="8">
        <v>15.373106999999999</v>
      </c>
      <c r="I155" s="8">
        <v>16.600550999999999</v>
      </c>
      <c r="J155" s="8">
        <v>17.660235000000004</v>
      </c>
      <c r="K155" s="8">
        <v>18.695453999999998</v>
      </c>
      <c r="L155" s="8">
        <v>19.966935000000003</v>
      </c>
      <c r="M155" s="8">
        <v>22.356816000000002</v>
      </c>
      <c r="N155" s="8">
        <v>25.505810999999998</v>
      </c>
      <c r="O155" s="8">
        <v>29.717286000000005</v>
      </c>
      <c r="P155" s="8">
        <v>34.832568000000002</v>
      </c>
      <c r="Q155" s="8">
        <v>38.438010000000006</v>
      </c>
      <c r="R155" s="8">
        <v>41.145935999999999</v>
      </c>
      <c r="S155" s="8">
        <v>44.287242000000006</v>
      </c>
      <c r="T155" s="8">
        <v>47.455809000000009</v>
      </c>
      <c r="U155" s="8">
        <v>51.186371999999999</v>
      </c>
      <c r="V155" s="8">
        <v>55.072113000000009</v>
      </c>
      <c r="W155" s="8">
        <v>58.369296000000006</v>
      </c>
      <c r="X155" s="8">
        <v>61.55813400000001</v>
      </c>
      <c r="Y155" s="8">
        <v>64.608570000000014</v>
      </c>
      <c r="Z155" s="8">
        <v>66.887310000000014</v>
      </c>
      <c r="AA155" s="8">
        <v>68.267835000000019</v>
      </c>
      <c r="AB155" s="8">
        <v>69.900000000000006</v>
      </c>
      <c r="AC155" s="8">
        <v>71.755845000000008</v>
      </c>
      <c r="AD155" s="8">
        <v>72.711378000000011</v>
      </c>
      <c r="AE155" s="8">
        <v>74.001033000000007</v>
      </c>
      <c r="AF155" s="8">
        <v>76.34967300000001</v>
      </c>
      <c r="AG155" s="8">
        <v>78.79617300000001</v>
      </c>
      <c r="AH155" s="8">
        <v>82.04582400000001</v>
      </c>
    </row>
    <row r="156" spans="1:34" x14ac:dyDescent="0.25">
      <c r="A156" s="6">
        <v>61</v>
      </c>
      <c r="B156" s="1" t="s">
        <v>150</v>
      </c>
      <c r="C156" s="8">
        <v>9.9720000000000017E-3</v>
      </c>
      <c r="D156" s="8">
        <v>1.3049999999999999E-2</v>
      </c>
      <c r="E156" s="8">
        <v>1.6560000000000002E-2</v>
      </c>
      <c r="F156" s="8">
        <v>4.6637999999999999E-2</v>
      </c>
      <c r="G156" s="8">
        <v>8.9550000000000005E-2</v>
      </c>
      <c r="H156" s="8">
        <v>0.12317400000000001</v>
      </c>
      <c r="I156" s="8">
        <v>0.14526000000000003</v>
      </c>
      <c r="J156" s="8">
        <v>0.15327000000000002</v>
      </c>
      <c r="K156" s="8">
        <v>0.16322399999999998</v>
      </c>
      <c r="L156" s="8">
        <v>0.18068400000000001</v>
      </c>
      <c r="M156" s="8">
        <v>0.231048</v>
      </c>
      <c r="N156" s="8">
        <v>0.32259599999999999</v>
      </c>
      <c r="O156" s="8">
        <v>0.429174</v>
      </c>
      <c r="P156" s="8">
        <v>0.52979399999999999</v>
      </c>
      <c r="Q156" s="8">
        <v>0.61086600000000002</v>
      </c>
      <c r="R156" s="8">
        <v>0.70914599999999994</v>
      </c>
      <c r="S156" s="8">
        <v>0.84092400000000012</v>
      </c>
      <c r="T156" s="8">
        <v>0.97972199999999998</v>
      </c>
      <c r="U156" s="8">
        <v>1.110708</v>
      </c>
      <c r="V156" s="8">
        <v>1.1632140000000002</v>
      </c>
      <c r="W156" s="8">
        <v>1.2006000000000001</v>
      </c>
      <c r="X156" s="8">
        <v>1.347156</v>
      </c>
      <c r="Y156" s="8">
        <v>1.5785820000000002</v>
      </c>
      <c r="Z156" s="8">
        <v>1.6914600000000002</v>
      </c>
      <c r="AA156" s="8">
        <v>1.6656120000000001</v>
      </c>
      <c r="AB156" s="8">
        <v>1.8</v>
      </c>
      <c r="AC156" s="8">
        <v>2.0707019999999998</v>
      </c>
      <c r="AD156" s="8">
        <v>2.1734819999999999</v>
      </c>
      <c r="AE156" s="8">
        <v>2.2249080000000001</v>
      </c>
      <c r="AF156" s="8">
        <v>2.3113080000000004</v>
      </c>
      <c r="AG156" s="8">
        <v>2.4335999999999998</v>
      </c>
      <c r="AH156" s="8">
        <v>2.6806860000000001</v>
      </c>
    </row>
    <row r="157" spans="1:34" x14ac:dyDescent="0.25">
      <c r="A157" s="6">
        <v>62</v>
      </c>
      <c r="B157" s="1" t="s">
        <v>151</v>
      </c>
      <c r="C157" s="8">
        <v>1.2246239999999999</v>
      </c>
      <c r="D157" s="8">
        <v>1.5975540000000001</v>
      </c>
      <c r="E157" s="8">
        <v>1.9663919999999999</v>
      </c>
      <c r="F157" s="8">
        <v>2.2879860000000001</v>
      </c>
      <c r="G157" s="8">
        <v>2.5247640000000002</v>
      </c>
      <c r="H157" s="8">
        <v>2.6458500000000003</v>
      </c>
      <c r="I157" s="8">
        <v>2.8095300000000005</v>
      </c>
      <c r="J157" s="8">
        <v>3.050586</v>
      </c>
      <c r="K157" s="8">
        <v>3.274902</v>
      </c>
      <c r="L157" s="8">
        <v>3.6169560000000005</v>
      </c>
      <c r="M157" s="8">
        <v>4.2971580000000005</v>
      </c>
      <c r="N157" s="8">
        <v>5.2344119999999998</v>
      </c>
      <c r="O157" s="8">
        <v>6.7051140000000009</v>
      </c>
      <c r="P157" s="8">
        <v>8.4250560000000014</v>
      </c>
      <c r="Q157" s="8">
        <v>9.4309440000000002</v>
      </c>
      <c r="R157" s="8">
        <v>10.454316</v>
      </c>
      <c r="S157" s="8">
        <v>11.824764</v>
      </c>
      <c r="T157" s="8">
        <v>13.324295999999999</v>
      </c>
      <c r="U157" s="8">
        <v>14.965374000000002</v>
      </c>
      <c r="V157" s="8">
        <v>16.567206000000002</v>
      </c>
      <c r="W157" s="8">
        <v>17.74905</v>
      </c>
      <c r="X157" s="8">
        <v>18.368244000000001</v>
      </c>
      <c r="Y157" s="8">
        <v>19.17474</v>
      </c>
      <c r="Z157" s="8">
        <v>19.428630000000002</v>
      </c>
      <c r="AA157" s="8">
        <v>19.080252000000002</v>
      </c>
      <c r="AB157" s="8">
        <v>18.600000000000001</v>
      </c>
      <c r="AC157" s="8">
        <v>17.898036000000001</v>
      </c>
      <c r="AD157" s="8">
        <v>17.334455999999999</v>
      </c>
      <c r="AE157" s="8">
        <v>17.451636000000001</v>
      </c>
      <c r="AF157" s="8">
        <v>18.185592</v>
      </c>
      <c r="AG157" s="8">
        <v>18.069900000000004</v>
      </c>
      <c r="AH157" s="8">
        <v>17.632056000000002</v>
      </c>
    </row>
    <row r="158" spans="1:34" x14ac:dyDescent="0.25">
      <c r="A158" s="6">
        <v>63</v>
      </c>
      <c r="B158" s="1" t="s">
        <v>152</v>
      </c>
      <c r="C158" s="8">
        <v>7.0873440000000008</v>
      </c>
      <c r="D158" s="8">
        <v>8.0897600000000001</v>
      </c>
      <c r="E158" s="8">
        <v>9.2414720000000017</v>
      </c>
      <c r="F158" s="8">
        <v>10.426912</v>
      </c>
      <c r="G158" s="8">
        <v>11.525551999999999</v>
      </c>
      <c r="H158" s="8">
        <v>12.668336000000002</v>
      </c>
      <c r="I158" s="8">
        <v>13.70448</v>
      </c>
      <c r="J158" s="8">
        <v>14.518912</v>
      </c>
      <c r="K158" s="8">
        <v>15.321936000000001</v>
      </c>
      <c r="L158" s="8">
        <v>16.234079999999999</v>
      </c>
      <c r="M158" s="8">
        <v>17.886751999999998</v>
      </c>
      <c r="N158" s="8">
        <v>19.993264</v>
      </c>
      <c r="O158" s="8">
        <v>22.627024000000002</v>
      </c>
      <c r="P158" s="8">
        <v>25.932368</v>
      </c>
      <c r="Q158" s="8">
        <v>28.451055999999998</v>
      </c>
      <c r="R158" s="8">
        <v>30.035280000000004</v>
      </c>
      <c r="S158" s="8">
        <v>31.680016000000002</v>
      </c>
      <c r="T158" s="8">
        <v>33.224560000000004</v>
      </c>
      <c r="U158" s="8">
        <v>35.203104000000003</v>
      </c>
      <c r="V158" s="8">
        <v>37.460400000000007</v>
      </c>
      <c r="W158" s="8">
        <v>39.553520000000006</v>
      </c>
      <c r="X158" s="8">
        <v>41.971024</v>
      </c>
      <c r="Y158" s="8">
        <v>43.983792000000001</v>
      </c>
      <c r="Z158" s="8">
        <v>45.889920000000004</v>
      </c>
      <c r="AA158" s="8">
        <v>47.627904000000001</v>
      </c>
      <c r="AB158" s="8">
        <v>49.6</v>
      </c>
      <c r="AC158" s="8">
        <v>51.896480000000004</v>
      </c>
      <c r="AD158" s="8">
        <v>53.313552000000001</v>
      </c>
      <c r="AE158" s="8">
        <v>54.436496000000005</v>
      </c>
      <c r="AF158" s="8">
        <v>55.973104000000006</v>
      </c>
      <c r="AG158" s="8">
        <v>58.419376</v>
      </c>
      <c r="AH158" s="8">
        <v>61.891376000000001</v>
      </c>
    </row>
    <row r="159" spans="1:34" x14ac:dyDescent="0.25">
      <c r="A159" s="6">
        <v>64</v>
      </c>
      <c r="B159" s="9" t="s">
        <v>153</v>
      </c>
      <c r="C159" s="8">
        <v>1.2852000000000001</v>
      </c>
      <c r="D159" s="8">
        <v>1.4384000000000001</v>
      </c>
      <c r="E159" s="8">
        <v>1.6632000000000002</v>
      </c>
      <c r="F159" s="8">
        <v>1.9434</v>
      </c>
      <c r="G159" s="8">
        <v>2.2114000000000003</v>
      </c>
      <c r="H159" s="8">
        <v>2.6368</v>
      </c>
      <c r="I159" s="8">
        <v>3.0380000000000003</v>
      </c>
      <c r="J159" s="8">
        <v>3.1654</v>
      </c>
      <c r="K159" s="8">
        <v>3.1863999999999999</v>
      </c>
      <c r="L159" s="8">
        <v>3.2563999999999997</v>
      </c>
      <c r="M159" s="8">
        <v>3.4984000000000002</v>
      </c>
      <c r="N159" s="8">
        <v>3.9838</v>
      </c>
      <c r="O159" s="8">
        <v>4.7553999999999998</v>
      </c>
      <c r="P159" s="8">
        <v>5.4917999999999996</v>
      </c>
      <c r="Q159" s="8">
        <v>6.0042000000000009</v>
      </c>
      <c r="R159" s="8">
        <v>6.8388000000000009</v>
      </c>
      <c r="S159" s="8">
        <v>7.8272000000000004</v>
      </c>
      <c r="T159" s="8">
        <v>8.5096000000000007</v>
      </c>
      <c r="U159" s="8">
        <v>8.9528000000000016</v>
      </c>
      <c r="V159" s="8">
        <v>9.2512000000000008</v>
      </c>
      <c r="W159" s="8">
        <v>10.1516</v>
      </c>
      <c r="X159" s="8">
        <v>12.155999999999999</v>
      </c>
      <c r="Y159" s="8">
        <v>14.6046</v>
      </c>
      <c r="Z159" s="8">
        <v>16.272000000000002</v>
      </c>
      <c r="AA159" s="8">
        <v>17.796799999999998</v>
      </c>
      <c r="AB159" s="8">
        <v>20</v>
      </c>
      <c r="AC159" s="8">
        <v>21.689399999999999</v>
      </c>
      <c r="AD159" s="8">
        <v>22.495799999999999</v>
      </c>
      <c r="AE159" s="8">
        <v>22.843000000000004</v>
      </c>
      <c r="AF159" s="8">
        <v>23.411600000000004</v>
      </c>
      <c r="AG159" s="8">
        <v>25.093400000000003</v>
      </c>
      <c r="AH159" s="8">
        <v>27.461399999999998</v>
      </c>
    </row>
    <row r="160" spans="1:34" x14ac:dyDescent="0.25">
      <c r="A160" s="6">
        <v>65</v>
      </c>
      <c r="B160" s="9" t="s">
        <v>78</v>
      </c>
      <c r="C160" s="8">
        <v>0.56210000000000004</v>
      </c>
      <c r="D160" s="8">
        <v>0.68984999999999996</v>
      </c>
      <c r="E160" s="8">
        <v>0.822272</v>
      </c>
      <c r="F160" s="8">
        <v>0.93308599999999997</v>
      </c>
      <c r="G160" s="8">
        <v>0.97557200000000011</v>
      </c>
      <c r="H160" s="8">
        <v>0.98637600000000003</v>
      </c>
      <c r="I160" s="8">
        <v>1.0368919999999999</v>
      </c>
      <c r="J160" s="8">
        <v>1.10887</v>
      </c>
      <c r="K160" s="8">
        <v>1.170774</v>
      </c>
      <c r="L160" s="8">
        <v>1.23881</v>
      </c>
      <c r="M160" s="8">
        <v>1.3991180000000001</v>
      </c>
      <c r="N160" s="8">
        <v>1.8619380000000001</v>
      </c>
      <c r="O160" s="8">
        <v>2.7280099999999998</v>
      </c>
      <c r="P160" s="8">
        <v>3.77264</v>
      </c>
      <c r="Q160" s="8">
        <v>4.7133180000000001</v>
      </c>
      <c r="R160" s="8">
        <v>5.5919460000000001</v>
      </c>
      <c r="S160" s="8">
        <v>6.5326239999999993</v>
      </c>
      <c r="T160" s="8">
        <v>7.576962</v>
      </c>
      <c r="U160" s="8">
        <v>8.4837679999999995</v>
      </c>
      <c r="V160" s="8">
        <v>9.1968319999999988</v>
      </c>
      <c r="W160" s="8">
        <v>9.7560120000000001</v>
      </c>
      <c r="X160" s="8">
        <v>10.031514</v>
      </c>
      <c r="Y160" s="8">
        <v>10.867364</v>
      </c>
      <c r="Z160" s="8">
        <v>12.078726</v>
      </c>
      <c r="AA160" s="8">
        <v>13.145109999999999</v>
      </c>
      <c r="AB160" s="8">
        <v>14.6</v>
      </c>
      <c r="AC160" s="8">
        <v>16.413028000000001</v>
      </c>
      <c r="AD160" s="8">
        <v>18.319787999999999</v>
      </c>
      <c r="AE160" s="8">
        <v>19.935862</v>
      </c>
      <c r="AF160" s="8">
        <v>21.545658</v>
      </c>
      <c r="AG160" s="8">
        <v>22.549699999999998</v>
      </c>
      <c r="AH160" s="8">
        <v>23.060845999999998</v>
      </c>
    </row>
    <row r="161" spans="1:34" x14ac:dyDescent="0.25">
      <c r="A161" s="6">
        <v>66</v>
      </c>
      <c r="B161" s="1" t="s">
        <v>154</v>
      </c>
      <c r="C161" s="8">
        <v>0.532389</v>
      </c>
      <c r="D161" s="8">
        <v>0.65265200000000012</v>
      </c>
      <c r="E161" s="8">
        <v>0.77434499999999995</v>
      </c>
      <c r="F161" s="8">
        <v>0.87330099999999999</v>
      </c>
      <c r="G161" s="8">
        <v>0.90461799999999992</v>
      </c>
      <c r="H161" s="8">
        <v>0.90104300000000004</v>
      </c>
      <c r="I161" s="8">
        <v>0.92764099999999994</v>
      </c>
      <c r="J161" s="8">
        <v>0.97397299999999998</v>
      </c>
      <c r="K161" s="8">
        <v>1.0142990000000001</v>
      </c>
      <c r="L161" s="8">
        <v>1.063348</v>
      </c>
      <c r="M161" s="8">
        <v>1.2023439999999999</v>
      </c>
      <c r="N161" s="8">
        <v>1.6343470000000002</v>
      </c>
      <c r="O161" s="8">
        <v>2.4764740000000005</v>
      </c>
      <c r="P161" s="8">
        <v>3.5127950000000006</v>
      </c>
      <c r="Q161" s="8">
        <v>4.4524480000000004</v>
      </c>
      <c r="R161" s="8">
        <v>5.3374750000000004</v>
      </c>
      <c r="S161" s="8">
        <v>6.281561</v>
      </c>
      <c r="T161" s="8">
        <v>7.3220290000000015</v>
      </c>
      <c r="U161" s="8">
        <v>8.2245020000000011</v>
      </c>
      <c r="V161" s="8">
        <v>8.927347000000001</v>
      </c>
      <c r="W161" s="8">
        <v>9.4884789999999999</v>
      </c>
      <c r="X161" s="8">
        <v>9.7860620000000011</v>
      </c>
      <c r="Y161" s="8">
        <v>10.631478000000001</v>
      </c>
      <c r="Z161" s="8">
        <v>11.835967</v>
      </c>
      <c r="AA161" s="8">
        <v>12.876292000000001</v>
      </c>
      <c r="AB161" s="8">
        <v>14.3</v>
      </c>
      <c r="AC161" s="8">
        <v>16.089645000000001</v>
      </c>
      <c r="AD161" s="8">
        <v>17.965376000000003</v>
      </c>
      <c r="AE161" s="8">
        <v>19.557538000000001</v>
      </c>
      <c r="AF161" s="8">
        <v>21.135114000000002</v>
      </c>
      <c r="AG161" s="8">
        <v>22.089067</v>
      </c>
      <c r="AH161" s="8">
        <v>22.549241000000002</v>
      </c>
    </row>
    <row r="162" spans="1:34" x14ac:dyDescent="0.25">
      <c r="A162" s="6">
        <v>67</v>
      </c>
      <c r="B162" s="1" t="s">
        <v>155</v>
      </c>
      <c r="C162" s="8">
        <v>2.2938E-2</v>
      </c>
      <c r="D162" s="8">
        <v>2.9192999999999997E-2</v>
      </c>
      <c r="E162" s="8">
        <v>4.0392000000000004E-2</v>
      </c>
      <c r="F162" s="8">
        <v>5.3891999999999995E-2</v>
      </c>
      <c r="G162" s="8">
        <v>6.8084999999999993E-2</v>
      </c>
      <c r="H162" s="8">
        <v>8.6891999999999997E-2</v>
      </c>
      <c r="I162" s="8">
        <v>0.11646600000000001</v>
      </c>
      <c r="J162" s="8">
        <v>0.147312</v>
      </c>
      <c r="K162" s="8">
        <v>0.17274599999999998</v>
      </c>
      <c r="L162" s="8">
        <v>0.19472099999999998</v>
      </c>
      <c r="M162" s="8">
        <v>0.218109</v>
      </c>
      <c r="N162" s="8">
        <v>0.25062600000000002</v>
      </c>
      <c r="O162" s="8">
        <v>0.27338999999999997</v>
      </c>
      <c r="P162" s="8">
        <v>0.27824099999999996</v>
      </c>
      <c r="Q162" s="8">
        <v>0.27562799999999998</v>
      </c>
      <c r="R162" s="8">
        <v>0.26512800000000003</v>
      </c>
      <c r="S162" s="8">
        <v>0.25854000000000005</v>
      </c>
      <c r="T162" s="8">
        <v>0.26036700000000002</v>
      </c>
      <c r="U162" s="8">
        <v>0.26349899999999998</v>
      </c>
      <c r="V162" s="8">
        <v>0.27336899999999997</v>
      </c>
      <c r="W162" s="8">
        <v>0.27068999999999999</v>
      </c>
      <c r="X162" s="8">
        <v>0.247332</v>
      </c>
      <c r="Y162" s="8">
        <v>0.23651699999999998</v>
      </c>
      <c r="Z162" s="8">
        <v>0.24252299999999999</v>
      </c>
      <c r="AA162" s="8">
        <v>0.26885700000000001</v>
      </c>
      <c r="AB162" s="8">
        <v>0.3</v>
      </c>
      <c r="AC162" s="8">
        <v>0.32301299999999999</v>
      </c>
      <c r="AD162" s="8">
        <v>0.35383799999999999</v>
      </c>
      <c r="AE162" s="8">
        <v>0.37729799999999997</v>
      </c>
      <c r="AF162" s="8">
        <v>0.40965599999999996</v>
      </c>
      <c r="AG162" s="8">
        <v>0.46042199999999994</v>
      </c>
      <c r="AH162" s="8">
        <v>0.51249299999999998</v>
      </c>
    </row>
    <row r="163" spans="1:34" x14ac:dyDescent="0.25">
      <c r="A163" s="6">
        <v>68</v>
      </c>
      <c r="B163" s="9" t="s">
        <v>289</v>
      </c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</row>
    <row r="164" spans="1:34" x14ac:dyDescent="0.25">
      <c r="A164" s="6">
        <v>69</v>
      </c>
      <c r="B164" s="9" t="s">
        <v>83</v>
      </c>
      <c r="C164" s="8">
        <v>0.34587600000000002</v>
      </c>
      <c r="D164" s="8">
        <v>0.38494</v>
      </c>
      <c r="E164" s="8">
        <v>0.45349199999999995</v>
      </c>
      <c r="F164" s="8">
        <v>0.54735199999999995</v>
      </c>
      <c r="G164" s="8">
        <v>0.65299200000000002</v>
      </c>
      <c r="H164" s="8">
        <v>0.79161599999999988</v>
      </c>
      <c r="I164" s="8">
        <v>0.90470399999999995</v>
      </c>
      <c r="J164" s="8">
        <v>0.98062799999999994</v>
      </c>
      <c r="K164" s="8">
        <v>1.0718279999999998</v>
      </c>
      <c r="L164" s="8">
        <v>1.18408</v>
      </c>
      <c r="M164" s="8">
        <v>1.3982479999999997</v>
      </c>
      <c r="N164" s="8">
        <v>1.6750399999999999</v>
      </c>
      <c r="O164" s="8">
        <v>1.9069159999999998</v>
      </c>
      <c r="P164" s="8">
        <v>2.1365879999999997</v>
      </c>
      <c r="Q164" s="8">
        <v>2.3647399999999998</v>
      </c>
      <c r="R164" s="8">
        <v>2.6869799999999997</v>
      </c>
      <c r="S164" s="8">
        <v>3.0769359999999994</v>
      </c>
      <c r="T164" s="8">
        <v>3.4519199999999999</v>
      </c>
      <c r="U164" s="8">
        <v>3.7493840000000001</v>
      </c>
      <c r="V164" s="8">
        <v>4.0010200000000005</v>
      </c>
      <c r="W164" s="8">
        <v>4.3436279999999998</v>
      </c>
      <c r="X164" s="8">
        <v>4.8003879999999999</v>
      </c>
      <c r="Y164" s="8">
        <v>5.4431959999999995</v>
      </c>
      <c r="Z164" s="8">
        <v>6.1305399999999999</v>
      </c>
      <c r="AA164" s="8">
        <v>6.8187199999999999</v>
      </c>
      <c r="AB164" s="8">
        <v>7.6</v>
      </c>
      <c r="AC164" s="8">
        <v>8.2922079999999987</v>
      </c>
      <c r="AD164" s="8">
        <v>8.8427520000000008</v>
      </c>
      <c r="AE164" s="8">
        <v>9.6125559999999997</v>
      </c>
      <c r="AF164" s="8">
        <v>10.361916000000001</v>
      </c>
      <c r="AG164" s="8">
        <v>10.846568</v>
      </c>
      <c r="AH164" s="8">
        <v>11.394831999999999</v>
      </c>
    </row>
    <row r="165" spans="1:34" x14ac:dyDescent="0.25">
      <c r="A165" s="6">
        <v>70</v>
      </c>
      <c r="B165" s="9" t="s">
        <v>85</v>
      </c>
      <c r="C165" s="8">
        <v>1.03339</v>
      </c>
      <c r="D165" s="8">
        <v>1.18289</v>
      </c>
      <c r="E165" s="8">
        <v>1.44417</v>
      </c>
      <c r="F165" s="8">
        <v>1.7912399999999999</v>
      </c>
      <c r="G165" s="8">
        <v>2.1623450000000002</v>
      </c>
      <c r="H165" s="8">
        <v>2.673635</v>
      </c>
      <c r="I165" s="8">
        <v>3.09511</v>
      </c>
      <c r="J165" s="8">
        <v>3.2611700000000003</v>
      </c>
      <c r="K165" s="8">
        <v>3.3598400000000002</v>
      </c>
      <c r="L165" s="8">
        <v>3.4720800000000001</v>
      </c>
      <c r="M165" s="8">
        <v>3.7501499999999997</v>
      </c>
      <c r="N165" s="8">
        <v>4.1295349999999997</v>
      </c>
      <c r="O165" s="8">
        <v>4.41439</v>
      </c>
      <c r="P165" s="8">
        <v>4.6230000000000002</v>
      </c>
      <c r="Q165" s="8">
        <v>4.854495</v>
      </c>
      <c r="R165" s="8">
        <v>5.6521350000000004</v>
      </c>
      <c r="S165" s="8">
        <v>6.5022149999999996</v>
      </c>
      <c r="T165" s="8">
        <v>6.8157050000000003</v>
      </c>
      <c r="U165" s="8">
        <v>7.0871050000000002</v>
      </c>
      <c r="V165" s="8">
        <v>7.2619049999999996</v>
      </c>
      <c r="W165" s="8">
        <v>7.4952399999999999</v>
      </c>
      <c r="X165" s="8">
        <v>8.0494250000000012</v>
      </c>
      <c r="Y165" s="8">
        <v>8.7905999999999995</v>
      </c>
      <c r="Z165" s="8">
        <v>9.4163149999999991</v>
      </c>
      <c r="AA165" s="8">
        <v>10.217980000000001</v>
      </c>
      <c r="AB165" s="8">
        <v>11.5</v>
      </c>
      <c r="AC165" s="8">
        <v>12.704165</v>
      </c>
      <c r="AD165" s="8">
        <v>13.474895000000002</v>
      </c>
      <c r="AE165" s="8">
        <v>14.207329999999999</v>
      </c>
      <c r="AF165" s="8">
        <v>15.175055</v>
      </c>
      <c r="AG165" s="8">
        <v>16.214079999999999</v>
      </c>
      <c r="AH165" s="8">
        <v>17.43009</v>
      </c>
    </row>
    <row r="166" spans="1:34" x14ac:dyDescent="0.25">
      <c r="A166" s="6">
        <v>71</v>
      </c>
      <c r="B166" s="1" t="s">
        <v>156</v>
      </c>
      <c r="C166" s="8">
        <v>0.555481</v>
      </c>
      <c r="D166" s="8">
        <v>0.63932300000000009</v>
      </c>
      <c r="E166" s="8">
        <v>0.76519700000000002</v>
      </c>
      <c r="F166" s="8">
        <v>0.923261</v>
      </c>
      <c r="G166" s="8">
        <v>1.0850249999999999</v>
      </c>
      <c r="H166" s="8">
        <v>1.3149430000000002</v>
      </c>
      <c r="I166" s="8">
        <v>1.5322070000000003</v>
      </c>
      <c r="J166" s="8">
        <v>1.628037</v>
      </c>
      <c r="K166" s="8">
        <v>1.6664430000000001</v>
      </c>
      <c r="L166" s="8">
        <v>1.7059960000000001</v>
      </c>
      <c r="M166" s="8">
        <v>1.7864339999999999</v>
      </c>
      <c r="N166" s="8">
        <v>1.869758</v>
      </c>
      <c r="O166" s="8">
        <v>1.8882950000000001</v>
      </c>
      <c r="P166" s="8">
        <v>1.8379380000000001</v>
      </c>
      <c r="Q166" s="8">
        <v>1.8216950000000001</v>
      </c>
      <c r="R166" s="8">
        <v>2.243236</v>
      </c>
      <c r="S166" s="8">
        <v>2.6546390000000004</v>
      </c>
      <c r="T166" s="8">
        <v>2.6443159999999999</v>
      </c>
      <c r="U166" s="8">
        <v>2.6446120000000004</v>
      </c>
      <c r="V166" s="8">
        <v>2.6186750000000001</v>
      </c>
      <c r="W166" s="8">
        <v>2.6381740000000002</v>
      </c>
      <c r="X166" s="8">
        <v>2.7814380000000005</v>
      </c>
      <c r="Y166" s="8">
        <v>2.9226670000000001</v>
      </c>
      <c r="Z166" s="8">
        <v>3.1275729999999999</v>
      </c>
      <c r="AA166" s="8">
        <v>3.3840570000000003</v>
      </c>
      <c r="AB166" s="8">
        <v>3.7</v>
      </c>
      <c r="AC166" s="8">
        <v>4.0363670000000003</v>
      </c>
      <c r="AD166" s="8">
        <v>4.2701700000000002</v>
      </c>
      <c r="AE166" s="8">
        <v>4.5266910000000005</v>
      </c>
      <c r="AF166" s="8">
        <v>4.8604310000000002</v>
      </c>
      <c r="AG166" s="8">
        <v>5.2930350000000006</v>
      </c>
      <c r="AH166" s="8">
        <v>5.8518090000000003</v>
      </c>
    </row>
    <row r="167" spans="1:34" x14ac:dyDescent="0.25">
      <c r="A167" s="6">
        <v>72</v>
      </c>
      <c r="B167" s="1" t="s">
        <v>157</v>
      </c>
      <c r="C167" s="8">
        <v>0.49139200000000005</v>
      </c>
      <c r="D167" s="8">
        <v>0.55661399999999994</v>
      </c>
      <c r="E167" s="8">
        <v>0.68824800000000008</v>
      </c>
      <c r="F167" s="8">
        <v>0.87066399999999988</v>
      </c>
      <c r="G167" s="8">
        <v>1.0723119999999999</v>
      </c>
      <c r="H167" s="8">
        <v>1.3429879999999998</v>
      </c>
      <c r="I167" s="8">
        <v>1.5434899999999998</v>
      </c>
      <c r="J167" s="8">
        <v>1.6150019999999998</v>
      </c>
      <c r="K167" s="8">
        <v>1.671986</v>
      </c>
      <c r="L167" s="8">
        <v>1.7384359999999999</v>
      </c>
      <c r="M167" s="8">
        <v>1.9161860000000002</v>
      </c>
      <c r="N167" s="8">
        <v>2.182248</v>
      </c>
      <c r="O167" s="8">
        <v>2.4213940000000003</v>
      </c>
      <c r="P167" s="8">
        <v>2.6539919999999997</v>
      </c>
      <c r="Q167" s="8">
        <v>2.8841600000000001</v>
      </c>
      <c r="R167" s="8">
        <v>3.2634020000000001</v>
      </c>
      <c r="S167" s="8">
        <v>3.7023999999999999</v>
      </c>
      <c r="T167" s="8">
        <v>4.0097259999999997</v>
      </c>
      <c r="U167" s="8">
        <v>4.2624319999999996</v>
      </c>
      <c r="V167" s="8">
        <v>4.4343839999999997</v>
      </c>
      <c r="W167" s="8">
        <v>4.6238839999999994</v>
      </c>
      <c r="X167" s="8">
        <v>5.0296320000000003</v>
      </c>
      <c r="Y167" s="8">
        <v>5.5989799999999992</v>
      </c>
      <c r="Z167" s="8">
        <v>5.9788059999999996</v>
      </c>
      <c r="AA167" s="8">
        <v>6.4806460000000001</v>
      </c>
      <c r="AB167" s="8">
        <v>7.3999999999999995</v>
      </c>
      <c r="AC167" s="8">
        <v>8.2406079999999999</v>
      </c>
      <c r="AD167" s="8">
        <v>8.7368579999999998</v>
      </c>
      <c r="AE167" s="8">
        <v>9.1796679999999977</v>
      </c>
      <c r="AF167" s="8">
        <v>9.8121699999999983</v>
      </c>
      <c r="AG167" s="8">
        <v>10.431832000000002</v>
      </c>
      <c r="AH167" s="8">
        <v>11.092908</v>
      </c>
    </row>
    <row r="168" spans="1:34" x14ac:dyDescent="0.25">
      <c r="A168" s="6">
        <v>73</v>
      </c>
      <c r="B168" s="1" t="s">
        <v>158</v>
      </c>
      <c r="C168" s="8">
        <v>1.3375E-2</v>
      </c>
      <c r="D168" s="8">
        <v>1.7024999999999998E-2</v>
      </c>
      <c r="E168" s="8">
        <v>2.435E-2</v>
      </c>
      <c r="F168" s="8">
        <v>3.4505000000000001E-2</v>
      </c>
      <c r="G168" s="8">
        <v>4.5289999999999997E-2</v>
      </c>
      <c r="H168" s="8">
        <v>6.0725000000000001E-2</v>
      </c>
      <c r="I168" s="8">
        <v>7.2344999999999993E-2</v>
      </c>
      <c r="J168" s="8">
        <v>7.6260000000000008E-2</v>
      </c>
      <c r="K168" s="8">
        <v>8.0645000000000008E-2</v>
      </c>
      <c r="L168" s="8">
        <v>8.7395E-2</v>
      </c>
      <c r="M168" s="8">
        <v>0.105735</v>
      </c>
      <c r="N168" s="8">
        <v>0.131665</v>
      </c>
      <c r="O168" s="8">
        <v>0.15254500000000001</v>
      </c>
      <c r="P168" s="8">
        <v>0.1691</v>
      </c>
      <c r="Q168" s="8">
        <v>0.18079000000000001</v>
      </c>
      <c r="R168" s="8">
        <v>0.19853500000000002</v>
      </c>
      <c r="S168" s="8">
        <v>0.21428999999999998</v>
      </c>
      <c r="T168" s="8">
        <v>0.22661500000000001</v>
      </c>
      <c r="U168" s="8">
        <v>0.24318000000000001</v>
      </c>
      <c r="V168" s="8">
        <v>0.27056000000000002</v>
      </c>
      <c r="W168" s="8">
        <v>0.29539500000000002</v>
      </c>
      <c r="X168" s="8">
        <v>0.30528</v>
      </c>
      <c r="Y168" s="8">
        <v>0.34311999999999998</v>
      </c>
      <c r="Z168" s="8">
        <v>0.38906499999999999</v>
      </c>
      <c r="AA168" s="8">
        <v>0.43920999999999999</v>
      </c>
      <c r="AB168" s="8">
        <v>0.5</v>
      </c>
      <c r="AC168" s="8">
        <v>0.53914499999999999</v>
      </c>
      <c r="AD168" s="8">
        <v>0.58765000000000001</v>
      </c>
      <c r="AE168" s="8">
        <v>0.62641999999999998</v>
      </c>
      <c r="AF168" s="8">
        <v>0.63409499999999996</v>
      </c>
      <c r="AG168" s="8">
        <v>0.62295</v>
      </c>
      <c r="AH168" s="8">
        <v>0.61823000000000006</v>
      </c>
    </row>
    <row r="169" spans="1:34" x14ac:dyDescent="0.25">
      <c r="A169" s="6">
        <v>74</v>
      </c>
      <c r="B169" s="9" t="s">
        <v>290</v>
      </c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</row>
    <row r="170" spans="1:34" x14ac:dyDescent="0.25">
      <c r="A170" s="6">
        <v>75</v>
      </c>
      <c r="B170" s="9" t="s">
        <v>91</v>
      </c>
      <c r="C170" s="8">
        <v>5.0201370000000001</v>
      </c>
      <c r="D170" s="8">
        <v>5.2512299999999996</v>
      </c>
      <c r="E170" s="8">
        <v>5.4422280000000001</v>
      </c>
      <c r="F170" s="8">
        <v>5.6726729999999996</v>
      </c>
      <c r="G170" s="8">
        <v>5.8912109999999993</v>
      </c>
      <c r="H170" s="8">
        <v>6.0921720000000006</v>
      </c>
      <c r="I170" s="8">
        <v>6.3098999999999998</v>
      </c>
      <c r="J170" s="8">
        <v>6.5587319999999991</v>
      </c>
      <c r="K170" s="8">
        <v>6.8005169999999984</v>
      </c>
      <c r="L170" s="8">
        <v>6.9365159999999992</v>
      </c>
      <c r="M170" s="8">
        <v>7.0671689999999989</v>
      </c>
      <c r="N170" s="8">
        <v>7.2737999999999996</v>
      </c>
      <c r="O170" s="8">
        <v>7.4995469999999997</v>
      </c>
      <c r="P170" s="8">
        <v>7.6888440000000005</v>
      </c>
      <c r="Q170" s="8">
        <v>7.8194160000000004</v>
      </c>
      <c r="R170" s="8">
        <v>7.9189649999999991</v>
      </c>
      <c r="S170" s="8">
        <v>8.0373059999999992</v>
      </c>
      <c r="T170" s="8">
        <v>8.1653669999999998</v>
      </c>
      <c r="U170" s="8">
        <v>8.2535759999999989</v>
      </c>
      <c r="V170" s="8">
        <v>8.2890540000000001</v>
      </c>
      <c r="W170" s="8">
        <v>8.2754459999999987</v>
      </c>
      <c r="X170" s="8">
        <v>8.2443419999999996</v>
      </c>
      <c r="Y170" s="8">
        <v>8.2486350000000002</v>
      </c>
      <c r="Z170" s="8">
        <v>8.2054620000000007</v>
      </c>
      <c r="AA170" s="8">
        <v>8.1281879999999997</v>
      </c>
      <c r="AB170" s="8">
        <v>8.1</v>
      </c>
      <c r="AC170" s="8">
        <v>8.100242999999999</v>
      </c>
      <c r="AD170" s="8">
        <v>8.1805950000000003</v>
      </c>
      <c r="AE170" s="8">
        <v>8.3166749999999983</v>
      </c>
      <c r="AF170" s="8">
        <v>8.5231440000000003</v>
      </c>
      <c r="AG170" s="8">
        <v>8.7620129999999996</v>
      </c>
      <c r="AH170" s="8">
        <v>9.0353879999999993</v>
      </c>
    </row>
    <row r="171" spans="1:34" x14ac:dyDescent="0.25">
      <c r="A171" s="6">
        <v>76</v>
      </c>
      <c r="B171" s="1" t="s">
        <v>159</v>
      </c>
      <c r="C171" s="8">
        <v>5.0936269999999997</v>
      </c>
      <c r="D171" s="8">
        <v>5.3280149999999988</v>
      </c>
      <c r="E171" s="8">
        <v>5.5172040000000004</v>
      </c>
      <c r="F171" s="8">
        <v>5.744123000000001</v>
      </c>
      <c r="G171" s="8">
        <v>5.9586450000000006</v>
      </c>
      <c r="H171" s="8">
        <v>6.1543790000000005</v>
      </c>
      <c r="I171" s="8">
        <v>6.365513</v>
      </c>
      <c r="J171" s="8">
        <v>6.6106809999999996</v>
      </c>
      <c r="K171" s="8">
        <v>6.8546940000000003</v>
      </c>
      <c r="L171" s="8">
        <v>6.990907</v>
      </c>
      <c r="M171" s="8">
        <v>7.1142609999999999</v>
      </c>
      <c r="N171" s="8">
        <v>7.2871260000000007</v>
      </c>
      <c r="O171" s="8">
        <v>7.4681530000000009</v>
      </c>
      <c r="P171" s="8">
        <v>7.6143760000000009</v>
      </c>
      <c r="Q171" s="8">
        <v>7.6892969999999998</v>
      </c>
      <c r="R171" s="8">
        <v>7.7400400000000005</v>
      </c>
      <c r="S171" s="8">
        <v>7.8274350000000004</v>
      </c>
      <c r="T171" s="8">
        <v>7.9303840000000001</v>
      </c>
      <c r="U171" s="8">
        <v>7.9922920000000008</v>
      </c>
      <c r="V171" s="8">
        <v>8.0088469999999994</v>
      </c>
      <c r="W171" s="8">
        <v>7.9816660000000006</v>
      </c>
      <c r="X171" s="8">
        <v>7.9295369999999998</v>
      </c>
      <c r="Y171" s="8">
        <v>7.8952720000000003</v>
      </c>
      <c r="Z171" s="8">
        <v>7.8366750000000005</v>
      </c>
      <c r="AA171" s="8">
        <v>7.763833</v>
      </c>
      <c r="AB171" s="8">
        <v>7.7</v>
      </c>
      <c r="AC171" s="8">
        <v>7.6383230000000006</v>
      </c>
      <c r="AD171" s="8">
        <v>7.6549550000000011</v>
      </c>
      <c r="AE171" s="8">
        <v>7.7271040000000006</v>
      </c>
      <c r="AF171" s="8">
        <v>7.8476090000000003</v>
      </c>
      <c r="AG171" s="8">
        <v>8.0038419999999988</v>
      </c>
      <c r="AH171" s="8">
        <v>8.2067370000000004</v>
      </c>
    </row>
    <row r="172" spans="1:34" x14ac:dyDescent="0.25">
      <c r="A172" s="6">
        <v>77</v>
      </c>
      <c r="B172" s="1" t="s">
        <v>160</v>
      </c>
      <c r="C172" s="8">
        <v>2.0303999999999999E-2</v>
      </c>
      <c r="D172" s="8">
        <v>2.128E-2</v>
      </c>
      <c r="E172" s="8">
        <v>2.4068000000000006E-2</v>
      </c>
      <c r="F172" s="8">
        <v>2.8152000000000003E-2</v>
      </c>
      <c r="G172" s="8">
        <v>3.2464E-2</v>
      </c>
      <c r="H172" s="8">
        <v>3.7356E-2</v>
      </c>
      <c r="I172" s="8">
        <v>4.3252000000000006E-2</v>
      </c>
      <c r="J172" s="8">
        <v>4.8140000000000002E-2</v>
      </c>
      <c r="K172" s="8">
        <v>4.976400000000001E-2</v>
      </c>
      <c r="L172" s="8">
        <v>5.1279999999999999E-2</v>
      </c>
      <c r="M172" s="8">
        <v>5.7132000000000002E-2</v>
      </c>
      <c r="N172" s="8">
        <v>7.9892000000000005E-2</v>
      </c>
      <c r="O172" s="8">
        <v>0.110288</v>
      </c>
      <c r="P172" s="8">
        <v>0.140236</v>
      </c>
      <c r="Q172" s="8">
        <v>0.17834800000000001</v>
      </c>
      <c r="R172" s="8">
        <v>0.21290800000000001</v>
      </c>
      <c r="S172" s="8">
        <v>0.23637600000000003</v>
      </c>
      <c r="T172" s="8">
        <v>0.25668000000000002</v>
      </c>
      <c r="U172" s="8">
        <v>0.27836</v>
      </c>
      <c r="V172" s="8">
        <v>0.29402</v>
      </c>
      <c r="W172" s="8">
        <v>0.305284</v>
      </c>
      <c r="X172" s="8">
        <v>0.32293200000000005</v>
      </c>
      <c r="Y172" s="8">
        <v>0.35654000000000002</v>
      </c>
      <c r="Z172" s="8">
        <v>0.37032400000000004</v>
      </c>
      <c r="AA172" s="8">
        <v>0.36593600000000004</v>
      </c>
      <c r="AB172" s="8">
        <v>0.4</v>
      </c>
      <c r="AC172" s="8">
        <v>0.46122800000000003</v>
      </c>
      <c r="AD172" s="8">
        <v>0.52604399999999996</v>
      </c>
      <c r="AE172" s="8">
        <v>0.59286800000000006</v>
      </c>
      <c r="AF172" s="8">
        <v>0.68553200000000003</v>
      </c>
      <c r="AG172" s="8">
        <v>0.77668800000000005</v>
      </c>
      <c r="AH172" s="8">
        <v>0.85511199999999998</v>
      </c>
    </row>
    <row r="173" spans="1:34" x14ac:dyDescent="0.25">
      <c r="A173" s="6">
        <v>78</v>
      </c>
      <c r="B173" s="9" t="s">
        <v>95</v>
      </c>
      <c r="C173" s="8">
        <v>0.11678999999999999</v>
      </c>
      <c r="D173" s="8">
        <v>0.130665</v>
      </c>
      <c r="E173" s="8">
        <v>0.159165</v>
      </c>
      <c r="F173" s="8">
        <v>0.19740000000000002</v>
      </c>
      <c r="G173" s="8">
        <v>0.23494500000000001</v>
      </c>
      <c r="H173" s="8">
        <v>0.28132499999999999</v>
      </c>
      <c r="I173" s="8">
        <v>0.33915000000000001</v>
      </c>
      <c r="J173" s="8">
        <v>0.379965</v>
      </c>
      <c r="K173" s="8">
        <v>0.40684500000000001</v>
      </c>
      <c r="L173" s="8">
        <v>0.46527000000000002</v>
      </c>
      <c r="M173" s="8">
        <v>0.56386499999999995</v>
      </c>
      <c r="N173" s="8">
        <v>0.69611999999999996</v>
      </c>
      <c r="O173" s="8">
        <v>0.77494499999999988</v>
      </c>
      <c r="P173" s="8">
        <v>0.77651999999999999</v>
      </c>
      <c r="Q173" s="8">
        <v>0.76463999999999999</v>
      </c>
      <c r="R173" s="8">
        <v>0.75766500000000003</v>
      </c>
      <c r="S173" s="8">
        <v>0.80027999999999988</v>
      </c>
      <c r="T173" s="8">
        <v>0.86983499999999991</v>
      </c>
      <c r="U173" s="8">
        <v>0.94110000000000005</v>
      </c>
      <c r="V173" s="8">
        <v>1.0297800000000001</v>
      </c>
      <c r="W173" s="8">
        <v>1.1118000000000001</v>
      </c>
      <c r="X173" s="8">
        <v>1.218375</v>
      </c>
      <c r="Y173" s="8">
        <v>1.29678</v>
      </c>
      <c r="Z173" s="8">
        <v>1.274775</v>
      </c>
      <c r="AA173" s="8">
        <v>1.313145</v>
      </c>
      <c r="AB173" s="8">
        <v>1.5</v>
      </c>
      <c r="AC173" s="8">
        <v>1.734855</v>
      </c>
      <c r="AD173" s="8">
        <v>1.9352249999999998</v>
      </c>
      <c r="AE173" s="8">
        <v>2.0723250000000002</v>
      </c>
      <c r="AF173" s="8">
        <v>2.125845</v>
      </c>
      <c r="AG173" s="8">
        <v>2.2786650000000002</v>
      </c>
      <c r="AH173" s="8">
        <v>2.58765</v>
      </c>
    </row>
    <row r="174" spans="1:34" x14ac:dyDescent="0.25">
      <c r="A174" s="6">
        <v>79</v>
      </c>
      <c r="B174" s="1" t="s">
        <v>161</v>
      </c>
      <c r="C174" s="8">
        <v>6.0648000000000007E-2</v>
      </c>
      <c r="D174" s="8">
        <v>6.3272000000000009E-2</v>
      </c>
      <c r="E174" s="8">
        <v>7.392E-2</v>
      </c>
      <c r="F174" s="8">
        <v>8.932000000000001E-2</v>
      </c>
      <c r="G174" s="8">
        <v>0.10620800000000001</v>
      </c>
      <c r="H174" s="8">
        <v>0.128856</v>
      </c>
      <c r="I174" s="8">
        <v>0.15646399999999999</v>
      </c>
      <c r="J174" s="8">
        <v>0.16921600000000001</v>
      </c>
      <c r="K174" s="8">
        <v>0.16991200000000004</v>
      </c>
      <c r="L174" s="8">
        <v>0.19009600000000001</v>
      </c>
      <c r="M174" s="8">
        <v>0.22507200000000002</v>
      </c>
      <c r="N174" s="8">
        <v>0.27288000000000001</v>
      </c>
      <c r="O174" s="8">
        <v>0.31163200000000002</v>
      </c>
      <c r="P174" s="8">
        <v>0.320384</v>
      </c>
      <c r="Q174" s="8">
        <v>0.32488</v>
      </c>
      <c r="R174" s="8">
        <v>0.338256</v>
      </c>
      <c r="S174" s="8">
        <v>0.36640800000000007</v>
      </c>
      <c r="T174" s="8">
        <v>0.41270400000000002</v>
      </c>
      <c r="U174" s="8">
        <v>0.46061599999999997</v>
      </c>
      <c r="V174" s="8">
        <v>0.531856</v>
      </c>
      <c r="W174" s="8">
        <v>0.59940800000000005</v>
      </c>
      <c r="X174" s="8">
        <v>0.68064000000000002</v>
      </c>
      <c r="Y174" s="8">
        <v>0.72989599999999999</v>
      </c>
      <c r="Z174" s="8">
        <v>0.70216800000000001</v>
      </c>
      <c r="AA174" s="8">
        <v>0.7169120000000001</v>
      </c>
      <c r="AB174" s="8">
        <v>0.8</v>
      </c>
      <c r="AC174" s="8">
        <v>0.8922000000000001</v>
      </c>
      <c r="AD174" s="8">
        <v>0.99269600000000013</v>
      </c>
      <c r="AE174" s="8">
        <v>1.0980560000000001</v>
      </c>
      <c r="AF174" s="8">
        <v>1.1495360000000001</v>
      </c>
      <c r="AG174" s="8">
        <v>1.2277439999999999</v>
      </c>
      <c r="AH174" s="8">
        <v>1.3781840000000001</v>
      </c>
    </row>
    <row r="175" spans="1:34" x14ac:dyDescent="0.25">
      <c r="A175" s="6">
        <v>80</v>
      </c>
      <c r="B175" s="1" t="s">
        <v>162</v>
      </c>
      <c r="C175" s="8">
        <v>5.1569999999999998E-2</v>
      </c>
      <c r="D175" s="8">
        <v>6.0762000000000004E-2</v>
      </c>
      <c r="E175" s="8">
        <v>7.6235999999999998E-2</v>
      </c>
      <c r="F175" s="8">
        <v>9.6293999999999991E-2</v>
      </c>
      <c r="G175" s="8">
        <v>0.11468400000000001</v>
      </c>
      <c r="H175" s="8">
        <v>0.13597199999999998</v>
      </c>
      <c r="I175" s="8">
        <v>0.16295999999999999</v>
      </c>
      <c r="J175" s="8">
        <v>0.18782999999999997</v>
      </c>
      <c r="K175" s="8">
        <v>0.211146</v>
      </c>
      <c r="L175" s="8">
        <v>0.24531600000000001</v>
      </c>
      <c r="M175" s="8">
        <v>0.30226799999999998</v>
      </c>
      <c r="N175" s="8">
        <v>0.37796399999999997</v>
      </c>
      <c r="O175" s="8">
        <v>0.41302799999999995</v>
      </c>
      <c r="P175" s="8">
        <v>0.40576799999999996</v>
      </c>
      <c r="Q175" s="8">
        <v>0.39012599999999997</v>
      </c>
      <c r="R175" s="8">
        <v>0.37009799999999998</v>
      </c>
      <c r="S175" s="8">
        <v>0.38165999999999994</v>
      </c>
      <c r="T175" s="8">
        <v>0.40013999999999994</v>
      </c>
      <c r="U175" s="8">
        <v>0.41860799999999998</v>
      </c>
      <c r="V175" s="8">
        <v>0.42979799999999996</v>
      </c>
      <c r="W175" s="8">
        <v>0.43855199999999994</v>
      </c>
      <c r="X175" s="8">
        <v>0.45663599999999993</v>
      </c>
      <c r="Y175" s="8">
        <v>0.48056399999999999</v>
      </c>
      <c r="Z175" s="8">
        <v>0.48772200000000004</v>
      </c>
      <c r="AA175" s="8">
        <v>0.50877600000000001</v>
      </c>
      <c r="AB175" s="8">
        <v>0.6</v>
      </c>
      <c r="AC175" s="8">
        <v>0.72688799999999998</v>
      </c>
      <c r="AD175" s="8">
        <v>0.81337200000000009</v>
      </c>
      <c r="AE175" s="8">
        <v>0.83589600000000008</v>
      </c>
      <c r="AF175" s="8">
        <v>0.83426999999999996</v>
      </c>
      <c r="AG175" s="8">
        <v>0.89869799999999989</v>
      </c>
      <c r="AH175" s="8">
        <v>1.036716</v>
      </c>
    </row>
    <row r="176" spans="1:34" x14ac:dyDescent="0.25">
      <c r="A176" s="6">
        <v>81</v>
      </c>
      <c r="B176" s="9" t="s">
        <v>99</v>
      </c>
      <c r="C176" s="8">
        <v>0.72311399999999992</v>
      </c>
      <c r="D176" s="8">
        <v>0.78617700000000001</v>
      </c>
      <c r="E176" s="8">
        <v>0.88842600000000005</v>
      </c>
      <c r="F176" s="8">
        <v>1.0171349999999999</v>
      </c>
      <c r="G176" s="8">
        <v>1.1548529999999999</v>
      </c>
      <c r="H176" s="8">
        <v>1.3134870000000001</v>
      </c>
      <c r="I176" s="8">
        <v>1.460529</v>
      </c>
      <c r="J176" s="8">
        <v>1.5644789999999997</v>
      </c>
      <c r="K176" s="8">
        <v>1.6422839999999999</v>
      </c>
      <c r="L176" s="8">
        <v>1.7288460000000001</v>
      </c>
      <c r="M176" s="8">
        <v>1.9123650000000001</v>
      </c>
      <c r="N176" s="8">
        <v>2.2797179999999999</v>
      </c>
      <c r="O176" s="8">
        <v>2.6339039999999998</v>
      </c>
      <c r="P176" s="8">
        <v>2.9051189999999996</v>
      </c>
      <c r="Q176" s="8">
        <v>3.203424</v>
      </c>
      <c r="R176" s="8">
        <v>3.415734</v>
      </c>
      <c r="S176" s="8">
        <v>3.6112229999999998</v>
      </c>
      <c r="T176" s="8">
        <v>3.8393459999999999</v>
      </c>
      <c r="U176" s="8">
        <v>4.060098</v>
      </c>
      <c r="V176" s="8">
        <v>4.3328879999999996</v>
      </c>
      <c r="W176" s="8">
        <v>4.67523</v>
      </c>
      <c r="X176" s="8">
        <v>5.06142</v>
      </c>
      <c r="Y176" s="8">
        <v>5.3688599999999997</v>
      </c>
      <c r="Z176" s="8">
        <v>5.6076929999999994</v>
      </c>
      <c r="AA176" s="8">
        <v>5.9144399999999999</v>
      </c>
      <c r="AB176" s="8">
        <v>6.3</v>
      </c>
      <c r="AC176" s="8">
        <v>6.6515399999999998</v>
      </c>
      <c r="AD176" s="8">
        <v>7.1474759999999993</v>
      </c>
      <c r="AE176" s="8">
        <v>7.829955</v>
      </c>
      <c r="AF176" s="8">
        <v>8.4580649999999995</v>
      </c>
      <c r="AG176" s="8">
        <v>8.778105</v>
      </c>
      <c r="AH176" s="8">
        <v>8.9963370000000005</v>
      </c>
    </row>
    <row r="177" spans="1:34" x14ac:dyDescent="0.25">
      <c r="A177" s="6">
        <v>82</v>
      </c>
      <c r="B177" s="9" t="s">
        <v>291</v>
      </c>
      <c r="C177" s="8">
        <v>101.85126</v>
      </c>
      <c r="D177" s="8">
        <v>107.476294</v>
      </c>
      <c r="E177" s="8">
        <v>112.14339799999999</v>
      </c>
      <c r="F177" s="8">
        <v>116.05623999999997</v>
      </c>
      <c r="G177" s="8">
        <v>118.75052599999999</v>
      </c>
      <c r="H177" s="8">
        <v>120.37123999999999</v>
      </c>
      <c r="I177" s="8">
        <v>121.18073399999999</v>
      </c>
      <c r="J177" s="8">
        <v>121.21352799999998</v>
      </c>
      <c r="K177" s="8">
        <v>120.82690400000001</v>
      </c>
      <c r="L177" s="8">
        <v>120.53693599999998</v>
      </c>
      <c r="M177" s="8">
        <v>120.91147799999999</v>
      </c>
      <c r="N177" s="8">
        <v>122.11967800000001</v>
      </c>
      <c r="O177" s="8">
        <v>123.74556999999999</v>
      </c>
      <c r="P177" s="8">
        <v>125.38009199999999</v>
      </c>
      <c r="Q177" s="8">
        <v>127.28559599999998</v>
      </c>
      <c r="R177" s="8">
        <v>129.77621399999998</v>
      </c>
      <c r="S177" s="8">
        <v>133.21268000000001</v>
      </c>
      <c r="T177" s="8">
        <v>137.72444399999998</v>
      </c>
      <c r="U177" s="8">
        <v>142.93006</v>
      </c>
      <c r="V177" s="8">
        <v>148.25994799999998</v>
      </c>
      <c r="W177" s="8">
        <v>153.53460399999997</v>
      </c>
      <c r="X177" s="8">
        <v>158.58833200000001</v>
      </c>
      <c r="Y177" s="8">
        <v>162.89988</v>
      </c>
      <c r="Z177" s="8">
        <v>166.462344</v>
      </c>
      <c r="AA177" s="8">
        <v>169.738292</v>
      </c>
      <c r="AB177" s="8">
        <v>172.6</v>
      </c>
      <c r="AC177" s="8">
        <v>175.45307799999998</v>
      </c>
      <c r="AD177" s="8">
        <v>177.89191599999998</v>
      </c>
      <c r="AE177" s="8">
        <v>179.57131399999997</v>
      </c>
      <c r="AF177" s="8">
        <v>181.35427199999998</v>
      </c>
      <c r="AG177" s="8">
        <v>183.41856799999996</v>
      </c>
      <c r="AH177" s="8">
        <v>186.19915400000002</v>
      </c>
    </row>
    <row r="178" spans="1:34" x14ac:dyDescent="0.25">
      <c r="A178" s="6">
        <v>83</v>
      </c>
      <c r="B178" s="9" t="s">
        <v>163</v>
      </c>
      <c r="C178" s="8">
        <v>103.31815571092434</v>
      </c>
      <c r="D178" s="8">
        <v>109.84374441041348</v>
      </c>
      <c r="E178" s="8">
        <v>114.24280665902577</v>
      </c>
      <c r="F178" s="8">
        <v>116.96335559673025</v>
      </c>
      <c r="G178" s="8">
        <v>117.8344055625</v>
      </c>
      <c r="H178" s="8">
        <v>117.23832352941177</v>
      </c>
      <c r="I178" s="8">
        <v>115.67517829722919</v>
      </c>
      <c r="J178" s="8">
        <v>113.71962143283579</v>
      </c>
      <c r="K178" s="8">
        <v>111.80588462243664</v>
      </c>
      <c r="L178" s="8">
        <v>110.26146989423074</v>
      </c>
      <c r="M178" s="8">
        <v>109.31281873933648</v>
      </c>
      <c r="N178" s="8">
        <v>108.94135901992964</v>
      </c>
      <c r="O178" s="8">
        <v>109.0412925583524</v>
      </c>
      <c r="P178" s="8">
        <v>109.38560764757709</v>
      </c>
      <c r="Q178" s="8">
        <v>110.24984660303687</v>
      </c>
      <c r="R178" s="8">
        <v>111.9692561361702</v>
      </c>
      <c r="S178" s="8">
        <v>114.59019608606559</v>
      </c>
      <c r="T178" s="8">
        <v>118.07966180645161</v>
      </c>
      <c r="U178" s="8">
        <v>122.218228</v>
      </c>
      <c r="V178" s="8">
        <v>126.47874025352112</v>
      </c>
      <c r="W178" s="8">
        <v>130.60462436697247</v>
      </c>
      <c r="X178" s="8">
        <v>134.44479323659303</v>
      </c>
      <c r="Y178" s="8">
        <v>137.6621120338983</v>
      </c>
      <c r="Z178" s="8">
        <v>140.51187827266028</v>
      </c>
      <c r="AA178" s="8">
        <v>143.14969288197878</v>
      </c>
      <c r="AB178" s="8">
        <v>145.19999999999999</v>
      </c>
      <c r="AC178" s="8">
        <v>147.19822284444442</v>
      </c>
      <c r="AD178" s="8">
        <v>148.77325504125739</v>
      </c>
      <c r="AE178" s="8">
        <v>149.55064369151003</v>
      </c>
      <c r="AF178" s="8">
        <v>150.46288320464816</v>
      </c>
      <c r="AG178" s="8">
        <v>151.65507577386936</v>
      </c>
      <c r="AH178" s="8">
        <v>153.29749688000001</v>
      </c>
    </row>
    <row r="179" spans="1:34" x14ac:dyDescent="0.25">
      <c r="A179" s="6">
        <v>84</v>
      </c>
      <c r="B179" s="1" t="s">
        <v>292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</row>
    <row r="180" spans="1:34" x14ac:dyDescent="0.25">
      <c r="A180" s="6">
        <v>85</v>
      </c>
      <c r="B180" s="1" t="s">
        <v>293</v>
      </c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</row>
    <row r="181" spans="1:34" x14ac:dyDescent="0.25">
      <c r="A181" s="6">
        <v>86</v>
      </c>
      <c r="B181" s="9" t="s">
        <v>164</v>
      </c>
      <c r="C181" s="8">
        <v>5.8808619999999996</v>
      </c>
      <c r="D181" s="8">
        <v>6.4255740000000001</v>
      </c>
      <c r="E181" s="8">
        <v>7.2229139999999994</v>
      </c>
      <c r="F181" s="8">
        <v>8.2202739999999999</v>
      </c>
      <c r="G181" s="8">
        <v>9.1979059999999997</v>
      </c>
      <c r="H181" s="8">
        <v>10.193073999999999</v>
      </c>
      <c r="I181" s="8">
        <v>11.100014000000002</v>
      </c>
      <c r="J181" s="8">
        <v>11.775149999999998</v>
      </c>
      <c r="K181" s="8">
        <v>12.247525999999999</v>
      </c>
      <c r="L181" s="8">
        <v>12.678253999999999</v>
      </c>
      <c r="M181" s="8">
        <v>13.382708000000001</v>
      </c>
      <c r="N181" s="8">
        <v>14.388562</v>
      </c>
      <c r="O181" s="8">
        <v>15.416335999999999</v>
      </c>
      <c r="P181" s="8">
        <v>16.364375999999996</v>
      </c>
      <c r="Q181" s="8">
        <v>17.221173999999998</v>
      </c>
      <c r="R181" s="8">
        <v>17.947821999999999</v>
      </c>
      <c r="S181" s="8">
        <v>18.735023999999999</v>
      </c>
      <c r="T181" s="8">
        <v>19.726081999999998</v>
      </c>
      <c r="U181" s="8">
        <v>20.789749999999998</v>
      </c>
      <c r="V181" s="8">
        <v>21.873694</v>
      </c>
      <c r="W181" s="8">
        <v>23.042577999999999</v>
      </c>
      <c r="X181" s="8">
        <v>24.265166000000001</v>
      </c>
      <c r="Y181" s="8">
        <v>25.330203999999998</v>
      </c>
      <c r="Z181" s="8">
        <v>25.994653999999997</v>
      </c>
      <c r="AA181" s="8">
        <v>26.603482</v>
      </c>
      <c r="AB181" s="8">
        <v>27.4</v>
      </c>
      <c r="AC181" s="8">
        <v>28.286664000000002</v>
      </c>
      <c r="AD181" s="8">
        <v>29.272789999999997</v>
      </c>
      <c r="AE181" s="8">
        <v>30.360022000000001</v>
      </c>
      <c r="AF181" s="8">
        <v>31.55247</v>
      </c>
      <c r="AG181" s="8">
        <v>32.789031999999999</v>
      </c>
      <c r="AH181" s="8">
        <v>34.319596000000004</v>
      </c>
    </row>
    <row r="182" spans="1:34" x14ac:dyDescent="0.25">
      <c r="A182" s="6">
        <v>87</v>
      </c>
      <c r="B182" s="1" t="s">
        <v>292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</row>
    <row r="183" spans="1:34" x14ac:dyDescent="0.25">
      <c r="A183" s="6">
        <v>88</v>
      </c>
      <c r="B183" s="1" t="s">
        <v>293</v>
      </c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</row>
    <row r="185" spans="1:34" ht="18" x14ac:dyDescent="0.25">
      <c r="A185" s="11" t="s">
        <v>493</v>
      </c>
    </row>
    <row r="187" spans="1:34" x14ac:dyDescent="0.25">
      <c r="A187" s="7" t="s">
        <v>165</v>
      </c>
      <c r="B187" s="7" t="s">
        <v>489</v>
      </c>
    </row>
    <row r="188" spans="1:34" x14ac:dyDescent="0.25">
      <c r="A188" s="6">
        <v>1</v>
      </c>
      <c r="B188" s="9" t="s">
        <v>1</v>
      </c>
    </row>
    <row r="189" spans="1:34" x14ac:dyDescent="0.25">
      <c r="A189" s="6">
        <v>2</v>
      </c>
      <c r="B189" s="9" t="s">
        <v>190</v>
      </c>
      <c r="C189" s="13">
        <f>IF(OR(C5=0,C97=0),"",C5*100/C97)</f>
        <v>78.099821276845091</v>
      </c>
      <c r="D189" s="13">
        <f t="shared" ref="D189:H189" si="0">IF(OR(D5=0,D97=0),"",D5*100/D97)</f>
        <v>80.126037747019126</v>
      </c>
      <c r="E189" s="13">
        <f t="shared" si="0"/>
        <v>82.03888008231155</v>
      </c>
      <c r="F189" s="13">
        <f t="shared" si="0"/>
        <v>83.732608503624974</v>
      </c>
      <c r="G189" s="13">
        <f t="shared" si="0"/>
        <v>85.423470208298454</v>
      </c>
      <c r="H189" s="13">
        <f t="shared" si="0"/>
        <v>86.649127816364128</v>
      </c>
      <c r="I189" s="13">
        <f t="shared" ref="D189:AH197" si="1">IF(OR(I5=0,I97=0),"",I5*100/I97)</f>
        <v>87.488378182012383</v>
      </c>
      <c r="J189" s="13">
        <f t="shared" si="1"/>
        <v>88.372342061593216</v>
      </c>
      <c r="K189" s="13">
        <f t="shared" si="1"/>
        <v>89.4959664162769</v>
      </c>
      <c r="L189" s="13">
        <f t="shared" si="1"/>
        <v>90.857951716034236</v>
      </c>
      <c r="M189" s="13">
        <f t="shared" si="1"/>
        <v>92.005395877147805</v>
      </c>
      <c r="N189" s="13">
        <f t="shared" si="1"/>
        <v>92.85611946294749</v>
      </c>
      <c r="O189" s="13">
        <f t="shared" si="1"/>
        <v>93.826362677925857</v>
      </c>
      <c r="P189" s="13">
        <f t="shared" si="1"/>
        <v>95.388509477281261</v>
      </c>
      <c r="Q189" s="13">
        <f t="shared" si="1"/>
        <v>96.868739144352517</v>
      </c>
      <c r="R189" s="13">
        <f t="shared" si="1"/>
        <v>97.524541149893849</v>
      </c>
      <c r="S189" s="13">
        <f t="shared" si="1"/>
        <v>97.486111443999434</v>
      </c>
      <c r="T189" s="13">
        <f t="shared" si="1"/>
        <v>97.120963101323952</v>
      </c>
      <c r="U189" s="13">
        <f t="shared" si="1"/>
        <v>96.962777025858713</v>
      </c>
      <c r="V189" s="13">
        <f t="shared" si="1"/>
        <v>97.286728386963034</v>
      </c>
      <c r="W189" s="13">
        <f t="shared" si="1"/>
        <v>97.899937585986891</v>
      </c>
      <c r="X189" s="13">
        <f t="shared" si="1"/>
        <v>98.73396678687709</v>
      </c>
      <c r="Y189" s="13">
        <f t="shared" si="1"/>
        <v>99.361411849230521</v>
      </c>
      <c r="Z189" s="13">
        <f t="shared" si="1"/>
        <v>99.424692931438685</v>
      </c>
      <c r="AA189" s="13">
        <f t="shared" si="1"/>
        <v>99.562789448405283</v>
      </c>
      <c r="AB189" s="13">
        <f t="shared" si="1"/>
        <v>100</v>
      </c>
      <c r="AC189" s="13">
        <f t="shared" si="1"/>
        <v>100.41062076075177</v>
      </c>
      <c r="AD189" s="13">
        <f t="shared" si="1"/>
        <v>100.85690479635669</v>
      </c>
      <c r="AE189" s="13">
        <f t="shared" si="1"/>
        <v>101.35920165296429</v>
      </c>
      <c r="AF189" s="13">
        <f t="shared" si="1"/>
        <v>101.74818437870988</v>
      </c>
      <c r="AG189" s="13">
        <f t="shared" si="1"/>
        <v>102.17322463085794</v>
      </c>
      <c r="AH189" s="13">
        <f t="shared" si="1"/>
        <v>102.94573307354339</v>
      </c>
    </row>
    <row r="190" spans="1:34" x14ac:dyDescent="0.25">
      <c r="A190" s="6">
        <v>3</v>
      </c>
      <c r="B190" s="9" t="s">
        <v>4</v>
      </c>
      <c r="C190" s="13" t="str">
        <f>IF(OR(C6=0,C98=0),"",C6*100/C98)</f>
        <v/>
      </c>
      <c r="D190" s="13" t="str">
        <f t="shared" ref="D190:H190" si="2">IF(OR(D6=0,D98=0),"",D6*100/D98)</f>
        <v/>
      </c>
      <c r="E190" s="13" t="str">
        <f t="shared" si="2"/>
        <v/>
      </c>
      <c r="F190" s="13">
        <f t="shared" si="2"/>
        <v>520.96900234436043</v>
      </c>
      <c r="G190" s="13">
        <f t="shared" si="2"/>
        <v>364.65740436859568</v>
      </c>
      <c r="H190" s="13">
        <f t="shared" si="2"/>
        <v>251.55966995371301</v>
      </c>
      <c r="I190" s="13">
        <f t="shared" ref="C190:R253" si="3">IF(OR(I6=0,I98=0),"",I6*100/I98)</f>
        <v>176.05013907960989</v>
      </c>
      <c r="J190" s="13">
        <f t="shared" si="3"/>
        <v>281.65840468679585</v>
      </c>
      <c r="K190" s="13">
        <f t="shared" si="3"/>
        <v>246.12355402412007</v>
      </c>
      <c r="L190" s="13">
        <f t="shared" si="3"/>
        <v>222.30373359120566</v>
      </c>
      <c r="M190" s="13">
        <f t="shared" si="3"/>
        <v>194.95077492933035</v>
      </c>
      <c r="N190" s="13">
        <f t="shared" si="3"/>
        <v>179.62189590911129</v>
      </c>
      <c r="O190" s="13">
        <f t="shared" si="3"/>
        <v>196.64523233634199</v>
      </c>
      <c r="P190" s="13">
        <f t="shared" si="3"/>
        <v>233.82787929804871</v>
      </c>
      <c r="Q190" s="13">
        <f t="shared" si="3"/>
        <v>137.19303059404581</v>
      </c>
      <c r="R190" s="13">
        <f t="shared" si="3"/>
        <v>152.30668474039328</v>
      </c>
      <c r="S190" s="13">
        <f t="shared" si="1"/>
        <v>154.397233201581</v>
      </c>
      <c r="T190" s="13">
        <f t="shared" si="1"/>
        <v>141.92449616803862</v>
      </c>
      <c r="U190" s="13">
        <f t="shared" si="1"/>
        <v>115.26580294158327</v>
      </c>
      <c r="V190" s="13">
        <f t="shared" si="1"/>
        <v>194.76282756673061</v>
      </c>
      <c r="W190" s="13">
        <f t="shared" si="1"/>
        <v>187.38522654873887</v>
      </c>
      <c r="X190" s="13">
        <f t="shared" si="1"/>
        <v>186.18680121766167</v>
      </c>
      <c r="Y190" s="13">
        <f t="shared" si="1"/>
        <v>185.53564139671229</v>
      </c>
      <c r="Z190" s="13">
        <f t="shared" si="1"/>
        <v>94.408202184605784</v>
      </c>
      <c r="AA190" s="13">
        <f t="shared" si="1"/>
        <v>96.903919763554441</v>
      </c>
      <c r="AB190" s="13">
        <f t="shared" si="1"/>
        <v>100</v>
      </c>
      <c r="AC190" s="13">
        <f t="shared" si="1"/>
        <v>101.94407348128817</v>
      </c>
      <c r="AD190" s="13">
        <f t="shared" si="1"/>
        <v>97.987340035667387</v>
      </c>
      <c r="AE190" s="13">
        <f t="shared" si="1"/>
        <v>95.187328662808397</v>
      </c>
      <c r="AF190" s="13">
        <f t="shared" si="1"/>
        <v>90.730928358858975</v>
      </c>
      <c r="AG190" s="13">
        <f t="shared" si="1"/>
        <v>82.385216796697989</v>
      </c>
      <c r="AH190" s="13">
        <f t="shared" si="1"/>
        <v>75.564656898675366</v>
      </c>
    </row>
    <row r="191" spans="1:34" x14ac:dyDescent="0.25">
      <c r="A191" s="6">
        <v>4</v>
      </c>
      <c r="B191" s="1" t="s">
        <v>108</v>
      </c>
      <c r="C191" s="13" t="str">
        <f>IF(OR(C7=0,C99=0),"",C7*100/C99)</f>
        <v/>
      </c>
      <c r="D191" s="13" t="str">
        <f t="shared" ref="D191:H191" si="4">IF(OR(D7=0,D99=0),"",D7*100/D99)</f>
        <v/>
      </c>
      <c r="E191" s="13" t="str">
        <f t="shared" si="4"/>
        <v/>
      </c>
      <c r="F191" s="13" t="str">
        <f t="shared" si="4"/>
        <v/>
      </c>
      <c r="G191" s="13" t="str">
        <f t="shared" si="4"/>
        <v/>
      </c>
      <c r="H191" s="13" t="str">
        <f t="shared" si="4"/>
        <v/>
      </c>
      <c r="I191" s="13" t="str">
        <f t="shared" si="1"/>
        <v/>
      </c>
      <c r="J191" s="13" t="str">
        <f t="shared" si="1"/>
        <v/>
      </c>
      <c r="K191" s="13" t="str">
        <f t="shared" si="1"/>
        <v/>
      </c>
      <c r="L191" s="13" t="str">
        <f t="shared" si="1"/>
        <v/>
      </c>
      <c r="M191" s="13" t="str">
        <f t="shared" si="1"/>
        <v/>
      </c>
      <c r="N191" s="13" t="str">
        <f t="shared" si="1"/>
        <v/>
      </c>
      <c r="O191" s="13" t="str">
        <f t="shared" si="1"/>
        <v/>
      </c>
      <c r="P191" s="13" t="str">
        <f t="shared" si="1"/>
        <v/>
      </c>
      <c r="Q191" s="13" t="str">
        <f t="shared" si="1"/>
        <v/>
      </c>
      <c r="R191" s="13" t="str">
        <f t="shared" si="1"/>
        <v/>
      </c>
      <c r="S191" s="13" t="str">
        <f t="shared" si="1"/>
        <v/>
      </c>
      <c r="T191" s="13" t="str">
        <f t="shared" si="1"/>
        <v/>
      </c>
      <c r="U191" s="13" t="str">
        <f t="shared" si="1"/>
        <v/>
      </c>
      <c r="V191" s="13" t="str">
        <f t="shared" si="1"/>
        <v/>
      </c>
      <c r="W191" s="13" t="str">
        <f t="shared" si="1"/>
        <v/>
      </c>
      <c r="X191" s="13" t="str">
        <f t="shared" si="1"/>
        <v/>
      </c>
      <c r="Y191" s="13" t="str">
        <f t="shared" si="1"/>
        <v/>
      </c>
      <c r="Z191" s="13" t="str">
        <f t="shared" si="1"/>
        <v/>
      </c>
      <c r="AA191" s="13" t="str">
        <f t="shared" si="1"/>
        <v/>
      </c>
      <c r="AB191" s="13" t="str">
        <f t="shared" si="1"/>
        <v/>
      </c>
      <c r="AC191" s="13" t="str">
        <f t="shared" si="1"/>
        <v/>
      </c>
      <c r="AD191" s="13" t="str">
        <f t="shared" si="1"/>
        <v/>
      </c>
      <c r="AE191" s="13" t="str">
        <f t="shared" si="1"/>
        <v/>
      </c>
      <c r="AF191" s="13" t="str">
        <f t="shared" si="1"/>
        <v/>
      </c>
      <c r="AG191" s="13" t="str">
        <f t="shared" si="1"/>
        <v/>
      </c>
      <c r="AH191" s="13" t="str">
        <f t="shared" si="1"/>
        <v/>
      </c>
    </row>
    <row r="192" spans="1:34" x14ac:dyDescent="0.25">
      <c r="A192" s="6">
        <v>5</v>
      </c>
      <c r="B192" s="1" t="s">
        <v>109</v>
      </c>
      <c r="C192" s="13" t="str">
        <f>IF(OR(C8=0,C100=0),"",C8*100/C100)</f>
        <v/>
      </c>
      <c r="D192" s="13" t="str">
        <f t="shared" ref="D192:H192" si="5">IF(OR(D8=0,D100=0),"",D8*100/D100)</f>
        <v/>
      </c>
      <c r="E192" s="13" t="str">
        <f t="shared" si="5"/>
        <v/>
      </c>
      <c r="F192" s="13" t="str">
        <f t="shared" si="5"/>
        <v/>
      </c>
      <c r="G192" s="13" t="str">
        <f t="shared" si="5"/>
        <v/>
      </c>
      <c r="H192" s="13" t="str">
        <f t="shared" si="5"/>
        <v/>
      </c>
      <c r="I192" s="13" t="str">
        <f t="shared" si="1"/>
        <v/>
      </c>
      <c r="J192" s="13" t="str">
        <f t="shared" si="1"/>
        <v/>
      </c>
      <c r="K192" s="13" t="str">
        <f t="shared" si="1"/>
        <v/>
      </c>
      <c r="L192" s="13" t="str">
        <f t="shared" si="1"/>
        <v/>
      </c>
      <c r="M192" s="13" t="str">
        <f t="shared" si="1"/>
        <v/>
      </c>
      <c r="N192" s="13" t="str">
        <f t="shared" si="1"/>
        <v/>
      </c>
      <c r="O192" s="13" t="str">
        <f t="shared" si="1"/>
        <v/>
      </c>
      <c r="P192" s="13" t="str">
        <f t="shared" si="1"/>
        <v/>
      </c>
      <c r="Q192" s="13" t="str">
        <f t="shared" si="1"/>
        <v/>
      </c>
      <c r="R192" s="13" t="str">
        <f t="shared" si="1"/>
        <v/>
      </c>
      <c r="S192" s="13" t="str">
        <f t="shared" si="1"/>
        <v/>
      </c>
      <c r="T192" s="13">
        <f t="shared" si="1"/>
        <v>178.72462110380326</v>
      </c>
      <c r="U192" s="13">
        <f t="shared" si="1"/>
        <v>117.98157127856626</v>
      </c>
      <c r="V192" s="13">
        <f t="shared" si="1"/>
        <v>88.546509053880527</v>
      </c>
      <c r="W192" s="13">
        <f t="shared" si="1"/>
        <v>81.702016405764894</v>
      </c>
      <c r="X192" s="13">
        <f t="shared" si="1"/>
        <v>80.908112656456069</v>
      </c>
      <c r="Y192" s="13">
        <f t="shared" si="1"/>
        <v>82.07687319943858</v>
      </c>
      <c r="Z192" s="13">
        <f t="shared" si="1"/>
        <v>85.039798625756859</v>
      </c>
      <c r="AA192" s="13">
        <f t="shared" si="1"/>
        <v>89.666798177970662</v>
      </c>
      <c r="AB192" s="13">
        <f t="shared" si="1"/>
        <v>100</v>
      </c>
      <c r="AC192" s="13">
        <f t="shared" si="1"/>
        <v>111.70937688509574</v>
      </c>
      <c r="AD192" s="13">
        <f t="shared" si="1"/>
        <v>113.20412968665096</v>
      </c>
      <c r="AE192" s="13">
        <f t="shared" si="1"/>
        <v>108.33649314771679</v>
      </c>
      <c r="AF192" s="13">
        <f t="shared" si="1"/>
        <v>93.853532177683491</v>
      </c>
      <c r="AG192" s="13">
        <f t="shared" si="1"/>
        <v>80.356784121499459</v>
      </c>
      <c r="AH192" s="13">
        <f t="shared" si="1"/>
        <v>73.465669492646072</v>
      </c>
    </row>
    <row r="193" spans="1:34" x14ac:dyDescent="0.25">
      <c r="A193" s="6">
        <v>6</v>
      </c>
      <c r="B193" s="9" t="s">
        <v>8</v>
      </c>
      <c r="C193" s="13">
        <f t="shared" si="3"/>
        <v>111.94322239759994</v>
      </c>
      <c r="D193" s="13">
        <f t="shared" si="1"/>
        <v>120.40939193257076</v>
      </c>
      <c r="E193" s="13">
        <f t="shared" si="1"/>
        <v>115.4987814878553</v>
      </c>
      <c r="F193" s="13">
        <f t="shared" si="1"/>
        <v>138.5439721249528</v>
      </c>
      <c r="G193" s="13">
        <f t="shared" si="1"/>
        <v>122.78375325376948</v>
      </c>
      <c r="H193" s="13">
        <f t="shared" si="1"/>
        <v>130.75177037897095</v>
      </c>
      <c r="I193" s="13">
        <f t="shared" si="1"/>
        <v>119.13129459977843</v>
      </c>
      <c r="J193" s="13">
        <f t="shared" si="1"/>
        <v>120.58507880234902</v>
      </c>
      <c r="K193" s="13">
        <f t="shared" si="1"/>
        <v>117.92438924010705</v>
      </c>
      <c r="L193" s="13">
        <f t="shared" si="1"/>
        <v>113.81063617300354</v>
      </c>
      <c r="M193" s="13">
        <f t="shared" si="1"/>
        <v>112.60043959211615</v>
      </c>
      <c r="N193" s="13">
        <f t="shared" si="1"/>
        <v>111.7963815237847</v>
      </c>
      <c r="O193" s="13">
        <f t="shared" si="1"/>
        <v>109.85510112162061</v>
      </c>
      <c r="P193" s="13">
        <f t="shared" si="1"/>
        <v>109.85022766459684</v>
      </c>
      <c r="Q193" s="13">
        <f t="shared" si="1"/>
        <v>109.47040650010948</v>
      </c>
      <c r="R193" s="13">
        <f t="shared" si="1"/>
        <v>109.68811870954461</v>
      </c>
      <c r="S193" s="13">
        <f t="shared" si="1"/>
        <v>108.2428265449296</v>
      </c>
      <c r="T193" s="13">
        <f t="shared" si="1"/>
        <v>104.37115471707702</v>
      </c>
      <c r="U193" s="13">
        <f t="shared" si="1"/>
        <v>104.82638926869464</v>
      </c>
      <c r="V193" s="13">
        <f t="shared" si="1"/>
        <v>104.1296518294929</v>
      </c>
      <c r="W193" s="13">
        <f t="shared" si="1"/>
        <v>105.04728878783601</v>
      </c>
      <c r="X193" s="13">
        <f t="shared" si="1"/>
        <v>103.74564715461463</v>
      </c>
      <c r="Y193" s="13">
        <f t="shared" si="1"/>
        <v>104.16753472945609</v>
      </c>
      <c r="Z193" s="13">
        <f t="shared" si="1"/>
        <v>104.43318886742207</v>
      </c>
      <c r="AA193" s="13">
        <f t="shared" si="1"/>
        <v>103.19834989167502</v>
      </c>
      <c r="AB193" s="13">
        <f t="shared" si="1"/>
        <v>100</v>
      </c>
      <c r="AC193" s="13">
        <f t="shared" si="1"/>
        <v>102.01276703564959</v>
      </c>
      <c r="AD193" s="13">
        <f t="shared" si="1"/>
        <v>100.93763296592034</v>
      </c>
      <c r="AE193" s="13">
        <f t="shared" si="1"/>
        <v>100.43511000532055</v>
      </c>
      <c r="AF193" s="13">
        <f t="shared" si="1"/>
        <v>100.86268631471795</v>
      </c>
      <c r="AG193" s="13">
        <f t="shared" si="1"/>
        <v>99.695692017969364</v>
      </c>
      <c r="AH193" s="13">
        <f t="shared" si="1"/>
        <v>100.5742791338543</v>
      </c>
    </row>
    <row r="194" spans="1:34" x14ac:dyDescent="0.25">
      <c r="A194" s="6">
        <v>7</v>
      </c>
      <c r="B194" s="1" t="s">
        <v>110</v>
      </c>
      <c r="C194" s="13">
        <f t="shared" si="3"/>
        <v>111.97894795778393</v>
      </c>
      <c r="D194" s="13">
        <f t="shared" si="1"/>
        <v>121.41521575483839</v>
      </c>
      <c r="E194" s="13">
        <f t="shared" si="1"/>
        <v>118.29349799788255</v>
      </c>
      <c r="F194" s="13">
        <f t="shared" si="1"/>
        <v>108.18822587537797</v>
      </c>
      <c r="G194" s="13">
        <f t="shared" si="1"/>
        <v>97.112363860604901</v>
      </c>
      <c r="H194" s="13">
        <f t="shared" si="1"/>
        <v>125.93189603062665</v>
      </c>
      <c r="I194" s="13">
        <f t="shared" si="1"/>
        <v>130.5346700083542</v>
      </c>
      <c r="J194" s="13">
        <f t="shared" si="1"/>
        <v>104.45064184919416</v>
      </c>
      <c r="K194" s="13">
        <f t="shared" si="1"/>
        <v>109.91378362812209</v>
      </c>
      <c r="L194" s="13">
        <f t="shared" si="1"/>
        <v>111.60278337341732</v>
      </c>
      <c r="M194" s="13">
        <f t="shared" si="1"/>
        <v>103.34955921412994</v>
      </c>
      <c r="N194" s="13">
        <f t="shared" si="1"/>
        <v>106.02167789907442</v>
      </c>
      <c r="O194" s="13">
        <f t="shared" si="1"/>
        <v>110.98419072889294</v>
      </c>
      <c r="P194" s="13">
        <f t="shared" si="1"/>
        <v>106.44398584827208</v>
      </c>
      <c r="Q194" s="13">
        <f t="shared" si="1"/>
        <v>109.80423734551916</v>
      </c>
      <c r="R194" s="13">
        <f t="shared" si="1"/>
        <v>104.23813877284731</v>
      </c>
      <c r="S194" s="13">
        <f t="shared" si="1"/>
        <v>107.96817860223126</v>
      </c>
      <c r="T194" s="13">
        <f t="shared" si="1"/>
        <v>105.23956859205552</v>
      </c>
      <c r="U194" s="13">
        <f t="shared" si="1"/>
        <v>104.66807291301096</v>
      </c>
      <c r="V194" s="13">
        <f t="shared" si="1"/>
        <v>100.66074899886962</v>
      </c>
      <c r="W194" s="13">
        <f t="shared" si="1"/>
        <v>106.34711485594752</v>
      </c>
      <c r="X194" s="13">
        <f t="shared" si="1"/>
        <v>104.40266017978136</v>
      </c>
      <c r="Y194" s="13">
        <f t="shared" si="1"/>
        <v>103.01207301495735</v>
      </c>
      <c r="Z194" s="13">
        <f t="shared" si="1"/>
        <v>103.63553455208722</v>
      </c>
      <c r="AA194" s="13">
        <f t="shared" si="1"/>
        <v>103.24605600066077</v>
      </c>
      <c r="AB194" s="13">
        <f t="shared" si="1"/>
        <v>100</v>
      </c>
      <c r="AC194" s="13">
        <f t="shared" si="1"/>
        <v>100.0811527608256</v>
      </c>
      <c r="AD194" s="13">
        <f t="shared" si="1"/>
        <v>100.38588333554182</v>
      </c>
      <c r="AE194" s="13">
        <f t="shared" si="1"/>
        <v>103.17657754121045</v>
      </c>
      <c r="AF194" s="13">
        <f t="shared" si="1"/>
        <v>102.54049779993665</v>
      </c>
      <c r="AG194" s="13">
        <f t="shared" si="1"/>
        <v>102.49390445973755</v>
      </c>
      <c r="AH194" s="13">
        <f t="shared" si="1"/>
        <v>103.1331128418507</v>
      </c>
    </row>
    <row r="195" spans="1:34" x14ac:dyDescent="0.25">
      <c r="A195" s="6">
        <v>8</v>
      </c>
      <c r="B195" s="1" t="s">
        <v>111</v>
      </c>
      <c r="C195" s="13" t="str">
        <f t="shared" si="3"/>
        <v/>
      </c>
      <c r="D195" s="13" t="str">
        <f t="shared" si="1"/>
        <v/>
      </c>
      <c r="E195" s="13" t="str">
        <f t="shared" si="1"/>
        <v/>
      </c>
      <c r="F195" s="13" t="str">
        <f t="shared" si="1"/>
        <v/>
      </c>
      <c r="G195" s="13">
        <f t="shared" si="1"/>
        <v>219.63058136214889</v>
      </c>
      <c r="H195" s="13">
        <f t="shared" si="1"/>
        <v>171.19476828788115</v>
      </c>
      <c r="I195" s="13">
        <f t="shared" si="1"/>
        <v>123.37910698202367</v>
      </c>
      <c r="J195" s="13">
        <f t="shared" si="1"/>
        <v>162.45502026626377</v>
      </c>
      <c r="K195" s="13">
        <f t="shared" si="1"/>
        <v>106.77087504070639</v>
      </c>
      <c r="L195" s="13">
        <f t="shared" si="1"/>
        <v>115.77424023154849</v>
      </c>
      <c r="M195" s="13">
        <f t="shared" si="1"/>
        <v>123.72256452131741</v>
      </c>
      <c r="N195" s="13">
        <f t="shared" si="1"/>
        <v>111.0907444746241</v>
      </c>
      <c r="O195" s="13">
        <f t="shared" si="1"/>
        <v>125.7700269902478</v>
      </c>
      <c r="P195" s="13">
        <f t="shared" si="1"/>
        <v>117.63349637335931</v>
      </c>
      <c r="Q195" s="13">
        <f t="shared" si="1"/>
        <v>121.81900132782711</v>
      </c>
      <c r="R195" s="13">
        <f t="shared" si="1"/>
        <v>108.78492676054806</v>
      </c>
      <c r="S195" s="13">
        <f t="shared" si="1"/>
        <v>125.72211640610757</v>
      </c>
      <c r="T195" s="13">
        <f t="shared" si="1"/>
        <v>103.12148742433462</v>
      </c>
      <c r="U195" s="13">
        <f t="shared" si="1"/>
        <v>108.59885754001868</v>
      </c>
      <c r="V195" s="13">
        <f t="shared" si="1"/>
        <v>111.83430629179807</v>
      </c>
      <c r="W195" s="13">
        <f t="shared" si="1"/>
        <v>113.68287026510845</v>
      </c>
      <c r="X195" s="13">
        <f t="shared" si="1"/>
        <v>113.4738896579897</v>
      </c>
      <c r="Y195" s="13">
        <f t="shared" si="1"/>
        <v>114.24654404204273</v>
      </c>
      <c r="Z195" s="13">
        <f t="shared" si="1"/>
        <v>117.10561755647419</v>
      </c>
      <c r="AA195" s="13">
        <f t="shared" si="1"/>
        <v>111.55485152049263</v>
      </c>
      <c r="AB195" s="13">
        <f t="shared" si="1"/>
        <v>100</v>
      </c>
      <c r="AC195" s="13">
        <f t="shared" si="1"/>
        <v>126.95027357783955</v>
      </c>
      <c r="AD195" s="13">
        <f t="shared" si="1"/>
        <v>127.61857360720282</v>
      </c>
      <c r="AE195" s="13">
        <f t="shared" si="1"/>
        <v>125.75769008274857</v>
      </c>
      <c r="AF195" s="13">
        <f t="shared" si="1"/>
        <v>123.50024391298174</v>
      </c>
      <c r="AG195" s="13">
        <f t="shared" si="1"/>
        <v>118.51746502994045</v>
      </c>
      <c r="AH195" s="13">
        <f t="shared" si="1"/>
        <v>108.90221125939964</v>
      </c>
    </row>
    <row r="196" spans="1:34" x14ac:dyDescent="0.25">
      <c r="A196" s="6">
        <v>9</v>
      </c>
      <c r="B196" s="1" t="s">
        <v>112</v>
      </c>
      <c r="C196" s="13">
        <f t="shared" si="3"/>
        <v>145.0347358192287</v>
      </c>
      <c r="D196" s="13">
        <f t="shared" si="1"/>
        <v>163.95324053579918</v>
      </c>
      <c r="E196" s="13">
        <f t="shared" si="1"/>
        <v>165.44239295877173</v>
      </c>
      <c r="F196" s="13">
        <f t="shared" si="1"/>
        <v>155.81420713940696</v>
      </c>
      <c r="G196" s="13">
        <f t="shared" si="1"/>
        <v>143.35067876546395</v>
      </c>
      <c r="H196" s="13">
        <f t="shared" si="1"/>
        <v>124.78786063691724</v>
      </c>
      <c r="I196" s="13">
        <f t="shared" si="1"/>
        <v>92.476996347158632</v>
      </c>
      <c r="J196" s="13">
        <f t="shared" si="1"/>
        <v>137.99194127062981</v>
      </c>
      <c r="K196" s="13">
        <f t="shared" si="1"/>
        <v>107.08988589572657</v>
      </c>
      <c r="L196" s="13">
        <f t="shared" si="1"/>
        <v>129.65628119854267</v>
      </c>
      <c r="M196" s="13">
        <f t="shared" si="1"/>
        <v>134.04241772308848</v>
      </c>
      <c r="N196" s="13">
        <f t="shared" si="1"/>
        <v>109.90490478113813</v>
      </c>
      <c r="O196" s="13">
        <f t="shared" si="1"/>
        <v>101.27941217429174</v>
      </c>
      <c r="P196" s="13">
        <f t="shared" si="1"/>
        <v>100.10235465763743</v>
      </c>
      <c r="Q196" s="13">
        <f t="shared" si="1"/>
        <v>105.14417895539258</v>
      </c>
      <c r="R196" s="13">
        <f t="shared" si="1"/>
        <v>117.51882504678717</v>
      </c>
      <c r="S196" s="13">
        <f t="shared" si="1"/>
        <v>100.60463384943509</v>
      </c>
      <c r="T196" s="13">
        <f t="shared" si="1"/>
        <v>109.51223251637209</v>
      </c>
      <c r="U196" s="13">
        <f t="shared" si="1"/>
        <v>110.39355301650384</v>
      </c>
      <c r="V196" s="13">
        <f t="shared" si="1"/>
        <v>91.615362063910865</v>
      </c>
      <c r="W196" s="13">
        <f t="shared" si="1"/>
        <v>98.096198036604591</v>
      </c>
      <c r="X196" s="13">
        <f t="shared" si="1"/>
        <v>99.188636949751029</v>
      </c>
      <c r="Y196" s="13">
        <f t="shared" si="1"/>
        <v>106.10811355690313</v>
      </c>
      <c r="Z196" s="13">
        <f t="shared" si="1"/>
        <v>103.78073206928401</v>
      </c>
      <c r="AA196" s="13">
        <f t="shared" si="1"/>
        <v>101.00878920764376</v>
      </c>
      <c r="AB196" s="13">
        <f t="shared" si="1"/>
        <v>100</v>
      </c>
      <c r="AC196" s="13">
        <f t="shared" si="1"/>
        <v>98.21282129096825</v>
      </c>
      <c r="AD196" s="13">
        <f t="shared" si="1"/>
        <v>93.82957921186906</v>
      </c>
      <c r="AE196" s="13">
        <f t="shared" si="1"/>
        <v>95.346517849821609</v>
      </c>
      <c r="AF196" s="13">
        <f t="shared" si="1"/>
        <v>89.500175084717512</v>
      </c>
      <c r="AG196" s="13">
        <f t="shared" si="1"/>
        <v>86.077356490601574</v>
      </c>
      <c r="AH196" s="13">
        <f t="shared" si="1"/>
        <v>92.179704333598352</v>
      </c>
    </row>
    <row r="197" spans="1:34" x14ac:dyDescent="0.25">
      <c r="A197" s="6">
        <v>10</v>
      </c>
      <c r="B197" s="9" t="s">
        <v>13</v>
      </c>
      <c r="C197" s="13">
        <f t="shared" si="3"/>
        <v>166.71834935496668</v>
      </c>
      <c r="D197" s="13">
        <f t="shared" si="1"/>
        <v>156.26171962897214</v>
      </c>
      <c r="E197" s="13">
        <f t="shared" si="1"/>
        <v>162.00453612701153</v>
      </c>
      <c r="F197" s="13">
        <f t="shared" si="1"/>
        <v>161.69381197781559</v>
      </c>
      <c r="G197" s="13">
        <f t="shared" si="1"/>
        <v>152.81983153141772</v>
      </c>
      <c r="H197" s="13">
        <f t="shared" si="1"/>
        <v>150.96082122686747</v>
      </c>
      <c r="I197" s="13">
        <f t="shared" si="1"/>
        <v>145.50089410299427</v>
      </c>
      <c r="J197" s="13">
        <f t="shared" si="1"/>
        <v>144.01038878422045</v>
      </c>
      <c r="K197" s="13">
        <f t="shared" si="1"/>
        <v>141.91208943413406</v>
      </c>
      <c r="L197" s="13">
        <f t="shared" si="1"/>
        <v>141.57767077427312</v>
      </c>
      <c r="M197" s="13">
        <f t="shared" si="1"/>
        <v>137.29979143718776</v>
      </c>
      <c r="N197" s="13">
        <f t="shared" si="1"/>
        <v>130.64146592788919</v>
      </c>
      <c r="O197" s="13">
        <f t="shared" si="1"/>
        <v>130.00919519580566</v>
      </c>
      <c r="P197" s="13">
        <f t="shared" si="1"/>
        <v>127.80710037823596</v>
      </c>
      <c r="Q197" s="13">
        <f t="shared" si="1"/>
        <v>125.01731658777061</v>
      </c>
      <c r="R197" s="13">
        <f t="shared" si="1"/>
        <v>125.25999913333622</v>
      </c>
      <c r="S197" s="13">
        <f t="shared" si="1"/>
        <v>123.30263943805909</v>
      </c>
      <c r="T197" s="13">
        <f t="shared" si="1"/>
        <v>117.18338027178731</v>
      </c>
      <c r="U197" s="13">
        <f t="shared" si="1"/>
        <v>116.79373019037379</v>
      </c>
      <c r="V197" s="13">
        <f t="shared" si="1"/>
        <v>114.26743149667482</v>
      </c>
      <c r="W197" s="13">
        <f t="shared" si="1"/>
        <v>112.16311807486215</v>
      </c>
      <c r="X197" s="13">
        <f t="shared" si="1"/>
        <v>108.61955408710693</v>
      </c>
      <c r="Y197" s="13">
        <f t="shared" si="1"/>
        <v>108.89574811106714</v>
      </c>
      <c r="Z197" s="13">
        <f t="shared" ref="D197:AH205" si="6">IF(OR(Z13=0,Z105=0),"",Z13*100/Z105)</f>
        <v>104.79520944541157</v>
      </c>
      <c r="AA197" s="13">
        <f t="shared" si="6"/>
        <v>102.2086831851385</v>
      </c>
      <c r="AB197" s="13">
        <f t="shared" si="6"/>
        <v>100</v>
      </c>
      <c r="AC197" s="13">
        <f t="shared" si="6"/>
        <v>98.715728120300511</v>
      </c>
      <c r="AD197" s="13">
        <f t="shared" si="6"/>
        <v>97.144874767179232</v>
      </c>
      <c r="AE197" s="13">
        <f t="shared" si="6"/>
        <v>94.107215304760985</v>
      </c>
      <c r="AF197" s="13">
        <f t="shared" si="6"/>
        <v>93.793612008169745</v>
      </c>
      <c r="AG197" s="13">
        <f t="shared" si="6"/>
        <v>92.155525290271001</v>
      </c>
      <c r="AH197" s="13">
        <f t="shared" si="6"/>
        <v>91.239953779243109</v>
      </c>
    </row>
    <row r="198" spans="1:34" x14ac:dyDescent="0.25">
      <c r="A198" s="6">
        <v>11</v>
      </c>
      <c r="B198" s="9" t="s">
        <v>15</v>
      </c>
      <c r="C198" s="13">
        <f t="shared" si="3"/>
        <v>274.48397013614408</v>
      </c>
      <c r="D198" s="13">
        <f t="shared" si="6"/>
        <v>216.75987341223393</v>
      </c>
      <c r="E198" s="13">
        <f t="shared" si="6"/>
        <v>139.34563290786465</v>
      </c>
      <c r="F198" s="13">
        <f t="shared" si="6"/>
        <v>180.51844898548632</v>
      </c>
      <c r="G198" s="13">
        <f t="shared" si="6"/>
        <v>125.86057165871645</v>
      </c>
      <c r="H198" s="13">
        <f t="shared" si="6"/>
        <v>134.56052532429084</v>
      </c>
      <c r="I198" s="13">
        <f t="shared" si="6"/>
        <v>138.04222987896458</v>
      </c>
      <c r="J198" s="13">
        <f t="shared" si="6"/>
        <v>134.48090371167294</v>
      </c>
      <c r="K198" s="13">
        <f t="shared" si="6"/>
        <v>135.58739850718274</v>
      </c>
      <c r="L198" s="13">
        <f t="shared" si="6"/>
        <v>131.28670235605571</v>
      </c>
      <c r="M198" s="13">
        <f t="shared" si="6"/>
        <v>124.01596031489268</v>
      </c>
      <c r="N198" s="13">
        <f t="shared" si="6"/>
        <v>120.86104864225561</v>
      </c>
      <c r="O198" s="13">
        <f t="shared" si="6"/>
        <v>116.32045820954897</v>
      </c>
      <c r="P198" s="13">
        <f t="shared" si="6"/>
        <v>115.97281597193617</v>
      </c>
      <c r="Q198" s="13">
        <f t="shared" si="6"/>
        <v>113.44769518675955</v>
      </c>
      <c r="R198" s="13">
        <f t="shared" si="6"/>
        <v>112.74478970723145</v>
      </c>
      <c r="S198" s="13">
        <f t="shared" si="6"/>
        <v>108.65119132835666</v>
      </c>
      <c r="T198" s="13">
        <f t="shared" si="6"/>
        <v>107.07487809210203</v>
      </c>
      <c r="U198" s="13">
        <f t="shared" si="6"/>
        <v>108.85532325447625</v>
      </c>
      <c r="V198" s="13">
        <f t="shared" si="6"/>
        <v>106.21709925350623</v>
      </c>
      <c r="W198" s="13">
        <f t="shared" si="6"/>
        <v>102.42816200857526</v>
      </c>
      <c r="X198" s="13">
        <f t="shared" si="6"/>
        <v>105.74806178909606</v>
      </c>
      <c r="Y198" s="13">
        <f t="shared" si="6"/>
        <v>102.93964751405896</v>
      </c>
      <c r="Z198" s="13">
        <f t="shared" si="6"/>
        <v>103.38493148299698</v>
      </c>
      <c r="AA198" s="13">
        <f t="shared" si="6"/>
        <v>99.765079491765192</v>
      </c>
      <c r="AB198" s="13">
        <f t="shared" si="6"/>
        <v>100</v>
      </c>
      <c r="AC198" s="13">
        <f t="shared" si="6"/>
        <v>99.333320598292232</v>
      </c>
      <c r="AD198" s="13">
        <f t="shared" si="6"/>
        <v>97.614174924601457</v>
      </c>
      <c r="AE198" s="13">
        <f t="shared" si="6"/>
        <v>98.481416556695748</v>
      </c>
      <c r="AF198" s="13">
        <f t="shared" si="6"/>
        <v>95.448182242395958</v>
      </c>
      <c r="AG198" s="13">
        <f t="shared" si="6"/>
        <v>95.557085557894126</v>
      </c>
      <c r="AH198" s="13">
        <f t="shared" si="6"/>
        <v>95.179476766689703</v>
      </c>
    </row>
    <row r="199" spans="1:34" x14ac:dyDescent="0.25">
      <c r="A199" s="6">
        <v>12</v>
      </c>
      <c r="B199" s="9" t="s">
        <v>17</v>
      </c>
      <c r="C199" s="13">
        <f t="shared" si="3"/>
        <v>63.956002778000837</v>
      </c>
      <c r="D199" s="13">
        <f t="shared" si="6"/>
        <v>65.928038465227687</v>
      </c>
      <c r="E199" s="13">
        <f t="shared" si="6"/>
        <v>67.919505017164582</v>
      </c>
      <c r="F199" s="13">
        <f t="shared" si="6"/>
        <v>69.795372096577481</v>
      </c>
      <c r="G199" s="13">
        <f t="shared" si="6"/>
        <v>71.533855502798176</v>
      </c>
      <c r="H199" s="13">
        <f t="shared" si="6"/>
        <v>73.140556809588361</v>
      </c>
      <c r="I199" s="13">
        <f t="shared" si="6"/>
        <v>74.55972126134975</v>
      </c>
      <c r="J199" s="13">
        <f t="shared" si="6"/>
        <v>75.915066691865206</v>
      </c>
      <c r="K199" s="13">
        <f t="shared" si="6"/>
        <v>77.537431448422026</v>
      </c>
      <c r="L199" s="13">
        <f t="shared" si="6"/>
        <v>79.515222195349025</v>
      </c>
      <c r="M199" s="13">
        <f t="shared" si="6"/>
        <v>81.277724154032171</v>
      </c>
      <c r="N199" s="13">
        <f t="shared" si="6"/>
        <v>82.842778080283509</v>
      </c>
      <c r="O199" s="13">
        <f t="shared" si="6"/>
        <v>84.336636581072625</v>
      </c>
      <c r="P199" s="13">
        <f t="shared" si="6"/>
        <v>86.110801719721096</v>
      </c>
      <c r="Q199" s="13">
        <f t="shared" si="6"/>
        <v>87.787131435339887</v>
      </c>
      <c r="R199" s="13">
        <f t="shared" si="6"/>
        <v>88.682957602990584</v>
      </c>
      <c r="S199" s="13">
        <f t="shared" si="6"/>
        <v>89.175560109325545</v>
      </c>
      <c r="T199" s="13">
        <f t="shared" si="6"/>
        <v>89.633239221701047</v>
      </c>
      <c r="U199" s="13">
        <f t="shared" si="6"/>
        <v>90.428966815479015</v>
      </c>
      <c r="V199" s="13">
        <f t="shared" si="6"/>
        <v>91.630145391028421</v>
      </c>
      <c r="W199" s="13">
        <f t="shared" si="6"/>
        <v>93.153789083703302</v>
      </c>
      <c r="X199" s="13">
        <f t="shared" si="6"/>
        <v>94.92947561629687</v>
      </c>
      <c r="Y199" s="13">
        <f t="shared" si="6"/>
        <v>96.363337965800042</v>
      </c>
      <c r="Z199" s="13">
        <f t="shared" si="6"/>
        <v>97.283430616763937</v>
      </c>
      <c r="AA199" s="13">
        <f t="shared" si="6"/>
        <v>98.456010187269982</v>
      </c>
      <c r="AB199" s="13">
        <f t="shared" si="6"/>
        <v>100</v>
      </c>
      <c r="AC199" s="13">
        <f t="shared" si="6"/>
        <v>101.51181541641783</v>
      </c>
      <c r="AD199" s="13">
        <f t="shared" si="6"/>
        <v>103.01201983092015</v>
      </c>
      <c r="AE199" s="13">
        <f t="shared" si="6"/>
        <v>104.6030497712198</v>
      </c>
      <c r="AF199" s="13">
        <f t="shared" si="6"/>
        <v>106.00408683447158</v>
      </c>
      <c r="AG199" s="13">
        <f t="shared" si="6"/>
        <v>107.25591692697584</v>
      </c>
      <c r="AH199" s="13">
        <f t="shared" si="6"/>
        <v>109.07957956935961</v>
      </c>
    </row>
    <row r="200" spans="1:34" x14ac:dyDescent="0.25">
      <c r="A200" s="6">
        <v>13</v>
      </c>
      <c r="B200" s="1" t="s">
        <v>284</v>
      </c>
      <c r="C200" s="13">
        <f t="shared" si="3"/>
        <v>64.085718637493756</v>
      </c>
      <c r="D200" s="13">
        <f t="shared" si="6"/>
        <v>66.032366526364825</v>
      </c>
      <c r="E200" s="13">
        <f t="shared" si="6"/>
        <v>67.823905647298062</v>
      </c>
      <c r="F200" s="13">
        <f t="shared" si="6"/>
        <v>69.632670841823668</v>
      </c>
      <c r="G200" s="13">
        <f t="shared" si="6"/>
        <v>71.330256187337881</v>
      </c>
      <c r="H200" s="13">
        <f t="shared" si="6"/>
        <v>72.899601577585329</v>
      </c>
      <c r="I200" s="13">
        <f t="shared" si="6"/>
        <v>74.267660772690618</v>
      </c>
      <c r="J200" s="13">
        <f t="shared" si="6"/>
        <v>75.599679140618704</v>
      </c>
      <c r="K200" s="13">
        <f t="shared" si="6"/>
        <v>77.267042783088868</v>
      </c>
      <c r="L200" s="13">
        <f t="shared" si="6"/>
        <v>79.27027023659312</v>
      </c>
      <c r="M200" s="13">
        <f t="shared" si="6"/>
        <v>80.984988236475161</v>
      </c>
      <c r="N200" s="13">
        <f t="shared" si="6"/>
        <v>82.570892397674427</v>
      </c>
      <c r="O200" s="13">
        <f t="shared" si="6"/>
        <v>83.97460927318474</v>
      </c>
      <c r="P200" s="13">
        <f t="shared" si="6"/>
        <v>85.802704306143099</v>
      </c>
      <c r="Q200" s="13">
        <f t="shared" si="6"/>
        <v>87.458999348472929</v>
      </c>
      <c r="R200" s="13">
        <f t="shared" si="6"/>
        <v>88.28267175978489</v>
      </c>
      <c r="S200" s="13">
        <f t="shared" si="6"/>
        <v>88.739511127855124</v>
      </c>
      <c r="T200" s="13">
        <f t="shared" si="6"/>
        <v>89.245092706070139</v>
      </c>
      <c r="U200" s="13">
        <f t="shared" si="6"/>
        <v>90.138666502492384</v>
      </c>
      <c r="V200" s="13">
        <f t="shared" si="6"/>
        <v>91.431523180444913</v>
      </c>
      <c r="W200" s="13">
        <f t="shared" si="6"/>
        <v>92.980224017922225</v>
      </c>
      <c r="X200" s="13">
        <f t="shared" si="6"/>
        <v>94.814673015561596</v>
      </c>
      <c r="Y200" s="13">
        <f t="shared" si="6"/>
        <v>96.22470504307384</v>
      </c>
      <c r="Z200" s="13">
        <f t="shared" si="6"/>
        <v>97.140131307017015</v>
      </c>
      <c r="AA200" s="13">
        <f t="shared" si="6"/>
        <v>98.424522731761726</v>
      </c>
      <c r="AB200" s="13">
        <f t="shared" si="6"/>
        <v>100</v>
      </c>
      <c r="AC200" s="13">
        <f t="shared" si="6"/>
        <v>101.58308313281698</v>
      </c>
      <c r="AD200" s="13">
        <f t="shared" si="6"/>
        <v>103.16403246989344</v>
      </c>
      <c r="AE200" s="13">
        <f t="shared" si="6"/>
        <v>104.81341085947226</v>
      </c>
      <c r="AF200" s="13">
        <f t="shared" si="6"/>
        <v>106.2089767827177</v>
      </c>
      <c r="AG200" s="13">
        <f t="shared" si="6"/>
        <v>107.46674822526568</v>
      </c>
      <c r="AH200" s="13">
        <f t="shared" si="6"/>
        <v>109.43967893548428</v>
      </c>
    </row>
    <row r="201" spans="1:34" x14ac:dyDescent="0.25">
      <c r="A201" s="6">
        <v>14</v>
      </c>
      <c r="B201" s="1" t="s">
        <v>113</v>
      </c>
      <c r="C201" s="13">
        <f t="shared" si="3"/>
        <v>95.118517673020563</v>
      </c>
      <c r="D201" s="13">
        <f t="shared" si="6"/>
        <v>97.881837046317685</v>
      </c>
      <c r="E201" s="13">
        <f t="shared" si="6"/>
        <v>98.884581915987667</v>
      </c>
      <c r="F201" s="13">
        <f t="shared" si="6"/>
        <v>94.555494619792356</v>
      </c>
      <c r="G201" s="13">
        <f t="shared" si="6"/>
        <v>91.116173120728917</v>
      </c>
      <c r="H201" s="13">
        <f t="shared" si="6"/>
        <v>89.102735453978426</v>
      </c>
      <c r="I201" s="13">
        <f t="shared" si="6"/>
        <v>85.203551284017507</v>
      </c>
      <c r="J201" s="13">
        <f t="shared" si="6"/>
        <v>77.555452148286022</v>
      </c>
      <c r="K201" s="13">
        <f t="shared" si="6"/>
        <v>67.854574076838517</v>
      </c>
      <c r="L201" s="13">
        <f t="shared" si="6"/>
        <v>118.03588290840418</v>
      </c>
      <c r="M201" s="13">
        <f t="shared" si="6"/>
        <v>107.54307099993548</v>
      </c>
      <c r="N201" s="13">
        <f t="shared" si="6"/>
        <v>102.2160438302396</v>
      </c>
      <c r="O201" s="13">
        <f t="shared" si="6"/>
        <v>96.6146235894265</v>
      </c>
      <c r="P201" s="13">
        <f t="shared" si="6"/>
        <v>93.018929352123152</v>
      </c>
      <c r="Q201" s="13">
        <f t="shared" si="6"/>
        <v>92.436819433916909</v>
      </c>
      <c r="R201" s="13">
        <f t="shared" si="6"/>
        <v>93.877321116764605</v>
      </c>
      <c r="S201" s="13">
        <f t="shared" si="6"/>
        <v>96.69029132784776</v>
      </c>
      <c r="T201" s="13">
        <f t="shared" si="6"/>
        <v>94.328054106571813</v>
      </c>
      <c r="U201" s="13">
        <f t="shared" si="6"/>
        <v>85.300214103537385</v>
      </c>
      <c r="V201" s="13">
        <f t="shared" si="6"/>
        <v>74.759088836225274</v>
      </c>
      <c r="W201" s="13">
        <f t="shared" si="6"/>
        <v>69.250159275366329</v>
      </c>
      <c r="X201" s="13">
        <f t="shared" si="6"/>
        <v>70.435927958132879</v>
      </c>
      <c r="Y201" s="13">
        <f t="shared" si="6"/>
        <v>77.801031641679586</v>
      </c>
      <c r="Z201" s="13">
        <f t="shared" si="6"/>
        <v>88.433749856295151</v>
      </c>
      <c r="AA201" s="13">
        <f t="shared" si="6"/>
        <v>96.585695658472972</v>
      </c>
      <c r="AB201" s="13">
        <f t="shared" si="6"/>
        <v>100</v>
      </c>
      <c r="AC201" s="13">
        <f t="shared" si="6"/>
        <v>93.561123481970753</v>
      </c>
      <c r="AD201" s="13">
        <f t="shared" si="6"/>
        <v>83.088223075261297</v>
      </c>
      <c r="AE201" s="13">
        <f t="shared" si="6"/>
        <v>75.48195226521338</v>
      </c>
      <c r="AF201" s="13">
        <f t="shared" si="6"/>
        <v>70.590560630232517</v>
      </c>
      <c r="AG201" s="13">
        <f t="shared" si="6"/>
        <v>66.797589942954858</v>
      </c>
      <c r="AH201" s="13">
        <f t="shared" si="6"/>
        <v>62.738799555809294</v>
      </c>
    </row>
    <row r="202" spans="1:34" x14ac:dyDescent="0.25">
      <c r="A202" s="6">
        <v>15</v>
      </c>
      <c r="B202" s="1" t="s">
        <v>114</v>
      </c>
      <c r="C202" s="13">
        <f t="shared" si="3"/>
        <v>66.472566771693309</v>
      </c>
      <c r="D202" s="13">
        <f t="shared" si="6"/>
        <v>68.934330399488218</v>
      </c>
      <c r="E202" s="13">
        <f t="shared" si="6"/>
        <v>64.894147910635567</v>
      </c>
      <c r="F202" s="13">
        <f t="shared" si="6"/>
        <v>66.709360657487466</v>
      </c>
      <c r="G202" s="13">
        <f t="shared" si="6"/>
        <v>68.83248067097901</v>
      </c>
      <c r="H202" s="13">
        <f t="shared" si="6"/>
        <v>71.786835067537609</v>
      </c>
      <c r="I202" s="13">
        <f t="shared" si="6"/>
        <v>70.801935398135612</v>
      </c>
      <c r="J202" s="13">
        <f t="shared" si="6"/>
        <v>75.954490239576742</v>
      </c>
      <c r="K202" s="13">
        <f t="shared" si="6"/>
        <v>74.305482576956592</v>
      </c>
      <c r="L202" s="13">
        <f t="shared" si="6"/>
        <v>76.317817920950006</v>
      </c>
      <c r="M202" s="13">
        <f t="shared" si="6"/>
        <v>76.686197682638962</v>
      </c>
      <c r="N202" s="13">
        <f t="shared" si="6"/>
        <v>81.748435539314869</v>
      </c>
      <c r="O202" s="13">
        <f t="shared" si="6"/>
        <v>83.259823673221831</v>
      </c>
      <c r="P202" s="13">
        <f t="shared" si="6"/>
        <v>85.36043014827959</v>
      </c>
      <c r="Q202" s="13">
        <f t="shared" si="6"/>
        <v>84.545933382877237</v>
      </c>
      <c r="R202" s="13">
        <f t="shared" si="6"/>
        <v>85.123045362070869</v>
      </c>
      <c r="S202" s="13">
        <f t="shared" si="6"/>
        <v>85.916853106237909</v>
      </c>
      <c r="T202" s="13">
        <f t="shared" si="6"/>
        <v>86.444245622679517</v>
      </c>
      <c r="U202" s="13">
        <f t="shared" si="6"/>
        <v>85.942770708984867</v>
      </c>
      <c r="V202" s="13">
        <f t="shared" si="6"/>
        <v>88.528703535077597</v>
      </c>
      <c r="W202" s="13">
        <f t="shared" si="6"/>
        <v>90.387346757497738</v>
      </c>
      <c r="X202" s="13">
        <f t="shared" si="6"/>
        <v>92.841852784306965</v>
      </c>
      <c r="Y202" s="13">
        <f t="shared" si="6"/>
        <v>95.734890940008924</v>
      </c>
      <c r="Z202" s="13">
        <f t="shared" si="6"/>
        <v>94.436063243831555</v>
      </c>
      <c r="AA202" s="13">
        <f t="shared" si="6"/>
        <v>96.115215230801482</v>
      </c>
      <c r="AB202" s="13">
        <f t="shared" si="6"/>
        <v>100</v>
      </c>
      <c r="AC202" s="13">
        <f t="shared" si="6"/>
        <v>99.680594893790328</v>
      </c>
      <c r="AD202" s="13">
        <f t="shared" si="6"/>
        <v>102.95978493760121</v>
      </c>
      <c r="AE202" s="13">
        <f t="shared" si="6"/>
        <v>103.25351836363822</v>
      </c>
      <c r="AF202" s="13">
        <f t="shared" si="6"/>
        <v>106.64836192963728</v>
      </c>
      <c r="AG202" s="13">
        <f t="shared" si="6"/>
        <v>106.97889400814361</v>
      </c>
      <c r="AH202" s="13">
        <f t="shared" si="6"/>
        <v>107.63809121374864</v>
      </c>
    </row>
    <row r="203" spans="1:34" x14ac:dyDescent="0.25">
      <c r="A203" s="6">
        <v>16</v>
      </c>
      <c r="B203" s="1" t="s">
        <v>115</v>
      </c>
      <c r="C203" s="13">
        <f t="shared" si="3"/>
        <v>67.464446236833183</v>
      </c>
      <c r="D203" s="13">
        <f t="shared" si="6"/>
        <v>67.181927165833358</v>
      </c>
      <c r="E203" s="13">
        <f t="shared" si="6"/>
        <v>72.61341489272094</v>
      </c>
      <c r="F203" s="13">
        <f t="shared" si="6"/>
        <v>75.796622502501293</v>
      </c>
      <c r="G203" s="13">
        <f t="shared" si="6"/>
        <v>78.327141137675611</v>
      </c>
      <c r="H203" s="13">
        <f t="shared" si="6"/>
        <v>74.834615499745553</v>
      </c>
      <c r="I203" s="13">
        <f t="shared" si="6"/>
        <v>79.436077177648386</v>
      </c>
      <c r="J203" s="13">
        <f t="shared" si="6"/>
        <v>77.716428296431957</v>
      </c>
      <c r="K203" s="13">
        <f t="shared" si="6"/>
        <v>80.488172263085929</v>
      </c>
      <c r="L203" s="13">
        <f t="shared" si="6"/>
        <v>82.445758935196523</v>
      </c>
      <c r="M203" s="13">
        <f t="shared" si="6"/>
        <v>83.605137117650187</v>
      </c>
      <c r="N203" s="13">
        <f t="shared" si="6"/>
        <v>85.517466187902997</v>
      </c>
      <c r="O203" s="13">
        <f t="shared" si="6"/>
        <v>84.311010422824666</v>
      </c>
      <c r="P203" s="13">
        <f t="shared" si="6"/>
        <v>84.714005517373337</v>
      </c>
      <c r="Q203" s="13">
        <f t="shared" si="6"/>
        <v>86.216864830213623</v>
      </c>
      <c r="R203" s="13">
        <f t="shared" si="6"/>
        <v>88.753936498124688</v>
      </c>
      <c r="S203" s="13">
        <f t="shared" si="6"/>
        <v>86.653329275069069</v>
      </c>
      <c r="T203" s="13">
        <f t="shared" si="6"/>
        <v>89.076345108483849</v>
      </c>
      <c r="U203" s="13">
        <f t="shared" si="6"/>
        <v>89.557886299546496</v>
      </c>
      <c r="V203" s="13">
        <f t="shared" si="6"/>
        <v>88.856505629059626</v>
      </c>
      <c r="W203" s="13">
        <f t="shared" si="6"/>
        <v>92.958553608651044</v>
      </c>
      <c r="X203" s="13">
        <f t="shared" si="6"/>
        <v>95.069987355691666</v>
      </c>
      <c r="Y203" s="13">
        <f t="shared" si="6"/>
        <v>96.088781988714103</v>
      </c>
      <c r="Z203" s="13">
        <f t="shared" si="6"/>
        <v>98.107217453666408</v>
      </c>
      <c r="AA203" s="13">
        <f t="shared" si="6"/>
        <v>99.74664352544535</v>
      </c>
      <c r="AB203" s="13">
        <f t="shared" si="6"/>
        <v>100</v>
      </c>
      <c r="AC203" s="13">
        <f t="shared" si="6"/>
        <v>100.32864173339973</v>
      </c>
      <c r="AD203" s="13">
        <f t="shared" si="6"/>
        <v>102.17757440656115</v>
      </c>
      <c r="AE203" s="13">
        <f t="shared" si="6"/>
        <v>105.42384603058133</v>
      </c>
      <c r="AF203" s="13">
        <f t="shared" si="6"/>
        <v>103.93221291636281</v>
      </c>
      <c r="AG203" s="13">
        <f t="shared" si="6"/>
        <v>106.27287932469306</v>
      </c>
      <c r="AH203" s="13">
        <f t="shared" si="6"/>
        <v>108.53808842718662</v>
      </c>
    </row>
    <row r="204" spans="1:34" x14ac:dyDescent="0.25">
      <c r="A204" s="6">
        <v>17</v>
      </c>
      <c r="B204" s="1" t="s">
        <v>116</v>
      </c>
      <c r="C204" s="13">
        <f t="shared" si="3"/>
        <v>73.58627388543556</v>
      </c>
      <c r="D204" s="13">
        <f t="shared" si="6"/>
        <v>71.729649646307621</v>
      </c>
      <c r="E204" s="13">
        <f t="shared" si="6"/>
        <v>74.452310193141699</v>
      </c>
      <c r="F204" s="13">
        <f t="shared" si="6"/>
        <v>74.957937065316045</v>
      </c>
      <c r="G204" s="13">
        <f t="shared" si="6"/>
        <v>80.522818556322491</v>
      </c>
      <c r="H204" s="13">
        <f t="shared" si="6"/>
        <v>80.90434881100947</v>
      </c>
      <c r="I204" s="13">
        <f t="shared" si="6"/>
        <v>82.997194694819328</v>
      </c>
      <c r="J204" s="13">
        <f t="shared" si="6"/>
        <v>80.975593955981665</v>
      </c>
      <c r="K204" s="13">
        <f t="shared" si="6"/>
        <v>81.987822075494378</v>
      </c>
      <c r="L204" s="13">
        <f t="shared" si="6"/>
        <v>86.057186721720313</v>
      </c>
      <c r="M204" s="13">
        <f t="shared" si="6"/>
        <v>88.265785934606285</v>
      </c>
      <c r="N204" s="13">
        <f t="shared" si="6"/>
        <v>89.77493423986067</v>
      </c>
      <c r="O204" s="13">
        <f t="shared" si="6"/>
        <v>89.305170054904821</v>
      </c>
      <c r="P204" s="13">
        <f t="shared" si="6"/>
        <v>90.44208089139714</v>
      </c>
      <c r="Q204" s="13">
        <f t="shared" si="6"/>
        <v>93.00435053684177</v>
      </c>
      <c r="R204" s="13">
        <f t="shared" si="6"/>
        <v>93.81743127873159</v>
      </c>
      <c r="S204" s="13">
        <f t="shared" si="6"/>
        <v>92.391489748808851</v>
      </c>
      <c r="T204" s="13">
        <f t="shared" si="6"/>
        <v>93.936133545388145</v>
      </c>
      <c r="U204" s="13">
        <f t="shared" si="6"/>
        <v>93.525987274710303</v>
      </c>
      <c r="V204" s="13">
        <f t="shared" si="6"/>
        <v>95.406697550168033</v>
      </c>
      <c r="W204" s="13">
        <f t="shared" si="6"/>
        <v>95.889688502346914</v>
      </c>
      <c r="X204" s="13">
        <f t="shared" si="6"/>
        <v>95.577276864959856</v>
      </c>
      <c r="Y204" s="13">
        <f t="shared" si="6"/>
        <v>96.891588647406337</v>
      </c>
      <c r="Z204" s="13">
        <f t="shared" si="6"/>
        <v>99.26994957727014</v>
      </c>
      <c r="AA204" s="13">
        <f t="shared" si="6"/>
        <v>99.347288315765425</v>
      </c>
      <c r="AB204" s="13">
        <f t="shared" si="6"/>
        <v>100</v>
      </c>
      <c r="AC204" s="13">
        <f t="shared" si="6"/>
        <v>100.87011683561478</v>
      </c>
      <c r="AD204" s="13">
        <f t="shared" si="6"/>
        <v>103.29455257149071</v>
      </c>
      <c r="AE204" s="13">
        <f t="shared" si="6"/>
        <v>104.50323182943357</v>
      </c>
      <c r="AF204" s="13">
        <f t="shared" si="6"/>
        <v>105.6931621808727</v>
      </c>
      <c r="AG204" s="13">
        <f t="shared" si="6"/>
        <v>106.58602870335756</v>
      </c>
      <c r="AH204" s="13">
        <f t="shared" si="6"/>
        <v>107.22853055042958</v>
      </c>
    </row>
    <row r="205" spans="1:34" x14ac:dyDescent="0.25">
      <c r="A205" s="6">
        <v>18</v>
      </c>
      <c r="B205" s="1" t="s">
        <v>117</v>
      </c>
      <c r="C205" s="13">
        <f t="shared" si="3"/>
        <v>68.4476751747127</v>
      </c>
      <c r="D205" s="13">
        <f t="shared" si="6"/>
        <v>69.720509492130461</v>
      </c>
      <c r="E205" s="13">
        <f t="shared" si="6"/>
        <v>71.6189316256106</v>
      </c>
      <c r="F205" s="13">
        <f t="shared" si="6"/>
        <v>73.694139841999757</v>
      </c>
      <c r="G205" s="13">
        <f t="shared" si="6"/>
        <v>75.23576319158181</v>
      </c>
      <c r="H205" s="13">
        <f t="shared" si="6"/>
        <v>76.984233628952794</v>
      </c>
      <c r="I205" s="13">
        <f t="shared" si="6"/>
        <v>78.624092062658605</v>
      </c>
      <c r="J205" s="13">
        <f t="shared" si="6"/>
        <v>80.516594470120296</v>
      </c>
      <c r="K205" s="13">
        <f t="shared" si="6"/>
        <v>81.823922619597695</v>
      </c>
      <c r="L205" s="13">
        <f t="shared" si="6"/>
        <v>83.634417235380695</v>
      </c>
      <c r="M205" s="13">
        <f t="shared" si="6"/>
        <v>85.310401897303336</v>
      </c>
      <c r="N205" s="13">
        <f t="shared" si="6"/>
        <v>86.414489981680134</v>
      </c>
      <c r="O205" s="13">
        <f t="shared" si="6"/>
        <v>87.20477220754465</v>
      </c>
      <c r="P205" s="13">
        <f t="shared" si="6"/>
        <v>89.017249564804573</v>
      </c>
      <c r="Q205" s="13">
        <f t="shared" si="6"/>
        <v>90.667100120947737</v>
      </c>
      <c r="R205" s="13">
        <f t="shared" si="6"/>
        <v>90.339133105678712</v>
      </c>
      <c r="S205" s="13">
        <f t="shared" si="6"/>
        <v>90.771847350417545</v>
      </c>
      <c r="T205" s="13">
        <f t="shared" si="6"/>
        <v>90.671515729644881</v>
      </c>
      <c r="U205" s="13">
        <f t="shared" si="6"/>
        <v>91.918801197513105</v>
      </c>
      <c r="V205" s="13">
        <f t="shared" si="6"/>
        <v>91.573437380829091</v>
      </c>
      <c r="W205" s="13">
        <f t="shared" si="6"/>
        <v>93.020348387250408</v>
      </c>
      <c r="X205" s="13">
        <f t="shared" si="6"/>
        <v>94.46026855780967</v>
      </c>
      <c r="Y205" s="13">
        <f t="shared" si="6"/>
        <v>96.397280938354641</v>
      </c>
      <c r="Z205" s="13">
        <f t="shared" si="6"/>
        <v>97.48600789063218</v>
      </c>
      <c r="AA205" s="13">
        <f t="shared" si="6"/>
        <v>98.691482530291708</v>
      </c>
      <c r="AB205" s="13">
        <f t="shared" si="6"/>
        <v>100</v>
      </c>
      <c r="AC205" s="13">
        <f t="shared" si="6"/>
        <v>101.10547322967319</v>
      </c>
      <c r="AD205" s="13">
        <f t="shared" si="6"/>
        <v>102.25689737380915</v>
      </c>
      <c r="AE205" s="13">
        <f t="shared" si="6"/>
        <v>103.28919120122818</v>
      </c>
      <c r="AF205" s="13">
        <f t="shared" si="6"/>
        <v>104.63416057676655</v>
      </c>
      <c r="AG205" s="13">
        <f t="shared" ref="D205:AH214" si="7">IF(OR(AG21=0,AG113=0),"",AG21*100/AG113)</f>
        <v>105.80618594436312</v>
      </c>
      <c r="AH205" s="13">
        <f t="shared" si="7"/>
        <v>106.44727600478694</v>
      </c>
    </row>
    <row r="206" spans="1:34" x14ac:dyDescent="0.25">
      <c r="A206" s="6">
        <v>19</v>
      </c>
      <c r="B206" s="1" t="s">
        <v>118</v>
      </c>
      <c r="C206" s="13">
        <f t="shared" si="3"/>
        <v>64.366788611617963</v>
      </c>
      <c r="D206" s="13">
        <f t="shared" si="7"/>
        <v>66.519340632400443</v>
      </c>
      <c r="E206" s="13">
        <f t="shared" si="7"/>
        <v>68.021854391181733</v>
      </c>
      <c r="F206" s="13">
        <f t="shared" si="7"/>
        <v>69.803193114890263</v>
      </c>
      <c r="G206" s="13">
        <f t="shared" si="7"/>
        <v>71.491265864388495</v>
      </c>
      <c r="H206" s="13">
        <f t="shared" si="7"/>
        <v>72.887988032067412</v>
      </c>
      <c r="I206" s="13">
        <f t="shared" si="7"/>
        <v>74.217495785064713</v>
      </c>
      <c r="J206" s="13">
        <f t="shared" si="7"/>
        <v>75.59736169431001</v>
      </c>
      <c r="K206" s="13">
        <f t="shared" si="7"/>
        <v>77.362062068878316</v>
      </c>
      <c r="L206" s="13">
        <f t="shared" si="7"/>
        <v>79.34030336135244</v>
      </c>
      <c r="M206" s="13">
        <f t="shared" si="7"/>
        <v>81.28140879893418</v>
      </c>
      <c r="N206" s="13">
        <f t="shared" si="7"/>
        <v>82.592203263622807</v>
      </c>
      <c r="O206" s="13">
        <f t="shared" si="7"/>
        <v>84.118420356229862</v>
      </c>
      <c r="P206" s="13">
        <f t="shared" si="7"/>
        <v>85.976127557770624</v>
      </c>
      <c r="Q206" s="13">
        <f t="shared" si="7"/>
        <v>87.594579810548638</v>
      </c>
      <c r="R206" s="13">
        <f t="shared" si="7"/>
        <v>88.340063284681989</v>
      </c>
      <c r="S206" s="13">
        <f t="shared" si="7"/>
        <v>88.585090099277096</v>
      </c>
      <c r="T206" s="13">
        <f t="shared" si="7"/>
        <v>88.989050379138689</v>
      </c>
      <c r="U206" s="13">
        <f t="shared" si="7"/>
        <v>89.821306368890376</v>
      </c>
      <c r="V206" s="13">
        <f t="shared" si="7"/>
        <v>91.160519077666891</v>
      </c>
      <c r="W206" s="13">
        <f t="shared" si="7"/>
        <v>92.642150550865068</v>
      </c>
      <c r="X206" s="13">
        <f t="shared" si="7"/>
        <v>94.614615842481882</v>
      </c>
      <c r="Y206" s="13">
        <f t="shared" si="7"/>
        <v>96.147654244912772</v>
      </c>
      <c r="Z206" s="13">
        <f t="shared" si="7"/>
        <v>96.996927472445918</v>
      </c>
      <c r="AA206" s="13">
        <f t="shared" si="7"/>
        <v>98.368209985548305</v>
      </c>
      <c r="AB206" s="13">
        <f t="shared" si="7"/>
        <v>100</v>
      </c>
      <c r="AC206" s="13">
        <f t="shared" si="7"/>
        <v>101.54839945968061</v>
      </c>
      <c r="AD206" s="13">
        <f t="shared" si="7"/>
        <v>103.06554500837083</v>
      </c>
      <c r="AE206" s="13">
        <f t="shared" si="7"/>
        <v>104.82333411494055</v>
      </c>
      <c r="AF206" s="13">
        <f t="shared" si="7"/>
        <v>106.1863843664042</v>
      </c>
      <c r="AG206" s="13">
        <f t="shared" si="7"/>
        <v>107.44616880289023</v>
      </c>
      <c r="AH206" s="13">
        <f t="shared" si="7"/>
        <v>109.59558013202613</v>
      </c>
    </row>
    <row r="207" spans="1:34" x14ac:dyDescent="0.25">
      <c r="A207" s="6">
        <v>20</v>
      </c>
      <c r="B207" s="1" t="s">
        <v>119</v>
      </c>
      <c r="C207" s="13">
        <f t="shared" si="3"/>
        <v>57.790106333795649</v>
      </c>
      <c r="D207" s="13">
        <f t="shared" si="7"/>
        <v>59.752862162097557</v>
      </c>
      <c r="E207" s="13">
        <f t="shared" si="7"/>
        <v>60.887001842846594</v>
      </c>
      <c r="F207" s="13">
        <f t="shared" si="7"/>
        <v>64.736441761478574</v>
      </c>
      <c r="G207" s="13">
        <f t="shared" si="7"/>
        <v>67.983412047460419</v>
      </c>
      <c r="H207" s="13">
        <f t="shared" si="7"/>
        <v>67.228751759811445</v>
      </c>
      <c r="I207" s="13">
        <f t="shared" si="7"/>
        <v>71.451396180128967</v>
      </c>
      <c r="J207" s="13">
        <f t="shared" si="7"/>
        <v>72.138939597665114</v>
      </c>
      <c r="K207" s="13">
        <f t="shared" si="7"/>
        <v>75.473346984740473</v>
      </c>
      <c r="L207" s="13">
        <f t="shared" si="7"/>
        <v>77.252439728612188</v>
      </c>
      <c r="M207" s="13">
        <f t="shared" si="7"/>
        <v>78.859170664388529</v>
      </c>
      <c r="N207" s="13">
        <f t="shared" si="7"/>
        <v>81.076698556834771</v>
      </c>
      <c r="O207" s="13">
        <f t="shared" si="7"/>
        <v>83.397996997672095</v>
      </c>
      <c r="P207" s="13">
        <f t="shared" si="7"/>
        <v>84.884539342215561</v>
      </c>
      <c r="Q207" s="13">
        <f t="shared" si="7"/>
        <v>86.420862687619689</v>
      </c>
      <c r="R207" s="13">
        <f t="shared" si="7"/>
        <v>86.21849145229875</v>
      </c>
      <c r="S207" s="13">
        <f t="shared" si="7"/>
        <v>86.932029584708303</v>
      </c>
      <c r="T207" s="13">
        <f t="shared" si="7"/>
        <v>87.23354513638094</v>
      </c>
      <c r="U207" s="13">
        <f t="shared" si="7"/>
        <v>90.320272211405012</v>
      </c>
      <c r="V207" s="13">
        <f t="shared" si="7"/>
        <v>91.493633567997577</v>
      </c>
      <c r="W207" s="13">
        <f t="shared" si="7"/>
        <v>91.071570870758052</v>
      </c>
      <c r="X207" s="13">
        <f t="shared" si="7"/>
        <v>93.939640649561298</v>
      </c>
      <c r="Y207" s="13">
        <f t="shared" si="7"/>
        <v>94.51450035366716</v>
      </c>
      <c r="Z207" s="13">
        <f t="shared" si="7"/>
        <v>96.177832812871003</v>
      </c>
      <c r="AA207" s="13">
        <f t="shared" si="7"/>
        <v>97.409641488242201</v>
      </c>
      <c r="AB207" s="13">
        <f t="shared" si="7"/>
        <v>100</v>
      </c>
      <c r="AC207" s="13">
        <f t="shared" si="7"/>
        <v>99.072570658006981</v>
      </c>
      <c r="AD207" s="13">
        <f t="shared" si="7"/>
        <v>101.24154100282412</v>
      </c>
      <c r="AE207" s="13">
        <f t="shared" si="7"/>
        <v>103.70942692763415</v>
      </c>
      <c r="AF207" s="13">
        <f t="shared" si="7"/>
        <v>104.42401242900439</v>
      </c>
      <c r="AG207" s="13">
        <f t="shared" si="7"/>
        <v>105.23546435148646</v>
      </c>
      <c r="AH207" s="13">
        <f t="shared" si="7"/>
        <v>107.57407024831275</v>
      </c>
    </row>
    <row r="208" spans="1:34" x14ac:dyDescent="0.25">
      <c r="A208" s="6">
        <v>21</v>
      </c>
      <c r="B208" s="1" t="s">
        <v>120</v>
      </c>
      <c r="C208" s="13">
        <f t="shared" si="3"/>
        <v>62.399848243569082</v>
      </c>
      <c r="D208" s="13">
        <f t="shared" si="7"/>
        <v>64.240411947209097</v>
      </c>
      <c r="E208" s="13">
        <f t="shared" si="7"/>
        <v>66.225230537385855</v>
      </c>
      <c r="F208" s="13">
        <f t="shared" si="7"/>
        <v>68.130954899970433</v>
      </c>
      <c r="G208" s="13">
        <f t="shared" si="7"/>
        <v>69.296153637035289</v>
      </c>
      <c r="H208" s="13">
        <f t="shared" si="7"/>
        <v>71.434896393356254</v>
      </c>
      <c r="I208" s="13">
        <f t="shared" si="7"/>
        <v>72.66537892216725</v>
      </c>
      <c r="J208" s="13">
        <f t="shared" si="7"/>
        <v>74.32374680872411</v>
      </c>
      <c r="K208" s="13">
        <f t="shared" si="7"/>
        <v>76.03206787358171</v>
      </c>
      <c r="L208" s="13">
        <f t="shared" si="7"/>
        <v>78.080275349525223</v>
      </c>
      <c r="M208" s="13">
        <f t="shared" si="7"/>
        <v>79.443337865691277</v>
      </c>
      <c r="N208" s="13">
        <f t="shared" si="7"/>
        <v>80.966415131003657</v>
      </c>
      <c r="O208" s="13">
        <f t="shared" si="7"/>
        <v>82.34055229021709</v>
      </c>
      <c r="P208" s="13">
        <f t="shared" si="7"/>
        <v>84.14227052274525</v>
      </c>
      <c r="Q208" s="13">
        <f t="shared" si="7"/>
        <v>85.534444571641004</v>
      </c>
      <c r="R208" s="13">
        <f t="shared" si="7"/>
        <v>86.803534599788534</v>
      </c>
      <c r="S208" s="13">
        <f t="shared" si="7"/>
        <v>87.126684818562964</v>
      </c>
      <c r="T208" s="13">
        <f t="shared" si="7"/>
        <v>87.893436784918677</v>
      </c>
      <c r="U208" s="13">
        <f t="shared" si="7"/>
        <v>88.807549067947008</v>
      </c>
      <c r="V208" s="13">
        <f t="shared" si="7"/>
        <v>90.170608905310459</v>
      </c>
      <c r="W208" s="13">
        <f t="shared" si="7"/>
        <v>91.845919285806119</v>
      </c>
      <c r="X208" s="13">
        <f t="shared" si="7"/>
        <v>93.469840362157271</v>
      </c>
      <c r="Y208" s="13">
        <f t="shared" si="7"/>
        <v>95.297573396378624</v>
      </c>
      <c r="Z208" s="13">
        <f t="shared" si="7"/>
        <v>96.480358679921679</v>
      </c>
      <c r="AA208" s="13">
        <f t="shared" si="7"/>
        <v>97.862023479266838</v>
      </c>
      <c r="AB208" s="13">
        <f t="shared" si="7"/>
        <v>100</v>
      </c>
      <c r="AC208" s="13">
        <f t="shared" si="7"/>
        <v>102.07762829352845</v>
      </c>
      <c r="AD208" s="13">
        <f t="shared" si="7"/>
        <v>104.38481461909332</v>
      </c>
      <c r="AE208" s="13">
        <f t="shared" si="7"/>
        <v>106.11330139360996</v>
      </c>
      <c r="AF208" s="13">
        <f t="shared" si="7"/>
        <v>107.85741250067412</v>
      </c>
      <c r="AG208" s="13">
        <f t="shared" si="7"/>
        <v>109.10012882010516</v>
      </c>
      <c r="AH208" s="13">
        <f t="shared" si="7"/>
        <v>111.55477577150555</v>
      </c>
    </row>
    <row r="209" spans="1:34" x14ac:dyDescent="0.25">
      <c r="A209" s="6">
        <v>22</v>
      </c>
      <c r="B209" s="1" t="s">
        <v>121</v>
      </c>
      <c r="C209" s="13">
        <f t="shared" si="3"/>
        <v>62.977224680302022</v>
      </c>
      <c r="D209" s="13">
        <f t="shared" si="7"/>
        <v>65.038239232756908</v>
      </c>
      <c r="E209" s="13">
        <f t="shared" si="7"/>
        <v>65.964246836042975</v>
      </c>
      <c r="F209" s="13">
        <f t="shared" si="7"/>
        <v>68.002157457921868</v>
      </c>
      <c r="G209" s="13">
        <f t="shared" si="7"/>
        <v>69.244840944600341</v>
      </c>
      <c r="H209" s="13">
        <f t="shared" si="7"/>
        <v>70.521689623736961</v>
      </c>
      <c r="I209" s="13">
        <f t="shared" si="7"/>
        <v>71.972005622926829</v>
      </c>
      <c r="J209" s="13">
        <f t="shared" si="7"/>
        <v>73.412330576653858</v>
      </c>
      <c r="K209" s="13">
        <f t="shared" si="7"/>
        <v>75.060052792870565</v>
      </c>
      <c r="L209" s="13">
        <f t="shared" si="7"/>
        <v>76.410385279310034</v>
      </c>
      <c r="M209" s="13">
        <f t="shared" si="7"/>
        <v>78.227520832966647</v>
      </c>
      <c r="N209" s="13">
        <f t="shared" si="7"/>
        <v>80.123097886658783</v>
      </c>
      <c r="O209" s="13">
        <f t="shared" si="7"/>
        <v>82.0742655610822</v>
      </c>
      <c r="P209" s="13">
        <f t="shared" si="7"/>
        <v>83.868552995334142</v>
      </c>
      <c r="Q209" s="13">
        <f t="shared" si="7"/>
        <v>85.32761399769231</v>
      </c>
      <c r="R209" s="13">
        <f t="shared" si="7"/>
        <v>86.207908530107474</v>
      </c>
      <c r="S209" s="13">
        <f t="shared" si="7"/>
        <v>87.530203560060926</v>
      </c>
      <c r="T209" s="13">
        <f t="shared" si="7"/>
        <v>88.050856061240424</v>
      </c>
      <c r="U209" s="13">
        <f t="shared" si="7"/>
        <v>89.953336706583471</v>
      </c>
      <c r="V209" s="13">
        <f t="shared" si="7"/>
        <v>91.575240817661367</v>
      </c>
      <c r="W209" s="13">
        <f t="shared" si="7"/>
        <v>93.262648854361629</v>
      </c>
      <c r="X209" s="13">
        <f t="shared" si="7"/>
        <v>94.728576427015469</v>
      </c>
      <c r="Y209" s="13">
        <f t="shared" si="7"/>
        <v>96.427756614028041</v>
      </c>
      <c r="Z209" s="13">
        <f t="shared" si="7"/>
        <v>97.183556593373652</v>
      </c>
      <c r="AA209" s="13">
        <f t="shared" si="7"/>
        <v>98.209016866442923</v>
      </c>
      <c r="AB209" s="13">
        <f t="shared" si="7"/>
        <v>100</v>
      </c>
      <c r="AC209" s="13">
        <f t="shared" si="7"/>
        <v>101.19433935275553</v>
      </c>
      <c r="AD209" s="13">
        <f t="shared" si="7"/>
        <v>103.23709289977509</v>
      </c>
      <c r="AE209" s="13">
        <f t="shared" si="7"/>
        <v>104.6703313058036</v>
      </c>
      <c r="AF209" s="13">
        <f t="shared" si="7"/>
        <v>106.20368855405989</v>
      </c>
      <c r="AG209" s="13">
        <f t="shared" si="7"/>
        <v>107.87695985466817</v>
      </c>
      <c r="AH209" s="13">
        <f t="shared" si="7"/>
        <v>109.73637120965904</v>
      </c>
    </row>
    <row r="210" spans="1:34" x14ac:dyDescent="0.25">
      <c r="A210" s="6">
        <v>23</v>
      </c>
      <c r="B210" s="1" t="s">
        <v>122</v>
      </c>
      <c r="C210" s="13">
        <f t="shared" si="3"/>
        <v>69.401068776459155</v>
      </c>
      <c r="D210" s="13">
        <f t="shared" si="7"/>
        <v>65.8449220396123</v>
      </c>
      <c r="E210" s="13">
        <f t="shared" si="7"/>
        <v>61.229488121479321</v>
      </c>
      <c r="F210" s="13">
        <f t="shared" si="7"/>
        <v>55.926534903750444</v>
      </c>
      <c r="G210" s="13">
        <f t="shared" si="7"/>
        <v>103.84539497595981</v>
      </c>
      <c r="H210" s="13">
        <f t="shared" si="7"/>
        <v>98.456206679269059</v>
      </c>
      <c r="I210" s="13">
        <f t="shared" si="7"/>
        <v>94.43940767603506</v>
      </c>
      <c r="J210" s="13">
        <f t="shared" si="7"/>
        <v>90.636357868595411</v>
      </c>
      <c r="K210" s="13">
        <f t="shared" si="7"/>
        <v>85.654572241066234</v>
      </c>
      <c r="L210" s="13">
        <f t="shared" si="7"/>
        <v>79.681909816014468</v>
      </c>
      <c r="M210" s="13">
        <f t="shared" si="7"/>
        <v>72.57578726585237</v>
      </c>
      <c r="N210" s="13">
        <f t="shared" si="7"/>
        <v>98.347757671125095</v>
      </c>
      <c r="O210" s="13">
        <f t="shared" si="7"/>
        <v>89.538340317323886</v>
      </c>
      <c r="P210" s="13">
        <f t="shared" si="7"/>
        <v>83.104795146679962</v>
      </c>
      <c r="Q210" s="13">
        <f t="shared" si="7"/>
        <v>105.52530496813135</v>
      </c>
      <c r="R210" s="13">
        <f t="shared" si="7"/>
        <v>99.657179303196997</v>
      </c>
      <c r="S210" s="13">
        <f t="shared" si="7"/>
        <v>94.696969696969703</v>
      </c>
      <c r="T210" s="13">
        <f t="shared" si="7"/>
        <v>91.562514306642854</v>
      </c>
      <c r="U210" s="13">
        <f t="shared" si="7"/>
        <v>86.127080507288511</v>
      </c>
      <c r="V210" s="13">
        <f t="shared" si="7"/>
        <v>98.284348414083766</v>
      </c>
      <c r="W210" s="13">
        <f t="shared" si="7"/>
        <v>89.377965113992659</v>
      </c>
      <c r="X210" s="13">
        <f t="shared" si="7"/>
        <v>102.19306313487441</v>
      </c>
      <c r="Y210" s="13">
        <f t="shared" si="7"/>
        <v>86.415784361508344</v>
      </c>
      <c r="Z210" s="13">
        <f t="shared" si="7"/>
        <v>88.995208497974474</v>
      </c>
      <c r="AA210" s="13">
        <f t="shared" si="7"/>
        <v>88.656254876094025</v>
      </c>
      <c r="AB210" s="13">
        <f t="shared" si="7"/>
        <v>100</v>
      </c>
      <c r="AC210" s="13">
        <f t="shared" si="7"/>
        <v>93.294895836248813</v>
      </c>
      <c r="AD210" s="13">
        <f t="shared" si="7"/>
        <v>89.937763067956965</v>
      </c>
      <c r="AE210" s="13">
        <f t="shared" si="7"/>
        <v>99.471946069152892</v>
      </c>
      <c r="AF210" s="13">
        <f t="shared" si="7"/>
        <v>92.25797438391443</v>
      </c>
      <c r="AG210" s="13">
        <f t="shared" si="7"/>
        <v>88.324286402854639</v>
      </c>
      <c r="AH210" s="13">
        <f t="shared" si="7"/>
        <v>97.947030246042956</v>
      </c>
    </row>
    <row r="211" spans="1:34" x14ac:dyDescent="0.25">
      <c r="A211" s="6">
        <v>24</v>
      </c>
      <c r="B211" s="1" t="s">
        <v>123</v>
      </c>
      <c r="C211" s="13">
        <f t="shared" si="3"/>
        <v>65.434748468826882</v>
      </c>
      <c r="D211" s="13">
        <f t="shared" si="7"/>
        <v>65.303933212361429</v>
      </c>
      <c r="E211" s="13">
        <f t="shared" si="7"/>
        <v>69.607316465979224</v>
      </c>
      <c r="F211" s="13">
        <f t="shared" si="7"/>
        <v>72.455146450918122</v>
      </c>
      <c r="G211" s="13">
        <f t="shared" si="7"/>
        <v>71.347235580010221</v>
      </c>
      <c r="H211" s="13">
        <f t="shared" si="7"/>
        <v>74.21500762390535</v>
      </c>
      <c r="I211" s="13">
        <f t="shared" si="7"/>
        <v>75.864325559548874</v>
      </c>
      <c r="J211" s="13">
        <f t="shared" si="7"/>
        <v>75.787331521466925</v>
      </c>
      <c r="K211" s="13">
        <f t="shared" si="7"/>
        <v>77.718596505771899</v>
      </c>
      <c r="L211" s="13">
        <f t="shared" si="7"/>
        <v>80.987600175431609</v>
      </c>
      <c r="M211" s="13">
        <f t="shared" si="7"/>
        <v>80.112798820739613</v>
      </c>
      <c r="N211" s="13">
        <f t="shared" si="7"/>
        <v>82.134360484875955</v>
      </c>
      <c r="O211" s="13">
        <f t="shared" si="7"/>
        <v>84.343459627234566</v>
      </c>
      <c r="P211" s="13">
        <f t="shared" si="7"/>
        <v>86.992281412121997</v>
      </c>
      <c r="Q211" s="13">
        <f t="shared" si="7"/>
        <v>88.044034446969533</v>
      </c>
      <c r="R211" s="13">
        <f t="shared" si="7"/>
        <v>89.704763681770572</v>
      </c>
      <c r="S211" s="13">
        <f t="shared" si="7"/>
        <v>88.854137048620984</v>
      </c>
      <c r="T211" s="13">
        <f t="shared" si="7"/>
        <v>89.686813646745563</v>
      </c>
      <c r="U211" s="13">
        <f t="shared" si="7"/>
        <v>91.683974027377801</v>
      </c>
      <c r="V211" s="13">
        <f t="shared" si="7"/>
        <v>93.201335388733455</v>
      </c>
      <c r="W211" s="13">
        <f t="shared" si="7"/>
        <v>94.826278258230943</v>
      </c>
      <c r="X211" s="13">
        <f t="shared" si="7"/>
        <v>95.954555922315222</v>
      </c>
      <c r="Y211" s="13">
        <f t="shared" si="7"/>
        <v>96.00726649780519</v>
      </c>
      <c r="Z211" s="13">
        <f t="shared" si="7"/>
        <v>97.978836571300604</v>
      </c>
      <c r="AA211" s="13">
        <f t="shared" si="7"/>
        <v>99.014878127918095</v>
      </c>
      <c r="AB211" s="13">
        <f t="shared" si="7"/>
        <v>100</v>
      </c>
      <c r="AC211" s="13">
        <f t="shared" si="7"/>
        <v>101.81875447154032</v>
      </c>
      <c r="AD211" s="13">
        <f t="shared" si="7"/>
        <v>102.51702444005865</v>
      </c>
      <c r="AE211" s="13">
        <f t="shared" si="7"/>
        <v>103.38201333886428</v>
      </c>
      <c r="AF211" s="13">
        <f t="shared" si="7"/>
        <v>104.02953682267315</v>
      </c>
      <c r="AG211" s="13">
        <f t="shared" si="7"/>
        <v>105.46075805192889</v>
      </c>
      <c r="AH211" s="13">
        <f t="shared" si="7"/>
        <v>106.48810740816468</v>
      </c>
    </row>
    <row r="212" spans="1:34" x14ac:dyDescent="0.25">
      <c r="A212" s="6">
        <v>25</v>
      </c>
      <c r="B212" s="1" t="s">
        <v>285</v>
      </c>
      <c r="C212" s="13">
        <f t="shared" si="3"/>
        <v>62.778751303341465</v>
      </c>
      <c r="D212" s="13">
        <f t="shared" si="7"/>
        <v>64.803032489261653</v>
      </c>
      <c r="E212" s="13">
        <f t="shared" si="7"/>
        <v>67.39461439725379</v>
      </c>
      <c r="F212" s="13">
        <f t="shared" si="7"/>
        <v>69.50870459824641</v>
      </c>
      <c r="G212" s="13">
        <f t="shared" si="7"/>
        <v>71.426972824893923</v>
      </c>
      <c r="H212" s="13">
        <f t="shared" si="7"/>
        <v>73.19408835746367</v>
      </c>
      <c r="I212" s="13">
        <f t="shared" si="7"/>
        <v>74.793231413033823</v>
      </c>
      <c r="J212" s="13">
        <f t="shared" si="7"/>
        <v>76.229900394034928</v>
      </c>
      <c r="K212" s="13">
        <f t="shared" si="7"/>
        <v>77.735362982651267</v>
      </c>
      <c r="L212" s="13">
        <f t="shared" si="7"/>
        <v>79.616710679025587</v>
      </c>
      <c r="M212" s="13">
        <f t="shared" si="7"/>
        <v>81.451253109156625</v>
      </c>
      <c r="N212" s="13">
        <f t="shared" si="7"/>
        <v>82.938761171559989</v>
      </c>
      <c r="O212" s="13">
        <f t="shared" si="7"/>
        <v>84.666349891046309</v>
      </c>
      <c r="P212" s="13">
        <f t="shared" si="7"/>
        <v>86.303857223687743</v>
      </c>
      <c r="Q212" s="13">
        <f t="shared" si="7"/>
        <v>88.005457860643943</v>
      </c>
      <c r="R212" s="13">
        <f t="shared" si="7"/>
        <v>89.122917210531114</v>
      </c>
      <c r="S212" s="13">
        <f t="shared" si="7"/>
        <v>89.788495276861056</v>
      </c>
      <c r="T212" s="13">
        <f t="shared" si="7"/>
        <v>90.199225139611556</v>
      </c>
      <c r="U212" s="13">
        <f t="shared" si="7"/>
        <v>91.026502796820068</v>
      </c>
      <c r="V212" s="13">
        <f t="shared" si="7"/>
        <v>92.040661169870162</v>
      </c>
      <c r="W212" s="13">
        <f t="shared" si="7"/>
        <v>93.340183496740138</v>
      </c>
      <c r="X212" s="13">
        <f t="shared" si="7"/>
        <v>95.034754367188256</v>
      </c>
      <c r="Y212" s="13">
        <f t="shared" si="7"/>
        <v>96.594972541512149</v>
      </c>
      <c r="Z212" s="13">
        <f t="shared" si="7"/>
        <v>97.614233295374206</v>
      </c>
      <c r="AA212" s="13">
        <f t="shared" si="7"/>
        <v>98.627844733327805</v>
      </c>
      <c r="AB212" s="13">
        <f t="shared" si="7"/>
        <v>100</v>
      </c>
      <c r="AC212" s="13">
        <f t="shared" si="7"/>
        <v>101.4393396975248</v>
      </c>
      <c r="AD212" s="13">
        <f t="shared" si="7"/>
        <v>102.97084715636332</v>
      </c>
      <c r="AE212" s="13">
        <f t="shared" si="7"/>
        <v>104.48406579770709</v>
      </c>
      <c r="AF212" s="13">
        <f t="shared" si="7"/>
        <v>105.90608064245151</v>
      </c>
      <c r="AG212" s="13">
        <f t="shared" si="7"/>
        <v>107.13395250264915</v>
      </c>
      <c r="AH212" s="13">
        <f t="shared" si="7"/>
        <v>108.79279704649316</v>
      </c>
    </row>
    <row r="213" spans="1:34" x14ac:dyDescent="0.25">
      <c r="A213" s="6">
        <v>26</v>
      </c>
      <c r="B213" s="1" t="s">
        <v>124</v>
      </c>
      <c r="C213" s="13">
        <f t="shared" si="3"/>
        <v>74.657037057456051</v>
      </c>
      <c r="D213" s="13">
        <f t="shared" si="7"/>
        <v>75.846227191955975</v>
      </c>
      <c r="E213" s="13">
        <f t="shared" si="7"/>
        <v>81.10694762113323</v>
      </c>
      <c r="F213" s="13">
        <f t="shared" si="7"/>
        <v>79.573709595278743</v>
      </c>
      <c r="G213" s="13">
        <f t="shared" si="7"/>
        <v>82.994366866552042</v>
      </c>
      <c r="H213" s="13">
        <f t="shared" si="7"/>
        <v>82.836315440689205</v>
      </c>
      <c r="I213" s="13">
        <f t="shared" si="7"/>
        <v>84.17184523924044</v>
      </c>
      <c r="J213" s="13">
        <f t="shared" si="7"/>
        <v>86.08007011612986</v>
      </c>
      <c r="K213" s="13">
        <f t="shared" si="7"/>
        <v>86.504669747737339</v>
      </c>
      <c r="L213" s="13">
        <f t="shared" si="7"/>
        <v>89.186844298320707</v>
      </c>
      <c r="M213" s="13">
        <f t="shared" si="7"/>
        <v>89.763025612383316</v>
      </c>
      <c r="N213" s="13">
        <f t="shared" si="7"/>
        <v>92.625526112988325</v>
      </c>
      <c r="O213" s="13">
        <f t="shared" si="7"/>
        <v>92.161226850251822</v>
      </c>
      <c r="P213" s="13">
        <f t="shared" si="7"/>
        <v>95.213844854752651</v>
      </c>
      <c r="Q213" s="13">
        <f t="shared" si="7"/>
        <v>97.332356853039727</v>
      </c>
      <c r="R213" s="13">
        <f t="shared" si="7"/>
        <v>96.903969186577896</v>
      </c>
      <c r="S213" s="13">
        <f t="shared" si="7"/>
        <v>97.770236934888047</v>
      </c>
      <c r="T213" s="13">
        <f t="shared" si="7"/>
        <v>97.512091499345928</v>
      </c>
      <c r="U213" s="13">
        <f t="shared" si="7"/>
        <v>95.955122527310309</v>
      </c>
      <c r="V213" s="13">
        <f t="shared" si="7"/>
        <v>96.381454666018982</v>
      </c>
      <c r="W213" s="13">
        <f t="shared" si="7"/>
        <v>97.719559165617966</v>
      </c>
      <c r="X213" s="13">
        <f t="shared" si="7"/>
        <v>97.550642719377464</v>
      </c>
      <c r="Y213" s="13">
        <f t="shared" si="7"/>
        <v>98.33052644376032</v>
      </c>
      <c r="Z213" s="13">
        <f t="shared" si="7"/>
        <v>98.605326265303546</v>
      </c>
      <c r="AA213" s="13">
        <f t="shared" si="7"/>
        <v>99.295777080117006</v>
      </c>
      <c r="AB213" s="13">
        <f t="shared" si="7"/>
        <v>100</v>
      </c>
      <c r="AC213" s="13">
        <f t="shared" si="7"/>
        <v>99.678159159705146</v>
      </c>
      <c r="AD213" s="13">
        <f t="shared" si="7"/>
        <v>100.08068042545068</v>
      </c>
      <c r="AE213" s="13">
        <f t="shared" si="7"/>
        <v>100.76040519117608</v>
      </c>
      <c r="AF213" s="13">
        <f t="shared" si="7"/>
        <v>102.70803241681732</v>
      </c>
      <c r="AG213" s="13">
        <f t="shared" si="7"/>
        <v>102.08104530990396</v>
      </c>
      <c r="AH213" s="13">
        <f t="shared" si="7"/>
        <v>103.47082536607978</v>
      </c>
    </row>
    <row r="214" spans="1:34" x14ac:dyDescent="0.25">
      <c r="A214" s="6">
        <v>27</v>
      </c>
      <c r="B214" s="1" t="s">
        <v>125</v>
      </c>
      <c r="C214" s="13">
        <f t="shared" si="3"/>
        <v>60.302719652656343</v>
      </c>
      <c r="D214" s="13">
        <f t="shared" si="7"/>
        <v>56.996295240809339</v>
      </c>
      <c r="E214" s="13">
        <f t="shared" si="7"/>
        <v>105.78652279699567</v>
      </c>
      <c r="F214" s="13">
        <f t="shared" si="7"/>
        <v>95.762508977735209</v>
      </c>
      <c r="G214" s="13">
        <f t="shared" si="7"/>
        <v>86.841362540978267</v>
      </c>
      <c r="H214" s="13">
        <f t="shared" si="7"/>
        <v>79.939246172908597</v>
      </c>
      <c r="I214" s="13">
        <f t="shared" ref="D214:AH222" si="8">IF(OR(I30=0,I122=0),"",I30*100/I122)</f>
        <v>74.199113320595828</v>
      </c>
      <c r="J214" s="13">
        <f t="shared" si="8"/>
        <v>101.76735981546186</v>
      </c>
      <c r="K214" s="13">
        <f t="shared" si="8"/>
        <v>93.995268904798465</v>
      </c>
      <c r="L214" s="13">
        <f t="shared" si="8"/>
        <v>88.93763989149609</v>
      </c>
      <c r="M214" s="13">
        <f t="shared" si="8"/>
        <v>81.802936725428452</v>
      </c>
      <c r="N214" s="13">
        <f t="shared" si="8"/>
        <v>99.136275202299956</v>
      </c>
      <c r="O214" s="13">
        <f t="shared" si="8"/>
        <v>92.148912642830808</v>
      </c>
      <c r="P214" s="13">
        <f t="shared" si="8"/>
        <v>88.843479999111565</v>
      </c>
      <c r="Q214" s="13">
        <f t="shared" si="8"/>
        <v>87.956549464564517</v>
      </c>
      <c r="R214" s="13">
        <f t="shared" si="8"/>
        <v>108.93839533743667</v>
      </c>
      <c r="S214" s="13">
        <f t="shared" si="8"/>
        <v>88.964014056314213</v>
      </c>
      <c r="T214" s="13">
        <f t="shared" si="8"/>
        <v>92.577591593954679</v>
      </c>
      <c r="U214" s="13">
        <f t="shared" si="8"/>
        <v>94.04683532399136</v>
      </c>
      <c r="V214" s="13">
        <f t="shared" si="8"/>
        <v>93.872474243739887</v>
      </c>
      <c r="W214" s="13">
        <f t="shared" si="8"/>
        <v>93.157576039871429</v>
      </c>
      <c r="X214" s="13">
        <f t="shared" si="8"/>
        <v>90.950432014552078</v>
      </c>
      <c r="Y214" s="13">
        <f t="shared" si="8"/>
        <v>108.16072684008437</v>
      </c>
      <c r="Z214" s="13">
        <f t="shared" si="8"/>
        <v>105.51194395205538</v>
      </c>
      <c r="AA214" s="13">
        <f t="shared" si="8"/>
        <v>104.79543930248154</v>
      </c>
      <c r="AB214" s="13">
        <f t="shared" si="8"/>
        <v>100</v>
      </c>
      <c r="AC214" s="13">
        <f t="shared" si="8"/>
        <v>94.143342653524243</v>
      </c>
      <c r="AD214" s="13">
        <f t="shared" si="8"/>
        <v>107.39408258604951</v>
      </c>
      <c r="AE214" s="13">
        <f t="shared" si="8"/>
        <v>103.89070697626097</v>
      </c>
      <c r="AF214" s="13">
        <f t="shared" si="8"/>
        <v>101.74492547184209</v>
      </c>
      <c r="AG214" s="13">
        <f t="shared" si="8"/>
        <v>101.96105087856439</v>
      </c>
      <c r="AH214" s="13">
        <f t="shared" si="8"/>
        <v>102.72213662044172</v>
      </c>
    </row>
    <row r="215" spans="1:34" x14ac:dyDescent="0.25">
      <c r="A215" s="6">
        <v>28</v>
      </c>
      <c r="B215" s="1" t="s">
        <v>126</v>
      </c>
      <c r="C215" s="13">
        <f t="shared" si="3"/>
        <v>64.946873457511742</v>
      </c>
      <c r="D215" s="13">
        <f t="shared" si="8"/>
        <v>61.736016792196565</v>
      </c>
      <c r="E215" s="13">
        <f t="shared" si="8"/>
        <v>57.972358779334009</v>
      </c>
      <c r="F215" s="13">
        <f t="shared" si="8"/>
        <v>107.1397960058284</v>
      </c>
      <c r="G215" s="13">
        <f t="shared" si="8"/>
        <v>99.595641694719433</v>
      </c>
      <c r="H215" s="13">
        <f t="shared" si="8"/>
        <v>93.857936627121177</v>
      </c>
      <c r="I215" s="13">
        <f t="shared" si="8"/>
        <v>90.22990579997834</v>
      </c>
      <c r="J215" s="13">
        <f t="shared" si="8"/>
        <v>86.598080986525332</v>
      </c>
      <c r="K215" s="13">
        <f t="shared" si="8"/>
        <v>81.734070029751209</v>
      </c>
      <c r="L215" s="13">
        <f t="shared" si="8"/>
        <v>77.748406157673756</v>
      </c>
      <c r="M215" s="13">
        <f t="shared" si="8"/>
        <v>109.58824045121129</v>
      </c>
      <c r="N215" s="13">
        <f t="shared" si="8"/>
        <v>101.38423272412675</v>
      </c>
      <c r="O215" s="13">
        <f t="shared" si="8"/>
        <v>93.806283770262141</v>
      </c>
      <c r="P215" s="13">
        <f t="shared" si="8"/>
        <v>87.91466416598287</v>
      </c>
      <c r="Q215" s="13">
        <f t="shared" si="8"/>
        <v>112.59486117053619</v>
      </c>
      <c r="R215" s="13">
        <f t="shared" si="8"/>
        <v>112.08500526799524</v>
      </c>
      <c r="S215" s="13">
        <f t="shared" si="8"/>
        <v>114.57116014756765</v>
      </c>
      <c r="T215" s="13">
        <f t="shared" si="8"/>
        <v>117.6913661613784</v>
      </c>
      <c r="U215" s="13">
        <f t="shared" si="8"/>
        <v>118.54521314429326</v>
      </c>
      <c r="V215" s="13">
        <f t="shared" si="8"/>
        <v>117.89116287843063</v>
      </c>
      <c r="W215" s="13">
        <f t="shared" si="8"/>
        <v>117.13579552775532</v>
      </c>
      <c r="X215" s="13">
        <f t="shared" si="8"/>
        <v>115.72600710557684</v>
      </c>
      <c r="Y215" s="13">
        <f t="shared" si="8"/>
        <v>113.07740148131396</v>
      </c>
      <c r="Z215" s="13">
        <f t="shared" si="8"/>
        <v>110.72603058252965</v>
      </c>
      <c r="AA215" s="13">
        <f t="shared" si="8"/>
        <v>107.08128540374997</v>
      </c>
      <c r="AB215" s="13">
        <f t="shared" si="8"/>
        <v>100</v>
      </c>
      <c r="AC215" s="13">
        <f t="shared" si="8"/>
        <v>115.61442128045285</v>
      </c>
      <c r="AD215" s="13">
        <f t="shared" si="8"/>
        <v>111.27530400413052</v>
      </c>
      <c r="AE215" s="13">
        <f t="shared" si="8"/>
        <v>111.1961143629797</v>
      </c>
      <c r="AF215" s="13">
        <f t="shared" si="8"/>
        <v>110.20886784634237</v>
      </c>
      <c r="AG215" s="13">
        <f t="shared" si="8"/>
        <v>110.28276500948432</v>
      </c>
      <c r="AH215" s="13">
        <f t="shared" si="8"/>
        <v>110.76748575530132</v>
      </c>
    </row>
    <row r="216" spans="1:34" x14ac:dyDescent="0.25">
      <c r="A216" s="6">
        <v>29</v>
      </c>
      <c r="B216" s="1" t="s">
        <v>127</v>
      </c>
      <c r="C216" s="13">
        <f t="shared" si="3"/>
        <v>81.729393976543676</v>
      </c>
      <c r="D216" s="13">
        <f t="shared" si="8"/>
        <v>79.619419176337118</v>
      </c>
      <c r="E216" s="13">
        <f t="shared" si="8"/>
        <v>90.074440090846522</v>
      </c>
      <c r="F216" s="13">
        <f t="shared" si="8"/>
        <v>84.659156190096084</v>
      </c>
      <c r="G216" s="13">
        <f t="shared" si="8"/>
        <v>90.636665930243751</v>
      </c>
      <c r="H216" s="13">
        <f t="shared" si="8"/>
        <v>86.029830843845104</v>
      </c>
      <c r="I216" s="13">
        <f t="shared" si="8"/>
        <v>93.529329238827145</v>
      </c>
      <c r="J216" s="13">
        <f t="shared" si="8"/>
        <v>90.968358172748921</v>
      </c>
      <c r="K216" s="13">
        <f t="shared" si="8"/>
        <v>97.129342288658691</v>
      </c>
      <c r="L216" s="13">
        <f t="shared" si="8"/>
        <v>91.793226577810827</v>
      </c>
      <c r="M216" s="13">
        <f t="shared" si="8"/>
        <v>93.383760564037928</v>
      </c>
      <c r="N216" s="13">
        <f t="shared" si="8"/>
        <v>93.804230570798737</v>
      </c>
      <c r="O216" s="13">
        <f t="shared" si="8"/>
        <v>96.448470549830461</v>
      </c>
      <c r="P216" s="13">
        <f t="shared" si="8"/>
        <v>100.50972790580802</v>
      </c>
      <c r="Q216" s="13">
        <f t="shared" si="8"/>
        <v>97.617777591839143</v>
      </c>
      <c r="R216" s="13">
        <f t="shared" si="8"/>
        <v>102.74852298998202</v>
      </c>
      <c r="S216" s="13">
        <f t="shared" si="8"/>
        <v>102.58725045651329</v>
      </c>
      <c r="T216" s="13">
        <f t="shared" si="8"/>
        <v>97.547380156075803</v>
      </c>
      <c r="U216" s="13">
        <f t="shared" si="8"/>
        <v>98.510035709887944</v>
      </c>
      <c r="V216" s="13">
        <f t="shared" si="8"/>
        <v>95.851348251911034</v>
      </c>
      <c r="W216" s="13">
        <f t="shared" si="8"/>
        <v>100.16828271496114</v>
      </c>
      <c r="X216" s="13">
        <f t="shared" si="8"/>
        <v>100.19738885604642</v>
      </c>
      <c r="Y216" s="13">
        <f t="shared" si="8"/>
        <v>102.28190939868465</v>
      </c>
      <c r="Z216" s="13">
        <f t="shared" si="8"/>
        <v>97.030183317739201</v>
      </c>
      <c r="AA216" s="13">
        <f t="shared" si="8"/>
        <v>103.27164573694647</v>
      </c>
      <c r="AB216" s="13">
        <f t="shared" si="8"/>
        <v>100</v>
      </c>
      <c r="AC216" s="13">
        <f t="shared" si="8"/>
        <v>102.51481659458595</v>
      </c>
      <c r="AD216" s="13">
        <f t="shared" si="8"/>
        <v>104.79272615194944</v>
      </c>
      <c r="AE216" s="13">
        <f t="shared" si="8"/>
        <v>100.91026999433123</v>
      </c>
      <c r="AF216" s="13">
        <f t="shared" si="8"/>
        <v>103.80084078681038</v>
      </c>
      <c r="AG216" s="13">
        <f t="shared" si="8"/>
        <v>101.77858069769216</v>
      </c>
      <c r="AH216" s="13">
        <f t="shared" si="8"/>
        <v>105.32121585028867</v>
      </c>
    </row>
    <row r="217" spans="1:34" x14ac:dyDescent="0.25">
      <c r="A217" s="6">
        <v>30</v>
      </c>
      <c r="B217" s="1" t="s">
        <v>128</v>
      </c>
      <c r="C217" s="13">
        <f t="shared" si="3"/>
        <v>97.786122193538304</v>
      </c>
      <c r="D217" s="13">
        <f t="shared" si="8"/>
        <v>92.091207131543086</v>
      </c>
      <c r="E217" s="13">
        <f t="shared" si="8"/>
        <v>86.177180282661155</v>
      </c>
      <c r="F217" s="13">
        <f t="shared" si="8"/>
        <v>117.22779705523773</v>
      </c>
      <c r="G217" s="13">
        <f t="shared" si="8"/>
        <v>106.91985287828244</v>
      </c>
      <c r="H217" s="13">
        <f t="shared" si="8"/>
        <v>98.790800600648069</v>
      </c>
      <c r="I217" s="13">
        <f t="shared" si="8"/>
        <v>94.553706505295011</v>
      </c>
      <c r="J217" s="13">
        <f t="shared" si="8"/>
        <v>90.688141618601961</v>
      </c>
      <c r="K217" s="13">
        <f t="shared" si="8"/>
        <v>113.70743078060151</v>
      </c>
      <c r="L217" s="13">
        <f t="shared" si="8"/>
        <v>106.07941104710987</v>
      </c>
      <c r="M217" s="13">
        <f t="shared" si="8"/>
        <v>113.46513443349127</v>
      </c>
      <c r="N217" s="13">
        <f t="shared" si="8"/>
        <v>116.07930538143663</v>
      </c>
      <c r="O217" s="13">
        <f t="shared" si="8"/>
        <v>101.48987131084318</v>
      </c>
      <c r="P217" s="13">
        <f t="shared" si="8"/>
        <v>106.67934626896607</v>
      </c>
      <c r="Q217" s="13">
        <f t="shared" si="8"/>
        <v>115.78094245687161</v>
      </c>
      <c r="R217" s="13">
        <f t="shared" si="8"/>
        <v>110.8690470251063</v>
      </c>
      <c r="S217" s="13">
        <f t="shared" si="8"/>
        <v>106.67861467150988</v>
      </c>
      <c r="T217" s="13">
        <f t="shared" si="8"/>
        <v>111.50426689661325</v>
      </c>
      <c r="U217" s="13">
        <f t="shared" si="8"/>
        <v>109.68809094458997</v>
      </c>
      <c r="V217" s="13">
        <f t="shared" si="8"/>
        <v>99.353013178183659</v>
      </c>
      <c r="W217" s="13">
        <f t="shared" si="8"/>
        <v>100.27201061789438</v>
      </c>
      <c r="X217" s="13">
        <f t="shared" si="8"/>
        <v>100.13518249637011</v>
      </c>
      <c r="Y217" s="13">
        <f t="shared" si="8"/>
        <v>99.30881067768334</v>
      </c>
      <c r="Z217" s="13">
        <f t="shared" si="8"/>
        <v>105.20335809119027</v>
      </c>
      <c r="AA217" s="13">
        <f t="shared" si="8"/>
        <v>96.474979652549763</v>
      </c>
      <c r="AB217" s="13">
        <f t="shared" si="8"/>
        <v>100</v>
      </c>
      <c r="AC217" s="13">
        <f t="shared" si="8"/>
        <v>97.734513966262043</v>
      </c>
      <c r="AD217" s="13">
        <f t="shared" si="8"/>
        <v>96.666924445131869</v>
      </c>
      <c r="AE217" s="13">
        <f t="shared" si="8"/>
        <v>95.712098009188367</v>
      </c>
      <c r="AF217" s="13">
        <f t="shared" si="8"/>
        <v>101.79695110300911</v>
      </c>
      <c r="AG217" s="13">
        <f t="shared" si="8"/>
        <v>99.257250360380169</v>
      </c>
      <c r="AH217" s="13">
        <f t="shared" si="8"/>
        <v>96.945182719297478</v>
      </c>
    </row>
    <row r="218" spans="1:34" x14ac:dyDescent="0.25">
      <c r="A218" s="6">
        <v>31</v>
      </c>
      <c r="B218" s="1" t="s">
        <v>129</v>
      </c>
      <c r="C218" s="13">
        <f t="shared" si="3"/>
        <v>62.145505792384867</v>
      </c>
      <c r="D218" s="13">
        <f t="shared" si="8"/>
        <v>64.293743016790998</v>
      </c>
      <c r="E218" s="13">
        <f t="shared" si="8"/>
        <v>65.670985081193962</v>
      </c>
      <c r="F218" s="13">
        <f t="shared" si="8"/>
        <v>68.878186278405622</v>
      </c>
      <c r="G218" s="13">
        <f t="shared" si="8"/>
        <v>69.411970068530167</v>
      </c>
      <c r="H218" s="13">
        <f t="shared" si="8"/>
        <v>70.156870763026134</v>
      </c>
      <c r="I218" s="13">
        <f t="shared" si="8"/>
        <v>71.997707990206308</v>
      </c>
      <c r="J218" s="13">
        <f t="shared" si="8"/>
        <v>74.569695571703491</v>
      </c>
      <c r="K218" s="13">
        <f t="shared" si="8"/>
        <v>75.86144958505011</v>
      </c>
      <c r="L218" s="13">
        <f t="shared" si="8"/>
        <v>78.319761072515547</v>
      </c>
      <c r="M218" s="13">
        <f t="shared" si="8"/>
        <v>80.47882602087391</v>
      </c>
      <c r="N218" s="13">
        <f t="shared" si="8"/>
        <v>80.689808204808671</v>
      </c>
      <c r="O218" s="13">
        <f t="shared" si="8"/>
        <v>83.598281219338133</v>
      </c>
      <c r="P218" s="13">
        <f t="shared" si="8"/>
        <v>84.236281473590637</v>
      </c>
      <c r="Q218" s="13">
        <f t="shared" si="8"/>
        <v>87.545107082612674</v>
      </c>
      <c r="R218" s="13">
        <f t="shared" si="8"/>
        <v>88.992855145058357</v>
      </c>
      <c r="S218" s="13">
        <f t="shared" si="8"/>
        <v>89.425794891333112</v>
      </c>
      <c r="T218" s="13">
        <f t="shared" si="8"/>
        <v>90.292638441187904</v>
      </c>
      <c r="U218" s="13">
        <f t="shared" si="8"/>
        <v>90.400800991274892</v>
      </c>
      <c r="V218" s="13">
        <f t="shared" si="8"/>
        <v>91.905006984780528</v>
      </c>
      <c r="W218" s="13">
        <f t="shared" si="8"/>
        <v>93.604751453595838</v>
      </c>
      <c r="X218" s="13">
        <f t="shared" si="8"/>
        <v>94.749234307750257</v>
      </c>
      <c r="Y218" s="13">
        <f t="shared" si="8"/>
        <v>97.470178326732807</v>
      </c>
      <c r="Z218" s="13">
        <f t="shared" si="8"/>
        <v>98.232854326697762</v>
      </c>
      <c r="AA218" s="13">
        <f t="shared" si="8"/>
        <v>99.078308553693546</v>
      </c>
      <c r="AB218" s="13">
        <f t="shared" si="8"/>
        <v>100</v>
      </c>
      <c r="AC218" s="13">
        <f t="shared" si="8"/>
        <v>100.69173863744756</v>
      </c>
      <c r="AD218" s="13">
        <f t="shared" si="8"/>
        <v>102.85114957372697</v>
      </c>
      <c r="AE218" s="13">
        <f t="shared" si="8"/>
        <v>103.28263188933884</v>
      </c>
      <c r="AF218" s="13">
        <f t="shared" si="8"/>
        <v>104.31452508522622</v>
      </c>
      <c r="AG218" s="13">
        <f t="shared" si="8"/>
        <v>105.59995308877377</v>
      </c>
      <c r="AH218" s="13">
        <f t="shared" si="8"/>
        <v>106.66002142411979</v>
      </c>
    </row>
    <row r="219" spans="1:34" x14ac:dyDescent="0.25">
      <c r="A219" s="6">
        <v>32</v>
      </c>
      <c r="B219" s="1" t="s">
        <v>130</v>
      </c>
      <c r="C219" s="13">
        <f t="shared" si="3"/>
        <v>59.286545708938633</v>
      </c>
      <c r="D219" s="13">
        <f t="shared" si="8"/>
        <v>61.324704266057495</v>
      </c>
      <c r="E219" s="13">
        <f t="shared" si="8"/>
        <v>63.264864933259311</v>
      </c>
      <c r="F219" s="13">
        <f t="shared" si="8"/>
        <v>66.270242187682399</v>
      </c>
      <c r="G219" s="13">
        <f t="shared" si="8"/>
        <v>68.241990362951412</v>
      </c>
      <c r="H219" s="13">
        <f t="shared" si="8"/>
        <v>70.384382928932297</v>
      </c>
      <c r="I219" s="13">
        <f t="shared" si="8"/>
        <v>71.508300127303102</v>
      </c>
      <c r="J219" s="13">
        <f t="shared" si="8"/>
        <v>73.339200851376447</v>
      </c>
      <c r="K219" s="13">
        <f t="shared" si="8"/>
        <v>74.870316801087611</v>
      </c>
      <c r="L219" s="13">
        <f t="shared" si="8"/>
        <v>76.601742434301229</v>
      </c>
      <c r="M219" s="13">
        <f t="shared" si="8"/>
        <v>78.650796478109839</v>
      </c>
      <c r="N219" s="13">
        <f t="shared" si="8"/>
        <v>80.107924122456041</v>
      </c>
      <c r="O219" s="13">
        <f t="shared" si="8"/>
        <v>81.865159109266131</v>
      </c>
      <c r="P219" s="13">
        <f t="shared" si="8"/>
        <v>83.629120691373359</v>
      </c>
      <c r="Q219" s="13">
        <f t="shared" si="8"/>
        <v>85.248460291023633</v>
      </c>
      <c r="R219" s="13">
        <f t="shared" si="8"/>
        <v>86.569172816684983</v>
      </c>
      <c r="S219" s="13">
        <f t="shared" si="8"/>
        <v>87.269697324026495</v>
      </c>
      <c r="T219" s="13">
        <f t="shared" si="8"/>
        <v>88.151801157890546</v>
      </c>
      <c r="U219" s="13">
        <f t="shared" si="8"/>
        <v>89.263669192655186</v>
      </c>
      <c r="V219" s="13">
        <f t="shared" si="8"/>
        <v>90.381452033794204</v>
      </c>
      <c r="W219" s="13">
        <f t="shared" si="8"/>
        <v>92.015507680227714</v>
      </c>
      <c r="X219" s="13">
        <f t="shared" si="8"/>
        <v>93.924667385078578</v>
      </c>
      <c r="Y219" s="13">
        <f t="shared" si="8"/>
        <v>95.748452555964292</v>
      </c>
      <c r="Z219" s="13">
        <f t="shared" si="8"/>
        <v>96.91481507207115</v>
      </c>
      <c r="AA219" s="13">
        <f t="shared" si="8"/>
        <v>98.277580475781093</v>
      </c>
      <c r="AB219" s="13">
        <f t="shared" si="8"/>
        <v>100</v>
      </c>
      <c r="AC219" s="13">
        <f t="shared" si="8"/>
        <v>101.60504574167499</v>
      </c>
      <c r="AD219" s="13">
        <f t="shared" si="8"/>
        <v>103.2403074620924</v>
      </c>
      <c r="AE219" s="13">
        <f t="shared" si="8"/>
        <v>105.01954785729858</v>
      </c>
      <c r="AF219" s="13">
        <f t="shared" si="8"/>
        <v>106.64632595122175</v>
      </c>
      <c r="AG219" s="13">
        <f t="shared" si="8"/>
        <v>108.11513950519658</v>
      </c>
      <c r="AH219" s="13">
        <f t="shared" si="8"/>
        <v>109.77283265297322</v>
      </c>
    </row>
    <row r="220" spans="1:34" x14ac:dyDescent="0.25">
      <c r="A220" s="6">
        <v>33</v>
      </c>
      <c r="B220" s="1" t="s">
        <v>131</v>
      </c>
      <c r="C220" s="13">
        <f t="shared" si="3"/>
        <v>65.810627100064124</v>
      </c>
      <c r="D220" s="13">
        <f t="shared" si="8"/>
        <v>65.873301174615065</v>
      </c>
      <c r="E220" s="13">
        <f t="shared" si="8"/>
        <v>74.210814370924211</v>
      </c>
      <c r="F220" s="13">
        <f t="shared" si="8"/>
        <v>71.838177321765002</v>
      </c>
      <c r="G220" s="13">
        <f t="shared" si="8"/>
        <v>78.001903246439227</v>
      </c>
      <c r="H220" s="13">
        <f t="shared" si="8"/>
        <v>75.918038885219531</v>
      </c>
      <c r="I220" s="13">
        <f t="shared" si="8"/>
        <v>83.464372397998204</v>
      </c>
      <c r="J220" s="13">
        <f t="shared" si="8"/>
        <v>82.801540439858357</v>
      </c>
      <c r="K220" s="13">
        <f t="shared" si="8"/>
        <v>80.717090633185208</v>
      </c>
      <c r="L220" s="13">
        <f t="shared" si="8"/>
        <v>85.344290505758039</v>
      </c>
      <c r="M220" s="13">
        <f t="shared" si="8"/>
        <v>88.088458429955367</v>
      </c>
      <c r="N220" s="13">
        <f t="shared" si="8"/>
        <v>88.729751700027933</v>
      </c>
      <c r="O220" s="13">
        <f t="shared" si="8"/>
        <v>94.171298848222236</v>
      </c>
      <c r="P220" s="13">
        <f t="shared" si="8"/>
        <v>93.356081098427651</v>
      </c>
      <c r="Q220" s="13">
        <f t="shared" si="8"/>
        <v>94.094413227239116</v>
      </c>
      <c r="R220" s="13">
        <f t="shared" si="8"/>
        <v>99.764136578153128</v>
      </c>
      <c r="S220" s="13">
        <f t="shared" si="8"/>
        <v>96.9187489319809</v>
      </c>
      <c r="T220" s="13">
        <f t="shared" si="8"/>
        <v>96.390627584156647</v>
      </c>
      <c r="U220" s="13">
        <f t="shared" si="8"/>
        <v>94.842419320299328</v>
      </c>
      <c r="V220" s="13">
        <f t="shared" si="8"/>
        <v>97.892041719630356</v>
      </c>
      <c r="W220" s="13">
        <f t="shared" si="8"/>
        <v>96.38382351736378</v>
      </c>
      <c r="X220" s="13">
        <f t="shared" si="8"/>
        <v>98.724479721991884</v>
      </c>
      <c r="Y220" s="13">
        <f t="shared" si="8"/>
        <v>101.76087951003063</v>
      </c>
      <c r="Z220" s="13">
        <f t="shared" si="8"/>
        <v>100.90849755044623</v>
      </c>
      <c r="AA220" s="13">
        <f t="shared" si="8"/>
        <v>103.37840631848819</v>
      </c>
      <c r="AB220" s="13">
        <f t="shared" si="8"/>
        <v>100</v>
      </c>
      <c r="AC220" s="13">
        <f t="shared" si="8"/>
        <v>103.54333578523953</v>
      </c>
      <c r="AD220" s="13">
        <f t="shared" si="8"/>
        <v>102.32216211451112</v>
      </c>
      <c r="AE220" s="13">
        <f t="shared" si="8"/>
        <v>105.85367015467112</v>
      </c>
      <c r="AF220" s="13">
        <f t="shared" si="8"/>
        <v>105.11100446975485</v>
      </c>
      <c r="AG220" s="13">
        <f t="shared" si="8"/>
        <v>105.68024258547418</v>
      </c>
      <c r="AH220" s="13">
        <f t="shared" si="8"/>
        <v>107.29476328871601</v>
      </c>
    </row>
    <row r="221" spans="1:34" x14ac:dyDescent="0.25">
      <c r="A221" s="6">
        <v>34</v>
      </c>
      <c r="B221" s="9" t="s">
        <v>40</v>
      </c>
      <c r="C221" s="13">
        <f t="shared" si="3"/>
        <v>130.5856658291047</v>
      </c>
      <c r="D221" s="13">
        <f t="shared" si="8"/>
        <v>126.71701556084948</v>
      </c>
      <c r="E221" s="13">
        <f t="shared" si="8"/>
        <v>123.89434620540526</v>
      </c>
      <c r="F221" s="13">
        <f t="shared" si="8"/>
        <v>123.92213559147</v>
      </c>
      <c r="G221" s="13">
        <f t="shared" si="8"/>
        <v>122.99597100340699</v>
      </c>
      <c r="H221" s="13">
        <f t="shared" si="8"/>
        <v>120.72902220055806</v>
      </c>
      <c r="I221" s="13">
        <f t="shared" si="8"/>
        <v>118.33254233663664</v>
      </c>
      <c r="J221" s="13">
        <f t="shared" si="8"/>
        <v>115.04137175331677</v>
      </c>
      <c r="K221" s="13">
        <f t="shared" si="8"/>
        <v>115.44200338052667</v>
      </c>
      <c r="L221" s="13">
        <f t="shared" si="8"/>
        <v>112.57091226874824</v>
      </c>
      <c r="M221" s="13">
        <f t="shared" si="8"/>
        <v>111.96342528107483</v>
      </c>
      <c r="N221" s="13">
        <f t="shared" si="8"/>
        <v>110.59400732547056</v>
      </c>
      <c r="O221" s="13">
        <f t="shared" si="8"/>
        <v>109.54782310217526</v>
      </c>
      <c r="P221" s="13">
        <f t="shared" si="8"/>
        <v>109.26836436977175</v>
      </c>
      <c r="Q221" s="13">
        <f t="shared" si="8"/>
        <v>109.22746825064698</v>
      </c>
      <c r="R221" s="13">
        <f t="shared" si="8"/>
        <v>109.35561303735216</v>
      </c>
      <c r="S221" s="13">
        <f t="shared" si="8"/>
        <v>108.43796895473588</v>
      </c>
      <c r="T221" s="13">
        <f t="shared" si="8"/>
        <v>105.91083780998488</v>
      </c>
      <c r="U221" s="13">
        <f t="shared" si="8"/>
        <v>104.21919754951112</v>
      </c>
      <c r="V221" s="13">
        <f t="shared" si="8"/>
        <v>103.31221723446143</v>
      </c>
      <c r="W221" s="13">
        <f t="shared" si="8"/>
        <v>103.22985572595363</v>
      </c>
      <c r="X221" s="13">
        <f t="shared" si="8"/>
        <v>102.91999562687113</v>
      </c>
      <c r="Y221" s="13">
        <f t="shared" si="8"/>
        <v>102.49262705600368</v>
      </c>
      <c r="Z221" s="13">
        <f t="shared" si="8"/>
        <v>101.29578197399775</v>
      </c>
      <c r="AA221" s="13">
        <f t="shared" si="8"/>
        <v>100.73548899284897</v>
      </c>
      <c r="AB221" s="13">
        <f t="shared" si="8"/>
        <v>100</v>
      </c>
      <c r="AC221" s="13">
        <f t="shared" si="8"/>
        <v>99.167722953170241</v>
      </c>
      <c r="AD221" s="13">
        <f t="shared" si="8"/>
        <v>98.625566309018481</v>
      </c>
      <c r="AE221" s="13">
        <f t="shared" si="8"/>
        <v>98.184338275958851</v>
      </c>
      <c r="AF221" s="13">
        <f t="shared" si="8"/>
        <v>97.928347105748983</v>
      </c>
      <c r="AG221" s="13">
        <f t="shared" si="8"/>
        <v>97.604266448229538</v>
      </c>
      <c r="AH221" s="13">
        <f t="shared" si="8"/>
        <v>97.252201502100405</v>
      </c>
    </row>
    <row r="222" spans="1:34" x14ac:dyDescent="0.25">
      <c r="A222" s="6">
        <v>35</v>
      </c>
      <c r="B222" s="9" t="s">
        <v>42</v>
      </c>
      <c r="C222" s="13">
        <f t="shared" si="3"/>
        <v>156.21257407079557</v>
      </c>
      <c r="D222" s="13">
        <f t="shared" si="8"/>
        <v>166.21034372299087</v>
      </c>
      <c r="E222" s="13">
        <f t="shared" si="8"/>
        <v>151.58539373674418</v>
      </c>
      <c r="F222" s="13">
        <f t="shared" si="8"/>
        <v>147.18389892250872</v>
      </c>
      <c r="G222" s="13">
        <f t="shared" si="8"/>
        <v>145.54028191152608</v>
      </c>
      <c r="H222" s="13">
        <f t="shared" si="8"/>
        <v>142.654256803023</v>
      </c>
      <c r="I222" s="13">
        <f t="shared" si="8"/>
        <v>138.54061318075395</v>
      </c>
      <c r="J222" s="13">
        <f t="shared" si="8"/>
        <v>132.38528657316905</v>
      </c>
      <c r="K222" s="13">
        <f t="shared" si="8"/>
        <v>130.06422808063039</v>
      </c>
      <c r="L222" s="13">
        <f t="shared" si="8"/>
        <v>128.68111923480612</v>
      </c>
      <c r="M222" s="13">
        <f t="shared" si="8"/>
        <v>130.04408494479628</v>
      </c>
      <c r="N222" s="13">
        <f t="shared" si="8"/>
        <v>123.15785538188831</v>
      </c>
      <c r="O222" s="13">
        <f t="shared" si="8"/>
        <v>121.93116672101313</v>
      </c>
      <c r="P222" s="13">
        <f t="shared" ref="D222:AH230" si="9">IF(OR(P38=0,P130=0),"",P38*100/P130)</f>
        <v>123.41876563132952</v>
      </c>
      <c r="Q222" s="13">
        <f t="shared" si="9"/>
        <v>123.77939451171167</v>
      </c>
      <c r="R222" s="13">
        <f t="shared" si="9"/>
        <v>122.8808336235753</v>
      </c>
      <c r="S222" s="13">
        <f t="shared" si="9"/>
        <v>120.41899300430742</v>
      </c>
      <c r="T222" s="13">
        <f t="shared" si="9"/>
        <v>116.52263926487764</v>
      </c>
      <c r="U222" s="13">
        <f t="shared" si="9"/>
        <v>112.37570193843405</v>
      </c>
      <c r="V222" s="13">
        <f t="shared" si="9"/>
        <v>110.26946917747797</v>
      </c>
      <c r="W222" s="13">
        <f t="shared" si="9"/>
        <v>109.3082874835046</v>
      </c>
      <c r="X222" s="13">
        <f t="shared" si="9"/>
        <v>108.15220558242525</v>
      </c>
      <c r="Y222" s="13">
        <f t="shared" si="9"/>
        <v>107.16750234021208</v>
      </c>
      <c r="Z222" s="13">
        <f t="shared" si="9"/>
        <v>104.39125992028758</v>
      </c>
      <c r="AA222" s="13">
        <f t="shared" si="9"/>
        <v>101.92049036945579</v>
      </c>
      <c r="AB222" s="13">
        <f t="shared" si="9"/>
        <v>100</v>
      </c>
      <c r="AC222" s="13">
        <f t="shared" si="9"/>
        <v>98.762720253123959</v>
      </c>
      <c r="AD222" s="13">
        <f t="shared" si="9"/>
        <v>97.258850085273338</v>
      </c>
      <c r="AE222" s="13">
        <f t="shared" si="9"/>
        <v>95.656761201094824</v>
      </c>
      <c r="AF222" s="13">
        <f t="shared" si="9"/>
        <v>94.635369919699428</v>
      </c>
      <c r="AG222" s="13">
        <f t="shared" si="9"/>
        <v>93.864416492111332</v>
      </c>
      <c r="AH222" s="13">
        <f t="shared" si="9"/>
        <v>93.089128278959819</v>
      </c>
    </row>
    <row r="223" spans="1:34" x14ac:dyDescent="0.25">
      <c r="A223" s="6">
        <v>36</v>
      </c>
      <c r="B223" s="9" t="s">
        <v>44</v>
      </c>
      <c r="C223" s="13">
        <f t="shared" si="3"/>
        <v>167.64318823815393</v>
      </c>
      <c r="D223" s="13">
        <f t="shared" si="9"/>
        <v>150.2990951994469</v>
      </c>
      <c r="E223" s="13">
        <f t="shared" si="9"/>
        <v>173.56289919466815</v>
      </c>
      <c r="F223" s="13">
        <f t="shared" si="9"/>
        <v>169.30356976576854</v>
      </c>
      <c r="G223" s="13">
        <f t="shared" si="9"/>
        <v>160.47706622246616</v>
      </c>
      <c r="H223" s="13">
        <f t="shared" si="9"/>
        <v>149.27823971099735</v>
      </c>
      <c r="I223" s="13">
        <f t="shared" si="9"/>
        <v>136.09886221351192</v>
      </c>
      <c r="J223" s="13">
        <f t="shared" si="9"/>
        <v>140.38634321653191</v>
      </c>
      <c r="K223" s="13">
        <f t="shared" si="9"/>
        <v>134.60248521055192</v>
      </c>
      <c r="L223" s="13">
        <f t="shared" si="9"/>
        <v>135.9365176462592</v>
      </c>
      <c r="M223" s="13">
        <f t="shared" si="9"/>
        <v>130.08732925021729</v>
      </c>
      <c r="N223" s="13">
        <f t="shared" si="9"/>
        <v>123.77551206702938</v>
      </c>
      <c r="O223" s="13">
        <f t="shared" si="9"/>
        <v>122.59829931639189</v>
      </c>
      <c r="P223" s="13">
        <f t="shared" si="9"/>
        <v>121.81246002251791</v>
      </c>
      <c r="Q223" s="13">
        <f t="shared" si="9"/>
        <v>121.5725431393288</v>
      </c>
      <c r="R223" s="13">
        <f t="shared" si="9"/>
        <v>120.17084861219838</v>
      </c>
      <c r="S223" s="13">
        <f t="shared" si="9"/>
        <v>117.41202757069233</v>
      </c>
      <c r="T223" s="13">
        <f t="shared" si="9"/>
        <v>114.47178466745294</v>
      </c>
      <c r="U223" s="13">
        <f t="shared" si="9"/>
        <v>111.49153373835168</v>
      </c>
      <c r="V223" s="13">
        <f t="shared" si="9"/>
        <v>110.27979606022186</v>
      </c>
      <c r="W223" s="13">
        <f t="shared" si="9"/>
        <v>110.38300379275999</v>
      </c>
      <c r="X223" s="13">
        <f t="shared" si="9"/>
        <v>108.92005454716332</v>
      </c>
      <c r="Y223" s="13">
        <f t="shared" si="9"/>
        <v>107.12582632271319</v>
      </c>
      <c r="Z223" s="13">
        <f t="shared" si="9"/>
        <v>105.84916245293604</v>
      </c>
      <c r="AA223" s="13">
        <f t="shared" si="9"/>
        <v>103.34836904462406</v>
      </c>
      <c r="AB223" s="13">
        <f t="shared" si="9"/>
        <v>100</v>
      </c>
      <c r="AC223" s="13">
        <f t="shared" si="9"/>
        <v>97.810511695691943</v>
      </c>
      <c r="AD223" s="13">
        <f t="shared" si="9"/>
        <v>97.050187032190635</v>
      </c>
      <c r="AE223" s="13">
        <f t="shared" si="9"/>
        <v>95.651108482476943</v>
      </c>
      <c r="AF223" s="13">
        <f t="shared" si="9"/>
        <v>94.944155882027815</v>
      </c>
      <c r="AG223" s="13">
        <f t="shared" si="9"/>
        <v>93.531753902324155</v>
      </c>
      <c r="AH223" s="13">
        <f t="shared" si="9"/>
        <v>91.71615976368048</v>
      </c>
    </row>
    <row r="224" spans="1:34" x14ac:dyDescent="0.25">
      <c r="A224" s="6">
        <v>37</v>
      </c>
      <c r="B224" s="1" t="s">
        <v>132</v>
      </c>
      <c r="C224" s="13">
        <f t="shared" si="3"/>
        <v>148.70330716155124</v>
      </c>
      <c r="D224" s="13">
        <f t="shared" si="9"/>
        <v>140.32330489447685</v>
      </c>
      <c r="E224" s="13">
        <f t="shared" si="9"/>
        <v>113.65702855064558</v>
      </c>
      <c r="F224" s="13">
        <f t="shared" si="9"/>
        <v>174.16747944823743</v>
      </c>
      <c r="G224" s="13">
        <f t="shared" si="9"/>
        <v>137.72587042750109</v>
      </c>
      <c r="H224" s="13">
        <f t="shared" si="9"/>
        <v>112.73957158962794</v>
      </c>
      <c r="I224" s="13">
        <f t="shared" si="9"/>
        <v>136.64686805378417</v>
      </c>
      <c r="J224" s="13">
        <f t="shared" si="9"/>
        <v>139.70773142585711</v>
      </c>
      <c r="K224" s="13">
        <f t="shared" si="9"/>
        <v>120.5911862313807</v>
      </c>
      <c r="L224" s="13">
        <f t="shared" si="9"/>
        <v>130.23037753786446</v>
      </c>
      <c r="M224" s="13">
        <f t="shared" si="9"/>
        <v>117.33583649784529</v>
      </c>
      <c r="N224" s="13">
        <f t="shared" si="9"/>
        <v>119.49905994072847</v>
      </c>
      <c r="O224" s="13">
        <f t="shared" si="9"/>
        <v>118.49815439124535</v>
      </c>
      <c r="P224" s="13">
        <f t="shared" si="9"/>
        <v>112.5163148656555</v>
      </c>
      <c r="Q224" s="13">
        <f t="shared" si="9"/>
        <v>119.15751871400187</v>
      </c>
      <c r="R224" s="13">
        <f t="shared" si="9"/>
        <v>116.71719834783374</v>
      </c>
      <c r="S224" s="13">
        <f t="shared" si="9"/>
        <v>118.65384474965863</v>
      </c>
      <c r="T224" s="13">
        <f t="shared" si="9"/>
        <v>113.12114822490294</v>
      </c>
      <c r="U224" s="13">
        <f t="shared" si="9"/>
        <v>106.51101856487054</v>
      </c>
      <c r="V224" s="13">
        <f t="shared" si="9"/>
        <v>106.56566271663277</v>
      </c>
      <c r="W224" s="13">
        <f t="shared" si="9"/>
        <v>106.9943751528491</v>
      </c>
      <c r="X224" s="13">
        <f t="shared" si="9"/>
        <v>110.41915109756636</v>
      </c>
      <c r="Y224" s="13">
        <f t="shared" si="9"/>
        <v>105.43296045209654</v>
      </c>
      <c r="Z224" s="13">
        <f t="shared" si="9"/>
        <v>109.61787209786684</v>
      </c>
      <c r="AA224" s="13">
        <f t="shared" si="9"/>
        <v>96.831667828646673</v>
      </c>
      <c r="AB224" s="13">
        <f t="shared" si="9"/>
        <v>100</v>
      </c>
      <c r="AC224" s="13">
        <f t="shared" si="9"/>
        <v>94.408499282495413</v>
      </c>
      <c r="AD224" s="13">
        <f t="shared" si="9"/>
        <v>94.69827408091021</v>
      </c>
      <c r="AE224" s="13">
        <f t="shared" si="9"/>
        <v>94.277774232288834</v>
      </c>
      <c r="AF224" s="13">
        <f t="shared" si="9"/>
        <v>94.633880443340786</v>
      </c>
      <c r="AG224" s="13">
        <f t="shared" si="9"/>
        <v>98.015700962168253</v>
      </c>
      <c r="AH224" s="13">
        <f t="shared" si="9"/>
        <v>96.920094766314875</v>
      </c>
    </row>
    <row r="225" spans="1:34" x14ac:dyDescent="0.25">
      <c r="A225" s="6">
        <v>38</v>
      </c>
      <c r="B225" s="1" t="s">
        <v>133</v>
      </c>
      <c r="C225" s="13" t="str">
        <f t="shared" si="3"/>
        <v/>
      </c>
      <c r="D225" s="13" t="str">
        <f t="shared" si="9"/>
        <v/>
      </c>
      <c r="E225" s="13" t="str">
        <f t="shared" ref="E225:E228" si="10">IF(OR(E41=0,E133=0),"",E41*100/E133)</f>
        <v/>
      </c>
      <c r="F225" s="13" t="str">
        <f t="shared" si="9"/>
        <v/>
      </c>
      <c r="G225" s="13">
        <f t="shared" si="9"/>
        <v>221.80818028568893</v>
      </c>
      <c r="H225" s="13">
        <f t="shared" si="9"/>
        <v>159.53543281962928</v>
      </c>
      <c r="I225" s="13">
        <f t="shared" si="9"/>
        <v>87.617846002873875</v>
      </c>
      <c r="J225" s="13">
        <f t="shared" si="9"/>
        <v>103.15446349363538</v>
      </c>
      <c r="K225" s="13">
        <f t="shared" si="9"/>
        <v>120.45290291496026</v>
      </c>
      <c r="L225" s="13">
        <f t="shared" si="9"/>
        <v>106.27444312191805</v>
      </c>
      <c r="M225" s="13">
        <f t="shared" si="9"/>
        <v>121.6966953262384</v>
      </c>
      <c r="N225" s="13">
        <f t="shared" si="9"/>
        <v>103.46825593907789</v>
      </c>
      <c r="O225" s="13">
        <f t="shared" si="9"/>
        <v>113.27388719733219</v>
      </c>
      <c r="P225" s="13">
        <f t="shared" si="9"/>
        <v>114.31184270690443</v>
      </c>
      <c r="Q225" s="13">
        <f t="shared" si="9"/>
        <v>96.782466888298515</v>
      </c>
      <c r="R225" s="13">
        <f t="shared" si="9"/>
        <v>102.60514462195134</v>
      </c>
      <c r="S225" s="13">
        <f t="shared" si="9"/>
        <v>88.057624909740937</v>
      </c>
      <c r="T225" s="13">
        <f t="shared" si="9"/>
        <v>96.463642853008707</v>
      </c>
      <c r="U225" s="13">
        <f t="shared" si="9"/>
        <v>103.46825593907789</v>
      </c>
      <c r="V225" s="13">
        <f t="shared" si="9"/>
        <v>108.49752625640134</v>
      </c>
      <c r="W225" s="13">
        <f t="shared" si="9"/>
        <v>107.77952620120283</v>
      </c>
      <c r="X225" s="13">
        <f t="shared" si="9"/>
        <v>99.186669311644536</v>
      </c>
      <c r="Y225" s="13">
        <f t="shared" si="9"/>
        <v>93.156708214558535</v>
      </c>
      <c r="Z225" s="13">
        <f t="shared" si="9"/>
        <v>86.974672975229623</v>
      </c>
      <c r="AA225" s="13">
        <f t="shared" si="9"/>
        <v>88.357565395643107</v>
      </c>
      <c r="AB225" s="13">
        <f t="shared" si="9"/>
        <v>100</v>
      </c>
      <c r="AC225" s="13">
        <f t="shared" si="9"/>
        <v>88.903903770414573</v>
      </c>
      <c r="AD225" s="13">
        <f t="shared" si="9"/>
        <v>93.736023289384534</v>
      </c>
      <c r="AE225" s="13">
        <f t="shared" si="9"/>
        <v>91.655037933728821</v>
      </c>
      <c r="AF225" s="13">
        <f t="shared" si="9"/>
        <v>86.161030658248734</v>
      </c>
      <c r="AG225" s="13">
        <f t="shared" si="9"/>
        <v>94.277808418065518</v>
      </c>
      <c r="AH225" s="13">
        <f t="shared" si="9"/>
        <v>91.696730094604831</v>
      </c>
    </row>
    <row r="226" spans="1:34" x14ac:dyDescent="0.25">
      <c r="A226" s="6">
        <v>39</v>
      </c>
      <c r="B226" s="1" t="s">
        <v>134</v>
      </c>
      <c r="C226" s="13" t="str">
        <f t="shared" si="3"/>
        <v/>
      </c>
      <c r="D226" s="13" t="str">
        <f t="shared" si="9"/>
        <v/>
      </c>
      <c r="E226" s="13" t="str">
        <f t="shared" si="10"/>
        <v/>
      </c>
      <c r="F226" s="13" t="str">
        <f t="shared" si="9"/>
        <v/>
      </c>
      <c r="G226" s="13" t="str">
        <f t="shared" si="9"/>
        <v/>
      </c>
      <c r="H226" s="13" t="str">
        <f t="shared" si="9"/>
        <v/>
      </c>
      <c r="I226" s="13" t="str">
        <f t="shared" si="9"/>
        <v/>
      </c>
      <c r="J226" s="13" t="str">
        <f t="shared" si="9"/>
        <v/>
      </c>
      <c r="K226" s="13">
        <f t="shared" si="9"/>
        <v>235.8045651763818</v>
      </c>
      <c r="L226" s="13">
        <f t="shared" si="9"/>
        <v>182.06313949677747</v>
      </c>
      <c r="M226" s="13">
        <f t="shared" si="9"/>
        <v>114.61055333975153</v>
      </c>
      <c r="N226" s="13">
        <f t="shared" si="9"/>
        <v>80.037137231675501</v>
      </c>
      <c r="O226" s="13">
        <f t="shared" si="9"/>
        <v>139.1265634347566</v>
      </c>
      <c r="P226" s="13">
        <f t="shared" si="9"/>
        <v>138.15780384355011</v>
      </c>
      <c r="Q226" s="13">
        <f t="shared" si="9"/>
        <v>140.34496793117484</v>
      </c>
      <c r="R226" s="13">
        <f t="shared" si="9"/>
        <v>138.89081792802679</v>
      </c>
      <c r="S226" s="13">
        <f t="shared" si="9"/>
        <v>144.05070584845868</v>
      </c>
      <c r="T226" s="13">
        <f t="shared" si="9"/>
        <v>73.607348957719935</v>
      </c>
      <c r="U226" s="13">
        <f t="shared" si="9"/>
        <v>74.265514065888368</v>
      </c>
      <c r="V226" s="13">
        <f t="shared" si="9"/>
        <v>71.697950872564064</v>
      </c>
      <c r="W226" s="13">
        <f t="shared" si="9"/>
        <v>70.809494136973896</v>
      </c>
      <c r="X226" s="13">
        <f t="shared" si="9"/>
        <v>70.782428969832523</v>
      </c>
      <c r="Y226" s="13">
        <f t="shared" si="9"/>
        <v>130.06269021668444</v>
      </c>
      <c r="Z226" s="13">
        <f t="shared" si="9"/>
        <v>124.64942349641635</v>
      </c>
      <c r="AA226" s="13">
        <f t="shared" si="9"/>
        <v>123.03603725531208</v>
      </c>
      <c r="AB226" s="13">
        <f t="shared" si="9"/>
        <v>100</v>
      </c>
      <c r="AC226" s="13">
        <f t="shared" si="9"/>
        <v>81.281649042095751</v>
      </c>
      <c r="AD226" s="13">
        <f t="shared" si="9"/>
        <v>98.440053288882169</v>
      </c>
      <c r="AE226" s="13">
        <f t="shared" si="9"/>
        <v>76.191637205900264</v>
      </c>
      <c r="AF226" s="13">
        <f t="shared" si="9"/>
        <v>87.201063852979004</v>
      </c>
      <c r="AG226" s="13">
        <f t="shared" si="9"/>
        <v>90.390169165201584</v>
      </c>
      <c r="AH226" s="13">
        <f t="shared" si="9"/>
        <v>75.745334087420204</v>
      </c>
    </row>
    <row r="227" spans="1:34" x14ac:dyDescent="0.25">
      <c r="A227" s="6">
        <v>40</v>
      </c>
      <c r="B227" s="1" t="s">
        <v>135</v>
      </c>
      <c r="C227" s="13" t="str">
        <f t="shared" si="3"/>
        <v/>
      </c>
      <c r="D227" s="13" t="str">
        <f t="shared" si="9"/>
        <v/>
      </c>
      <c r="E227" s="13" t="str">
        <f t="shared" si="10"/>
        <v/>
      </c>
      <c r="F227" s="13" t="str">
        <f t="shared" si="9"/>
        <v/>
      </c>
      <c r="G227" s="13" t="str">
        <f t="shared" si="9"/>
        <v/>
      </c>
      <c r="H227" s="13" t="str">
        <f t="shared" si="9"/>
        <v/>
      </c>
      <c r="I227" s="13" t="str">
        <f t="shared" si="9"/>
        <v/>
      </c>
      <c r="J227" s="13">
        <f t="shared" si="9"/>
        <v>161.30333091378338</v>
      </c>
      <c r="K227" s="13">
        <f t="shared" si="9"/>
        <v>104.41138084051161</v>
      </c>
      <c r="L227" s="13">
        <f t="shared" si="9"/>
        <v>84.370385994515928</v>
      </c>
      <c r="M227" s="13">
        <f t="shared" si="9"/>
        <v>122.85766939001168</v>
      </c>
      <c r="N227" s="13">
        <f t="shared" si="9"/>
        <v>134.45679455001792</v>
      </c>
      <c r="O227" s="13">
        <f t="shared" si="9"/>
        <v>110.03521126760563</v>
      </c>
      <c r="P227" s="13">
        <f t="shared" si="9"/>
        <v>122.29237048473638</v>
      </c>
      <c r="Q227" s="13">
        <f t="shared" si="9"/>
        <v>102.19854622567995</v>
      </c>
      <c r="R227" s="13">
        <f t="shared" si="9"/>
        <v>112.12522144731234</v>
      </c>
      <c r="S227" s="13">
        <f t="shared" si="9"/>
        <v>106.69853396214337</v>
      </c>
      <c r="T227" s="13">
        <f t="shared" si="9"/>
        <v>103.58615260312001</v>
      </c>
      <c r="U227" s="13">
        <f t="shared" si="9"/>
        <v>108.75574366271218</v>
      </c>
      <c r="V227" s="13">
        <f t="shared" si="9"/>
        <v>95.538358650998376</v>
      </c>
      <c r="W227" s="13">
        <f t="shared" si="9"/>
        <v>103.6412630415256</v>
      </c>
      <c r="X227" s="13">
        <f t="shared" si="9"/>
        <v>101.97422091695221</v>
      </c>
      <c r="Y227" s="13">
        <f t="shared" si="9"/>
        <v>90.577659020402621</v>
      </c>
      <c r="Z227" s="13">
        <f t="shared" si="9"/>
        <v>97.524106740134812</v>
      </c>
      <c r="AA227" s="13">
        <f t="shared" si="9"/>
        <v>91.799967870011244</v>
      </c>
      <c r="AB227" s="13">
        <f t="shared" si="9"/>
        <v>100</v>
      </c>
      <c r="AC227" s="13">
        <f t="shared" si="9"/>
        <v>91.717875813996145</v>
      </c>
      <c r="AD227" s="13">
        <f t="shared" si="9"/>
        <v>97.713504006253658</v>
      </c>
      <c r="AE227" s="13">
        <f t="shared" si="9"/>
        <v>87.258765870188043</v>
      </c>
      <c r="AF227" s="13">
        <f t="shared" si="9"/>
        <v>81.834734753165989</v>
      </c>
      <c r="AG227" s="13">
        <f t="shared" si="9"/>
        <v>89.896875441457865</v>
      </c>
      <c r="AH227" s="13">
        <f t="shared" si="9"/>
        <v>84.587545088182523</v>
      </c>
    </row>
    <row r="228" spans="1:34" x14ac:dyDescent="0.25">
      <c r="A228" s="6">
        <v>41</v>
      </c>
      <c r="B228" s="1" t="s">
        <v>136</v>
      </c>
      <c r="C228" s="13" t="str">
        <f t="shared" si="3"/>
        <v/>
      </c>
      <c r="D228" s="13" t="str">
        <f t="shared" si="9"/>
        <v/>
      </c>
      <c r="E228" s="13" t="str">
        <f t="shared" si="10"/>
        <v/>
      </c>
      <c r="F228" s="13" t="str">
        <f t="shared" si="9"/>
        <v/>
      </c>
      <c r="G228" s="13" t="str">
        <f t="shared" si="9"/>
        <v/>
      </c>
      <c r="H228" s="13" t="str">
        <f t="shared" si="9"/>
        <v/>
      </c>
      <c r="I228" s="13" t="str">
        <f t="shared" si="9"/>
        <v/>
      </c>
      <c r="J228" s="13">
        <f t="shared" si="9"/>
        <v>270.16804452369371</v>
      </c>
      <c r="K228" s="13">
        <f t="shared" si="9"/>
        <v>219.51969091627518</v>
      </c>
      <c r="L228" s="13">
        <f t="shared" si="9"/>
        <v>165.80448335322987</v>
      </c>
      <c r="M228" s="13">
        <f t="shared" si="9"/>
        <v>123.28632014991616</v>
      </c>
      <c r="N228" s="13">
        <f t="shared" si="9"/>
        <v>96.844796529082473</v>
      </c>
      <c r="O228" s="13">
        <f t="shared" si="9"/>
        <v>148.00124321044299</v>
      </c>
      <c r="P228" s="13">
        <f t="shared" si="9"/>
        <v>118.74510176455222</v>
      </c>
      <c r="Q228" s="13">
        <f t="shared" si="9"/>
        <v>106.32076976237306</v>
      </c>
      <c r="R228" s="13">
        <f t="shared" si="9"/>
        <v>120.56763241340229</v>
      </c>
      <c r="S228" s="13">
        <f t="shared" si="9"/>
        <v>159.73930545349987</v>
      </c>
      <c r="T228" s="13">
        <f t="shared" si="9"/>
        <v>96.556785045285125</v>
      </c>
      <c r="U228" s="13">
        <f t="shared" si="9"/>
        <v>111.10617305897514</v>
      </c>
      <c r="V228" s="13">
        <f t="shared" si="9"/>
        <v>121.85017302724572</v>
      </c>
      <c r="W228" s="13">
        <f t="shared" si="9"/>
        <v>125.55558345679631</v>
      </c>
      <c r="X228" s="13">
        <f t="shared" si="9"/>
        <v>115.36420479453633</v>
      </c>
      <c r="Y228" s="13">
        <f t="shared" si="9"/>
        <v>86.478259365595477</v>
      </c>
      <c r="Z228" s="13">
        <f t="shared" si="9"/>
        <v>130.16596160104132</v>
      </c>
      <c r="AA228" s="13">
        <f t="shared" si="9"/>
        <v>117.10424619996719</v>
      </c>
      <c r="AB228" s="13">
        <f t="shared" si="9"/>
        <v>100</v>
      </c>
      <c r="AC228" s="13">
        <f t="shared" si="9"/>
        <v>110.17907772766669</v>
      </c>
      <c r="AD228" s="13">
        <f t="shared" si="9"/>
        <v>98.772585997998206</v>
      </c>
      <c r="AE228" s="13">
        <f t="shared" si="9"/>
        <v>98.41034489545541</v>
      </c>
      <c r="AF228" s="13">
        <f t="shared" si="9"/>
        <v>91.959096593835056</v>
      </c>
      <c r="AG228" s="13">
        <f t="shared" si="9"/>
        <v>108.05145410244357</v>
      </c>
      <c r="AH228" s="13">
        <f t="shared" si="9"/>
        <v>90.726400929038334</v>
      </c>
    </row>
    <row r="229" spans="1:34" x14ac:dyDescent="0.25">
      <c r="A229" s="6">
        <v>42</v>
      </c>
      <c r="B229" s="1" t="s">
        <v>137</v>
      </c>
      <c r="C229" s="13" t="str">
        <f t="shared" si="3"/>
        <v/>
      </c>
      <c r="D229" s="13">
        <f t="shared" si="9"/>
        <v>307.95762503079578</v>
      </c>
      <c r="E229" s="13">
        <f t="shared" si="9"/>
        <v>263.21330806485577</v>
      </c>
      <c r="F229" s="13">
        <f t="shared" si="9"/>
        <v>219.37521937521933</v>
      </c>
      <c r="G229" s="13">
        <f t="shared" si="9"/>
        <v>187.02775491882991</v>
      </c>
      <c r="H229" s="13">
        <f t="shared" si="9"/>
        <v>153.75153751537513</v>
      </c>
      <c r="I229" s="13">
        <f t="shared" si="9"/>
        <v>113.31187961745908</v>
      </c>
      <c r="J229" s="13">
        <f t="shared" si="9"/>
        <v>171.92765284368335</v>
      </c>
      <c r="K229" s="13">
        <f t="shared" si="9"/>
        <v>137.72966421507863</v>
      </c>
      <c r="L229" s="13">
        <f t="shared" si="9"/>
        <v>159.44216501201132</v>
      </c>
      <c r="M229" s="13">
        <f t="shared" si="9"/>
        <v>120.55745768433236</v>
      </c>
      <c r="N229" s="13">
        <f t="shared" si="9"/>
        <v>139.94626063591579</v>
      </c>
      <c r="O229" s="13">
        <f t="shared" si="9"/>
        <v>129.91062149241321</v>
      </c>
      <c r="P229" s="13">
        <f t="shared" si="9"/>
        <v>114.77498364456484</v>
      </c>
      <c r="Q229" s="13">
        <f t="shared" si="9"/>
        <v>126.8687770864839</v>
      </c>
      <c r="R229" s="13">
        <f t="shared" si="9"/>
        <v>127.91256920069992</v>
      </c>
      <c r="S229" s="13">
        <f t="shared" si="9"/>
        <v>121.25768470576823</v>
      </c>
      <c r="T229" s="13">
        <f t="shared" si="9"/>
        <v>134.7236817287743</v>
      </c>
      <c r="U229" s="13">
        <f t="shared" si="9"/>
        <v>101.36230943885825</v>
      </c>
      <c r="V229" s="13">
        <f t="shared" si="9"/>
        <v>129.59075240390845</v>
      </c>
      <c r="W229" s="13">
        <f t="shared" si="9"/>
        <v>123.26504449868106</v>
      </c>
      <c r="X229" s="13">
        <f t="shared" si="9"/>
        <v>105.2387868072657</v>
      </c>
      <c r="Y229" s="13">
        <f t="shared" si="9"/>
        <v>116.30719988090141</v>
      </c>
      <c r="Z229" s="13">
        <f t="shared" si="9"/>
        <v>96.246390760346486</v>
      </c>
      <c r="AA229" s="13">
        <f t="shared" si="9"/>
        <v>102.74746727493168</v>
      </c>
      <c r="AB229" s="13">
        <f t="shared" si="9"/>
        <v>100</v>
      </c>
      <c r="AC229" s="13">
        <f t="shared" si="9"/>
        <v>106.38146976638627</v>
      </c>
      <c r="AD229" s="13">
        <f t="shared" si="9"/>
        <v>99.997777827159396</v>
      </c>
      <c r="AE229" s="13">
        <f t="shared" si="9"/>
        <v>99.364428979726043</v>
      </c>
      <c r="AF229" s="13">
        <f t="shared" si="9"/>
        <v>94.345853028030149</v>
      </c>
      <c r="AG229" s="13">
        <f t="shared" si="9"/>
        <v>94.076372646643364</v>
      </c>
      <c r="AH229" s="13">
        <f t="shared" si="9"/>
        <v>88.546770404127457</v>
      </c>
    </row>
    <row r="230" spans="1:34" x14ac:dyDescent="0.25">
      <c r="A230" s="6">
        <v>43</v>
      </c>
      <c r="B230" s="1" t="s">
        <v>138</v>
      </c>
      <c r="C230" s="13" t="str">
        <f t="shared" si="3"/>
        <v/>
      </c>
      <c r="D230" s="13" t="str">
        <f t="shared" si="9"/>
        <v/>
      </c>
      <c r="E230" s="13" t="str">
        <f t="shared" si="9"/>
        <v/>
      </c>
      <c r="F230" s="13" t="str">
        <f t="shared" si="9"/>
        <v/>
      </c>
      <c r="G230" s="13">
        <f t="shared" si="9"/>
        <v>277.62354247640201</v>
      </c>
      <c r="H230" s="13">
        <f t="shared" si="9"/>
        <v>184.19598452753729</v>
      </c>
      <c r="I230" s="13">
        <f t="shared" si="9"/>
        <v>202.14271275520517</v>
      </c>
      <c r="J230" s="13">
        <f t="shared" si="9"/>
        <v>148.27262393120151</v>
      </c>
      <c r="K230" s="13">
        <f t="shared" si="9"/>
        <v>149.55283701731821</v>
      </c>
      <c r="L230" s="13">
        <f t="shared" si="9"/>
        <v>160.71633566754679</v>
      </c>
      <c r="M230" s="13">
        <f t="shared" si="9"/>
        <v>149.80026631158455</v>
      </c>
      <c r="N230" s="13">
        <f t="shared" si="9"/>
        <v>143.69708654157037</v>
      </c>
      <c r="O230" s="13">
        <f t="shared" si="9"/>
        <v>129.78974062019529</v>
      </c>
      <c r="P230" s="13">
        <f t="shared" si="9"/>
        <v>130.44158825677863</v>
      </c>
      <c r="Q230" s="13">
        <f t="shared" si="9"/>
        <v>131.61466516406591</v>
      </c>
      <c r="R230" s="13">
        <f t="shared" si="9"/>
        <v>132.85127299987664</v>
      </c>
      <c r="S230" s="13">
        <f t="shared" si="9"/>
        <v>129.77207304987968</v>
      </c>
      <c r="T230" s="13">
        <f t="shared" si="9"/>
        <v>117.21649887341918</v>
      </c>
      <c r="U230" s="13">
        <f t="shared" si="9"/>
        <v>117.51495051314862</v>
      </c>
      <c r="V230" s="13">
        <f t="shared" si="9"/>
        <v>111.16545866868246</v>
      </c>
      <c r="W230" s="13">
        <f t="shared" ref="D230:AH238" si="11">IF(OR(W46=0,W138=0),"",W46*100/W138)</f>
        <v>109.96591056772401</v>
      </c>
      <c r="X230" s="13">
        <f t="shared" si="11"/>
        <v>115.53286910125932</v>
      </c>
      <c r="Y230" s="13">
        <f t="shared" si="11"/>
        <v>112.79425200491784</v>
      </c>
      <c r="Z230" s="13">
        <f t="shared" si="11"/>
        <v>109.7373619138196</v>
      </c>
      <c r="AA230" s="13">
        <f t="shared" si="11"/>
        <v>102.86537208690982</v>
      </c>
      <c r="AB230" s="13">
        <f t="shared" si="11"/>
        <v>100</v>
      </c>
      <c r="AC230" s="13">
        <f t="shared" si="11"/>
        <v>101.31506960345281</v>
      </c>
      <c r="AD230" s="13">
        <f t="shared" si="11"/>
        <v>94.818186128099356</v>
      </c>
      <c r="AE230" s="13">
        <f t="shared" si="11"/>
        <v>95.141907814809926</v>
      </c>
      <c r="AF230" s="13">
        <f t="shared" si="11"/>
        <v>97.020814198672753</v>
      </c>
      <c r="AG230" s="13">
        <f t="shared" si="11"/>
        <v>96.942083164189597</v>
      </c>
      <c r="AH230" s="13">
        <f t="shared" si="11"/>
        <v>90.780929596719062</v>
      </c>
    </row>
    <row r="231" spans="1:34" x14ac:dyDescent="0.25">
      <c r="A231" s="6">
        <v>44</v>
      </c>
      <c r="B231" s="1" t="s">
        <v>139</v>
      </c>
      <c r="C231" s="13" t="str">
        <f t="shared" si="3"/>
        <v/>
      </c>
      <c r="D231" s="13" t="str">
        <f t="shared" si="11"/>
        <v/>
      </c>
      <c r="E231" s="13" t="str">
        <f t="shared" si="11"/>
        <v/>
      </c>
      <c r="F231" s="13" t="str">
        <f t="shared" si="11"/>
        <v/>
      </c>
      <c r="G231" s="13" t="str">
        <f t="shared" si="11"/>
        <v/>
      </c>
      <c r="H231" s="13" t="str">
        <f t="shared" si="11"/>
        <v/>
      </c>
      <c r="I231" s="13" t="str">
        <f t="shared" si="11"/>
        <v/>
      </c>
      <c r="J231" s="13" t="str">
        <f t="shared" si="11"/>
        <v/>
      </c>
      <c r="K231" s="13">
        <f t="shared" si="11"/>
        <v>320.86247834178272</v>
      </c>
      <c r="L231" s="13">
        <f t="shared" si="11"/>
        <v>271.13497098855811</v>
      </c>
      <c r="M231" s="13">
        <f t="shared" si="11"/>
        <v>216.01071413142094</v>
      </c>
      <c r="N231" s="13">
        <f t="shared" si="11"/>
        <v>178.15150003563031</v>
      </c>
      <c r="O231" s="13">
        <f t="shared" si="11"/>
        <v>175.2479758858785</v>
      </c>
      <c r="P231" s="13">
        <f t="shared" si="11"/>
        <v>180.91688678221223</v>
      </c>
      <c r="Q231" s="13">
        <f t="shared" si="11"/>
        <v>197.08316909735905</v>
      </c>
      <c r="R231" s="13">
        <f t="shared" si="11"/>
        <v>156.11827520529553</v>
      </c>
      <c r="S231" s="13">
        <f t="shared" si="11"/>
        <v>115.17818064545853</v>
      </c>
      <c r="T231" s="13">
        <f t="shared" si="11"/>
        <v>102.35833606288895</v>
      </c>
      <c r="U231" s="13">
        <f t="shared" si="11"/>
        <v>97.412718204488769</v>
      </c>
      <c r="V231" s="13">
        <f t="shared" si="11"/>
        <v>177.78409899018629</v>
      </c>
      <c r="W231" s="13">
        <f t="shared" si="11"/>
        <v>158.29547433238881</v>
      </c>
      <c r="X231" s="13">
        <f t="shared" si="11"/>
        <v>143.32807797047442</v>
      </c>
      <c r="Y231" s="13">
        <f t="shared" si="11"/>
        <v>128.97567518765959</v>
      </c>
      <c r="Z231" s="13">
        <f t="shared" si="11"/>
        <v>118.59160608612123</v>
      </c>
      <c r="AA231" s="13">
        <f t="shared" si="11"/>
        <v>115.350897429982</v>
      </c>
      <c r="AB231" s="13">
        <f t="shared" si="11"/>
        <v>100</v>
      </c>
      <c r="AC231" s="13">
        <f t="shared" si="11"/>
        <v>120.79726192872961</v>
      </c>
      <c r="AD231" s="13">
        <f t="shared" si="11"/>
        <v>114.21392267717434</v>
      </c>
      <c r="AE231" s="13">
        <f t="shared" si="11"/>
        <v>113.69062507105663</v>
      </c>
      <c r="AF231" s="13">
        <f t="shared" si="11"/>
        <v>124.27197335608889</v>
      </c>
      <c r="AG231" s="13">
        <f t="shared" si="11"/>
        <v>111.75015645021902</v>
      </c>
      <c r="AH231" s="13">
        <f t="shared" si="11"/>
        <v>120.79962448573875</v>
      </c>
    </row>
    <row r="232" spans="1:34" x14ac:dyDescent="0.25">
      <c r="A232" s="6">
        <v>45</v>
      </c>
      <c r="B232" s="9" t="s">
        <v>286</v>
      </c>
      <c r="C232" s="13">
        <f t="shared" si="3"/>
        <v>65.904125347977953</v>
      </c>
      <c r="D232" s="13">
        <f t="shared" si="11"/>
        <v>68.583703891989572</v>
      </c>
      <c r="E232" s="13">
        <f t="shared" si="11"/>
        <v>71.338182417826658</v>
      </c>
      <c r="F232" s="13">
        <f t="shared" si="11"/>
        <v>74.08269745684683</v>
      </c>
      <c r="G232" s="13">
        <f t="shared" si="11"/>
        <v>76.731083946261236</v>
      </c>
      <c r="H232" s="13">
        <f t="shared" si="11"/>
        <v>79.300865183932046</v>
      </c>
      <c r="I232" s="13">
        <f t="shared" si="11"/>
        <v>81.488501784140993</v>
      </c>
      <c r="J232" s="13">
        <f t="shared" si="11"/>
        <v>83.506148171694704</v>
      </c>
      <c r="K232" s="13">
        <f t="shared" si="11"/>
        <v>85.424650936791934</v>
      </c>
      <c r="L232" s="13">
        <f t="shared" si="11"/>
        <v>87.593772261555003</v>
      </c>
      <c r="M232" s="13">
        <f t="shared" si="11"/>
        <v>89.382411291602921</v>
      </c>
      <c r="N232" s="13">
        <f t="shared" si="11"/>
        <v>91.047110485382277</v>
      </c>
      <c r="O232" s="13">
        <f t="shared" si="11"/>
        <v>92.54583499265793</v>
      </c>
      <c r="P232" s="13">
        <f t="shared" si="11"/>
        <v>94.674112347016617</v>
      </c>
      <c r="Q232" s="13">
        <f t="shared" si="11"/>
        <v>96.404627750784186</v>
      </c>
      <c r="R232" s="13">
        <f t="shared" si="11"/>
        <v>97.457242568498515</v>
      </c>
      <c r="S232" s="13">
        <f t="shared" si="11"/>
        <v>97.654314007813838</v>
      </c>
      <c r="T232" s="13">
        <f t="shared" si="11"/>
        <v>97.580015612802498</v>
      </c>
      <c r="U232" s="13">
        <f t="shared" si="11"/>
        <v>97.610456014260464</v>
      </c>
      <c r="V232" s="13">
        <f t="shared" si="11"/>
        <v>97.97888687106169</v>
      </c>
      <c r="W232" s="13">
        <f t="shared" si="11"/>
        <v>98.443492334913557</v>
      </c>
      <c r="X232" s="13">
        <f t="shared" si="11"/>
        <v>98.871218655378271</v>
      </c>
      <c r="Y232" s="13">
        <f t="shared" si="11"/>
        <v>99.264381032058765</v>
      </c>
      <c r="Z232" s="13">
        <f t="shared" si="11"/>
        <v>99.310661888500888</v>
      </c>
      <c r="AA232" s="13">
        <f t="shared" si="11"/>
        <v>99.618272349179989</v>
      </c>
      <c r="AB232" s="13">
        <f t="shared" si="11"/>
        <v>100</v>
      </c>
      <c r="AC232" s="13">
        <f t="shared" si="11"/>
        <v>100.38429045271909</v>
      </c>
      <c r="AD232" s="13">
        <f t="shared" si="11"/>
        <v>100.80574367425672</v>
      </c>
      <c r="AE232" s="13">
        <f t="shared" si="11"/>
        <v>101.4027378739226</v>
      </c>
      <c r="AF232" s="13">
        <f t="shared" si="11"/>
        <v>101.90123434883152</v>
      </c>
      <c r="AG232" s="13">
        <f t="shared" si="11"/>
        <v>102.5749547718284</v>
      </c>
      <c r="AH232" s="13">
        <f t="shared" si="11"/>
        <v>103.48762411106637</v>
      </c>
    </row>
    <row r="233" spans="1:34" x14ac:dyDescent="0.25">
      <c r="A233" s="6">
        <v>46</v>
      </c>
      <c r="B233" s="1" t="s">
        <v>140</v>
      </c>
      <c r="C233" s="13">
        <f t="shared" si="3"/>
        <v>51.876637356366558</v>
      </c>
      <c r="D233" s="13">
        <f t="shared" si="11"/>
        <v>55.73075511329678</v>
      </c>
      <c r="E233" s="13">
        <f t="shared" si="11"/>
        <v>58.363587987400322</v>
      </c>
      <c r="F233" s="13">
        <f t="shared" si="11"/>
        <v>60.297237551635313</v>
      </c>
      <c r="G233" s="13">
        <f t="shared" si="11"/>
        <v>62.48420143770467</v>
      </c>
      <c r="H233" s="13">
        <f t="shared" si="11"/>
        <v>65.17649262148899</v>
      </c>
      <c r="I233" s="13">
        <f t="shared" si="11"/>
        <v>66.730929811148954</v>
      </c>
      <c r="J233" s="13">
        <f t="shared" si="11"/>
        <v>68.500904572471427</v>
      </c>
      <c r="K233" s="13">
        <f t="shared" si="11"/>
        <v>69.563426889186147</v>
      </c>
      <c r="L233" s="13">
        <f t="shared" si="11"/>
        <v>71.550836869595841</v>
      </c>
      <c r="M233" s="13">
        <f t="shared" si="11"/>
        <v>74.054236105193539</v>
      </c>
      <c r="N233" s="13">
        <f t="shared" si="11"/>
        <v>77.125165796422607</v>
      </c>
      <c r="O233" s="13">
        <f t="shared" si="11"/>
        <v>79.751064090300702</v>
      </c>
      <c r="P233" s="13">
        <f t="shared" si="11"/>
        <v>82.529315156860491</v>
      </c>
      <c r="Q233" s="13">
        <f t="shared" si="11"/>
        <v>84.576394897336939</v>
      </c>
      <c r="R233" s="13">
        <f t="shared" si="11"/>
        <v>86.267316322680983</v>
      </c>
      <c r="S233" s="13">
        <f t="shared" si="11"/>
        <v>87.724125171161731</v>
      </c>
      <c r="T233" s="13">
        <f t="shared" si="11"/>
        <v>88.487661662474991</v>
      </c>
      <c r="U233" s="13">
        <f t="shared" si="11"/>
        <v>89.359976353975483</v>
      </c>
      <c r="V233" s="13">
        <f t="shared" si="11"/>
        <v>90.451458077504199</v>
      </c>
      <c r="W233" s="13">
        <f t="shared" si="11"/>
        <v>92.28624050945507</v>
      </c>
      <c r="X233" s="13">
        <f t="shared" si="11"/>
        <v>94.107654611738312</v>
      </c>
      <c r="Y233" s="13">
        <f t="shared" si="11"/>
        <v>95.971900305048052</v>
      </c>
      <c r="Z233" s="13">
        <f t="shared" si="11"/>
        <v>97.105086499805225</v>
      </c>
      <c r="AA233" s="13">
        <f t="shared" si="11"/>
        <v>98.565069127949229</v>
      </c>
      <c r="AB233" s="13">
        <f t="shared" si="11"/>
        <v>100</v>
      </c>
      <c r="AC233" s="13">
        <f t="shared" si="11"/>
        <v>101.36279455373416</v>
      </c>
      <c r="AD233" s="13">
        <f t="shared" si="11"/>
        <v>102.85872921693966</v>
      </c>
      <c r="AE233" s="13">
        <f t="shared" si="11"/>
        <v>104.37903358339885</v>
      </c>
      <c r="AF233" s="13">
        <f t="shared" si="11"/>
        <v>105.70738150083538</v>
      </c>
      <c r="AG233" s="13">
        <f t="shared" si="11"/>
        <v>106.81115302639691</v>
      </c>
      <c r="AH233" s="13">
        <f t="shared" si="11"/>
        <v>108.62620048894969</v>
      </c>
    </row>
    <row r="234" spans="1:34" x14ac:dyDescent="0.25">
      <c r="A234" s="6">
        <v>47</v>
      </c>
      <c r="B234" s="1" t="s">
        <v>141</v>
      </c>
      <c r="C234" s="13">
        <f t="shared" si="3"/>
        <v>58.904051466678673</v>
      </c>
      <c r="D234" s="13">
        <f t="shared" si="11"/>
        <v>61.656348476749081</v>
      </c>
      <c r="E234" s="13">
        <f t="shared" si="11"/>
        <v>64.079798910845767</v>
      </c>
      <c r="F234" s="13">
        <f t="shared" si="11"/>
        <v>66.797606070373291</v>
      </c>
      <c r="G234" s="13">
        <f t="shared" si="11"/>
        <v>69.322552290001184</v>
      </c>
      <c r="H234" s="13">
        <f t="shared" si="11"/>
        <v>72.303891188841234</v>
      </c>
      <c r="I234" s="13">
        <f t="shared" si="11"/>
        <v>75.495298547922019</v>
      </c>
      <c r="J234" s="13">
        <f t="shared" si="11"/>
        <v>77.979156709198918</v>
      </c>
      <c r="K234" s="13">
        <f t="shared" si="11"/>
        <v>80.268954510245663</v>
      </c>
      <c r="L234" s="13">
        <f t="shared" si="11"/>
        <v>82.565235576094395</v>
      </c>
      <c r="M234" s="13">
        <f t="shared" si="11"/>
        <v>85.054706445097452</v>
      </c>
      <c r="N234" s="13">
        <f t="shared" si="11"/>
        <v>87.098447754185472</v>
      </c>
      <c r="O234" s="13">
        <f t="shared" si="11"/>
        <v>88.9115981787821</v>
      </c>
      <c r="P234" s="13">
        <f t="shared" si="11"/>
        <v>91.061037332087878</v>
      </c>
      <c r="Q234" s="13">
        <f t="shared" si="11"/>
        <v>92.799861318379811</v>
      </c>
      <c r="R234" s="13">
        <f t="shared" si="11"/>
        <v>94.622909193685274</v>
      </c>
      <c r="S234" s="13">
        <f t="shared" si="11"/>
        <v>96.105958494481627</v>
      </c>
      <c r="T234" s="13">
        <f t="shared" si="11"/>
        <v>97.334770840940266</v>
      </c>
      <c r="U234" s="13">
        <f t="shared" si="11"/>
        <v>98.36772722459223</v>
      </c>
      <c r="V234" s="13">
        <f t="shared" si="11"/>
        <v>99.398869803788187</v>
      </c>
      <c r="W234" s="13">
        <f t="shared" si="11"/>
        <v>99.91990630668154</v>
      </c>
      <c r="X234" s="13">
        <f t="shared" si="11"/>
        <v>99.836467130040489</v>
      </c>
      <c r="Y234" s="13">
        <f t="shared" si="11"/>
        <v>99.610057866459869</v>
      </c>
      <c r="Z234" s="13">
        <f t="shared" si="11"/>
        <v>99.816337938193712</v>
      </c>
      <c r="AA234" s="13">
        <f t="shared" si="11"/>
        <v>99.761744196469763</v>
      </c>
      <c r="AB234" s="13">
        <f t="shared" si="11"/>
        <v>100</v>
      </c>
      <c r="AC234" s="13">
        <f t="shared" si="11"/>
        <v>99.889712174244821</v>
      </c>
      <c r="AD234" s="13">
        <f t="shared" si="11"/>
        <v>99.876153569573745</v>
      </c>
      <c r="AE234" s="13">
        <f t="shared" si="11"/>
        <v>100.4738180783864</v>
      </c>
      <c r="AF234" s="13">
        <f t="shared" si="11"/>
        <v>100.77278780455393</v>
      </c>
      <c r="AG234" s="13">
        <f t="shared" si="11"/>
        <v>101.29499188722292</v>
      </c>
      <c r="AH234" s="13">
        <f t="shared" si="11"/>
        <v>102.1726062347113</v>
      </c>
    </row>
    <row r="235" spans="1:34" x14ac:dyDescent="0.25">
      <c r="A235" s="6">
        <v>48</v>
      </c>
      <c r="B235" s="1" t="s">
        <v>142</v>
      </c>
      <c r="C235" s="13">
        <f t="shared" si="3"/>
        <v>81.228393247396184</v>
      </c>
      <c r="D235" s="13">
        <f t="shared" si="11"/>
        <v>84.129916875032265</v>
      </c>
      <c r="E235" s="13">
        <f t="shared" si="11"/>
        <v>87.20825162375462</v>
      </c>
      <c r="F235" s="13">
        <f t="shared" si="11"/>
        <v>90.311256318936003</v>
      </c>
      <c r="G235" s="13">
        <f t="shared" si="11"/>
        <v>93.048068632255422</v>
      </c>
      <c r="H235" s="13">
        <f t="shared" si="11"/>
        <v>95.512582085565384</v>
      </c>
      <c r="I235" s="13">
        <f t="shared" si="11"/>
        <v>97.510773857058155</v>
      </c>
      <c r="J235" s="13">
        <f t="shared" si="11"/>
        <v>99.107526744398896</v>
      </c>
      <c r="K235" s="13">
        <f t="shared" si="11"/>
        <v>100.49084193460503</v>
      </c>
      <c r="L235" s="13">
        <f t="shared" si="11"/>
        <v>102.2810169206318</v>
      </c>
      <c r="M235" s="13">
        <f t="shared" si="11"/>
        <v>103.84365729397851</v>
      </c>
      <c r="N235" s="13">
        <f t="shared" si="11"/>
        <v>104.40833882554341</v>
      </c>
      <c r="O235" s="13">
        <f t="shared" si="11"/>
        <v>104.93844882983181</v>
      </c>
      <c r="P235" s="13">
        <f t="shared" si="11"/>
        <v>106.40589269384897</v>
      </c>
      <c r="Q235" s="13">
        <f t="shared" si="11"/>
        <v>107.55199370667191</v>
      </c>
      <c r="R235" s="13">
        <f t="shared" si="11"/>
        <v>107.64012847341925</v>
      </c>
      <c r="S235" s="13">
        <f t="shared" si="11"/>
        <v>106.80262539162236</v>
      </c>
      <c r="T235" s="13">
        <f t="shared" si="11"/>
        <v>105.46713721553729</v>
      </c>
      <c r="U235" s="13">
        <f t="shared" si="11"/>
        <v>104.66745285245072</v>
      </c>
      <c r="V235" s="13">
        <f t="shared" si="11"/>
        <v>104.22155058848243</v>
      </c>
      <c r="W235" s="13">
        <f t="shared" si="11"/>
        <v>103.58393437591553</v>
      </c>
      <c r="X235" s="13">
        <f t="shared" si="11"/>
        <v>102.84155215415655</v>
      </c>
      <c r="Y235" s="13">
        <f t="shared" si="11"/>
        <v>102.24022854335604</v>
      </c>
      <c r="Z235" s="13">
        <f t="shared" si="11"/>
        <v>101.47228430636562</v>
      </c>
      <c r="AA235" s="13">
        <f t="shared" si="11"/>
        <v>100.4505052964812</v>
      </c>
      <c r="AB235" s="13">
        <f t="shared" si="11"/>
        <v>100</v>
      </c>
      <c r="AC235" s="13">
        <f t="shared" si="11"/>
        <v>99.506536276701567</v>
      </c>
      <c r="AD235" s="13">
        <f t="shared" si="11"/>
        <v>99.252366250917206</v>
      </c>
      <c r="AE235" s="13">
        <f t="shared" si="11"/>
        <v>98.907185497129518</v>
      </c>
      <c r="AF235" s="13">
        <f t="shared" si="11"/>
        <v>98.836916452202757</v>
      </c>
      <c r="AG235" s="13">
        <f t="shared" si="11"/>
        <v>99.085130974299702</v>
      </c>
      <c r="AH235" s="13">
        <f t="shared" si="11"/>
        <v>99.227709856068898</v>
      </c>
    </row>
    <row r="236" spans="1:34" x14ac:dyDescent="0.25">
      <c r="A236" s="6">
        <v>49</v>
      </c>
      <c r="B236" s="1" t="s">
        <v>143</v>
      </c>
      <c r="C236" s="13">
        <f t="shared" si="3"/>
        <v>105.24809079963289</v>
      </c>
      <c r="D236" s="13">
        <f t="shared" si="11"/>
        <v>109.03282433176507</v>
      </c>
      <c r="E236" s="13">
        <f t="shared" si="11"/>
        <v>110.74775300719703</v>
      </c>
      <c r="F236" s="13">
        <f t="shared" si="11"/>
        <v>97.866920561420571</v>
      </c>
      <c r="G236" s="13">
        <f t="shared" si="11"/>
        <v>102.51245205941109</v>
      </c>
      <c r="H236" s="13">
        <f t="shared" si="11"/>
        <v>108.46300688378551</v>
      </c>
      <c r="I236" s="13">
        <f t="shared" si="11"/>
        <v>99.877151104141902</v>
      </c>
      <c r="J236" s="13">
        <f t="shared" si="11"/>
        <v>100.90583165072859</v>
      </c>
      <c r="K236" s="13">
        <f t="shared" si="11"/>
        <v>101.83007153099663</v>
      </c>
      <c r="L236" s="13">
        <f t="shared" si="11"/>
        <v>100.46919112254227</v>
      </c>
      <c r="M236" s="13">
        <f t="shared" si="11"/>
        <v>99.006190008436761</v>
      </c>
      <c r="N236" s="13">
        <f t="shared" si="11"/>
        <v>100.11312783445292</v>
      </c>
      <c r="O236" s="13">
        <f t="shared" si="11"/>
        <v>103.95595732607953</v>
      </c>
      <c r="P236" s="13">
        <f t="shared" si="11"/>
        <v>105.16616349437714</v>
      </c>
      <c r="Q236" s="13">
        <f t="shared" si="11"/>
        <v>105.56705706232044</v>
      </c>
      <c r="R236" s="13">
        <f t="shared" si="11"/>
        <v>105.17368251941312</v>
      </c>
      <c r="S236" s="13">
        <f t="shared" si="11"/>
        <v>104.20251820709147</v>
      </c>
      <c r="T236" s="13">
        <f t="shared" si="11"/>
        <v>102.93651680419921</v>
      </c>
      <c r="U236" s="13">
        <f t="shared" si="11"/>
        <v>100.99953790476906</v>
      </c>
      <c r="V236" s="13">
        <f t="shared" si="11"/>
        <v>100.16928609349803</v>
      </c>
      <c r="W236" s="13">
        <f t="shared" si="11"/>
        <v>100.48091590491056</v>
      </c>
      <c r="X236" s="13">
        <f t="shared" si="11"/>
        <v>100.50105619598359</v>
      </c>
      <c r="Y236" s="13">
        <f t="shared" si="11"/>
        <v>100.79569070643889</v>
      </c>
      <c r="Z236" s="13">
        <f t="shared" si="11"/>
        <v>100.15042157884527</v>
      </c>
      <c r="AA236" s="13">
        <f t="shared" si="11"/>
        <v>100.32906050676334</v>
      </c>
      <c r="AB236" s="13">
        <f t="shared" si="11"/>
        <v>100</v>
      </c>
      <c r="AC236" s="13">
        <f t="shared" si="11"/>
        <v>100.38936382035887</v>
      </c>
      <c r="AD236" s="13">
        <f t="shared" si="11"/>
        <v>100.28260867073726</v>
      </c>
      <c r="AE236" s="13">
        <f t="shared" si="11"/>
        <v>100.38776093552939</v>
      </c>
      <c r="AF236" s="13">
        <f t="shared" si="11"/>
        <v>100.37038464261423</v>
      </c>
      <c r="AG236" s="13">
        <f t="shared" si="11"/>
        <v>100.30414638317949</v>
      </c>
      <c r="AH236" s="13">
        <f t="shared" si="11"/>
        <v>100.53776345626451</v>
      </c>
    </row>
    <row r="237" spans="1:34" x14ac:dyDescent="0.25">
      <c r="A237" s="6">
        <v>50</v>
      </c>
      <c r="B237" s="9" t="s">
        <v>287</v>
      </c>
      <c r="C237" s="13" t="str">
        <f t="shared" si="3"/>
        <v/>
      </c>
      <c r="D237" s="13" t="str">
        <f t="shared" si="11"/>
        <v/>
      </c>
      <c r="E237" s="13" t="str">
        <f t="shared" si="11"/>
        <v/>
      </c>
      <c r="F237" s="13" t="str">
        <f t="shared" si="11"/>
        <v/>
      </c>
      <c r="G237" s="13" t="str">
        <f t="shared" si="11"/>
        <v/>
      </c>
      <c r="H237" s="13" t="str">
        <f t="shared" si="11"/>
        <v/>
      </c>
      <c r="I237" s="13" t="str">
        <f t="shared" si="11"/>
        <v/>
      </c>
      <c r="J237" s="13" t="str">
        <f t="shared" si="11"/>
        <v/>
      </c>
      <c r="K237" s="13" t="str">
        <f t="shared" si="11"/>
        <v/>
      </c>
      <c r="L237" s="13" t="str">
        <f t="shared" si="11"/>
        <v/>
      </c>
      <c r="M237" s="13" t="str">
        <f t="shared" si="11"/>
        <v/>
      </c>
      <c r="N237" s="13" t="str">
        <f t="shared" si="11"/>
        <v/>
      </c>
      <c r="O237" s="13" t="str">
        <f t="shared" si="11"/>
        <v/>
      </c>
      <c r="P237" s="13" t="str">
        <f t="shared" si="11"/>
        <v/>
      </c>
      <c r="Q237" s="13" t="str">
        <f t="shared" si="11"/>
        <v/>
      </c>
      <c r="R237" s="13" t="str">
        <f t="shared" si="11"/>
        <v/>
      </c>
      <c r="S237" s="13" t="str">
        <f t="shared" si="11"/>
        <v/>
      </c>
      <c r="T237" s="13" t="str">
        <f t="shared" si="11"/>
        <v/>
      </c>
      <c r="U237" s="13" t="str">
        <f t="shared" si="11"/>
        <v/>
      </c>
      <c r="V237" s="13" t="str">
        <f t="shared" si="11"/>
        <v/>
      </c>
      <c r="W237" s="13" t="str">
        <f t="shared" si="11"/>
        <v/>
      </c>
      <c r="X237" s="13" t="str">
        <f t="shared" si="11"/>
        <v/>
      </c>
      <c r="Y237" s="13" t="str">
        <f t="shared" si="11"/>
        <v/>
      </c>
      <c r="Z237" s="13" t="str">
        <f t="shared" si="11"/>
        <v/>
      </c>
      <c r="AA237" s="13" t="str">
        <f t="shared" si="11"/>
        <v/>
      </c>
      <c r="AB237" s="13" t="str">
        <f t="shared" si="11"/>
        <v/>
      </c>
      <c r="AC237" s="13" t="str">
        <f t="shared" si="11"/>
        <v/>
      </c>
      <c r="AD237" s="13" t="str">
        <f t="shared" si="11"/>
        <v/>
      </c>
      <c r="AE237" s="13" t="str">
        <f t="shared" si="11"/>
        <v/>
      </c>
      <c r="AF237" s="13" t="str">
        <f t="shared" si="11"/>
        <v/>
      </c>
      <c r="AG237" s="13" t="str">
        <f t="shared" si="11"/>
        <v/>
      </c>
      <c r="AH237" s="13" t="str">
        <f t="shared" si="11"/>
        <v/>
      </c>
    </row>
    <row r="238" spans="1:34" x14ac:dyDescent="0.25">
      <c r="A238" s="6">
        <v>51</v>
      </c>
      <c r="B238" s="9" t="s">
        <v>61</v>
      </c>
      <c r="C238" s="13">
        <f t="shared" si="3"/>
        <v>162.75961248098838</v>
      </c>
      <c r="D238" s="13">
        <f t="shared" si="11"/>
        <v>160.6471451176777</v>
      </c>
      <c r="E238" s="13">
        <f t="shared" si="11"/>
        <v>157.1606415533129</v>
      </c>
      <c r="F238" s="13">
        <f t="shared" si="11"/>
        <v>153.61196944465911</v>
      </c>
      <c r="G238" s="13">
        <f t="shared" si="11"/>
        <v>149.76589970784855</v>
      </c>
      <c r="H238" s="13">
        <f t="shared" si="11"/>
        <v>145.36873953110609</v>
      </c>
      <c r="I238" s="13">
        <f t="shared" si="11"/>
        <v>139.53119632145027</v>
      </c>
      <c r="J238" s="13">
        <f t="shared" si="11"/>
        <v>136.12341281569613</v>
      </c>
      <c r="K238" s="13">
        <f t="shared" si="11"/>
        <v>133.64960580475309</v>
      </c>
      <c r="L238" s="13">
        <f t="shared" si="11"/>
        <v>131.00066071118948</v>
      </c>
      <c r="M238" s="13">
        <f t="shared" si="11"/>
        <v>128.17349855654822</v>
      </c>
      <c r="N238" s="13">
        <f t="shared" si="11"/>
        <v>124.91743738123084</v>
      </c>
      <c r="O238" s="13">
        <f t="shared" si="11"/>
        <v>122.98974962430049</v>
      </c>
      <c r="P238" s="13">
        <f t="shared" si="11"/>
        <v>122.75784228483519</v>
      </c>
      <c r="Q238" s="13">
        <f t="shared" si="11"/>
        <v>122.85795894919438</v>
      </c>
      <c r="R238" s="13">
        <f t="shared" si="11"/>
        <v>121.9157014557095</v>
      </c>
      <c r="S238" s="13">
        <f t="shared" si="11"/>
        <v>119.24797170040863</v>
      </c>
      <c r="T238" s="13">
        <f t="shared" si="11"/>
        <v>115.61957263794298</v>
      </c>
      <c r="U238" s="13">
        <f t="shared" si="11"/>
        <v>112.13203203510811</v>
      </c>
      <c r="V238" s="13">
        <f t="shared" si="11"/>
        <v>110.17285037063104</v>
      </c>
      <c r="W238" s="13">
        <f t="shared" si="11"/>
        <v>108.87523714387592</v>
      </c>
      <c r="X238" s="13">
        <f t="shared" si="11"/>
        <v>107.70178145241103</v>
      </c>
      <c r="Y238" s="13">
        <f t="shared" si="11"/>
        <v>106.54895772932088</v>
      </c>
      <c r="Z238" s="13">
        <f t="shared" si="11"/>
        <v>104.48008470989399</v>
      </c>
      <c r="AA238" s="13">
        <f t="shared" si="11"/>
        <v>101.89795956484716</v>
      </c>
      <c r="AB238" s="13">
        <f t="shared" si="11"/>
        <v>100</v>
      </c>
      <c r="AC238" s="13">
        <f t="shared" si="11"/>
        <v>98.048198014325607</v>
      </c>
      <c r="AD238" s="13">
        <f t="shared" ref="D238:AH247" si="12">IF(OR(AD54=0,AD146=0),"",AD54*100/AD146)</f>
        <v>96.310379513267577</v>
      </c>
      <c r="AE238" s="13">
        <f t="shared" si="12"/>
        <v>94.739549927011552</v>
      </c>
      <c r="AF238" s="13">
        <f t="shared" si="12"/>
        <v>93.330078190856995</v>
      </c>
      <c r="AG238" s="13">
        <f t="shared" si="12"/>
        <v>92.208483113821842</v>
      </c>
      <c r="AH238" s="13">
        <f t="shared" si="12"/>
        <v>91.08923953205867</v>
      </c>
    </row>
    <row r="239" spans="1:34" x14ac:dyDescent="0.25">
      <c r="A239" s="6">
        <v>52</v>
      </c>
      <c r="B239" s="1" t="s">
        <v>144</v>
      </c>
      <c r="C239" s="13">
        <f>C55*100/C147</f>
        <v>207.54207915654894</v>
      </c>
      <c r="D239" s="13">
        <f t="shared" ref="D239:H239" si="13">D55*100/D147</f>
        <v>197.72571488830687</v>
      </c>
      <c r="E239" s="13">
        <f t="shared" si="13"/>
        <v>191.54702958443869</v>
      </c>
      <c r="F239" s="13">
        <f t="shared" si="13"/>
        <v>178.5799666689133</v>
      </c>
      <c r="G239" s="13">
        <f t="shared" si="13"/>
        <v>169.57332742000702</v>
      </c>
      <c r="H239" s="13">
        <f t="shared" si="13"/>
        <v>160.12035822518675</v>
      </c>
      <c r="I239" s="13">
        <f t="shared" si="12"/>
        <v>155.17160664681521</v>
      </c>
      <c r="J239" s="13">
        <f t="shared" si="12"/>
        <v>146.81993750517597</v>
      </c>
      <c r="K239" s="13">
        <f t="shared" si="12"/>
        <v>141.26270315894303</v>
      </c>
      <c r="L239" s="13">
        <f t="shared" si="12"/>
        <v>139.12894577716892</v>
      </c>
      <c r="M239" s="13">
        <f t="shared" si="12"/>
        <v>135.07405288129593</v>
      </c>
      <c r="N239" s="13">
        <f t="shared" si="12"/>
        <v>130.01447377344519</v>
      </c>
      <c r="O239" s="13">
        <f t="shared" si="12"/>
        <v>126.21099833051738</v>
      </c>
      <c r="P239" s="13">
        <f t="shared" si="12"/>
        <v>124.6831028225925</v>
      </c>
      <c r="Q239" s="13">
        <f t="shared" si="12"/>
        <v>123.91678792033062</v>
      </c>
      <c r="R239" s="13">
        <f t="shared" si="12"/>
        <v>122.26617419481917</v>
      </c>
      <c r="S239" s="13">
        <f t="shared" si="12"/>
        <v>119.96336072309876</v>
      </c>
      <c r="T239" s="13">
        <f t="shared" si="12"/>
        <v>116.30924666602073</v>
      </c>
      <c r="U239" s="13">
        <f t="shared" si="12"/>
        <v>112.2747112075355</v>
      </c>
      <c r="V239" s="13">
        <f t="shared" si="12"/>
        <v>110.23312780225331</v>
      </c>
      <c r="W239" s="13">
        <f t="shared" si="12"/>
        <v>109.01386381794327</v>
      </c>
      <c r="X239" s="13">
        <f t="shared" si="12"/>
        <v>108.54160762927246</v>
      </c>
      <c r="Y239" s="13">
        <f t="shared" si="12"/>
        <v>107.08366694014188</v>
      </c>
      <c r="Z239" s="13">
        <f t="shared" si="12"/>
        <v>104.28016123870448</v>
      </c>
      <c r="AA239" s="13">
        <f t="shared" si="12"/>
        <v>102.14069881261437</v>
      </c>
      <c r="AB239" s="13">
        <f t="shared" si="12"/>
        <v>100</v>
      </c>
      <c r="AC239" s="13">
        <f t="shared" si="12"/>
        <v>97.954754810065481</v>
      </c>
      <c r="AD239" s="13">
        <f t="shared" si="12"/>
        <v>96.513997868553574</v>
      </c>
      <c r="AE239" s="13">
        <f t="shared" si="12"/>
        <v>94.833560162873169</v>
      </c>
      <c r="AF239" s="13">
        <f t="shared" si="12"/>
        <v>93.844020730224372</v>
      </c>
      <c r="AG239" s="13">
        <f t="shared" si="12"/>
        <v>92.774118753748709</v>
      </c>
      <c r="AH239" s="13">
        <f t="shared" si="12"/>
        <v>91.589248128815285</v>
      </c>
    </row>
    <row r="240" spans="1:34" x14ac:dyDescent="0.25">
      <c r="A240" s="6">
        <v>53</v>
      </c>
      <c r="B240" s="1" t="s">
        <v>145</v>
      </c>
      <c r="C240" s="13">
        <f t="shared" si="3"/>
        <v>141.95941853422167</v>
      </c>
      <c r="D240" s="13">
        <f t="shared" si="12"/>
        <v>140.84606229621335</v>
      </c>
      <c r="E240" s="13">
        <f t="shared" si="12"/>
        <v>138.48010228065502</v>
      </c>
      <c r="F240" s="13">
        <f t="shared" si="12"/>
        <v>136.28941755886373</v>
      </c>
      <c r="G240" s="13">
        <f t="shared" si="12"/>
        <v>134.70435214098472</v>
      </c>
      <c r="H240" s="13">
        <f t="shared" si="12"/>
        <v>133.15280616034963</v>
      </c>
      <c r="I240" s="13">
        <f t="shared" si="12"/>
        <v>128.94831418797503</v>
      </c>
      <c r="J240" s="13">
        <f t="shared" si="12"/>
        <v>125.77350706847109</v>
      </c>
      <c r="K240" s="13">
        <f t="shared" si="12"/>
        <v>125.38971122247946</v>
      </c>
      <c r="L240" s="13">
        <f t="shared" si="12"/>
        <v>125.88447526972114</v>
      </c>
      <c r="M240" s="13">
        <f t="shared" si="12"/>
        <v>120.57268580825038</v>
      </c>
      <c r="N240" s="13">
        <f t="shared" si="12"/>
        <v>120.32309366368125</v>
      </c>
      <c r="O240" s="13">
        <f t="shared" si="12"/>
        <v>120.02158733101787</v>
      </c>
      <c r="P240" s="13">
        <f t="shared" si="12"/>
        <v>118.21146689567743</v>
      </c>
      <c r="Q240" s="13">
        <f t="shared" si="12"/>
        <v>119.34468916133231</v>
      </c>
      <c r="R240" s="13">
        <f t="shared" si="12"/>
        <v>119.95489695874352</v>
      </c>
      <c r="S240" s="13">
        <f t="shared" si="12"/>
        <v>118.23551000177825</v>
      </c>
      <c r="T240" s="13">
        <f t="shared" si="12"/>
        <v>114.73942676182389</v>
      </c>
      <c r="U240" s="13">
        <f t="shared" si="12"/>
        <v>110.26348890014209</v>
      </c>
      <c r="V240" s="13">
        <f t="shared" si="12"/>
        <v>107.96691595855259</v>
      </c>
      <c r="W240" s="13">
        <f t="shared" si="12"/>
        <v>107.37708591660817</v>
      </c>
      <c r="X240" s="13">
        <f t="shared" si="12"/>
        <v>106.3000496066898</v>
      </c>
      <c r="Y240" s="13">
        <f t="shared" si="12"/>
        <v>105.28915952277745</v>
      </c>
      <c r="Z240" s="13">
        <f t="shared" si="12"/>
        <v>103.90629480958962</v>
      </c>
      <c r="AA240" s="13">
        <f t="shared" si="12"/>
        <v>101.46655622902203</v>
      </c>
      <c r="AB240" s="13">
        <f t="shared" si="12"/>
        <v>100</v>
      </c>
      <c r="AC240" s="13">
        <f t="shared" si="12"/>
        <v>97.632413961435191</v>
      </c>
      <c r="AD240" s="13">
        <f t="shared" si="12"/>
        <v>96.557794357764863</v>
      </c>
      <c r="AE240" s="13">
        <f t="shared" si="12"/>
        <v>94.869397013412382</v>
      </c>
      <c r="AF240" s="13">
        <f t="shared" si="12"/>
        <v>92.966530235134272</v>
      </c>
      <c r="AG240" s="13">
        <f t="shared" si="12"/>
        <v>92.269047859412368</v>
      </c>
      <c r="AH240" s="13">
        <f t="shared" si="12"/>
        <v>91.368209284752709</v>
      </c>
    </row>
    <row r="241" spans="1:34" x14ac:dyDescent="0.25">
      <c r="A241" s="6">
        <v>54</v>
      </c>
      <c r="B241" s="1" t="s">
        <v>146</v>
      </c>
      <c r="C241" s="13">
        <f t="shared" si="3"/>
        <v>138.84797832384703</v>
      </c>
      <c r="D241" s="13">
        <f t="shared" si="12"/>
        <v>141.22909919667123</v>
      </c>
      <c r="E241" s="13">
        <f t="shared" si="12"/>
        <v>138.19247156508067</v>
      </c>
      <c r="F241" s="13">
        <f t="shared" si="12"/>
        <v>135.23747700962892</v>
      </c>
      <c r="G241" s="13">
        <f t="shared" si="12"/>
        <v>134.0458829482626</v>
      </c>
      <c r="H241" s="13">
        <f t="shared" si="12"/>
        <v>132.44462986692628</v>
      </c>
      <c r="I241" s="13">
        <f t="shared" si="12"/>
        <v>130.60639333482163</v>
      </c>
      <c r="J241" s="13">
        <f t="shared" si="12"/>
        <v>126.75958143986209</v>
      </c>
      <c r="K241" s="13">
        <f t="shared" si="12"/>
        <v>126.90023775132777</v>
      </c>
      <c r="L241" s="13">
        <f t="shared" si="12"/>
        <v>124.79891175348951</v>
      </c>
      <c r="M241" s="13">
        <f t="shared" si="12"/>
        <v>124.35736502836809</v>
      </c>
      <c r="N241" s="13">
        <f t="shared" si="12"/>
        <v>122.284832056235</v>
      </c>
      <c r="O241" s="13">
        <f t="shared" si="12"/>
        <v>122.26530276125398</v>
      </c>
      <c r="P241" s="13">
        <f t="shared" si="12"/>
        <v>122.89502963913733</v>
      </c>
      <c r="Q241" s="13">
        <f t="shared" si="12"/>
        <v>122.39109840126629</v>
      </c>
      <c r="R241" s="13">
        <f t="shared" si="12"/>
        <v>122.45927125089938</v>
      </c>
      <c r="S241" s="13">
        <f t="shared" si="12"/>
        <v>119.83353752112174</v>
      </c>
      <c r="T241" s="13">
        <f t="shared" si="12"/>
        <v>116.06741136109223</v>
      </c>
      <c r="U241" s="13">
        <f t="shared" si="12"/>
        <v>112.57700010950671</v>
      </c>
      <c r="V241" s="13">
        <f t="shared" si="12"/>
        <v>110.77196317833815</v>
      </c>
      <c r="W241" s="13">
        <f t="shared" si="12"/>
        <v>109.16535045812103</v>
      </c>
      <c r="X241" s="13">
        <f t="shared" si="12"/>
        <v>108.1865477977433</v>
      </c>
      <c r="Y241" s="13">
        <f t="shared" si="12"/>
        <v>106.92799869547841</v>
      </c>
      <c r="Z241" s="13">
        <f t="shared" si="12"/>
        <v>104.88127169731305</v>
      </c>
      <c r="AA241" s="13">
        <f t="shared" si="12"/>
        <v>102.29633116844767</v>
      </c>
      <c r="AB241" s="13">
        <f t="shared" si="12"/>
        <v>100</v>
      </c>
      <c r="AC241" s="13">
        <f t="shared" si="12"/>
        <v>98.061445130232229</v>
      </c>
      <c r="AD241" s="13">
        <f t="shared" si="12"/>
        <v>96.32780775882901</v>
      </c>
      <c r="AE241" s="13">
        <f t="shared" si="12"/>
        <v>94.450731435216426</v>
      </c>
      <c r="AF241" s="13">
        <f t="shared" si="12"/>
        <v>93.079326906760272</v>
      </c>
      <c r="AG241" s="13">
        <f t="shared" si="12"/>
        <v>91.907920268191063</v>
      </c>
      <c r="AH241" s="13">
        <f t="shared" si="12"/>
        <v>90.566327740269443</v>
      </c>
    </row>
    <row r="242" spans="1:34" x14ac:dyDescent="0.25">
      <c r="A242" s="6">
        <v>55</v>
      </c>
      <c r="B242" s="1" t="s">
        <v>147</v>
      </c>
      <c r="C242" s="13">
        <f t="shared" si="3"/>
        <v>492.70792274339777</v>
      </c>
      <c r="D242" s="13">
        <f t="shared" si="12"/>
        <v>396.69946048873379</v>
      </c>
      <c r="E242" s="13">
        <f t="shared" si="12"/>
        <v>323.08089945722406</v>
      </c>
      <c r="F242" s="13">
        <f t="shared" si="12"/>
        <v>272.53897307314946</v>
      </c>
      <c r="G242" s="13">
        <f t="shared" si="12"/>
        <v>261.4242392554637</v>
      </c>
      <c r="H242" s="13">
        <f t="shared" si="12"/>
        <v>304.72940029254016</v>
      </c>
      <c r="I242" s="13" t="str">
        <f t="shared" si="12"/>
        <v/>
      </c>
      <c r="J242" s="13" t="str">
        <f t="shared" si="12"/>
        <v/>
      </c>
      <c r="K242" s="13" t="str">
        <f t="shared" si="12"/>
        <v/>
      </c>
      <c r="L242" s="13" t="str">
        <f t="shared" si="12"/>
        <v/>
      </c>
      <c r="M242" s="13" t="str">
        <f t="shared" si="12"/>
        <v/>
      </c>
      <c r="N242" s="13">
        <f t="shared" si="12"/>
        <v>200.56157240272759</v>
      </c>
      <c r="O242" s="13">
        <f t="shared" si="12"/>
        <v>145.62824022834508</v>
      </c>
      <c r="P242" s="13">
        <f t="shared" si="12"/>
        <v>118.11953697141507</v>
      </c>
      <c r="Q242" s="13">
        <f t="shared" si="12"/>
        <v>106.93814697578921</v>
      </c>
      <c r="R242" s="13">
        <f t="shared" si="12"/>
        <v>117.84670500612803</v>
      </c>
      <c r="S242" s="13">
        <f t="shared" si="12"/>
        <v>151.41420870934527</v>
      </c>
      <c r="T242" s="13">
        <f t="shared" si="12"/>
        <v>163.63398350569446</v>
      </c>
      <c r="U242" s="13">
        <f t="shared" si="12"/>
        <v>161.16554925219182</v>
      </c>
      <c r="V242" s="13">
        <f t="shared" si="12"/>
        <v>179.25001792500177</v>
      </c>
      <c r="W242" s="13">
        <f t="shared" si="12"/>
        <v>196.75743743113489</v>
      </c>
      <c r="X242" s="13">
        <f t="shared" si="12"/>
        <v>136.59709321385643</v>
      </c>
      <c r="Y242" s="13">
        <f t="shared" si="12"/>
        <v>81.606006202056463</v>
      </c>
      <c r="Z242" s="13">
        <f t="shared" si="12"/>
        <v>108.0170234829009</v>
      </c>
      <c r="AA242" s="13">
        <f t="shared" si="12"/>
        <v>113.06419030964513</v>
      </c>
      <c r="AB242" s="13">
        <f t="shared" si="12"/>
        <v>100</v>
      </c>
      <c r="AC242" s="13">
        <f t="shared" si="12"/>
        <v>88.784714823495975</v>
      </c>
      <c r="AD242" s="13">
        <f t="shared" si="12"/>
        <v>102.61462053113327</v>
      </c>
      <c r="AE242" s="13">
        <f t="shared" si="12"/>
        <v>105.34632604687911</v>
      </c>
      <c r="AF242" s="13">
        <f t="shared" si="12"/>
        <v>92.624325000231565</v>
      </c>
      <c r="AG242" s="13">
        <f t="shared" si="12"/>
        <v>99.848230689352192</v>
      </c>
      <c r="AH242" s="13">
        <f t="shared" si="12"/>
        <v>90.139463778357864</v>
      </c>
    </row>
    <row r="243" spans="1:34" x14ac:dyDescent="0.25">
      <c r="A243" s="6">
        <v>56</v>
      </c>
      <c r="B243" s="9" t="s">
        <v>67</v>
      </c>
      <c r="C243" s="13">
        <f t="shared" si="3"/>
        <v>219.78988087388453</v>
      </c>
      <c r="D243" s="13">
        <f t="shared" si="12"/>
        <v>219.15406530791145</v>
      </c>
      <c r="E243" s="13">
        <f t="shared" si="12"/>
        <v>208.33333333333334</v>
      </c>
      <c r="F243" s="13">
        <f t="shared" si="12"/>
        <v>191.52960329430917</v>
      </c>
      <c r="G243" s="13">
        <f t="shared" si="12"/>
        <v>185.40263271738456</v>
      </c>
      <c r="H243" s="13">
        <f t="shared" si="12"/>
        <v>157.73492645609056</v>
      </c>
      <c r="I243" s="13">
        <f t="shared" si="12"/>
        <v>149.26765556488476</v>
      </c>
      <c r="J243" s="13">
        <f t="shared" si="12"/>
        <v>151.72971879425452</v>
      </c>
      <c r="K243" s="13">
        <f t="shared" si="12"/>
        <v>138.90818169190166</v>
      </c>
      <c r="L243" s="13">
        <f t="shared" si="12"/>
        <v>140.31542908458215</v>
      </c>
      <c r="M243" s="13">
        <f t="shared" si="12"/>
        <v>139.1594767603674</v>
      </c>
      <c r="N243" s="13">
        <f t="shared" si="12"/>
        <v>131.06405287498359</v>
      </c>
      <c r="O243" s="13">
        <f t="shared" si="12"/>
        <v>125.50791484287977</v>
      </c>
      <c r="P243" s="13">
        <f t="shared" si="12"/>
        <v>125.6996665261788</v>
      </c>
      <c r="Q243" s="13">
        <f t="shared" si="12"/>
        <v>128.88362614082146</v>
      </c>
      <c r="R243" s="13">
        <f t="shared" si="12"/>
        <v>126.68604217899994</v>
      </c>
      <c r="S243" s="13">
        <f t="shared" si="12"/>
        <v>125.21913348359628</v>
      </c>
      <c r="T243" s="13">
        <f t="shared" si="12"/>
        <v>117.44053800128567</v>
      </c>
      <c r="U243" s="13">
        <f t="shared" si="12"/>
        <v>113.91745866423643</v>
      </c>
      <c r="V243" s="13">
        <f t="shared" si="12"/>
        <v>112.68544104101748</v>
      </c>
      <c r="W243" s="13">
        <f t="shared" si="12"/>
        <v>109.02896081771721</v>
      </c>
      <c r="X243" s="13">
        <f t="shared" si="12"/>
        <v>106.91273042777428</v>
      </c>
      <c r="Y243" s="13">
        <f t="shared" si="12"/>
        <v>107.29449272696617</v>
      </c>
      <c r="Z243" s="13">
        <f t="shared" si="12"/>
        <v>102.71535374434147</v>
      </c>
      <c r="AA243" s="13">
        <f t="shared" si="12"/>
        <v>101.44155698298317</v>
      </c>
      <c r="AB243" s="13">
        <f t="shared" si="12"/>
        <v>100</v>
      </c>
      <c r="AC243" s="13">
        <f t="shared" si="12"/>
        <v>95.647231149297127</v>
      </c>
      <c r="AD243" s="13">
        <f t="shared" si="12"/>
        <v>94.073598479770652</v>
      </c>
      <c r="AE243" s="13">
        <f t="shared" si="12"/>
        <v>91.415062651206881</v>
      </c>
      <c r="AF243" s="13">
        <f t="shared" si="12"/>
        <v>90.880690693249264</v>
      </c>
      <c r="AG243" s="13">
        <f t="shared" si="12"/>
        <v>89.307028978413456</v>
      </c>
      <c r="AH243" s="13">
        <f t="shared" si="12"/>
        <v>86.950473010573162</v>
      </c>
    </row>
    <row r="244" spans="1:34" x14ac:dyDescent="0.25">
      <c r="A244" s="6">
        <v>57</v>
      </c>
      <c r="B244" s="1" t="s">
        <v>148</v>
      </c>
      <c r="C244" s="13">
        <f t="shared" si="3"/>
        <v>231.47790929152328</v>
      </c>
      <c r="D244" s="13">
        <f t="shared" si="12"/>
        <v>256.7328181561449</v>
      </c>
      <c r="E244" s="13">
        <f t="shared" si="12"/>
        <v>208.26824950536286</v>
      </c>
      <c r="F244" s="13">
        <f t="shared" si="12"/>
        <v>201.93045515124589</v>
      </c>
      <c r="G244" s="13">
        <f t="shared" si="12"/>
        <v>167.14917060581544</v>
      </c>
      <c r="H244" s="13">
        <f t="shared" si="12"/>
        <v>163.72936191393072</v>
      </c>
      <c r="I244" s="13">
        <f t="shared" si="12"/>
        <v>161.82905673079412</v>
      </c>
      <c r="J244" s="13">
        <f t="shared" si="12"/>
        <v>146.51413568381076</v>
      </c>
      <c r="K244" s="13">
        <f t="shared" si="12"/>
        <v>160.65461400051407</v>
      </c>
      <c r="L244" s="13">
        <f t="shared" si="12"/>
        <v>145.34602042596075</v>
      </c>
      <c r="M244" s="13">
        <f t="shared" si="12"/>
        <v>136.03326985114072</v>
      </c>
      <c r="N244" s="13">
        <f t="shared" si="12"/>
        <v>137.29725771610586</v>
      </c>
      <c r="O244" s="13">
        <f t="shared" si="12"/>
        <v>127.52011629834604</v>
      </c>
      <c r="P244" s="13">
        <f t="shared" si="12"/>
        <v>125.0228166640412</v>
      </c>
      <c r="Q244" s="13">
        <f t="shared" si="12"/>
        <v>129.96502496772536</v>
      </c>
      <c r="R244" s="13">
        <f t="shared" si="12"/>
        <v>132.09690629045471</v>
      </c>
      <c r="S244" s="13">
        <f t="shared" si="12"/>
        <v>127.36482183620883</v>
      </c>
      <c r="T244" s="13">
        <f t="shared" si="12"/>
        <v>118.87366289989554</v>
      </c>
      <c r="U244" s="13">
        <f t="shared" si="12"/>
        <v>119.60673306169315</v>
      </c>
      <c r="V244" s="13">
        <f t="shared" si="12"/>
        <v>111.21375729006178</v>
      </c>
      <c r="W244" s="13">
        <f t="shared" si="12"/>
        <v>110.89517356480854</v>
      </c>
      <c r="X244" s="13">
        <f t="shared" si="12"/>
        <v>112.72565897047062</v>
      </c>
      <c r="Y244" s="13">
        <f t="shared" si="12"/>
        <v>110.05435637067984</v>
      </c>
      <c r="Z244" s="13">
        <f t="shared" si="12"/>
        <v>107.00222564629345</v>
      </c>
      <c r="AA244" s="13">
        <f t="shared" si="12"/>
        <v>101.46858870722254</v>
      </c>
      <c r="AB244" s="13">
        <f t="shared" si="12"/>
        <v>100</v>
      </c>
      <c r="AC244" s="13">
        <f t="shared" si="12"/>
        <v>98.378575332483138</v>
      </c>
      <c r="AD244" s="13">
        <f t="shared" si="12"/>
        <v>95.417732677680135</v>
      </c>
      <c r="AE244" s="13">
        <f t="shared" si="12"/>
        <v>92.304852158395121</v>
      </c>
      <c r="AF244" s="13">
        <f t="shared" si="12"/>
        <v>91.741208464787732</v>
      </c>
      <c r="AG244" s="13">
        <f t="shared" si="12"/>
        <v>88.735947553505554</v>
      </c>
      <c r="AH244" s="13">
        <f t="shared" si="12"/>
        <v>86.982343797916144</v>
      </c>
    </row>
    <row r="245" spans="1:34" x14ac:dyDescent="0.25">
      <c r="A245" s="6">
        <v>58</v>
      </c>
      <c r="B245" s="1" t="s">
        <v>149</v>
      </c>
      <c r="C245" s="13">
        <f t="shared" si="3"/>
        <v>197.44116253356498</v>
      </c>
      <c r="D245" s="13">
        <f t="shared" si="12"/>
        <v>163.75188314665618</v>
      </c>
      <c r="E245" s="13">
        <f t="shared" si="12"/>
        <v>201.46126571397869</v>
      </c>
      <c r="F245" s="13">
        <f t="shared" si="12"/>
        <v>170.75725149128002</v>
      </c>
      <c r="G245" s="13">
        <f t="shared" si="12"/>
        <v>156.06142577718589</v>
      </c>
      <c r="H245" s="13">
        <f t="shared" si="12"/>
        <v>144.00368649437425</v>
      </c>
      <c r="I245" s="13">
        <f t="shared" si="12"/>
        <v>170.59024223814399</v>
      </c>
      <c r="J245" s="13">
        <f t="shared" si="12"/>
        <v>153.69482355834256</v>
      </c>
      <c r="K245" s="13">
        <f t="shared" si="12"/>
        <v>141.09546519174876</v>
      </c>
      <c r="L245" s="13">
        <f t="shared" si="12"/>
        <v>129.16225362300122</v>
      </c>
      <c r="M245" s="13">
        <f t="shared" si="12"/>
        <v>139.5338453295231</v>
      </c>
      <c r="N245" s="13">
        <f t="shared" si="12"/>
        <v>117.87337570488278</v>
      </c>
      <c r="O245" s="13">
        <f t="shared" si="12"/>
        <v>118.99662049597792</v>
      </c>
      <c r="P245" s="13">
        <f t="shared" si="12"/>
        <v>122.83805031446541</v>
      </c>
      <c r="Q245" s="13">
        <f t="shared" si="12"/>
        <v>123.12151741993586</v>
      </c>
      <c r="R245" s="13">
        <f t="shared" si="12"/>
        <v>114.78420569329658</v>
      </c>
      <c r="S245" s="13">
        <f t="shared" si="12"/>
        <v>118.86837308820034</v>
      </c>
      <c r="T245" s="13">
        <f t="shared" si="12"/>
        <v>112.68536742942139</v>
      </c>
      <c r="U245" s="13">
        <f t="shared" si="12"/>
        <v>100.3384751227474</v>
      </c>
      <c r="V245" s="13">
        <f t="shared" si="12"/>
        <v>99.247983848099537</v>
      </c>
      <c r="W245" s="13">
        <f t="shared" si="12"/>
        <v>103.43400910219279</v>
      </c>
      <c r="X245" s="13">
        <f t="shared" si="12"/>
        <v>105.94230382133888</v>
      </c>
      <c r="Y245" s="13">
        <f t="shared" si="12"/>
        <v>99.629945915172215</v>
      </c>
      <c r="Z245" s="13">
        <f t="shared" si="12"/>
        <v>105.07986069412755</v>
      </c>
      <c r="AA245" s="13">
        <f t="shared" si="12"/>
        <v>101.79389934619232</v>
      </c>
      <c r="AB245" s="13">
        <f t="shared" si="12"/>
        <v>100</v>
      </c>
      <c r="AC245" s="13">
        <f t="shared" si="12"/>
        <v>87.7947709434426</v>
      </c>
      <c r="AD245" s="13">
        <f t="shared" si="12"/>
        <v>90.378868215559606</v>
      </c>
      <c r="AE245" s="13">
        <f t="shared" si="12"/>
        <v>89.166613166698738</v>
      </c>
      <c r="AF245" s="13">
        <f t="shared" si="12"/>
        <v>88.730285743785657</v>
      </c>
      <c r="AG245" s="13">
        <f t="shared" si="12"/>
        <v>84.427306554015061</v>
      </c>
      <c r="AH245" s="13">
        <f t="shared" si="12"/>
        <v>87.745467946580547</v>
      </c>
    </row>
    <row r="246" spans="1:34" x14ac:dyDescent="0.25">
      <c r="A246" s="6">
        <v>59</v>
      </c>
      <c r="B246" s="9" t="s">
        <v>288</v>
      </c>
      <c r="C246" s="13" t="str">
        <f t="shared" ref="C246" si="14">IF(OR(C62=0,C154=0),"",C62*100/C154)</f>
        <v/>
      </c>
      <c r="D246" s="13" t="str">
        <f t="shared" si="12"/>
        <v/>
      </c>
      <c r="E246" s="13" t="str">
        <f t="shared" si="12"/>
        <v/>
      </c>
      <c r="F246" s="13" t="str">
        <f t="shared" si="12"/>
        <v/>
      </c>
      <c r="G246" s="13" t="str">
        <f t="shared" si="12"/>
        <v/>
      </c>
      <c r="H246" s="13" t="str">
        <f t="shared" si="12"/>
        <v/>
      </c>
      <c r="I246" s="13" t="str">
        <f t="shared" si="12"/>
        <v/>
      </c>
      <c r="J246" s="13" t="str">
        <f t="shared" si="12"/>
        <v/>
      </c>
      <c r="K246" s="13" t="str">
        <f t="shared" si="12"/>
        <v/>
      </c>
      <c r="L246" s="13" t="str">
        <f t="shared" si="12"/>
        <v/>
      </c>
      <c r="M246" s="13" t="str">
        <f t="shared" si="12"/>
        <v/>
      </c>
      <c r="N246" s="13" t="str">
        <f t="shared" si="12"/>
        <v/>
      </c>
      <c r="O246" s="13" t="str">
        <f t="shared" si="12"/>
        <v/>
      </c>
      <c r="P246" s="13" t="str">
        <f t="shared" si="12"/>
        <v/>
      </c>
      <c r="Q246" s="13" t="str">
        <f t="shared" si="12"/>
        <v/>
      </c>
      <c r="R246" s="13" t="str">
        <f t="shared" si="12"/>
        <v/>
      </c>
      <c r="S246" s="13" t="str">
        <f t="shared" si="12"/>
        <v/>
      </c>
      <c r="T246" s="13" t="str">
        <f t="shared" si="12"/>
        <v/>
      </c>
      <c r="U246" s="13" t="str">
        <f t="shared" si="12"/>
        <v/>
      </c>
      <c r="V246" s="13" t="str">
        <f t="shared" si="12"/>
        <v/>
      </c>
      <c r="W246" s="13" t="str">
        <f t="shared" si="12"/>
        <v/>
      </c>
      <c r="X246" s="13" t="str">
        <f t="shared" si="12"/>
        <v/>
      </c>
      <c r="Y246" s="13" t="str">
        <f t="shared" si="12"/>
        <v/>
      </c>
      <c r="Z246" s="13" t="str">
        <f t="shared" si="12"/>
        <v/>
      </c>
      <c r="AA246" s="13" t="str">
        <f t="shared" si="12"/>
        <v/>
      </c>
      <c r="AB246" s="13" t="str">
        <f t="shared" si="12"/>
        <v/>
      </c>
      <c r="AC246" s="13" t="str">
        <f t="shared" si="12"/>
        <v/>
      </c>
      <c r="AD246" s="13" t="str">
        <f t="shared" si="12"/>
        <v/>
      </c>
      <c r="AE246" s="13" t="str">
        <f t="shared" si="12"/>
        <v/>
      </c>
      <c r="AF246" s="13" t="str">
        <f t="shared" si="12"/>
        <v/>
      </c>
      <c r="AG246" s="13" t="str">
        <f t="shared" si="12"/>
        <v/>
      </c>
      <c r="AH246" s="13" t="str">
        <f t="shared" si="12"/>
        <v/>
      </c>
    </row>
    <row r="247" spans="1:34" x14ac:dyDescent="0.25">
      <c r="A247" s="6">
        <v>60</v>
      </c>
      <c r="B247" s="9" t="s">
        <v>72</v>
      </c>
      <c r="C247" s="13" t="str">
        <f t="shared" ref="C247" si="15">IF(OR(C63=0,C155=0),"",C63*100/C155)</f>
        <v/>
      </c>
      <c r="D247" s="13" t="str">
        <f t="shared" si="12"/>
        <v/>
      </c>
      <c r="E247" s="13" t="str">
        <f t="shared" si="12"/>
        <v/>
      </c>
      <c r="F247" s="13" t="str">
        <f t="shared" ref="D247:AH255" si="16">IF(OR(F63=0,F155=0),"",F63*100/F155)</f>
        <v/>
      </c>
      <c r="G247" s="13" t="str">
        <f t="shared" si="16"/>
        <v/>
      </c>
      <c r="H247" s="13" t="str">
        <f t="shared" si="16"/>
        <v/>
      </c>
      <c r="I247" s="13" t="str">
        <f t="shared" si="16"/>
        <v/>
      </c>
      <c r="J247" s="13" t="str">
        <f t="shared" si="16"/>
        <v/>
      </c>
      <c r="K247" s="13" t="str">
        <f t="shared" si="16"/>
        <v/>
      </c>
      <c r="L247" s="13" t="str">
        <f t="shared" si="16"/>
        <v/>
      </c>
      <c r="M247" s="13" t="str">
        <f t="shared" si="16"/>
        <v/>
      </c>
      <c r="N247" s="13" t="str">
        <f t="shared" si="16"/>
        <v/>
      </c>
      <c r="O247" s="13" t="str">
        <f t="shared" si="16"/>
        <v/>
      </c>
      <c r="P247" s="13" t="str">
        <f t="shared" si="16"/>
        <v/>
      </c>
      <c r="Q247" s="13" t="str">
        <f t="shared" si="16"/>
        <v/>
      </c>
      <c r="R247" s="13" t="str">
        <f t="shared" si="16"/>
        <v/>
      </c>
      <c r="S247" s="13" t="str">
        <f t="shared" si="16"/>
        <v/>
      </c>
      <c r="T247" s="13" t="str">
        <f t="shared" si="16"/>
        <v/>
      </c>
      <c r="U247" s="13" t="str">
        <f t="shared" si="16"/>
        <v/>
      </c>
      <c r="V247" s="13" t="str">
        <f t="shared" si="16"/>
        <v/>
      </c>
      <c r="W247" s="13" t="str">
        <f t="shared" si="16"/>
        <v/>
      </c>
      <c r="X247" s="13" t="str">
        <f t="shared" si="16"/>
        <v/>
      </c>
      <c r="Y247" s="13" t="str">
        <f t="shared" si="16"/>
        <v/>
      </c>
      <c r="Z247" s="13" t="str">
        <f t="shared" si="16"/>
        <v/>
      </c>
      <c r="AA247" s="13" t="str">
        <f t="shared" si="16"/>
        <v/>
      </c>
      <c r="AB247" s="13" t="str">
        <f t="shared" si="16"/>
        <v/>
      </c>
      <c r="AC247" s="13" t="str">
        <f t="shared" si="16"/>
        <v/>
      </c>
      <c r="AD247" s="13" t="str">
        <f t="shared" si="16"/>
        <v/>
      </c>
      <c r="AE247" s="13" t="str">
        <f t="shared" si="16"/>
        <v/>
      </c>
      <c r="AF247" s="13" t="str">
        <f t="shared" si="16"/>
        <v/>
      </c>
      <c r="AG247" s="13" t="str">
        <f t="shared" si="16"/>
        <v/>
      </c>
      <c r="AH247" s="13" t="str">
        <f t="shared" si="16"/>
        <v/>
      </c>
    </row>
    <row r="248" spans="1:34" x14ac:dyDescent="0.25">
      <c r="A248" s="6">
        <v>61</v>
      </c>
      <c r="B248" s="1" t="s">
        <v>150</v>
      </c>
      <c r="C248" s="13" t="str">
        <f t="shared" ref="C248" si="17">IF(OR(C64=0,C156=0),"",C64*100/C156)</f>
        <v/>
      </c>
      <c r="D248" s="13" t="str">
        <f t="shared" si="16"/>
        <v/>
      </c>
      <c r="E248" s="13" t="str">
        <f t="shared" si="16"/>
        <v/>
      </c>
      <c r="F248" s="13">
        <f t="shared" si="16"/>
        <v>214.41742784853554</v>
      </c>
      <c r="G248" s="13">
        <f t="shared" si="16"/>
        <v>223.33891680625348</v>
      </c>
      <c r="H248" s="13">
        <f t="shared" si="16"/>
        <v>162.3719291408901</v>
      </c>
      <c r="I248" s="13">
        <f t="shared" si="16"/>
        <v>206.5262288310615</v>
      </c>
      <c r="J248" s="13">
        <f t="shared" si="16"/>
        <v>195.73302016050104</v>
      </c>
      <c r="K248" s="13">
        <f t="shared" si="16"/>
        <v>183.79650051463022</v>
      </c>
      <c r="L248" s="13">
        <f t="shared" si="16"/>
        <v>166.03573088928735</v>
      </c>
      <c r="M248" s="13">
        <f t="shared" si="16"/>
        <v>129.84314947543368</v>
      </c>
      <c r="N248" s="13">
        <f t="shared" si="16"/>
        <v>154.9926223511761</v>
      </c>
      <c r="O248" s="13">
        <f t="shared" si="16"/>
        <v>139.80343636846592</v>
      </c>
      <c r="P248" s="13">
        <f t="shared" si="16"/>
        <v>132.12682665337849</v>
      </c>
      <c r="Q248" s="13">
        <f t="shared" si="16"/>
        <v>130.96161842368048</v>
      </c>
      <c r="R248" s="13">
        <f t="shared" si="16"/>
        <v>126.91321674239157</v>
      </c>
      <c r="S248" s="13">
        <f t="shared" si="16"/>
        <v>130.80849161160819</v>
      </c>
      <c r="T248" s="13">
        <f t="shared" si="16"/>
        <v>122.48372497504394</v>
      </c>
      <c r="U248" s="13">
        <f t="shared" si="16"/>
        <v>117.04246300557843</v>
      </c>
      <c r="V248" s="13">
        <f t="shared" si="16"/>
        <v>111.7593151389168</v>
      </c>
      <c r="W248" s="13">
        <f t="shared" si="16"/>
        <v>108.27919373646509</v>
      </c>
      <c r="X248" s="13">
        <f t="shared" si="16"/>
        <v>111.3456793422588</v>
      </c>
      <c r="Y248" s="13">
        <f t="shared" si="16"/>
        <v>107.6915864997827</v>
      </c>
      <c r="Z248" s="13">
        <f t="shared" si="16"/>
        <v>100.50488926726022</v>
      </c>
      <c r="AA248" s="13">
        <f t="shared" si="16"/>
        <v>102.06458647031842</v>
      </c>
      <c r="AB248" s="13">
        <f t="shared" si="16"/>
        <v>100</v>
      </c>
      <c r="AC248" s="13">
        <f t="shared" si="16"/>
        <v>96.58560237059703</v>
      </c>
      <c r="AD248" s="13">
        <f t="shared" si="16"/>
        <v>92.018245377693489</v>
      </c>
      <c r="AE248" s="13">
        <f t="shared" si="16"/>
        <v>89.89135730556049</v>
      </c>
      <c r="AF248" s="13">
        <f t="shared" si="16"/>
        <v>90.857644243000053</v>
      </c>
      <c r="AG248" s="13">
        <f t="shared" si="16"/>
        <v>86.291913214990146</v>
      </c>
      <c r="AH248" s="13">
        <f t="shared" si="16"/>
        <v>85.79893355655976</v>
      </c>
    </row>
    <row r="249" spans="1:34" x14ac:dyDescent="0.25">
      <c r="A249" s="6">
        <v>62</v>
      </c>
      <c r="B249" s="1" t="s">
        <v>151</v>
      </c>
      <c r="C249" s="13">
        <f t="shared" si="3"/>
        <v>97.989260377062678</v>
      </c>
      <c r="D249" s="13">
        <f t="shared" si="16"/>
        <v>100.15310906548385</v>
      </c>
      <c r="E249" s="13">
        <f t="shared" si="16"/>
        <v>96.623664050708101</v>
      </c>
      <c r="F249" s="13">
        <f t="shared" si="16"/>
        <v>96.154434511399998</v>
      </c>
      <c r="G249" s="13">
        <f t="shared" si="16"/>
        <v>95.058389615821511</v>
      </c>
      <c r="H249" s="13">
        <f t="shared" si="16"/>
        <v>94.487593778936812</v>
      </c>
      <c r="I249" s="13">
        <f t="shared" si="16"/>
        <v>92.542168974881903</v>
      </c>
      <c r="J249" s="13">
        <f t="shared" si="16"/>
        <v>91.785643807452075</v>
      </c>
      <c r="K249" s="13">
        <f t="shared" si="16"/>
        <v>91.605794616144237</v>
      </c>
      <c r="L249" s="13">
        <f t="shared" si="16"/>
        <v>94.001696454145403</v>
      </c>
      <c r="M249" s="13">
        <f t="shared" si="16"/>
        <v>93.084778358161358</v>
      </c>
      <c r="N249" s="13">
        <f t="shared" si="16"/>
        <v>93.611278592514324</v>
      </c>
      <c r="O249" s="13">
        <f t="shared" si="16"/>
        <v>93.958134045148213</v>
      </c>
      <c r="P249" s="13">
        <f t="shared" si="16"/>
        <v>94.954858460287966</v>
      </c>
      <c r="Q249" s="13">
        <f t="shared" si="16"/>
        <v>95.430531662577991</v>
      </c>
      <c r="R249" s="13">
        <f t="shared" si="16"/>
        <v>95.654273316398701</v>
      </c>
      <c r="S249" s="13">
        <f t="shared" si="16"/>
        <v>95.562160902323299</v>
      </c>
      <c r="T249" s="13">
        <f t="shared" si="16"/>
        <v>94.564095543959709</v>
      </c>
      <c r="U249" s="13">
        <f t="shared" si="16"/>
        <v>94.217491657742713</v>
      </c>
      <c r="V249" s="13">
        <f t="shared" si="16"/>
        <v>94.765526546841983</v>
      </c>
      <c r="W249" s="13">
        <f t="shared" si="16"/>
        <v>95.779774128756188</v>
      </c>
      <c r="X249" s="13">
        <f t="shared" si="16"/>
        <v>97.450796058676033</v>
      </c>
      <c r="Y249" s="13">
        <f t="shared" si="16"/>
        <v>98.045657985453786</v>
      </c>
      <c r="Z249" s="13">
        <f t="shared" si="16"/>
        <v>98.308527158116661</v>
      </c>
      <c r="AA249" s="13">
        <f t="shared" si="16"/>
        <v>99.055295496097202</v>
      </c>
      <c r="AB249" s="13">
        <f t="shared" si="16"/>
        <v>100</v>
      </c>
      <c r="AC249" s="13">
        <f t="shared" si="16"/>
        <v>100.56969379210098</v>
      </c>
      <c r="AD249" s="13">
        <f t="shared" si="16"/>
        <v>101.53188539634588</v>
      </c>
      <c r="AE249" s="13">
        <f t="shared" si="16"/>
        <v>102.56918033358016</v>
      </c>
      <c r="AF249" s="13">
        <f t="shared" si="16"/>
        <v>103.37854274966688</v>
      </c>
      <c r="AG249" s="13">
        <f t="shared" si="16"/>
        <v>104.04042081029776</v>
      </c>
      <c r="AH249" s="13">
        <f t="shared" si="16"/>
        <v>105.48968310899194</v>
      </c>
    </row>
    <row r="250" spans="1:34" x14ac:dyDescent="0.25">
      <c r="A250" s="6">
        <v>63</v>
      </c>
      <c r="B250" s="1" t="s">
        <v>152</v>
      </c>
      <c r="C250" s="13">
        <f t="shared" si="3"/>
        <v>81.836016425899459</v>
      </c>
      <c r="D250" s="13">
        <f t="shared" si="16"/>
        <v>82.820751171851825</v>
      </c>
      <c r="E250" s="13">
        <f t="shared" si="16"/>
        <v>84.402138533774689</v>
      </c>
      <c r="F250" s="13">
        <f t="shared" si="16"/>
        <v>84.396991170540247</v>
      </c>
      <c r="G250" s="13">
        <f t="shared" si="16"/>
        <v>85.896102850431816</v>
      </c>
      <c r="H250" s="13">
        <f t="shared" si="16"/>
        <v>86.041292242327629</v>
      </c>
      <c r="I250" s="13">
        <f t="shared" si="16"/>
        <v>86.103230476457327</v>
      </c>
      <c r="J250" s="13">
        <f t="shared" si="16"/>
        <v>86.783362279487605</v>
      </c>
      <c r="K250" s="13">
        <f t="shared" si="16"/>
        <v>87.456311004040217</v>
      </c>
      <c r="L250" s="13">
        <f t="shared" si="16"/>
        <v>88.70228556222466</v>
      </c>
      <c r="M250" s="13">
        <f t="shared" si="16"/>
        <v>89.451679097468343</v>
      </c>
      <c r="N250" s="13">
        <f t="shared" si="16"/>
        <v>90.530490669257418</v>
      </c>
      <c r="O250" s="13">
        <f t="shared" si="16"/>
        <v>91.483528722115636</v>
      </c>
      <c r="P250" s="13">
        <f t="shared" si="16"/>
        <v>93.31966907148626</v>
      </c>
      <c r="Q250" s="13">
        <f t="shared" si="16"/>
        <v>94.899816723850265</v>
      </c>
      <c r="R250" s="13">
        <f t="shared" si="16"/>
        <v>95.554294815963075</v>
      </c>
      <c r="S250" s="13">
        <f t="shared" si="16"/>
        <v>95.643891088943889</v>
      </c>
      <c r="T250" s="13">
        <f t="shared" si="16"/>
        <v>95.712328470264154</v>
      </c>
      <c r="U250" s="13">
        <f t="shared" si="16"/>
        <v>95.730194701012735</v>
      </c>
      <c r="V250" s="13">
        <f t="shared" si="16"/>
        <v>96.101483166223517</v>
      </c>
      <c r="W250" s="13">
        <f t="shared" si="16"/>
        <v>96.830825676197691</v>
      </c>
      <c r="X250" s="13">
        <f t="shared" si="16"/>
        <v>97.924701575067601</v>
      </c>
      <c r="Y250" s="13">
        <f t="shared" si="16"/>
        <v>98.672711075025092</v>
      </c>
      <c r="Z250" s="13">
        <f t="shared" si="16"/>
        <v>99.150314491722796</v>
      </c>
      <c r="AA250" s="13">
        <f t="shared" si="16"/>
        <v>99.521490595093155</v>
      </c>
      <c r="AB250" s="13">
        <f t="shared" si="16"/>
        <v>100</v>
      </c>
      <c r="AC250" s="13">
        <f t="shared" si="16"/>
        <v>100.5848566222603</v>
      </c>
      <c r="AD250" s="13">
        <f t="shared" si="16"/>
        <v>101.28756755880755</v>
      </c>
      <c r="AE250" s="13">
        <f t="shared" si="16"/>
        <v>101.95365991227649</v>
      </c>
      <c r="AF250" s="13">
        <f t="shared" si="16"/>
        <v>102.37059570610913</v>
      </c>
      <c r="AG250" s="13">
        <f t="shared" si="16"/>
        <v>103.04800242987875</v>
      </c>
      <c r="AH250" s="13">
        <f t="shared" si="16"/>
        <v>104.05326906934499</v>
      </c>
    </row>
    <row r="251" spans="1:34" x14ac:dyDescent="0.25">
      <c r="A251" s="6">
        <v>64</v>
      </c>
      <c r="B251" s="9" t="s">
        <v>153</v>
      </c>
      <c r="C251" s="13">
        <f t="shared" si="3"/>
        <v>124.49424214130096</v>
      </c>
      <c r="D251" s="13">
        <f t="shared" si="16"/>
        <v>125.13904338153503</v>
      </c>
      <c r="E251" s="13">
        <f t="shared" si="16"/>
        <v>126.26262626262624</v>
      </c>
      <c r="F251" s="13">
        <f t="shared" si="16"/>
        <v>123.4949058351343</v>
      </c>
      <c r="G251" s="13">
        <f t="shared" si="16"/>
        <v>122.09460070543545</v>
      </c>
      <c r="H251" s="13">
        <f t="shared" si="16"/>
        <v>117.56674757281553</v>
      </c>
      <c r="I251" s="13">
        <f t="shared" si="16"/>
        <v>115.2073732718894</v>
      </c>
      <c r="J251" s="13">
        <f t="shared" si="16"/>
        <v>113.72970240727871</v>
      </c>
      <c r="K251" s="13">
        <f t="shared" si="16"/>
        <v>112.98016570424303</v>
      </c>
      <c r="L251" s="13">
        <f t="shared" si="16"/>
        <v>110.55152929615527</v>
      </c>
      <c r="M251" s="13">
        <f t="shared" si="16"/>
        <v>108.62108392407957</v>
      </c>
      <c r="N251" s="13">
        <f t="shared" si="16"/>
        <v>107.93714543902806</v>
      </c>
      <c r="O251" s="13">
        <f t="shared" si="16"/>
        <v>107.24649871724775</v>
      </c>
      <c r="P251" s="13">
        <f t="shared" si="16"/>
        <v>105.61200335044977</v>
      </c>
      <c r="Q251" s="13">
        <f t="shared" si="16"/>
        <v>106.59205223010558</v>
      </c>
      <c r="R251" s="13">
        <f t="shared" si="16"/>
        <v>106.74387319412762</v>
      </c>
      <c r="S251" s="13">
        <f t="shared" si="16"/>
        <v>106.04047424366313</v>
      </c>
      <c r="T251" s="13">
        <f t="shared" si="16"/>
        <v>104.58775970668421</v>
      </c>
      <c r="U251" s="13">
        <f t="shared" si="16"/>
        <v>103.8781163434903</v>
      </c>
      <c r="V251" s="13">
        <f t="shared" si="16"/>
        <v>102.68938083708059</v>
      </c>
      <c r="W251" s="13">
        <f t="shared" si="16"/>
        <v>102.44690492139171</v>
      </c>
      <c r="X251" s="13">
        <f t="shared" si="16"/>
        <v>102.00723922342877</v>
      </c>
      <c r="Y251" s="13">
        <f t="shared" si="16"/>
        <v>102.02265039781987</v>
      </c>
      <c r="Z251" s="13">
        <f t="shared" si="16"/>
        <v>101.40117994100294</v>
      </c>
      <c r="AA251" s="13">
        <f t="shared" si="16"/>
        <v>100.57987952890407</v>
      </c>
      <c r="AB251" s="13">
        <f t="shared" si="16"/>
        <v>100</v>
      </c>
      <c r="AC251" s="13">
        <f t="shared" si="16"/>
        <v>99.58781709037595</v>
      </c>
      <c r="AD251" s="13">
        <f t="shared" si="16"/>
        <v>99.12961530596823</v>
      </c>
      <c r="AE251" s="13">
        <f t="shared" si="16"/>
        <v>98.498445913408901</v>
      </c>
      <c r="AF251" s="13">
        <f t="shared" si="16"/>
        <v>97.814758495788396</v>
      </c>
      <c r="AG251" s="13">
        <f t="shared" si="16"/>
        <v>97.635234762925705</v>
      </c>
      <c r="AH251" s="13">
        <f t="shared" si="16"/>
        <v>97.591528472692588</v>
      </c>
    </row>
    <row r="252" spans="1:34" x14ac:dyDescent="0.25">
      <c r="A252" s="6">
        <v>65</v>
      </c>
      <c r="B252" s="9" t="s">
        <v>78</v>
      </c>
      <c r="C252" s="13">
        <f t="shared" si="3"/>
        <v>177.90428749332858</v>
      </c>
      <c r="D252" s="13">
        <f t="shared" si="16"/>
        <v>173.95085888236574</v>
      </c>
      <c r="E252" s="13">
        <f t="shared" si="16"/>
        <v>170.25996264009962</v>
      </c>
      <c r="F252" s="13">
        <f t="shared" si="16"/>
        <v>160.75688628915233</v>
      </c>
      <c r="G252" s="13">
        <f t="shared" si="16"/>
        <v>153.75595035527874</v>
      </c>
      <c r="H252" s="13">
        <f t="shared" si="16"/>
        <v>152.07182656512325</v>
      </c>
      <c r="I252" s="13">
        <f t="shared" si="16"/>
        <v>144.66308930920482</v>
      </c>
      <c r="J252" s="13">
        <f t="shared" si="16"/>
        <v>135.27284532902866</v>
      </c>
      <c r="K252" s="13">
        <f t="shared" si="16"/>
        <v>136.66172976167903</v>
      </c>
      <c r="L252" s="13">
        <f t="shared" si="16"/>
        <v>129.15620635932871</v>
      </c>
      <c r="M252" s="13">
        <f t="shared" si="16"/>
        <v>128.65247963359772</v>
      </c>
      <c r="N252" s="13">
        <f t="shared" si="16"/>
        <v>123.52720659871594</v>
      </c>
      <c r="O252" s="13">
        <f t="shared" si="16"/>
        <v>120.96729850697029</v>
      </c>
      <c r="P252" s="13">
        <f t="shared" si="16"/>
        <v>119.27986767886679</v>
      </c>
      <c r="Q252" s="13">
        <f t="shared" si="16"/>
        <v>118.81226770610428</v>
      </c>
      <c r="R252" s="13">
        <f t="shared" si="16"/>
        <v>118.0268908176152</v>
      </c>
      <c r="S252" s="13">
        <f t="shared" si="16"/>
        <v>114.80838327753136</v>
      </c>
      <c r="T252" s="13">
        <f t="shared" si="16"/>
        <v>112.18216483070655</v>
      </c>
      <c r="U252" s="13">
        <f t="shared" si="16"/>
        <v>108.44238079117675</v>
      </c>
      <c r="V252" s="13">
        <f t="shared" si="16"/>
        <v>106.55843229494681</v>
      </c>
      <c r="W252" s="13">
        <f t="shared" si="16"/>
        <v>105.57592590087015</v>
      </c>
      <c r="X252" s="13">
        <f t="shared" si="16"/>
        <v>104.67014251288489</v>
      </c>
      <c r="Y252" s="13">
        <f t="shared" si="16"/>
        <v>103.98105741189859</v>
      </c>
      <c r="Z252" s="13">
        <f t="shared" si="16"/>
        <v>102.65983349568489</v>
      </c>
      <c r="AA252" s="13">
        <f t="shared" si="16"/>
        <v>101.17830889205189</v>
      </c>
      <c r="AB252" s="13">
        <f t="shared" si="16"/>
        <v>100</v>
      </c>
      <c r="AC252" s="13">
        <f t="shared" si="16"/>
        <v>98.702079835603769</v>
      </c>
      <c r="AD252" s="13">
        <f t="shared" si="16"/>
        <v>97.708554269296116</v>
      </c>
      <c r="AE252" s="13">
        <f t="shared" si="16"/>
        <v>96.810461468884569</v>
      </c>
      <c r="AF252" s="13">
        <f t="shared" si="16"/>
        <v>96.075042126817394</v>
      </c>
      <c r="AG252" s="13">
        <f t="shared" si="16"/>
        <v>95.344949156751539</v>
      </c>
      <c r="AH252" s="13">
        <f t="shared" si="16"/>
        <v>94.966160391513839</v>
      </c>
    </row>
    <row r="253" spans="1:34" x14ac:dyDescent="0.25">
      <c r="A253" s="6">
        <v>66</v>
      </c>
      <c r="B253" s="1" t="s">
        <v>154</v>
      </c>
      <c r="C253" s="13">
        <f t="shared" si="3"/>
        <v>187.83258106384616</v>
      </c>
      <c r="D253" s="13">
        <f t="shared" si="16"/>
        <v>183.86521454006115</v>
      </c>
      <c r="E253" s="13">
        <f t="shared" si="16"/>
        <v>180.79796473148275</v>
      </c>
      <c r="F253" s="13">
        <f t="shared" si="16"/>
        <v>171.76208432144244</v>
      </c>
      <c r="G253" s="13">
        <f t="shared" si="16"/>
        <v>165.81584713105423</v>
      </c>
      <c r="H253" s="13">
        <f t="shared" si="16"/>
        <v>155.37549262354847</v>
      </c>
      <c r="I253" s="13">
        <f t="shared" si="16"/>
        <v>150.92045306320011</v>
      </c>
      <c r="J253" s="13">
        <f t="shared" si="16"/>
        <v>143.74115093539555</v>
      </c>
      <c r="K253" s="13">
        <f t="shared" si="16"/>
        <v>138.02636106315791</v>
      </c>
      <c r="L253" s="13">
        <f t="shared" si="16"/>
        <v>131.65962601142806</v>
      </c>
      <c r="M253" s="13">
        <f t="shared" si="16"/>
        <v>124.75630934241782</v>
      </c>
      <c r="N253" s="13">
        <f t="shared" si="16"/>
        <v>122.37303338887028</v>
      </c>
      <c r="O253" s="13">
        <f t="shared" si="16"/>
        <v>121.13997562663688</v>
      </c>
      <c r="P253" s="13">
        <f t="shared" si="16"/>
        <v>119.56291215399702</v>
      </c>
      <c r="Q253" s="13">
        <f t="shared" si="16"/>
        <v>119.03564061837442</v>
      </c>
      <c r="R253" s="13">
        <f t="shared" si="16"/>
        <v>118.03333973461233</v>
      </c>
      <c r="S253" s="13">
        <f t="shared" si="16"/>
        <v>116.21315147620153</v>
      </c>
      <c r="T253" s="13">
        <f t="shared" si="16"/>
        <v>111.99081566052247</v>
      </c>
      <c r="U253" s="13">
        <f t="shared" si="16"/>
        <v>108.2132389292385</v>
      </c>
      <c r="V253" s="13">
        <f t="shared" si="16"/>
        <v>106.41459327166289</v>
      </c>
      <c r="W253" s="13">
        <f t="shared" si="16"/>
        <v>105.39096940616088</v>
      </c>
      <c r="X253" s="13">
        <f t="shared" si="16"/>
        <v>105.25173455880413</v>
      </c>
      <c r="Y253" s="13">
        <f t="shared" si="16"/>
        <v>104.40693194304686</v>
      </c>
      <c r="Z253" s="13">
        <f t="shared" si="16"/>
        <v>103.07565068405479</v>
      </c>
      <c r="AA253" s="13">
        <f t="shared" si="16"/>
        <v>100.96074242491548</v>
      </c>
      <c r="AB253" s="13">
        <f t="shared" si="16"/>
        <v>100</v>
      </c>
      <c r="AC253" s="13">
        <f t="shared" si="16"/>
        <v>98.82132265814441</v>
      </c>
      <c r="AD253" s="13">
        <f t="shared" si="16"/>
        <v>97.96622124691406</v>
      </c>
      <c r="AE253" s="13">
        <f t="shared" si="16"/>
        <v>97.149242404642138</v>
      </c>
      <c r="AF253" s="13">
        <f t="shared" si="16"/>
        <v>96.048689399073027</v>
      </c>
      <c r="AG253" s="13">
        <f t="shared" si="16"/>
        <v>95.522368599814556</v>
      </c>
      <c r="AH253" s="13">
        <f t="shared" si="16"/>
        <v>94.903416039590851</v>
      </c>
    </row>
    <row r="254" spans="1:34" x14ac:dyDescent="0.25">
      <c r="A254" s="6">
        <v>67</v>
      </c>
      <c r="B254" s="1" t="s">
        <v>155</v>
      </c>
      <c r="C254" s="13" t="str">
        <f t="shared" ref="C254:R275" si="18">IF(OR(C70=0,C162=0),"",C70*100/C162)</f>
        <v/>
      </c>
      <c r="D254" s="13" t="str">
        <f t="shared" si="18"/>
        <v/>
      </c>
      <c r="E254" s="13" t="str">
        <f t="shared" si="18"/>
        <v/>
      </c>
      <c r="F254" s="13">
        <f t="shared" si="18"/>
        <v>185.55629778074669</v>
      </c>
      <c r="G254" s="13">
        <f t="shared" si="18"/>
        <v>146.87522949254611</v>
      </c>
      <c r="H254" s="13">
        <f t="shared" si="18"/>
        <v>115.08539336187451</v>
      </c>
      <c r="I254" s="13">
        <f t="shared" si="18"/>
        <v>85.861968299761287</v>
      </c>
      <c r="J254" s="13">
        <f t="shared" si="18"/>
        <v>135.76626479852285</v>
      </c>
      <c r="K254" s="13">
        <f t="shared" si="18"/>
        <v>115.77692102856217</v>
      </c>
      <c r="L254" s="13">
        <f t="shared" si="18"/>
        <v>102.71105838610116</v>
      </c>
      <c r="M254" s="13">
        <f t="shared" si="18"/>
        <v>91.697270630739681</v>
      </c>
      <c r="N254" s="13">
        <f t="shared" si="18"/>
        <v>119.70027052261138</v>
      </c>
      <c r="O254" s="13">
        <f t="shared" si="18"/>
        <v>109.73334796444641</v>
      </c>
      <c r="P254" s="13">
        <f t="shared" si="18"/>
        <v>107.82019903608743</v>
      </c>
      <c r="Q254" s="13">
        <f t="shared" si="18"/>
        <v>108.84235273629676</v>
      </c>
      <c r="R254" s="13">
        <f t="shared" si="18"/>
        <v>113.15289218792431</v>
      </c>
      <c r="S254" s="13">
        <f t="shared" si="16"/>
        <v>116.03620329542815</v>
      </c>
      <c r="T254" s="13">
        <f t="shared" si="16"/>
        <v>115.22197513509776</v>
      </c>
      <c r="U254" s="13">
        <f t="shared" si="16"/>
        <v>113.85242448737947</v>
      </c>
      <c r="V254" s="13">
        <f t="shared" si="16"/>
        <v>109.74177759731353</v>
      </c>
      <c r="W254" s="13">
        <f t="shared" si="16"/>
        <v>110.8278842956888</v>
      </c>
      <c r="X254" s="13">
        <f t="shared" si="16"/>
        <v>80.862969611696016</v>
      </c>
      <c r="Y254" s="13">
        <f t="shared" si="16"/>
        <v>84.560517848611312</v>
      </c>
      <c r="Z254" s="13">
        <f t="shared" si="16"/>
        <v>82.466405248162033</v>
      </c>
      <c r="AA254" s="13">
        <f t="shared" si="16"/>
        <v>111.58348118144589</v>
      </c>
      <c r="AB254" s="13">
        <f t="shared" si="16"/>
        <v>100</v>
      </c>
      <c r="AC254" s="13">
        <f t="shared" si="16"/>
        <v>92.875518941962085</v>
      </c>
      <c r="AD254" s="13">
        <f t="shared" si="16"/>
        <v>84.784562426873322</v>
      </c>
      <c r="AE254" s="13">
        <f t="shared" si="16"/>
        <v>79.512745893166681</v>
      </c>
      <c r="AF254" s="13">
        <f t="shared" si="16"/>
        <v>97.64290038471303</v>
      </c>
      <c r="AG254" s="13">
        <f t="shared" si="16"/>
        <v>86.876821698355002</v>
      </c>
      <c r="AH254" s="13">
        <f t="shared" si="16"/>
        <v>97.562308168111571</v>
      </c>
    </row>
    <row r="255" spans="1:34" x14ac:dyDescent="0.25">
      <c r="A255" s="6">
        <v>68</v>
      </c>
      <c r="B255" s="9" t="s">
        <v>289</v>
      </c>
      <c r="C255" s="13" t="str">
        <f t="shared" si="18"/>
        <v/>
      </c>
      <c r="D255" s="13" t="str">
        <f t="shared" si="16"/>
        <v/>
      </c>
      <c r="E255" s="13" t="str">
        <f t="shared" si="16"/>
        <v/>
      </c>
      <c r="F255" s="13" t="str">
        <f t="shared" si="16"/>
        <v/>
      </c>
      <c r="G255" s="13" t="str">
        <f t="shared" si="16"/>
        <v/>
      </c>
      <c r="H255" s="13" t="str">
        <f t="shared" si="16"/>
        <v/>
      </c>
      <c r="I255" s="13" t="str">
        <f t="shared" si="16"/>
        <v/>
      </c>
      <c r="J255" s="13" t="str">
        <f t="shared" si="16"/>
        <v/>
      </c>
      <c r="K255" s="13" t="str">
        <f t="shared" si="16"/>
        <v/>
      </c>
      <c r="L255" s="13" t="str">
        <f t="shared" si="16"/>
        <v/>
      </c>
      <c r="M255" s="13" t="str">
        <f t="shared" si="16"/>
        <v/>
      </c>
      <c r="N255" s="13" t="str">
        <f t="shared" si="16"/>
        <v/>
      </c>
      <c r="O255" s="13" t="str">
        <f t="shared" si="16"/>
        <v/>
      </c>
      <c r="P255" s="13" t="str">
        <f t="shared" si="16"/>
        <v/>
      </c>
      <c r="Q255" s="13" t="str">
        <f t="shared" si="16"/>
        <v/>
      </c>
      <c r="R255" s="13" t="str">
        <f t="shared" si="16"/>
        <v/>
      </c>
      <c r="S255" s="13" t="str">
        <f t="shared" si="16"/>
        <v/>
      </c>
      <c r="T255" s="13" t="str">
        <f t="shared" si="16"/>
        <v/>
      </c>
      <c r="U255" s="13" t="str">
        <f t="shared" si="16"/>
        <v/>
      </c>
      <c r="V255" s="13" t="str">
        <f t="shared" si="16"/>
        <v/>
      </c>
      <c r="W255" s="13" t="str">
        <f t="shared" si="16"/>
        <v/>
      </c>
      <c r="X255" s="13" t="str">
        <f t="shared" si="16"/>
        <v/>
      </c>
      <c r="Y255" s="13" t="str">
        <f t="shared" si="16"/>
        <v/>
      </c>
      <c r="Z255" s="13" t="str">
        <f t="shared" si="16"/>
        <v/>
      </c>
      <c r="AA255" s="13" t="str">
        <f t="shared" si="16"/>
        <v/>
      </c>
      <c r="AB255" s="13" t="str">
        <f t="shared" ref="D255:AH263" si="19">IF(OR(AB71=0,AB163=0),"",AB71*100/AB163)</f>
        <v/>
      </c>
      <c r="AC255" s="13" t="str">
        <f t="shared" si="19"/>
        <v/>
      </c>
      <c r="AD255" s="13" t="str">
        <f t="shared" si="19"/>
        <v/>
      </c>
      <c r="AE255" s="13" t="str">
        <f t="shared" si="19"/>
        <v/>
      </c>
      <c r="AF255" s="13" t="str">
        <f t="shared" si="19"/>
        <v/>
      </c>
      <c r="AG255" s="13" t="str">
        <f t="shared" si="19"/>
        <v/>
      </c>
      <c r="AH255" s="13" t="str">
        <f t="shared" si="19"/>
        <v/>
      </c>
    </row>
    <row r="256" spans="1:34" x14ac:dyDescent="0.25">
      <c r="A256" s="6">
        <v>69</v>
      </c>
      <c r="B256" s="9" t="s">
        <v>83</v>
      </c>
      <c r="C256" s="13">
        <f t="shared" si="18"/>
        <v>86.736286993026397</v>
      </c>
      <c r="D256" s="13">
        <f t="shared" si="19"/>
        <v>103.91229802047071</v>
      </c>
      <c r="E256" s="13">
        <f t="shared" si="19"/>
        <v>110.25552821218457</v>
      </c>
      <c r="F256" s="13">
        <f t="shared" si="19"/>
        <v>109.61867317557989</v>
      </c>
      <c r="G256" s="13">
        <f t="shared" si="19"/>
        <v>107.19886307948643</v>
      </c>
      <c r="H256" s="13">
        <f t="shared" si="19"/>
        <v>113.69148678146982</v>
      </c>
      <c r="I256" s="13">
        <f t="shared" si="19"/>
        <v>110.53338992642898</v>
      </c>
      <c r="J256" s="13">
        <f t="shared" si="19"/>
        <v>112.17301565935301</v>
      </c>
      <c r="K256" s="13">
        <f t="shared" si="19"/>
        <v>111.95826195994135</v>
      </c>
      <c r="L256" s="13">
        <f t="shared" si="19"/>
        <v>109.78987906222552</v>
      </c>
      <c r="M256" s="13">
        <f t="shared" si="19"/>
        <v>107.27710677934103</v>
      </c>
      <c r="N256" s="13">
        <f t="shared" si="19"/>
        <v>107.46012035533481</v>
      </c>
      <c r="O256" s="13">
        <f t="shared" si="19"/>
        <v>104.88138963646014</v>
      </c>
      <c r="P256" s="13">
        <f t="shared" si="19"/>
        <v>102.96790958294255</v>
      </c>
      <c r="Q256" s="13">
        <f t="shared" si="19"/>
        <v>105.7198677233015</v>
      </c>
      <c r="R256" s="13">
        <f t="shared" si="19"/>
        <v>104.20620920140829</v>
      </c>
      <c r="S256" s="13">
        <f t="shared" si="19"/>
        <v>103.99956320183458</v>
      </c>
      <c r="T256" s="13">
        <f t="shared" si="19"/>
        <v>101.39284803819324</v>
      </c>
      <c r="U256" s="13">
        <f t="shared" si="19"/>
        <v>101.34998175700328</v>
      </c>
      <c r="V256" s="13">
        <f t="shared" si="19"/>
        <v>99.974506500842267</v>
      </c>
      <c r="W256" s="13">
        <f t="shared" si="19"/>
        <v>101.29780911256675</v>
      </c>
      <c r="X256" s="13">
        <f t="shared" si="19"/>
        <v>99.99191732001664</v>
      </c>
      <c r="Y256" s="13">
        <f t="shared" si="19"/>
        <v>101.04357807435191</v>
      </c>
      <c r="Z256" s="13">
        <f t="shared" si="19"/>
        <v>101.13301601490244</v>
      </c>
      <c r="AA256" s="13">
        <f t="shared" si="19"/>
        <v>101.19201257714057</v>
      </c>
      <c r="AB256" s="13">
        <f t="shared" si="19"/>
        <v>100</v>
      </c>
      <c r="AC256" s="13">
        <f t="shared" si="19"/>
        <v>100.09396773452863</v>
      </c>
      <c r="AD256" s="13">
        <f t="shared" si="19"/>
        <v>100.64740026634242</v>
      </c>
      <c r="AE256" s="13">
        <f t="shared" si="19"/>
        <v>99.869379174488031</v>
      </c>
      <c r="AF256" s="13">
        <f t="shared" si="19"/>
        <v>99.402465721590474</v>
      </c>
      <c r="AG256" s="13">
        <f t="shared" si="19"/>
        <v>99.57066603924855</v>
      </c>
      <c r="AH256" s="13">
        <f t="shared" si="19"/>
        <v>100.04535389376518</v>
      </c>
    </row>
    <row r="257" spans="1:34" x14ac:dyDescent="0.25">
      <c r="A257" s="6">
        <v>70</v>
      </c>
      <c r="B257" s="9" t="s">
        <v>85</v>
      </c>
      <c r="C257" s="13">
        <f t="shared" si="18"/>
        <v>116.12266424099323</v>
      </c>
      <c r="D257" s="13">
        <f t="shared" si="19"/>
        <v>118.35420030603015</v>
      </c>
      <c r="E257" s="13">
        <f t="shared" si="19"/>
        <v>117.71467348026894</v>
      </c>
      <c r="F257" s="13">
        <f t="shared" si="19"/>
        <v>117.23722114289542</v>
      </c>
      <c r="G257" s="13">
        <f t="shared" si="19"/>
        <v>120.23983221918796</v>
      </c>
      <c r="H257" s="13">
        <f t="shared" si="19"/>
        <v>115.94701595393538</v>
      </c>
      <c r="I257" s="13">
        <f t="shared" si="19"/>
        <v>116.31250585601158</v>
      </c>
      <c r="J257" s="13">
        <f t="shared" si="19"/>
        <v>113.45621356752331</v>
      </c>
      <c r="K257" s="13">
        <f t="shared" si="19"/>
        <v>113.10062383923044</v>
      </c>
      <c r="L257" s="13">
        <f t="shared" si="19"/>
        <v>112.3246008156494</v>
      </c>
      <c r="M257" s="13">
        <f t="shared" si="19"/>
        <v>111.99552017919284</v>
      </c>
      <c r="N257" s="13">
        <f t="shared" si="19"/>
        <v>111.39268707009384</v>
      </c>
      <c r="O257" s="13">
        <f t="shared" si="19"/>
        <v>111.00061390135444</v>
      </c>
      <c r="P257" s="13">
        <f t="shared" si="19"/>
        <v>110.31797534068785</v>
      </c>
      <c r="Q257" s="13">
        <f t="shared" si="19"/>
        <v>111.23711117222285</v>
      </c>
      <c r="R257" s="13">
        <f t="shared" si="19"/>
        <v>111.46230583664402</v>
      </c>
      <c r="S257" s="13">
        <f t="shared" si="19"/>
        <v>110.73149688221629</v>
      </c>
      <c r="T257" s="13">
        <f t="shared" si="19"/>
        <v>108.57277420310885</v>
      </c>
      <c r="U257" s="13">
        <f t="shared" si="19"/>
        <v>105.82600370673215</v>
      </c>
      <c r="V257" s="13">
        <f t="shared" si="19"/>
        <v>104.65573427358248</v>
      </c>
      <c r="W257" s="13">
        <f t="shared" si="19"/>
        <v>104.06604725132217</v>
      </c>
      <c r="X257" s="13">
        <f t="shared" si="19"/>
        <v>104.35528003553047</v>
      </c>
      <c r="Y257" s="13">
        <f t="shared" si="19"/>
        <v>104.65724751439036</v>
      </c>
      <c r="Z257" s="13">
        <f t="shared" si="19"/>
        <v>103.01269658035017</v>
      </c>
      <c r="AA257" s="13">
        <f t="shared" si="19"/>
        <v>101.78136970320944</v>
      </c>
      <c r="AB257" s="13">
        <f t="shared" si="19"/>
        <v>100</v>
      </c>
      <c r="AC257" s="13">
        <f t="shared" si="19"/>
        <v>99.180072047238056</v>
      </c>
      <c r="AD257" s="13">
        <f t="shared" si="19"/>
        <v>98.702067808320564</v>
      </c>
      <c r="AE257" s="13">
        <f t="shared" si="19"/>
        <v>97.836820852334682</v>
      </c>
      <c r="AF257" s="13">
        <f t="shared" si="19"/>
        <v>96.869500637724215</v>
      </c>
      <c r="AG257" s="13">
        <f t="shared" si="19"/>
        <v>96.212674416309781</v>
      </c>
      <c r="AH257" s="13">
        <f t="shared" si="19"/>
        <v>95.811323980541701</v>
      </c>
    </row>
    <row r="258" spans="1:34" x14ac:dyDescent="0.25">
      <c r="A258" s="6">
        <v>71</v>
      </c>
      <c r="B258" s="1" t="s">
        <v>156</v>
      </c>
      <c r="C258" s="13">
        <f t="shared" si="18"/>
        <v>108.01449554530218</v>
      </c>
      <c r="D258" s="13">
        <f t="shared" si="19"/>
        <v>109.49082075883393</v>
      </c>
      <c r="E258" s="13">
        <f t="shared" si="19"/>
        <v>117.61677058326157</v>
      </c>
      <c r="F258" s="13">
        <f t="shared" si="19"/>
        <v>108.3117341683446</v>
      </c>
      <c r="G258" s="13">
        <f t="shared" si="19"/>
        <v>110.5965300338702</v>
      </c>
      <c r="H258" s="13">
        <f t="shared" si="19"/>
        <v>106.46849331111689</v>
      </c>
      <c r="I258" s="13">
        <f t="shared" si="19"/>
        <v>110.95106601131567</v>
      </c>
      <c r="J258" s="13">
        <f t="shared" si="19"/>
        <v>104.42023123553089</v>
      </c>
      <c r="K258" s="13">
        <f t="shared" si="19"/>
        <v>108.01449554530217</v>
      </c>
      <c r="L258" s="13">
        <f t="shared" si="19"/>
        <v>105.51021221620684</v>
      </c>
      <c r="M258" s="13">
        <f t="shared" si="19"/>
        <v>106.35713382078488</v>
      </c>
      <c r="N258" s="13">
        <f t="shared" si="19"/>
        <v>101.61742856562186</v>
      </c>
      <c r="O258" s="13">
        <f t="shared" si="19"/>
        <v>100.61987136543813</v>
      </c>
      <c r="P258" s="13">
        <f t="shared" si="19"/>
        <v>103.37671890999587</v>
      </c>
      <c r="Q258" s="13">
        <f t="shared" si="19"/>
        <v>104.29846928272845</v>
      </c>
      <c r="R258" s="13">
        <f t="shared" si="19"/>
        <v>102.53045154410859</v>
      </c>
      <c r="S258" s="13">
        <f t="shared" si="19"/>
        <v>105.47573511878637</v>
      </c>
      <c r="T258" s="13">
        <f t="shared" si="19"/>
        <v>102.10579976069427</v>
      </c>
      <c r="U258" s="13">
        <f t="shared" si="19"/>
        <v>102.09437149948648</v>
      </c>
      <c r="V258" s="13">
        <f t="shared" si="19"/>
        <v>103.10557820271701</v>
      </c>
      <c r="W258" s="13">
        <f t="shared" si="19"/>
        <v>102.34351487051271</v>
      </c>
      <c r="X258" s="13">
        <f t="shared" si="19"/>
        <v>104.26261523715429</v>
      </c>
      <c r="Y258" s="13">
        <f t="shared" si="19"/>
        <v>102.64597369457417</v>
      </c>
      <c r="Z258" s="13">
        <f t="shared" si="19"/>
        <v>102.31575729807106</v>
      </c>
      <c r="AA258" s="13">
        <f t="shared" si="19"/>
        <v>100.47112090606038</v>
      </c>
      <c r="AB258" s="13">
        <f t="shared" si="19"/>
        <v>100</v>
      </c>
      <c r="AC258" s="13">
        <f t="shared" si="19"/>
        <v>99.099016516585323</v>
      </c>
      <c r="AD258" s="13">
        <f t="shared" si="19"/>
        <v>98.356739895601336</v>
      </c>
      <c r="AE258" s="13">
        <f t="shared" si="19"/>
        <v>99.410363994361433</v>
      </c>
      <c r="AF258" s="13">
        <f t="shared" si="19"/>
        <v>98.756674048042242</v>
      </c>
      <c r="AG258" s="13">
        <f t="shared" si="19"/>
        <v>98.242312775184743</v>
      </c>
      <c r="AH258" s="13">
        <f t="shared" si="19"/>
        <v>97.405776572680338</v>
      </c>
    </row>
    <row r="259" spans="1:34" x14ac:dyDescent="0.25">
      <c r="A259" s="6">
        <v>72</v>
      </c>
      <c r="B259" s="1" t="s">
        <v>157</v>
      </c>
      <c r="C259" s="13">
        <f t="shared" si="18"/>
        <v>122.10210992445948</v>
      </c>
      <c r="D259" s="13">
        <f t="shared" si="19"/>
        <v>125.76040128347474</v>
      </c>
      <c r="E259" s="13">
        <f t="shared" si="19"/>
        <v>116.23717032232565</v>
      </c>
      <c r="F259" s="13">
        <f t="shared" si="19"/>
        <v>114.85486938704256</v>
      </c>
      <c r="G259" s="13">
        <f t="shared" si="19"/>
        <v>121.23337237669634</v>
      </c>
      <c r="H259" s="13">
        <f t="shared" si="19"/>
        <v>119.13732661795937</v>
      </c>
      <c r="I259" s="13">
        <f t="shared" si="19"/>
        <v>123.09765531360749</v>
      </c>
      <c r="J259" s="13">
        <f t="shared" si="19"/>
        <v>117.64691313075774</v>
      </c>
      <c r="K259" s="13">
        <f t="shared" si="19"/>
        <v>113.63731514498328</v>
      </c>
      <c r="L259" s="13">
        <f t="shared" si="19"/>
        <v>115.04593784298071</v>
      </c>
      <c r="M259" s="13">
        <f t="shared" si="19"/>
        <v>114.81140139840288</v>
      </c>
      <c r="N259" s="13">
        <f t="shared" si="19"/>
        <v>109.97833426814918</v>
      </c>
      <c r="O259" s="13">
        <f t="shared" si="19"/>
        <v>115.63586925547844</v>
      </c>
      <c r="P259" s="13">
        <f t="shared" si="19"/>
        <v>113.03726612589639</v>
      </c>
      <c r="Q259" s="13">
        <f t="shared" si="19"/>
        <v>114.4180627981804</v>
      </c>
      <c r="R259" s="13">
        <f t="shared" si="19"/>
        <v>113.3786153222925</v>
      </c>
      <c r="S259" s="13">
        <f t="shared" si="19"/>
        <v>113.43993085566119</v>
      </c>
      <c r="T259" s="13">
        <f t="shared" si="19"/>
        <v>109.73318376367864</v>
      </c>
      <c r="U259" s="13">
        <f t="shared" si="19"/>
        <v>105.57353173024228</v>
      </c>
      <c r="V259" s="13">
        <f t="shared" si="19"/>
        <v>103.73481412525395</v>
      </c>
      <c r="W259" s="13">
        <f t="shared" si="19"/>
        <v>103.80883257451963</v>
      </c>
      <c r="X259" s="13">
        <f t="shared" si="19"/>
        <v>103.38728559067542</v>
      </c>
      <c r="Y259" s="13">
        <f t="shared" si="19"/>
        <v>103.59029680406076</v>
      </c>
      <c r="Z259" s="13">
        <f t="shared" si="19"/>
        <v>102.02706025249859</v>
      </c>
      <c r="AA259" s="13">
        <f t="shared" si="19"/>
        <v>100.29864306737322</v>
      </c>
      <c r="AB259" s="13">
        <f t="shared" si="19"/>
        <v>100.00000000000001</v>
      </c>
      <c r="AC259" s="13">
        <f t="shared" si="19"/>
        <v>97.080215440414108</v>
      </c>
      <c r="AD259" s="13">
        <f t="shared" si="19"/>
        <v>97.288979630892484</v>
      </c>
      <c r="AE259" s="13">
        <f t="shared" si="19"/>
        <v>95.864033426916976</v>
      </c>
      <c r="AF259" s="13">
        <f t="shared" si="19"/>
        <v>94.780257578089277</v>
      </c>
      <c r="AG259" s="13">
        <f t="shared" si="19"/>
        <v>93.943230680862186</v>
      </c>
      <c r="AH259" s="13">
        <f t="shared" si="19"/>
        <v>93.753594639025224</v>
      </c>
    </row>
    <row r="260" spans="1:34" x14ac:dyDescent="0.25">
      <c r="A260" s="6">
        <v>73</v>
      </c>
      <c r="B260" s="1" t="s">
        <v>158</v>
      </c>
      <c r="C260" s="13" t="str">
        <f t="shared" si="18"/>
        <v/>
      </c>
      <c r="D260" s="13" t="str">
        <f t="shared" si="19"/>
        <v/>
      </c>
      <c r="E260" s="13" t="str">
        <f t="shared" si="19"/>
        <v/>
      </c>
      <c r="F260" s="13">
        <f t="shared" si="19"/>
        <v>289.81307056948265</v>
      </c>
      <c r="G260" s="13">
        <f t="shared" si="19"/>
        <v>220.79929344226099</v>
      </c>
      <c r="H260" s="13">
        <f t="shared" si="19"/>
        <v>164.67682173734048</v>
      </c>
      <c r="I260" s="13">
        <f t="shared" si="19"/>
        <v>138.22655332089295</v>
      </c>
      <c r="J260" s="13">
        <f t="shared" si="19"/>
        <v>131.13034356150013</v>
      </c>
      <c r="K260" s="13">
        <f t="shared" si="19"/>
        <v>124.00024800049599</v>
      </c>
      <c r="L260" s="13">
        <f t="shared" si="19"/>
        <v>114.42302191200869</v>
      </c>
      <c r="M260" s="13">
        <f t="shared" si="19"/>
        <v>94.576062798505703</v>
      </c>
      <c r="N260" s="13">
        <f t="shared" si="19"/>
        <v>151.9006569703414</v>
      </c>
      <c r="O260" s="13">
        <f t="shared" si="19"/>
        <v>131.10885312530726</v>
      </c>
      <c r="P260" s="13">
        <f t="shared" si="19"/>
        <v>118.27321111768184</v>
      </c>
      <c r="Q260" s="13">
        <f t="shared" si="19"/>
        <v>110.62558769843464</v>
      </c>
      <c r="R260" s="13">
        <f t="shared" si="19"/>
        <v>100.73790515526228</v>
      </c>
      <c r="S260" s="13">
        <f t="shared" si="19"/>
        <v>139.99720005599889</v>
      </c>
      <c r="T260" s="13">
        <f t="shared" si="19"/>
        <v>132.38311673984509</v>
      </c>
      <c r="U260" s="13">
        <f t="shared" si="19"/>
        <v>123.3654083395016</v>
      </c>
      <c r="V260" s="13">
        <f t="shared" si="19"/>
        <v>110.88113542282672</v>
      </c>
      <c r="W260" s="13">
        <f t="shared" si="19"/>
        <v>101.55892956888233</v>
      </c>
      <c r="X260" s="13">
        <f t="shared" si="19"/>
        <v>98.270440251572325</v>
      </c>
      <c r="Y260" s="13">
        <f t="shared" si="19"/>
        <v>116.57729074376311</v>
      </c>
      <c r="Z260" s="13">
        <f t="shared" si="19"/>
        <v>102.8105843496588</v>
      </c>
      <c r="AA260" s="13">
        <f t="shared" si="19"/>
        <v>91.07260763643815</v>
      </c>
      <c r="AB260" s="13">
        <f t="shared" si="19"/>
        <v>100</v>
      </c>
      <c r="AC260" s="13">
        <f t="shared" si="19"/>
        <v>92.739430023463072</v>
      </c>
      <c r="AD260" s="13">
        <f t="shared" si="19"/>
        <v>102.10159108312772</v>
      </c>
      <c r="AE260" s="13">
        <f t="shared" si="19"/>
        <v>95.782382427125569</v>
      </c>
      <c r="AF260" s="13">
        <f t="shared" si="19"/>
        <v>94.623045442717583</v>
      </c>
      <c r="AG260" s="13">
        <f t="shared" si="19"/>
        <v>96.315916205152902</v>
      </c>
      <c r="AH260" s="13">
        <f t="shared" si="19"/>
        <v>97.051259240088626</v>
      </c>
    </row>
    <row r="261" spans="1:34" x14ac:dyDescent="0.25">
      <c r="A261" s="6">
        <v>74</v>
      </c>
      <c r="B261" s="9" t="s">
        <v>290</v>
      </c>
      <c r="C261" s="13" t="str">
        <f t="shared" si="18"/>
        <v/>
      </c>
      <c r="D261" s="13" t="str">
        <f t="shared" si="19"/>
        <v/>
      </c>
      <c r="E261" s="13" t="str">
        <f t="shared" si="19"/>
        <v/>
      </c>
      <c r="F261" s="13" t="str">
        <f t="shared" si="19"/>
        <v/>
      </c>
      <c r="G261" s="13" t="str">
        <f t="shared" si="19"/>
        <v/>
      </c>
      <c r="H261" s="13" t="str">
        <f t="shared" si="19"/>
        <v/>
      </c>
      <c r="I261" s="13" t="str">
        <f t="shared" si="19"/>
        <v/>
      </c>
      <c r="J261" s="13" t="str">
        <f t="shared" si="19"/>
        <v/>
      </c>
      <c r="K261" s="13" t="str">
        <f t="shared" si="19"/>
        <v/>
      </c>
      <c r="L261" s="13" t="str">
        <f t="shared" si="19"/>
        <v/>
      </c>
      <c r="M261" s="13" t="str">
        <f t="shared" si="19"/>
        <v/>
      </c>
      <c r="N261" s="13" t="str">
        <f t="shared" si="19"/>
        <v/>
      </c>
      <c r="O261" s="13" t="str">
        <f t="shared" si="19"/>
        <v/>
      </c>
      <c r="P261" s="13" t="str">
        <f t="shared" si="19"/>
        <v/>
      </c>
      <c r="Q261" s="13" t="str">
        <f t="shared" si="19"/>
        <v/>
      </c>
      <c r="R261" s="13" t="str">
        <f t="shared" si="19"/>
        <v/>
      </c>
      <c r="S261" s="13" t="str">
        <f t="shared" si="19"/>
        <v/>
      </c>
      <c r="T261" s="13" t="str">
        <f t="shared" si="19"/>
        <v/>
      </c>
      <c r="U261" s="13" t="str">
        <f t="shared" si="19"/>
        <v/>
      </c>
      <c r="V261" s="13" t="str">
        <f t="shared" si="19"/>
        <v/>
      </c>
      <c r="W261" s="13" t="str">
        <f t="shared" si="19"/>
        <v/>
      </c>
      <c r="X261" s="13" t="str">
        <f t="shared" si="19"/>
        <v/>
      </c>
      <c r="Y261" s="13" t="str">
        <f t="shared" si="19"/>
        <v/>
      </c>
      <c r="Z261" s="13" t="str">
        <f t="shared" si="19"/>
        <v/>
      </c>
      <c r="AA261" s="13" t="str">
        <f t="shared" si="19"/>
        <v/>
      </c>
      <c r="AB261" s="13" t="str">
        <f t="shared" si="19"/>
        <v/>
      </c>
      <c r="AC261" s="13" t="str">
        <f t="shared" si="19"/>
        <v/>
      </c>
      <c r="AD261" s="13" t="str">
        <f t="shared" si="19"/>
        <v/>
      </c>
      <c r="AE261" s="13" t="str">
        <f t="shared" si="19"/>
        <v/>
      </c>
      <c r="AF261" s="13" t="str">
        <f t="shared" si="19"/>
        <v/>
      </c>
      <c r="AG261" s="13" t="str">
        <f t="shared" si="19"/>
        <v/>
      </c>
      <c r="AH261" s="13" t="str">
        <f t="shared" si="19"/>
        <v/>
      </c>
    </row>
    <row r="262" spans="1:34" x14ac:dyDescent="0.25">
      <c r="A262" s="6">
        <v>75</v>
      </c>
      <c r="B262" s="9" t="s">
        <v>91</v>
      </c>
      <c r="C262" s="13">
        <f t="shared" si="18"/>
        <v>43.823505215096723</v>
      </c>
      <c r="D262" s="13">
        <f t="shared" si="19"/>
        <v>47.607893769650161</v>
      </c>
      <c r="E262" s="13">
        <f t="shared" si="19"/>
        <v>49.612033894941554</v>
      </c>
      <c r="F262" s="13">
        <f t="shared" si="19"/>
        <v>52.885121352843719</v>
      </c>
      <c r="G262" s="13">
        <f t="shared" si="19"/>
        <v>54.318203846373869</v>
      </c>
      <c r="H262" s="13">
        <f t="shared" si="19"/>
        <v>57.450774534927767</v>
      </c>
      <c r="I262" s="13">
        <f t="shared" si="19"/>
        <v>58.638013280717601</v>
      </c>
      <c r="J262" s="13">
        <f t="shared" si="19"/>
        <v>62.512083128263207</v>
      </c>
      <c r="K262" s="13">
        <f t="shared" si="19"/>
        <v>64.700963176770259</v>
      </c>
      <c r="L262" s="13">
        <f t="shared" si="19"/>
        <v>66.315712383565469</v>
      </c>
      <c r="M262" s="13">
        <f t="shared" si="19"/>
        <v>67.919700236403017</v>
      </c>
      <c r="N262" s="13">
        <f t="shared" si="19"/>
        <v>70.114658087932028</v>
      </c>
      <c r="O262" s="13">
        <f t="shared" si="19"/>
        <v>73.337762934214567</v>
      </c>
      <c r="P262" s="13">
        <f t="shared" si="19"/>
        <v>75.433966406393466</v>
      </c>
      <c r="Q262" s="13">
        <f t="shared" si="19"/>
        <v>78.010940970527713</v>
      </c>
      <c r="R262" s="13">
        <f t="shared" si="19"/>
        <v>80.818642335204174</v>
      </c>
      <c r="S262" s="13">
        <f t="shared" si="19"/>
        <v>83.361265578292034</v>
      </c>
      <c r="T262" s="13">
        <f t="shared" si="19"/>
        <v>85.727928701796259</v>
      </c>
      <c r="U262" s="13">
        <f t="shared" si="19"/>
        <v>87.23491490234052</v>
      </c>
      <c r="V262" s="13">
        <f t="shared" si="19"/>
        <v>89.274361103209117</v>
      </c>
      <c r="W262" s="13">
        <f t="shared" si="19"/>
        <v>91.837950486294048</v>
      </c>
      <c r="X262" s="13">
        <f t="shared" si="19"/>
        <v>94.610340036839816</v>
      </c>
      <c r="Y262" s="13">
        <f t="shared" si="19"/>
        <v>95.773421905563765</v>
      </c>
      <c r="Z262" s="13">
        <f t="shared" si="19"/>
        <v>97.496033739477426</v>
      </c>
      <c r="AA262" s="13">
        <f t="shared" si="19"/>
        <v>98.422920335996167</v>
      </c>
      <c r="AB262" s="13">
        <f t="shared" si="19"/>
        <v>100</v>
      </c>
      <c r="AC262" s="13">
        <f t="shared" si="19"/>
        <v>101.23153095530591</v>
      </c>
      <c r="AD262" s="13">
        <f t="shared" si="19"/>
        <v>102.68201762830209</v>
      </c>
      <c r="AE262" s="13">
        <f t="shared" si="19"/>
        <v>103.40671001331664</v>
      </c>
      <c r="AF262" s="13">
        <f t="shared" si="19"/>
        <v>105.59483683485811</v>
      </c>
      <c r="AG262" s="13">
        <f t="shared" si="19"/>
        <v>107.28128342197165</v>
      </c>
      <c r="AH262" s="13">
        <f t="shared" si="19"/>
        <v>108.46241467438921</v>
      </c>
    </row>
    <row r="263" spans="1:34" x14ac:dyDescent="0.25">
      <c r="A263" s="6">
        <v>76</v>
      </c>
      <c r="B263" s="1" t="s">
        <v>159</v>
      </c>
      <c r="C263" s="13">
        <f t="shared" si="18"/>
        <v>43.19122699797218</v>
      </c>
      <c r="D263" s="13">
        <f t="shared" si="19"/>
        <v>45.044918229396885</v>
      </c>
      <c r="E263" s="13">
        <f t="shared" si="19"/>
        <v>48.93783155380877</v>
      </c>
      <c r="F263" s="13">
        <f t="shared" si="19"/>
        <v>50.486384083349179</v>
      </c>
      <c r="G263" s="13">
        <f t="shared" si="19"/>
        <v>53.703484600945345</v>
      </c>
      <c r="H263" s="13">
        <f t="shared" si="19"/>
        <v>55.245216454820216</v>
      </c>
      <c r="I263" s="13">
        <f t="shared" si="19"/>
        <v>58.125715869247301</v>
      </c>
      <c r="J263" s="13">
        <f t="shared" si="19"/>
        <v>60.508138268962007</v>
      </c>
      <c r="K263" s="13">
        <f t="shared" si="19"/>
        <v>62.730736047444275</v>
      </c>
      <c r="L263" s="13">
        <f t="shared" si="19"/>
        <v>64.36933004544332</v>
      </c>
      <c r="M263" s="13">
        <f t="shared" si="19"/>
        <v>67.470113902202911</v>
      </c>
      <c r="N263" s="13">
        <f t="shared" si="19"/>
        <v>68.614155978639587</v>
      </c>
      <c r="O263" s="13">
        <f t="shared" si="19"/>
        <v>70.968015786500345</v>
      </c>
      <c r="P263" s="13">
        <f t="shared" si="19"/>
        <v>73.545094174493087</v>
      </c>
      <c r="Q263" s="13">
        <f t="shared" si="19"/>
        <v>76.730031366976718</v>
      </c>
      <c r="R263" s="13">
        <f t="shared" si="19"/>
        <v>78.810962217249525</v>
      </c>
      <c r="S263" s="13">
        <f t="shared" si="19"/>
        <v>81.763693981489467</v>
      </c>
      <c r="T263" s="13">
        <f t="shared" si="19"/>
        <v>83.224217137530786</v>
      </c>
      <c r="U263" s="13">
        <f t="shared" si="19"/>
        <v>86.333182020877103</v>
      </c>
      <c r="V263" s="13">
        <f t="shared" si="19"/>
        <v>88.651962011510534</v>
      </c>
      <c r="W263" s="13">
        <f t="shared" si="19"/>
        <v>90.206731276402692</v>
      </c>
      <c r="X263" s="13">
        <f t="shared" si="19"/>
        <v>93.321968230932029</v>
      </c>
      <c r="Y263" s="13">
        <f t="shared" si="19"/>
        <v>94.99356070316513</v>
      </c>
      <c r="Z263" s="13">
        <f t="shared" si="19"/>
        <v>96.979905380789674</v>
      </c>
      <c r="AA263" s="13">
        <f t="shared" si="19"/>
        <v>97.889792322941517</v>
      </c>
      <c r="AB263" s="13">
        <f t="shared" si="19"/>
        <v>100</v>
      </c>
      <c r="AC263" s="13">
        <f t="shared" si="19"/>
        <v>100.80746781721589</v>
      </c>
      <c r="AD263" s="13">
        <f t="shared" si="19"/>
        <v>101.89478579560557</v>
      </c>
      <c r="AE263" s="13">
        <f t="shared" si="19"/>
        <v>103.53167240922342</v>
      </c>
      <c r="AF263" s="13">
        <f t="shared" si="19"/>
        <v>104.49042504538642</v>
      </c>
      <c r="AG263" s="13">
        <f t="shared" si="19"/>
        <v>107.44839790690523</v>
      </c>
      <c r="AH263" s="13">
        <f t="shared" si="19"/>
        <v>108.44748649798329</v>
      </c>
    </row>
    <row r="264" spans="1:34" x14ac:dyDescent="0.25">
      <c r="A264" s="6">
        <v>77</v>
      </c>
      <c r="B264" s="1" t="s">
        <v>160</v>
      </c>
      <c r="C264" s="13" t="str">
        <f t="shared" si="18"/>
        <v/>
      </c>
      <c r="D264" s="13" t="str">
        <f t="shared" ref="D264:AH272" si="20">IF(OR(D80=0,D172=0),"",D80*100/D172)</f>
        <v/>
      </c>
      <c r="E264" s="13" t="str">
        <f t="shared" si="20"/>
        <v/>
      </c>
      <c r="F264" s="13" t="str">
        <f t="shared" si="20"/>
        <v/>
      </c>
      <c r="G264" s="13" t="str">
        <f t="shared" si="20"/>
        <v/>
      </c>
      <c r="H264" s="13" t="str">
        <f t="shared" si="20"/>
        <v/>
      </c>
      <c r="I264" s="13">
        <f t="shared" si="20"/>
        <v>231.20318135577543</v>
      </c>
      <c r="J264" s="13">
        <f t="shared" si="20"/>
        <v>207.72746157041959</v>
      </c>
      <c r="K264" s="13">
        <f t="shared" si="20"/>
        <v>200.94847681054574</v>
      </c>
      <c r="L264" s="13">
        <f t="shared" si="20"/>
        <v>195.00780031201248</v>
      </c>
      <c r="M264" s="13">
        <f t="shared" si="20"/>
        <v>175.03325631870055</v>
      </c>
      <c r="N264" s="13">
        <f t="shared" si="20"/>
        <v>125.16897812046261</v>
      </c>
      <c r="O264" s="13">
        <f t="shared" si="20"/>
        <v>90.671695923400549</v>
      </c>
      <c r="P264" s="13">
        <f t="shared" si="20"/>
        <v>142.61673179497419</v>
      </c>
      <c r="Q264" s="13">
        <f t="shared" si="20"/>
        <v>112.14030995581672</v>
      </c>
      <c r="R264" s="13">
        <f t="shared" si="20"/>
        <v>140.90593120033066</v>
      </c>
      <c r="S264" s="13">
        <f t="shared" si="20"/>
        <v>126.91643821707785</v>
      </c>
      <c r="T264" s="13">
        <f t="shared" si="20"/>
        <v>116.87704534829359</v>
      </c>
      <c r="U264" s="13">
        <f t="shared" si="20"/>
        <v>107.77410547492455</v>
      </c>
      <c r="V264" s="13">
        <f t="shared" si="20"/>
        <v>136.04516699544249</v>
      </c>
      <c r="W264" s="13">
        <f t="shared" si="20"/>
        <v>131.02553687713734</v>
      </c>
      <c r="X264" s="13">
        <f t="shared" si="20"/>
        <v>123.86508614816739</v>
      </c>
      <c r="Y264" s="13">
        <f t="shared" si="20"/>
        <v>112.18937566612441</v>
      </c>
      <c r="Z264" s="13">
        <f t="shared" si="20"/>
        <v>108.01352329311628</v>
      </c>
      <c r="AA264" s="13">
        <f t="shared" si="20"/>
        <v>109.30873158147871</v>
      </c>
      <c r="AB264" s="13">
        <f t="shared" si="20"/>
        <v>100</v>
      </c>
      <c r="AC264" s="13">
        <f t="shared" si="20"/>
        <v>108.40625460726581</v>
      </c>
      <c r="AD264" s="13">
        <f t="shared" si="20"/>
        <v>114.05890001596825</v>
      </c>
      <c r="AE264" s="13">
        <f t="shared" si="20"/>
        <v>101.20296592158793</v>
      </c>
      <c r="AF264" s="13">
        <f t="shared" si="20"/>
        <v>102.11047770198911</v>
      </c>
      <c r="AG264" s="13">
        <f t="shared" si="20"/>
        <v>103.0014626207692</v>
      </c>
      <c r="AH264" s="13">
        <f t="shared" si="20"/>
        <v>105.24937084264985</v>
      </c>
    </row>
    <row r="265" spans="1:34" x14ac:dyDescent="0.25">
      <c r="A265" s="6">
        <v>78</v>
      </c>
      <c r="B265" s="9" t="s">
        <v>95</v>
      </c>
      <c r="C265" s="13">
        <f t="shared" si="18"/>
        <v>171.24753831663671</v>
      </c>
      <c r="D265" s="13">
        <f t="shared" si="20"/>
        <v>153.06317682623504</v>
      </c>
      <c r="E265" s="13">
        <f t="shared" si="20"/>
        <v>125.65576602896365</v>
      </c>
      <c r="F265" s="13">
        <f t="shared" si="20"/>
        <v>151.9756838905775</v>
      </c>
      <c r="G265" s="13">
        <f t="shared" si="20"/>
        <v>127.68945923514013</v>
      </c>
      <c r="H265" s="13">
        <f t="shared" si="20"/>
        <v>142.18430640718032</v>
      </c>
      <c r="I265" s="13">
        <f t="shared" si="20"/>
        <v>117.94191360754829</v>
      </c>
      <c r="J265" s="13">
        <f t="shared" si="20"/>
        <v>131.59106759833142</v>
      </c>
      <c r="K265" s="13">
        <f t="shared" si="20"/>
        <v>122.89692634787204</v>
      </c>
      <c r="L265" s="13">
        <f t="shared" si="20"/>
        <v>107.46448298837234</v>
      </c>
      <c r="M265" s="13">
        <f t="shared" si="20"/>
        <v>106.40844883083717</v>
      </c>
      <c r="N265" s="13">
        <f t="shared" si="20"/>
        <v>114.9227144745159</v>
      </c>
      <c r="O265" s="13">
        <f t="shared" si="20"/>
        <v>116.13727425817318</v>
      </c>
      <c r="P265" s="13">
        <f t="shared" si="20"/>
        <v>115.90171534538712</v>
      </c>
      <c r="Q265" s="13">
        <f t="shared" si="20"/>
        <v>104.62439840970914</v>
      </c>
      <c r="R265" s="13">
        <f t="shared" si="20"/>
        <v>105.58756178522169</v>
      </c>
      <c r="S265" s="13">
        <f t="shared" si="20"/>
        <v>112.46063877642827</v>
      </c>
      <c r="T265" s="13">
        <f t="shared" si="20"/>
        <v>103.46789908430911</v>
      </c>
      <c r="U265" s="13">
        <f t="shared" si="20"/>
        <v>106.25863351397301</v>
      </c>
      <c r="V265" s="13">
        <f t="shared" si="20"/>
        <v>106.81893219911049</v>
      </c>
      <c r="W265" s="13">
        <f t="shared" si="20"/>
        <v>107.93308148947651</v>
      </c>
      <c r="X265" s="13">
        <f t="shared" si="20"/>
        <v>106.69949728121473</v>
      </c>
      <c r="Y265" s="13">
        <f t="shared" si="20"/>
        <v>100.2483073458875</v>
      </c>
      <c r="Z265" s="13">
        <f t="shared" si="20"/>
        <v>101.97878056912005</v>
      </c>
      <c r="AA265" s="13">
        <f t="shared" si="20"/>
        <v>98.998968126139914</v>
      </c>
      <c r="AB265" s="13">
        <f t="shared" si="20"/>
        <v>100</v>
      </c>
      <c r="AC265" s="13">
        <f t="shared" si="20"/>
        <v>97.990898374792124</v>
      </c>
      <c r="AD265" s="13">
        <f t="shared" si="20"/>
        <v>98.179798214677888</v>
      </c>
      <c r="AE265" s="13">
        <f t="shared" si="20"/>
        <v>96.509958621355239</v>
      </c>
      <c r="AF265" s="13">
        <f t="shared" si="20"/>
        <v>94.080236329553657</v>
      </c>
      <c r="AG265" s="13">
        <f t="shared" si="20"/>
        <v>92.159224809263307</v>
      </c>
      <c r="AH265" s="13">
        <f t="shared" si="20"/>
        <v>92.74824647846502</v>
      </c>
    </row>
    <row r="266" spans="1:34" x14ac:dyDescent="0.25">
      <c r="A266" s="6">
        <v>79</v>
      </c>
      <c r="B266" s="1" t="s">
        <v>161</v>
      </c>
      <c r="C266" s="13">
        <f t="shared" si="18"/>
        <v>164.88589895792109</v>
      </c>
      <c r="D266" s="13">
        <f t="shared" si="20"/>
        <v>158.04779365280058</v>
      </c>
      <c r="E266" s="13">
        <f t="shared" si="20"/>
        <v>135.28138528138527</v>
      </c>
      <c r="F266" s="13">
        <f t="shared" si="20"/>
        <v>111.95700850873263</v>
      </c>
      <c r="G266" s="13">
        <f t="shared" si="20"/>
        <v>94.154865923470922</v>
      </c>
      <c r="H266" s="13">
        <f t="shared" si="20"/>
        <v>155.21201961879927</v>
      </c>
      <c r="I266" s="13">
        <f t="shared" si="20"/>
        <v>127.82493097453728</v>
      </c>
      <c r="J266" s="13">
        <f t="shared" si="20"/>
        <v>118.19213313161876</v>
      </c>
      <c r="K266" s="13">
        <f t="shared" si="20"/>
        <v>117.70799001836242</v>
      </c>
      <c r="L266" s="13">
        <f t="shared" si="20"/>
        <v>105.20999915832</v>
      </c>
      <c r="M266" s="13">
        <f t="shared" si="20"/>
        <v>133.29068031563233</v>
      </c>
      <c r="N266" s="13">
        <f t="shared" si="20"/>
        <v>109.93843447669305</v>
      </c>
      <c r="O266" s="13">
        <f t="shared" si="20"/>
        <v>128.35652307850285</v>
      </c>
      <c r="P266" s="13">
        <f t="shared" si="20"/>
        <v>124.85017978425888</v>
      </c>
      <c r="Q266" s="13">
        <f t="shared" si="20"/>
        <v>123.12238364934746</v>
      </c>
      <c r="R266" s="13">
        <f t="shared" si="20"/>
        <v>118.25363038645287</v>
      </c>
      <c r="S266" s="13">
        <f t="shared" si="20"/>
        <v>109.16792209777077</v>
      </c>
      <c r="T266" s="13">
        <f t="shared" si="20"/>
        <v>121.15220593936574</v>
      </c>
      <c r="U266" s="13">
        <f t="shared" si="20"/>
        <v>108.55028917797037</v>
      </c>
      <c r="V266" s="13">
        <f t="shared" si="20"/>
        <v>112.81249059895912</v>
      </c>
      <c r="W266" s="13">
        <f t="shared" si="20"/>
        <v>116.78189146624669</v>
      </c>
      <c r="X266" s="13">
        <f t="shared" si="20"/>
        <v>117.53643629525152</v>
      </c>
      <c r="Y266" s="13">
        <f t="shared" si="20"/>
        <v>109.60465600578712</v>
      </c>
      <c r="Z266" s="13">
        <f t="shared" si="20"/>
        <v>113.93284797940093</v>
      </c>
      <c r="AA266" s="13">
        <f t="shared" si="20"/>
        <v>111.5897069654295</v>
      </c>
      <c r="AB266" s="13">
        <f t="shared" si="20"/>
        <v>100</v>
      </c>
      <c r="AC266" s="13">
        <f t="shared" si="20"/>
        <v>100.87424344317417</v>
      </c>
      <c r="AD266" s="13">
        <f t="shared" si="20"/>
        <v>100.73577409398243</v>
      </c>
      <c r="AE266" s="13">
        <f t="shared" si="20"/>
        <v>100.17704015095769</v>
      </c>
      <c r="AF266" s="13">
        <f t="shared" si="20"/>
        <v>104.38994516048213</v>
      </c>
      <c r="AG266" s="13">
        <f t="shared" si="20"/>
        <v>97.740245523496753</v>
      </c>
      <c r="AH266" s="13">
        <f t="shared" si="20"/>
        <v>101.58295263912511</v>
      </c>
    </row>
    <row r="267" spans="1:34" x14ac:dyDescent="0.25">
      <c r="A267" s="6">
        <v>80</v>
      </c>
      <c r="B267" s="1" t="s">
        <v>162</v>
      </c>
      <c r="C267" s="13">
        <f t="shared" si="18"/>
        <v>193.9111886755866</v>
      </c>
      <c r="D267" s="13">
        <f t="shared" si="20"/>
        <v>164.57654455087061</v>
      </c>
      <c r="E267" s="13">
        <f t="shared" si="20"/>
        <v>131.17162495408994</v>
      </c>
      <c r="F267" s="13">
        <f t="shared" si="20"/>
        <v>207.69726047313438</v>
      </c>
      <c r="G267" s="13">
        <f t="shared" si="20"/>
        <v>174.39224303302987</v>
      </c>
      <c r="H267" s="13">
        <f t="shared" si="20"/>
        <v>147.08910658076664</v>
      </c>
      <c r="I267" s="13">
        <f t="shared" si="20"/>
        <v>122.72950417280315</v>
      </c>
      <c r="J267" s="13">
        <f t="shared" si="20"/>
        <v>159.71889474524838</v>
      </c>
      <c r="K267" s="13">
        <f t="shared" si="20"/>
        <v>142.08178227387685</v>
      </c>
      <c r="L267" s="13">
        <f t="shared" si="20"/>
        <v>122.29124883823313</v>
      </c>
      <c r="M267" s="13">
        <f t="shared" si="20"/>
        <v>132.33289663477444</v>
      </c>
      <c r="N267" s="13">
        <f t="shared" si="20"/>
        <v>132.28773110666626</v>
      </c>
      <c r="O267" s="13">
        <f t="shared" si="20"/>
        <v>121.05716803703382</v>
      </c>
      <c r="P267" s="13">
        <f t="shared" si="20"/>
        <v>123.22312257250449</v>
      </c>
      <c r="Q267" s="13">
        <f t="shared" si="20"/>
        <v>128.16372146434742</v>
      </c>
      <c r="R267" s="13">
        <f t="shared" si="20"/>
        <v>108.079481650806</v>
      </c>
      <c r="S267" s="13">
        <f t="shared" si="20"/>
        <v>104.80532411046482</v>
      </c>
      <c r="T267" s="13">
        <f t="shared" si="20"/>
        <v>124.95626530714252</v>
      </c>
      <c r="U267" s="13">
        <f t="shared" si="20"/>
        <v>119.44348889653328</v>
      </c>
      <c r="V267" s="13">
        <f t="shared" si="20"/>
        <v>116.33371956128229</v>
      </c>
      <c r="W267" s="13">
        <f t="shared" si="20"/>
        <v>114.01156533318742</v>
      </c>
      <c r="X267" s="13">
        <f t="shared" si="20"/>
        <v>109.49640413808812</v>
      </c>
      <c r="Y267" s="13">
        <f t="shared" si="20"/>
        <v>104.04441447965307</v>
      </c>
      <c r="Z267" s="13">
        <f t="shared" si="20"/>
        <v>102.5174177092688</v>
      </c>
      <c r="AA267" s="13">
        <f t="shared" si="20"/>
        <v>98.27507586835857</v>
      </c>
      <c r="AB267" s="13">
        <f t="shared" si="20"/>
        <v>100</v>
      </c>
      <c r="AC267" s="13">
        <f t="shared" si="20"/>
        <v>110.05822079880257</v>
      </c>
      <c r="AD267" s="13">
        <f t="shared" si="20"/>
        <v>98.355979797681741</v>
      </c>
      <c r="AE267" s="13">
        <f t="shared" si="20"/>
        <v>107.66889660914754</v>
      </c>
      <c r="AF267" s="13">
        <f t="shared" si="20"/>
        <v>95.892217147925734</v>
      </c>
      <c r="AG267" s="13">
        <f t="shared" si="20"/>
        <v>100.14487625431458</v>
      </c>
      <c r="AH267" s="13">
        <f t="shared" si="20"/>
        <v>96.458432203226337</v>
      </c>
    </row>
    <row r="268" spans="1:34" x14ac:dyDescent="0.25">
      <c r="A268" s="6">
        <v>81</v>
      </c>
      <c r="B268" s="9" t="s">
        <v>99</v>
      </c>
      <c r="C268" s="13">
        <f t="shared" si="18"/>
        <v>82.974468755963798</v>
      </c>
      <c r="D268" s="13">
        <f t="shared" si="20"/>
        <v>89.038473524409895</v>
      </c>
      <c r="E268" s="13">
        <f t="shared" si="20"/>
        <v>90.046891918966793</v>
      </c>
      <c r="F268" s="13">
        <f t="shared" si="20"/>
        <v>88.483829580144231</v>
      </c>
      <c r="G268" s="13">
        <f t="shared" si="20"/>
        <v>86.591107266465954</v>
      </c>
      <c r="H268" s="13">
        <f t="shared" si="20"/>
        <v>91.359868807228395</v>
      </c>
      <c r="I268" s="13">
        <f t="shared" si="20"/>
        <v>95.855679688660757</v>
      </c>
      <c r="J268" s="13">
        <f t="shared" si="20"/>
        <v>95.878564045922019</v>
      </c>
      <c r="K268" s="13">
        <f t="shared" si="20"/>
        <v>91.336212250743486</v>
      </c>
      <c r="L268" s="13">
        <f t="shared" si="20"/>
        <v>92.547282985297699</v>
      </c>
      <c r="M268" s="13">
        <f t="shared" si="20"/>
        <v>94.124291126432453</v>
      </c>
      <c r="N268" s="13">
        <f t="shared" si="20"/>
        <v>96.503163987826582</v>
      </c>
      <c r="O268" s="13">
        <f t="shared" si="20"/>
        <v>98.712785279949472</v>
      </c>
      <c r="P268" s="13">
        <f t="shared" si="20"/>
        <v>99.823793792956522</v>
      </c>
      <c r="Q268" s="13">
        <f t="shared" si="20"/>
        <v>99.893114367626637</v>
      </c>
      <c r="R268" s="13">
        <f t="shared" si="20"/>
        <v>99.539366941336766</v>
      </c>
      <c r="S268" s="13">
        <f t="shared" si="20"/>
        <v>99.689218860203326</v>
      </c>
      <c r="T268" s="13">
        <f t="shared" si="20"/>
        <v>98.975190045387947</v>
      </c>
      <c r="U268" s="13">
        <f t="shared" si="20"/>
        <v>98.519789423802081</v>
      </c>
      <c r="V268" s="13">
        <f t="shared" si="20"/>
        <v>99.240968148726679</v>
      </c>
      <c r="W268" s="13">
        <f t="shared" si="20"/>
        <v>98.390881304235293</v>
      </c>
      <c r="X268" s="13">
        <f t="shared" si="20"/>
        <v>100.76223668456677</v>
      </c>
      <c r="Y268" s="13">
        <f t="shared" si="20"/>
        <v>100.58001139906796</v>
      </c>
      <c r="Z268" s="13">
        <f t="shared" si="20"/>
        <v>99.86281346000932</v>
      </c>
      <c r="AA268" s="13">
        <f t="shared" si="20"/>
        <v>99.755851779712032</v>
      </c>
      <c r="AB268" s="13">
        <f t="shared" si="20"/>
        <v>100</v>
      </c>
      <c r="AC268" s="13">
        <f t="shared" si="20"/>
        <v>100.72855308695431</v>
      </c>
      <c r="AD268" s="13">
        <f t="shared" si="20"/>
        <v>100.73486080960609</v>
      </c>
      <c r="AE268" s="13">
        <f t="shared" si="20"/>
        <v>100.89457729961411</v>
      </c>
      <c r="AF268" s="13">
        <f t="shared" si="20"/>
        <v>101.67810249743884</v>
      </c>
      <c r="AG268" s="13">
        <f t="shared" si="20"/>
        <v>101.38862544934243</v>
      </c>
      <c r="AH268" s="13">
        <f t="shared" si="20"/>
        <v>102.26384360657008</v>
      </c>
    </row>
    <row r="269" spans="1:34" x14ac:dyDescent="0.25">
      <c r="A269" s="6">
        <v>82</v>
      </c>
      <c r="B269" s="9" t="s">
        <v>291</v>
      </c>
      <c r="C269" s="13">
        <f t="shared" si="18"/>
        <v>63.033093552303626</v>
      </c>
      <c r="D269" s="13">
        <f t="shared" si="20"/>
        <v>65.688904382951648</v>
      </c>
      <c r="E269" s="13">
        <f t="shared" si="20"/>
        <v>67.681202240723962</v>
      </c>
      <c r="F269" s="13">
        <f t="shared" si="20"/>
        <v>69.362922665769645</v>
      </c>
      <c r="G269" s="13">
        <f t="shared" si="20"/>
        <v>71.494420159452602</v>
      </c>
      <c r="H269" s="13">
        <f t="shared" si="20"/>
        <v>72.359477230607581</v>
      </c>
      <c r="I269" s="13">
        <f t="shared" si="20"/>
        <v>73.609060661408449</v>
      </c>
      <c r="J269" s="13">
        <f t="shared" si="20"/>
        <v>74.991629647146326</v>
      </c>
      <c r="K269" s="13">
        <f t="shared" si="20"/>
        <v>77.880005929805165</v>
      </c>
      <c r="L269" s="13">
        <f t="shared" si="20"/>
        <v>78.565129613050729</v>
      </c>
      <c r="M269" s="13">
        <f t="shared" si="20"/>
        <v>79.810454388788472</v>
      </c>
      <c r="N269" s="13">
        <f t="shared" si="20"/>
        <v>80.412920839833859</v>
      </c>
      <c r="O269" s="13">
        <f t="shared" si="20"/>
        <v>81.94232730917156</v>
      </c>
      <c r="P269" s="13">
        <f t="shared" si="20"/>
        <v>84.622684756045643</v>
      </c>
      <c r="Q269" s="13">
        <f t="shared" si="20"/>
        <v>85.162817637276106</v>
      </c>
      <c r="R269" s="13">
        <f t="shared" si="20"/>
        <v>85.377741101308459</v>
      </c>
      <c r="S269" s="13">
        <f t="shared" si="20"/>
        <v>86.328118314262568</v>
      </c>
      <c r="T269" s="13">
        <f t="shared" si="20"/>
        <v>87.56615492308687</v>
      </c>
      <c r="U269" s="13">
        <f t="shared" si="20"/>
        <v>89.134503966485426</v>
      </c>
      <c r="V269" s="13">
        <f t="shared" si="20"/>
        <v>90.516691669148571</v>
      </c>
      <c r="W269" s="13">
        <f t="shared" si="20"/>
        <v>92.422161716716332</v>
      </c>
      <c r="X269" s="13">
        <f t="shared" si="20"/>
        <v>94.899793762885395</v>
      </c>
      <c r="Y269" s="13">
        <f t="shared" si="20"/>
        <v>94.843532113099158</v>
      </c>
      <c r="Z269" s="13">
        <f t="shared" si="20"/>
        <v>96.778644424230862</v>
      </c>
      <c r="AA269" s="13">
        <f t="shared" si="20"/>
        <v>98.858070281513136</v>
      </c>
      <c r="AB269" s="13">
        <f t="shared" si="20"/>
        <v>100</v>
      </c>
      <c r="AC269" s="13">
        <f t="shared" si="20"/>
        <v>100.82467746732834</v>
      </c>
      <c r="AD269" s="13">
        <f t="shared" si="20"/>
        <v>102.53417024301429</v>
      </c>
      <c r="AE269" s="13">
        <f t="shared" si="20"/>
        <v>102.91176017122648</v>
      </c>
      <c r="AF269" s="13">
        <f t="shared" si="20"/>
        <v>102.8373900119651</v>
      </c>
      <c r="AG269" s="13">
        <f t="shared" si="20"/>
        <v>104.84216625221937</v>
      </c>
      <c r="AH269" s="13">
        <f t="shared" si="20"/>
        <v>107.41187363289522</v>
      </c>
    </row>
    <row r="270" spans="1:34" x14ac:dyDescent="0.25">
      <c r="A270" s="6">
        <v>83</v>
      </c>
      <c r="B270" s="9" t="s">
        <v>163</v>
      </c>
      <c r="C270" s="13">
        <f t="shared" si="18"/>
        <v>57.589103861354317</v>
      </c>
      <c r="D270" s="13">
        <f t="shared" si="20"/>
        <v>59.44808268372303</v>
      </c>
      <c r="E270" s="13">
        <f t="shared" si="20"/>
        <v>61.09793871602632</v>
      </c>
      <c r="F270" s="13">
        <f t="shared" si="20"/>
        <v>62.754697508056047</v>
      </c>
      <c r="G270" s="13">
        <f t="shared" si="20"/>
        <v>65.176210321072034</v>
      </c>
      <c r="H270" s="13">
        <f t="shared" si="20"/>
        <v>66.701738515035856</v>
      </c>
      <c r="I270" s="13">
        <f t="shared" si="20"/>
        <v>68.640482053963609</v>
      </c>
      <c r="J270" s="13">
        <f t="shared" si="20"/>
        <v>70.700200182679325</v>
      </c>
      <c r="K270" s="13">
        <f t="shared" si="20"/>
        <v>74.146365622837749</v>
      </c>
      <c r="L270" s="13">
        <f t="shared" si="20"/>
        <v>75.457002414179954</v>
      </c>
      <c r="M270" s="13">
        <f t="shared" si="20"/>
        <v>77.209609058986288</v>
      </c>
      <c r="N270" s="13">
        <f t="shared" si="20"/>
        <v>78.299004865907094</v>
      </c>
      <c r="O270" s="13">
        <f t="shared" si="20"/>
        <v>80.153121766443419</v>
      </c>
      <c r="P270" s="13">
        <f t="shared" si="20"/>
        <v>83.009092286201906</v>
      </c>
      <c r="Q270" s="13">
        <f t="shared" si="20"/>
        <v>83.628234270450506</v>
      </c>
      <c r="R270" s="13">
        <f t="shared" si="20"/>
        <v>83.951616045106988</v>
      </c>
      <c r="S270" s="13">
        <f t="shared" si="20"/>
        <v>85.173080537095245</v>
      </c>
      <c r="T270" s="13">
        <f t="shared" si="20"/>
        <v>86.636426997634388</v>
      </c>
      <c r="U270" s="13">
        <f t="shared" si="20"/>
        <v>88.366524181646625</v>
      </c>
      <c r="V270" s="13">
        <f t="shared" si="20"/>
        <v>89.817466376004177</v>
      </c>
      <c r="W270" s="13">
        <f t="shared" si="20"/>
        <v>91.803793763921675</v>
      </c>
      <c r="X270" s="13">
        <f t="shared" si="20"/>
        <v>94.313804906419932</v>
      </c>
      <c r="Y270" s="13">
        <f t="shared" si="20"/>
        <v>94.288833784591148</v>
      </c>
      <c r="Z270" s="13">
        <f t="shared" si="20"/>
        <v>96.575465126640069</v>
      </c>
      <c r="AA270" s="13">
        <f t="shared" si="20"/>
        <v>98.847574976399784</v>
      </c>
      <c r="AB270" s="13">
        <f t="shared" si="20"/>
        <v>100</v>
      </c>
      <c r="AC270" s="13">
        <f t="shared" si="20"/>
        <v>100.88437015773708</v>
      </c>
      <c r="AD270" s="13">
        <f t="shared" si="20"/>
        <v>102.63941590688033</v>
      </c>
      <c r="AE270" s="13">
        <f t="shared" si="20"/>
        <v>103.17575116445961</v>
      </c>
      <c r="AF270" s="13">
        <f t="shared" si="20"/>
        <v>102.94897764873799</v>
      </c>
      <c r="AG270" s="13">
        <f t="shared" si="20"/>
        <v>104.97505552493394</v>
      </c>
      <c r="AH270" s="13">
        <f t="shared" si="20"/>
        <v>107.63385140538897</v>
      </c>
    </row>
    <row r="271" spans="1:34" x14ac:dyDescent="0.25">
      <c r="A271" s="6">
        <v>84</v>
      </c>
      <c r="B271" s="1" t="s">
        <v>292</v>
      </c>
      <c r="C271" s="13" t="str">
        <f t="shared" si="18"/>
        <v/>
      </c>
      <c r="D271" s="13" t="str">
        <f t="shared" si="20"/>
        <v/>
      </c>
      <c r="E271" s="13" t="str">
        <f t="shared" si="20"/>
        <v/>
      </c>
      <c r="F271" s="13" t="str">
        <f t="shared" si="20"/>
        <v/>
      </c>
      <c r="G271" s="13" t="str">
        <f t="shared" si="20"/>
        <v/>
      </c>
      <c r="H271" s="13" t="str">
        <f t="shared" si="20"/>
        <v/>
      </c>
      <c r="I271" s="13" t="str">
        <f t="shared" si="20"/>
        <v/>
      </c>
      <c r="J271" s="13" t="str">
        <f t="shared" si="20"/>
        <v/>
      </c>
      <c r="K271" s="13" t="str">
        <f t="shared" si="20"/>
        <v/>
      </c>
      <c r="L271" s="13" t="str">
        <f t="shared" si="20"/>
        <v/>
      </c>
      <c r="M271" s="13" t="str">
        <f t="shared" si="20"/>
        <v/>
      </c>
      <c r="N271" s="13" t="str">
        <f t="shared" si="20"/>
        <v/>
      </c>
      <c r="O271" s="13" t="str">
        <f t="shared" si="20"/>
        <v/>
      </c>
      <c r="P271" s="13" t="str">
        <f t="shared" si="20"/>
        <v/>
      </c>
      <c r="Q271" s="13" t="str">
        <f t="shared" si="20"/>
        <v/>
      </c>
      <c r="R271" s="13" t="str">
        <f t="shared" si="20"/>
        <v/>
      </c>
      <c r="S271" s="13" t="str">
        <f t="shared" si="20"/>
        <v/>
      </c>
      <c r="T271" s="13" t="str">
        <f t="shared" si="20"/>
        <v/>
      </c>
      <c r="U271" s="13" t="str">
        <f t="shared" si="20"/>
        <v/>
      </c>
      <c r="V271" s="13" t="str">
        <f t="shared" si="20"/>
        <v/>
      </c>
      <c r="W271" s="13" t="str">
        <f t="shared" si="20"/>
        <v/>
      </c>
      <c r="X271" s="13" t="str">
        <f t="shared" si="20"/>
        <v/>
      </c>
      <c r="Y271" s="13" t="str">
        <f t="shared" si="20"/>
        <v/>
      </c>
      <c r="Z271" s="13" t="str">
        <f t="shared" si="20"/>
        <v/>
      </c>
      <c r="AA271" s="13" t="str">
        <f t="shared" si="20"/>
        <v/>
      </c>
      <c r="AB271" s="13" t="str">
        <f t="shared" si="20"/>
        <v/>
      </c>
      <c r="AC271" s="13" t="str">
        <f t="shared" si="20"/>
        <v/>
      </c>
      <c r="AD271" s="13" t="str">
        <f t="shared" si="20"/>
        <v/>
      </c>
      <c r="AE271" s="13" t="str">
        <f t="shared" si="20"/>
        <v/>
      </c>
      <c r="AF271" s="13" t="str">
        <f t="shared" si="20"/>
        <v/>
      </c>
      <c r="AG271" s="13" t="str">
        <f t="shared" si="20"/>
        <v/>
      </c>
      <c r="AH271" s="13" t="str">
        <f t="shared" si="20"/>
        <v/>
      </c>
    </row>
    <row r="272" spans="1:34" x14ac:dyDescent="0.25">
      <c r="A272" s="6">
        <v>85</v>
      </c>
      <c r="B272" s="1" t="s">
        <v>293</v>
      </c>
      <c r="C272" s="13" t="str">
        <f t="shared" si="18"/>
        <v/>
      </c>
      <c r="D272" s="13" t="str">
        <f t="shared" si="20"/>
        <v/>
      </c>
      <c r="E272" s="13" t="str">
        <f t="shared" si="20"/>
        <v/>
      </c>
      <c r="F272" s="13" t="str">
        <f t="shared" si="20"/>
        <v/>
      </c>
      <c r="G272" s="13" t="str">
        <f t="shared" si="20"/>
        <v/>
      </c>
      <c r="H272" s="13" t="str">
        <f t="shared" si="20"/>
        <v/>
      </c>
      <c r="I272" s="13" t="str">
        <f t="shared" si="20"/>
        <v/>
      </c>
      <c r="J272" s="13" t="str">
        <f t="shared" si="20"/>
        <v/>
      </c>
      <c r="K272" s="13" t="str">
        <f t="shared" ref="D272:AH275" si="21">IF(OR(K88=0,K180=0),"",K88*100/K180)</f>
        <v/>
      </c>
      <c r="L272" s="13" t="str">
        <f t="shared" si="21"/>
        <v/>
      </c>
      <c r="M272" s="13" t="str">
        <f t="shared" si="21"/>
        <v/>
      </c>
      <c r="N272" s="13" t="str">
        <f t="shared" si="21"/>
        <v/>
      </c>
      <c r="O272" s="13" t="str">
        <f t="shared" si="21"/>
        <v/>
      </c>
      <c r="P272" s="13" t="str">
        <f t="shared" si="21"/>
        <v/>
      </c>
      <c r="Q272" s="13" t="str">
        <f t="shared" si="21"/>
        <v/>
      </c>
      <c r="R272" s="13" t="str">
        <f t="shared" si="21"/>
        <v/>
      </c>
      <c r="S272" s="13" t="str">
        <f t="shared" si="21"/>
        <v/>
      </c>
      <c r="T272" s="13" t="str">
        <f t="shared" si="21"/>
        <v/>
      </c>
      <c r="U272" s="13" t="str">
        <f t="shared" si="21"/>
        <v/>
      </c>
      <c r="V272" s="13" t="str">
        <f t="shared" si="21"/>
        <v/>
      </c>
      <c r="W272" s="13" t="str">
        <f t="shared" si="21"/>
        <v/>
      </c>
      <c r="X272" s="13" t="str">
        <f t="shared" si="21"/>
        <v/>
      </c>
      <c r="Y272" s="13" t="str">
        <f t="shared" si="21"/>
        <v/>
      </c>
      <c r="Z272" s="13" t="str">
        <f t="shared" si="21"/>
        <v/>
      </c>
      <c r="AA272" s="13" t="str">
        <f t="shared" si="21"/>
        <v/>
      </c>
      <c r="AB272" s="13" t="str">
        <f t="shared" si="21"/>
        <v/>
      </c>
      <c r="AC272" s="13" t="str">
        <f t="shared" si="21"/>
        <v/>
      </c>
      <c r="AD272" s="13" t="str">
        <f t="shared" si="21"/>
        <v/>
      </c>
      <c r="AE272" s="13" t="str">
        <f t="shared" si="21"/>
        <v/>
      </c>
      <c r="AF272" s="13" t="str">
        <f t="shared" si="21"/>
        <v/>
      </c>
      <c r="AG272" s="13" t="str">
        <f t="shared" si="21"/>
        <v/>
      </c>
      <c r="AH272" s="13" t="str">
        <f t="shared" si="21"/>
        <v/>
      </c>
    </row>
    <row r="273" spans="1:34" x14ac:dyDescent="0.25">
      <c r="A273" s="6">
        <v>86</v>
      </c>
      <c r="B273" s="9" t="s">
        <v>164</v>
      </c>
      <c r="C273" s="13">
        <f t="shared" si="18"/>
        <v>79.920256588234864</v>
      </c>
      <c r="D273" s="13">
        <f t="shared" si="21"/>
        <v>82.482903472903743</v>
      </c>
      <c r="E273" s="13">
        <f t="shared" si="21"/>
        <v>84.45344912039657</v>
      </c>
      <c r="F273" s="13">
        <f t="shared" si="21"/>
        <v>86.37181680318686</v>
      </c>
      <c r="G273" s="13">
        <f t="shared" si="21"/>
        <v>88.063522284311233</v>
      </c>
      <c r="H273" s="13">
        <f t="shared" si="21"/>
        <v>87.314190007842583</v>
      </c>
      <c r="I273" s="13">
        <f t="shared" si="21"/>
        <v>88.288176933830897</v>
      </c>
      <c r="J273" s="13">
        <f t="shared" si="21"/>
        <v>89.17083858804348</v>
      </c>
      <c r="K273" s="13">
        <f t="shared" si="21"/>
        <v>91.447039998118811</v>
      </c>
      <c r="L273" s="13">
        <f t="shared" si="21"/>
        <v>90.706496336167433</v>
      </c>
      <c r="M273" s="13">
        <f t="shared" si="21"/>
        <v>90.415183533855767</v>
      </c>
      <c r="N273" s="13">
        <f t="shared" si="21"/>
        <v>89.654546437649572</v>
      </c>
      <c r="O273" s="13">
        <f t="shared" si="21"/>
        <v>90.812758621763308</v>
      </c>
      <c r="P273" s="13">
        <f t="shared" si="21"/>
        <v>93.495773991015625</v>
      </c>
      <c r="Q273" s="13">
        <f t="shared" si="21"/>
        <v>94.070241668773576</v>
      </c>
      <c r="R273" s="13">
        <f t="shared" si="21"/>
        <v>93.60467247780818</v>
      </c>
      <c r="S273" s="13">
        <f t="shared" si="21"/>
        <v>92.874180465421333</v>
      </c>
      <c r="T273" s="13">
        <f t="shared" si="21"/>
        <v>92.770576539223555</v>
      </c>
      <c r="U273" s="13">
        <f t="shared" si="21"/>
        <v>93.315215430680979</v>
      </c>
      <c r="V273" s="13">
        <f t="shared" si="21"/>
        <v>94.177051210463119</v>
      </c>
      <c r="W273" s="13">
        <f t="shared" si="21"/>
        <v>95.475428140028427</v>
      </c>
      <c r="X273" s="13">
        <f t="shared" si="21"/>
        <v>97.670875196155677</v>
      </c>
      <c r="Y273" s="13">
        <f t="shared" si="21"/>
        <v>97.51204530370147</v>
      </c>
      <c r="Z273" s="13">
        <f t="shared" si="21"/>
        <v>97.712398864781974</v>
      </c>
      <c r="AA273" s="13">
        <f t="shared" si="21"/>
        <v>98.859239553679473</v>
      </c>
      <c r="AB273" s="13">
        <f t="shared" si="21"/>
        <v>100</v>
      </c>
      <c r="AC273" s="13">
        <f t="shared" si="21"/>
        <v>100.400669375505</v>
      </c>
      <c r="AD273" s="13">
        <f t="shared" si="21"/>
        <v>101.45940991617131</v>
      </c>
      <c r="AE273" s="13">
        <f t="shared" si="21"/>
        <v>100.46106027195896</v>
      </c>
      <c r="AF273" s="13">
        <f t="shared" si="21"/>
        <v>100.15063796907184</v>
      </c>
      <c r="AG273" s="13">
        <f t="shared" si="21"/>
        <v>100.94839030319652</v>
      </c>
      <c r="AH273" s="13">
        <f t="shared" si="21"/>
        <v>101.98255247526805</v>
      </c>
    </row>
    <row r="274" spans="1:34" x14ac:dyDescent="0.25">
      <c r="A274" s="6">
        <v>87</v>
      </c>
      <c r="B274" s="1" t="s">
        <v>292</v>
      </c>
      <c r="C274" s="13" t="str">
        <f t="shared" si="18"/>
        <v/>
      </c>
      <c r="D274" s="13" t="str">
        <f t="shared" si="21"/>
        <v/>
      </c>
      <c r="E274" s="13" t="str">
        <f t="shared" si="21"/>
        <v/>
      </c>
      <c r="F274" s="13" t="str">
        <f t="shared" si="21"/>
        <v/>
      </c>
      <c r="G274" s="13" t="str">
        <f t="shared" si="21"/>
        <v/>
      </c>
      <c r="H274" s="13" t="str">
        <f t="shared" si="21"/>
        <v/>
      </c>
      <c r="I274" s="13" t="str">
        <f t="shared" si="21"/>
        <v/>
      </c>
      <c r="J274" s="13" t="str">
        <f t="shared" si="21"/>
        <v/>
      </c>
      <c r="K274" s="13" t="str">
        <f t="shared" si="21"/>
        <v/>
      </c>
      <c r="L274" s="13" t="str">
        <f t="shared" si="21"/>
        <v/>
      </c>
      <c r="M274" s="13" t="str">
        <f t="shared" si="21"/>
        <v/>
      </c>
      <c r="N274" s="13" t="str">
        <f t="shared" si="21"/>
        <v/>
      </c>
      <c r="O274" s="13" t="str">
        <f t="shared" si="21"/>
        <v/>
      </c>
      <c r="P274" s="13" t="str">
        <f t="shared" si="21"/>
        <v/>
      </c>
      <c r="Q274" s="13" t="str">
        <f t="shared" si="21"/>
        <v/>
      </c>
      <c r="R274" s="13" t="str">
        <f t="shared" si="21"/>
        <v/>
      </c>
      <c r="S274" s="13" t="str">
        <f t="shared" si="21"/>
        <v/>
      </c>
      <c r="T274" s="13" t="str">
        <f t="shared" si="21"/>
        <v/>
      </c>
      <c r="U274" s="13" t="str">
        <f t="shared" si="21"/>
        <v/>
      </c>
      <c r="V274" s="13" t="str">
        <f t="shared" si="21"/>
        <v/>
      </c>
      <c r="W274" s="13" t="str">
        <f t="shared" si="21"/>
        <v/>
      </c>
      <c r="X274" s="13" t="str">
        <f t="shared" si="21"/>
        <v/>
      </c>
      <c r="Y274" s="13" t="str">
        <f t="shared" si="21"/>
        <v/>
      </c>
      <c r="Z274" s="13" t="str">
        <f t="shared" si="21"/>
        <v/>
      </c>
      <c r="AA274" s="13" t="str">
        <f t="shared" si="21"/>
        <v/>
      </c>
      <c r="AB274" s="13" t="str">
        <f t="shared" si="21"/>
        <v/>
      </c>
      <c r="AC274" s="13" t="str">
        <f t="shared" si="21"/>
        <v/>
      </c>
      <c r="AD274" s="13" t="str">
        <f t="shared" si="21"/>
        <v/>
      </c>
      <c r="AE274" s="13" t="str">
        <f t="shared" si="21"/>
        <v/>
      </c>
      <c r="AF274" s="13" t="str">
        <f t="shared" si="21"/>
        <v/>
      </c>
      <c r="AG274" s="13" t="str">
        <f t="shared" si="21"/>
        <v/>
      </c>
      <c r="AH274" s="13" t="str">
        <f t="shared" si="21"/>
        <v/>
      </c>
    </row>
    <row r="275" spans="1:34" x14ac:dyDescent="0.25">
      <c r="A275" s="6">
        <v>88</v>
      </c>
      <c r="B275" s="1" t="s">
        <v>293</v>
      </c>
      <c r="C275" s="13" t="str">
        <f t="shared" si="18"/>
        <v/>
      </c>
      <c r="D275" s="13" t="str">
        <f t="shared" si="21"/>
        <v/>
      </c>
      <c r="E275" s="13" t="str">
        <f t="shared" si="21"/>
        <v/>
      </c>
      <c r="F275" s="13" t="str">
        <f t="shared" si="21"/>
        <v/>
      </c>
      <c r="G275" s="13" t="str">
        <f t="shared" si="21"/>
        <v/>
      </c>
      <c r="H275" s="13" t="str">
        <f t="shared" si="21"/>
        <v/>
      </c>
      <c r="I275" s="13" t="str">
        <f t="shared" si="21"/>
        <v/>
      </c>
      <c r="J275" s="13" t="str">
        <f t="shared" si="21"/>
        <v/>
      </c>
      <c r="K275" s="13" t="str">
        <f t="shared" si="21"/>
        <v/>
      </c>
      <c r="L275" s="13" t="str">
        <f t="shared" si="21"/>
        <v/>
      </c>
      <c r="M275" s="13" t="str">
        <f t="shared" si="21"/>
        <v/>
      </c>
      <c r="N275" s="13" t="str">
        <f t="shared" si="21"/>
        <v/>
      </c>
      <c r="O275" s="13" t="str">
        <f t="shared" si="21"/>
        <v/>
      </c>
      <c r="P275" s="13" t="str">
        <f t="shared" si="21"/>
        <v/>
      </c>
      <c r="Q275" s="13" t="str">
        <f t="shared" si="21"/>
        <v/>
      </c>
      <c r="R275" s="13" t="str">
        <f t="shared" si="21"/>
        <v/>
      </c>
      <c r="S275" s="13" t="str">
        <f t="shared" si="21"/>
        <v/>
      </c>
      <c r="T275" s="13" t="str">
        <f t="shared" si="21"/>
        <v/>
      </c>
      <c r="U275" s="13" t="str">
        <f t="shared" si="21"/>
        <v/>
      </c>
      <c r="V275" s="13" t="str">
        <f t="shared" si="21"/>
        <v/>
      </c>
      <c r="W275" s="13" t="str">
        <f t="shared" si="21"/>
        <v/>
      </c>
      <c r="X275" s="13" t="str">
        <f t="shared" si="21"/>
        <v/>
      </c>
      <c r="Y275" s="13" t="str">
        <f t="shared" si="21"/>
        <v/>
      </c>
      <c r="Z275" s="13" t="str">
        <f t="shared" si="21"/>
        <v/>
      </c>
      <c r="AA275" s="13" t="str">
        <f t="shared" si="21"/>
        <v/>
      </c>
      <c r="AB275" s="13" t="str">
        <f t="shared" si="21"/>
        <v/>
      </c>
      <c r="AC275" s="13" t="str">
        <f t="shared" si="21"/>
        <v/>
      </c>
      <c r="AD275" s="13" t="str">
        <f t="shared" si="21"/>
        <v/>
      </c>
      <c r="AE275" s="13" t="str">
        <f t="shared" si="21"/>
        <v/>
      </c>
      <c r="AF275" s="13" t="str">
        <f t="shared" si="21"/>
        <v/>
      </c>
      <c r="AG275" s="13" t="str">
        <f t="shared" si="21"/>
        <v/>
      </c>
      <c r="AH275" s="13" t="str">
        <f t="shared" si="21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/>
  <dimension ref="A1:AH275"/>
  <sheetViews>
    <sheetView tabSelected="1" workbookViewId="0">
      <pane xSplit="2" ySplit="3" topLeftCell="C220" activePane="bottomRight" state="frozen"/>
      <selection pane="topRight" activeCell="C1" sqref="C1"/>
      <selection pane="bottomLeft" activeCell="A4" sqref="A4"/>
      <selection pane="bottomRight" activeCell="C220" sqref="C220"/>
    </sheetView>
  </sheetViews>
  <sheetFormatPr defaultColWidth="9.140625" defaultRowHeight="15" x14ac:dyDescent="0.25"/>
  <cols>
    <col min="1" max="1" width="9.140625" style="37"/>
    <col min="2" max="2" width="60.140625" style="37" customWidth="1"/>
    <col min="3" max="4" width="9.140625" style="37" customWidth="1"/>
    <col min="5" max="259" width="9.140625" style="37"/>
    <col min="260" max="260" width="32.5703125" style="37" customWidth="1"/>
    <col min="261" max="515" width="9.140625" style="37"/>
    <col min="516" max="516" width="32.5703125" style="37" customWidth="1"/>
    <col min="517" max="771" width="9.140625" style="37"/>
    <col min="772" max="772" width="32.5703125" style="37" customWidth="1"/>
    <col min="773" max="1027" width="9.140625" style="37"/>
    <col min="1028" max="1028" width="32.5703125" style="37" customWidth="1"/>
    <col min="1029" max="1283" width="9.140625" style="37"/>
    <col min="1284" max="1284" width="32.5703125" style="37" customWidth="1"/>
    <col min="1285" max="1539" width="9.140625" style="37"/>
    <col min="1540" max="1540" width="32.5703125" style="37" customWidth="1"/>
    <col min="1541" max="1795" width="9.140625" style="37"/>
    <col min="1796" max="1796" width="32.5703125" style="37" customWidth="1"/>
    <col min="1797" max="2051" width="9.140625" style="37"/>
    <col min="2052" max="2052" width="32.5703125" style="37" customWidth="1"/>
    <col min="2053" max="2307" width="9.140625" style="37"/>
    <col min="2308" max="2308" width="32.5703125" style="37" customWidth="1"/>
    <col min="2309" max="2563" width="9.140625" style="37"/>
    <col min="2564" max="2564" width="32.5703125" style="37" customWidth="1"/>
    <col min="2565" max="2819" width="9.140625" style="37"/>
    <col min="2820" max="2820" width="32.5703125" style="37" customWidth="1"/>
    <col min="2821" max="3075" width="9.140625" style="37"/>
    <col min="3076" max="3076" width="32.5703125" style="37" customWidth="1"/>
    <col min="3077" max="3331" width="9.140625" style="37"/>
    <col min="3332" max="3332" width="32.5703125" style="37" customWidth="1"/>
    <col min="3333" max="3587" width="9.140625" style="37"/>
    <col min="3588" max="3588" width="32.5703125" style="37" customWidth="1"/>
    <col min="3589" max="3843" width="9.140625" style="37"/>
    <col min="3844" max="3844" width="32.5703125" style="37" customWidth="1"/>
    <col min="3845" max="4099" width="9.140625" style="37"/>
    <col min="4100" max="4100" width="32.5703125" style="37" customWidth="1"/>
    <col min="4101" max="4355" width="9.140625" style="37"/>
    <col min="4356" max="4356" width="32.5703125" style="37" customWidth="1"/>
    <col min="4357" max="4611" width="9.140625" style="37"/>
    <col min="4612" max="4612" width="32.5703125" style="37" customWidth="1"/>
    <col min="4613" max="4867" width="9.140625" style="37"/>
    <col min="4868" max="4868" width="32.5703125" style="37" customWidth="1"/>
    <col min="4869" max="5123" width="9.140625" style="37"/>
    <col min="5124" max="5124" width="32.5703125" style="37" customWidth="1"/>
    <col min="5125" max="5379" width="9.140625" style="37"/>
    <col min="5380" max="5380" width="32.5703125" style="37" customWidth="1"/>
    <col min="5381" max="5635" width="9.140625" style="37"/>
    <col min="5636" max="5636" width="32.5703125" style="37" customWidth="1"/>
    <col min="5637" max="5891" width="9.140625" style="37"/>
    <col min="5892" max="5892" width="32.5703125" style="37" customWidth="1"/>
    <col min="5893" max="6147" width="9.140625" style="37"/>
    <col min="6148" max="6148" width="32.5703125" style="37" customWidth="1"/>
    <col min="6149" max="6403" width="9.140625" style="37"/>
    <col min="6404" max="6404" width="32.5703125" style="37" customWidth="1"/>
    <col min="6405" max="6659" width="9.140625" style="37"/>
    <col min="6660" max="6660" width="32.5703125" style="37" customWidth="1"/>
    <col min="6661" max="6915" width="9.140625" style="37"/>
    <col min="6916" max="6916" width="32.5703125" style="37" customWidth="1"/>
    <col min="6917" max="7171" width="9.140625" style="37"/>
    <col min="7172" max="7172" width="32.5703125" style="37" customWidth="1"/>
    <col min="7173" max="7427" width="9.140625" style="37"/>
    <col min="7428" max="7428" width="32.5703125" style="37" customWidth="1"/>
    <col min="7429" max="7683" width="9.140625" style="37"/>
    <col min="7684" max="7684" width="32.5703125" style="37" customWidth="1"/>
    <col min="7685" max="7939" width="9.140625" style="37"/>
    <col min="7940" max="7940" width="32.5703125" style="37" customWidth="1"/>
    <col min="7941" max="8195" width="9.140625" style="37"/>
    <col min="8196" max="8196" width="32.5703125" style="37" customWidth="1"/>
    <col min="8197" max="8451" width="9.140625" style="37"/>
    <col min="8452" max="8452" width="32.5703125" style="37" customWidth="1"/>
    <col min="8453" max="8707" width="9.140625" style="37"/>
    <col min="8708" max="8708" width="32.5703125" style="37" customWidth="1"/>
    <col min="8709" max="8963" width="9.140625" style="37"/>
    <col min="8964" max="8964" width="32.5703125" style="37" customWidth="1"/>
    <col min="8965" max="9219" width="9.140625" style="37"/>
    <col min="9220" max="9220" width="32.5703125" style="37" customWidth="1"/>
    <col min="9221" max="9475" width="9.140625" style="37"/>
    <col min="9476" max="9476" width="32.5703125" style="37" customWidth="1"/>
    <col min="9477" max="9731" width="9.140625" style="37"/>
    <col min="9732" max="9732" width="32.5703125" style="37" customWidth="1"/>
    <col min="9733" max="9987" width="9.140625" style="37"/>
    <col min="9988" max="9988" width="32.5703125" style="37" customWidth="1"/>
    <col min="9989" max="10243" width="9.140625" style="37"/>
    <col min="10244" max="10244" width="32.5703125" style="37" customWidth="1"/>
    <col min="10245" max="10499" width="9.140625" style="37"/>
    <col min="10500" max="10500" width="32.5703125" style="37" customWidth="1"/>
    <col min="10501" max="10755" width="9.140625" style="37"/>
    <col min="10756" max="10756" width="32.5703125" style="37" customWidth="1"/>
    <col min="10757" max="11011" width="9.140625" style="37"/>
    <col min="11012" max="11012" width="32.5703125" style="37" customWidth="1"/>
    <col min="11013" max="11267" width="9.140625" style="37"/>
    <col min="11268" max="11268" width="32.5703125" style="37" customWidth="1"/>
    <col min="11269" max="11523" width="9.140625" style="37"/>
    <col min="11524" max="11524" width="32.5703125" style="37" customWidth="1"/>
    <col min="11525" max="11779" width="9.140625" style="37"/>
    <col min="11780" max="11780" width="32.5703125" style="37" customWidth="1"/>
    <col min="11781" max="12035" width="9.140625" style="37"/>
    <col min="12036" max="12036" width="32.5703125" style="37" customWidth="1"/>
    <col min="12037" max="12291" width="9.140625" style="37"/>
    <col min="12292" max="12292" width="32.5703125" style="37" customWidth="1"/>
    <col min="12293" max="12547" width="9.140625" style="37"/>
    <col min="12548" max="12548" width="32.5703125" style="37" customWidth="1"/>
    <col min="12549" max="12803" width="9.140625" style="37"/>
    <col min="12804" max="12804" width="32.5703125" style="37" customWidth="1"/>
    <col min="12805" max="13059" width="9.140625" style="37"/>
    <col min="13060" max="13060" width="32.5703125" style="37" customWidth="1"/>
    <col min="13061" max="13315" width="9.140625" style="37"/>
    <col min="13316" max="13316" width="32.5703125" style="37" customWidth="1"/>
    <col min="13317" max="13571" width="9.140625" style="37"/>
    <col min="13572" max="13572" width="32.5703125" style="37" customWidth="1"/>
    <col min="13573" max="13827" width="9.140625" style="37"/>
    <col min="13828" max="13828" width="32.5703125" style="37" customWidth="1"/>
    <col min="13829" max="14083" width="9.140625" style="37"/>
    <col min="14084" max="14084" width="32.5703125" style="37" customWidth="1"/>
    <col min="14085" max="14339" width="9.140625" style="37"/>
    <col min="14340" max="14340" width="32.5703125" style="37" customWidth="1"/>
    <col min="14341" max="14595" width="9.140625" style="37"/>
    <col min="14596" max="14596" width="32.5703125" style="37" customWidth="1"/>
    <col min="14597" max="14851" width="9.140625" style="37"/>
    <col min="14852" max="14852" width="32.5703125" style="37" customWidth="1"/>
    <col min="14853" max="15107" width="9.140625" style="37"/>
    <col min="15108" max="15108" width="32.5703125" style="37" customWidth="1"/>
    <col min="15109" max="15363" width="9.140625" style="37"/>
    <col min="15364" max="15364" width="32.5703125" style="37" customWidth="1"/>
    <col min="15365" max="15619" width="9.140625" style="37"/>
    <col min="15620" max="15620" width="32.5703125" style="37" customWidth="1"/>
    <col min="15621" max="15875" width="9.140625" style="37"/>
    <col min="15876" max="15876" width="32.5703125" style="37" customWidth="1"/>
    <col min="15877" max="16131" width="9.140625" style="37"/>
    <col min="16132" max="16132" width="32.5703125" style="37" customWidth="1"/>
    <col min="16133" max="16384" width="9.140625" style="37"/>
  </cols>
  <sheetData>
    <row r="1" spans="1:34" ht="18" x14ac:dyDescent="0.25">
      <c r="A1" s="20" t="s">
        <v>503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</row>
    <row r="2" spans="1:34" ht="16.5" x14ac:dyDescent="0.25">
      <c r="A2" s="24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</row>
    <row r="3" spans="1:34" x14ac:dyDescent="0.25">
      <c r="A3" s="7" t="s">
        <v>165</v>
      </c>
      <c r="B3" s="7" t="s">
        <v>384</v>
      </c>
      <c r="C3" s="7" t="s">
        <v>390</v>
      </c>
      <c r="D3" s="7" t="s">
        <v>391</v>
      </c>
      <c r="E3" s="7" t="s">
        <v>392</v>
      </c>
      <c r="F3" s="7" t="s">
        <v>393</v>
      </c>
      <c r="G3" s="7" t="s">
        <v>394</v>
      </c>
      <c r="H3" s="7" t="s">
        <v>395</v>
      </c>
      <c r="I3" s="7" t="s">
        <v>396</v>
      </c>
      <c r="J3" s="7" t="s">
        <v>397</v>
      </c>
      <c r="K3" s="7" t="s">
        <v>398</v>
      </c>
      <c r="L3" s="7" t="s">
        <v>399</v>
      </c>
      <c r="M3" s="7" t="s">
        <v>167</v>
      </c>
      <c r="N3" s="7" t="s">
        <v>168</v>
      </c>
      <c r="O3" s="7" t="s">
        <v>169</v>
      </c>
      <c r="P3" s="7" t="s">
        <v>170</v>
      </c>
      <c r="Q3" s="7" t="s">
        <v>171</v>
      </c>
      <c r="R3" s="7" t="s">
        <v>172</v>
      </c>
      <c r="S3" s="7" t="s">
        <v>173</v>
      </c>
      <c r="T3" s="7" t="s">
        <v>174</v>
      </c>
      <c r="U3" s="7" t="s">
        <v>175</v>
      </c>
      <c r="V3" s="7" t="s">
        <v>176</v>
      </c>
      <c r="W3" s="7" t="s">
        <v>177</v>
      </c>
      <c r="X3" s="7" t="s">
        <v>178</v>
      </c>
      <c r="Y3" s="7" t="s">
        <v>179</v>
      </c>
      <c r="Z3" s="7" t="s">
        <v>180</v>
      </c>
      <c r="AA3" s="7" t="s">
        <v>181</v>
      </c>
      <c r="AB3" s="7" t="s">
        <v>182</v>
      </c>
      <c r="AC3" s="7" t="s">
        <v>183</v>
      </c>
      <c r="AD3" s="7" t="s">
        <v>184</v>
      </c>
      <c r="AE3" s="7" t="s">
        <v>185</v>
      </c>
      <c r="AF3" s="7" t="s">
        <v>186</v>
      </c>
      <c r="AG3" s="7" t="s">
        <v>187</v>
      </c>
      <c r="AH3" s="7" t="s">
        <v>188</v>
      </c>
    </row>
    <row r="4" spans="1:34" x14ac:dyDescent="0.25">
      <c r="A4" s="37" t="s">
        <v>400</v>
      </c>
      <c r="B4" s="37" t="s">
        <v>166</v>
      </c>
      <c r="C4" s="37" t="s">
        <v>166</v>
      </c>
      <c r="D4" s="37" t="s">
        <v>166</v>
      </c>
      <c r="E4" s="37" t="s">
        <v>166</v>
      </c>
      <c r="F4" s="37" t="s">
        <v>166</v>
      </c>
      <c r="G4" s="37" t="s">
        <v>166</v>
      </c>
      <c r="H4" s="37" t="s">
        <v>166</v>
      </c>
      <c r="I4" s="37" t="s">
        <v>166</v>
      </c>
      <c r="J4" s="37" t="s">
        <v>166</v>
      </c>
      <c r="K4" s="37" t="s">
        <v>166</v>
      </c>
      <c r="L4" s="37" t="s">
        <v>166</v>
      </c>
      <c r="M4" s="37" t="s">
        <v>166</v>
      </c>
      <c r="N4" s="37" t="s">
        <v>166</v>
      </c>
      <c r="O4" s="37" t="s">
        <v>166</v>
      </c>
      <c r="P4" s="37" t="s">
        <v>166</v>
      </c>
      <c r="Q4" s="37" t="s">
        <v>166</v>
      </c>
      <c r="R4" s="37" t="s">
        <v>166</v>
      </c>
      <c r="S4" s="37" t="s">
        <v>166</v>
      </c>
      <c r="T4" s="37" t="s">
        <v>166</v>
      </c>
      <c r="U4" s="37" t="s">
        <v>166</v>
      </c>
      <c r="V4" s="37" t="s">
        <v>166</v>
      </c>
      <c r="W4" s="37" t="s">
        <v>166</v>
      </c>
      <c r="X4" s="37" t="s">
        <v>166</v>
      </c>
      <c r="Y4" s="37" t="s">
        <v>166</v>
      </c>
      <c r="Z4" s="37" t="s">
        <v>166</v>
      </c>
      <c r="AA4" s="37" t="s">
        <v>166</v>
      </c>
      <c r="AB4" s="37" t="s">
        <v>166</v>
      </c>
      <c r="AC4" s="37" t="s">
        <v>166</v>
      </c>
      <c r="AD4" s="37" t="s">
        <v>166</v>
      </c>
      <c r="AE4" s="37" t="s">
        <v>166</v>
      </c>
      <c r="AF4" s="37" t="s">
        <v>166</v>
      </c>
      <c r="AG4" s="37" t="s">
        <v>166</v>
      </c>
      <c r="AH4" s="37" t="s">
        <v>166</v>
      </c>
    </row>
    <row r="5" spans="1:34" x14ac:dyDescent="0.25">
      <c r="A5" s="37" t="s">
        <v>401</v>
      </c>
      <c r="B5" s="2" t="s">
        <v>504</v>
      </c>
      <c r="C5" s="38">
        <f>[1]EQ!C5+[1]STRUC!C5+[1]IPP!C5</f>
        <v>430.1</v>
      </c>
      <c r="D5" s="38">
        <f>[1]EQ!D5+[1]STRUC!D5+[1]IPP!D5</f>
        <v>463.2</v>
      </c>
      <c r="E5" s="38">
        <f>[1]EQ!E5+[1]STRUC!E5+[1]IPP!E5</f>
        <v>498.09999999999997</v>
      </c>
      <c r="F5" s="38">
        <f>[1]EQ!F5+[1]STRUC!F5+[1]IPP!F5</f>
        <v>532.29999999999995</v>
      </c>
      <c r="G5" s="38">
        <f>[1]EQ!G5+[1]STRUC!G5+[1]IPP!G5</f>
        <v>562.1</v>
      </c>
      <c r="H5" s="38">
        <f>[1]EQ!H5+[1]STRUC!H5+[1]IPP!H5</f>
        <v>590.29999999999995</v>
      </c>
      <c r="I5" s="38">
        <f>[1]EQ!I5+[1]STRUC!I5+[1]IPP!I5</f>
        <v>623.5</v>
      </c>
      <c r="J5" s="38">
        <f>[1]EQ!J5+[1]STRUC!J5+[1]IPP!J5</f>
        <v>663.40000000000009</v>
      </c>
      <c r="K5" s="38">
        <f>[1]EQ!K5+[1]STRUC!K5+[1]IPP!K5</f>
        <v>709.8</v>
      </c>
      <c r="L5" s="38">
        <f>[1]EQ!L5+[1]STRUC!L5+[1]IPP!L5</f>
        <v>763.1</v>
      </c>
      <c r="M5" s="38">
        <f>[1]EQ!M5+[1]STRUC!M5+[1]IPP!M5</f>
        <v>824.7</v>
      </c>
      <c r="N5" s="38">
        <f>[1]EQ!N5+[1]STRUC!N5+[1]IPP!N5</f>
        <v>895.4</v>
      </c>
      <c r="O5" s="38">
        <f>[1]EQ!O5+[1]STRUC!O5+[1]IPP!O5</f>
        <v>973.9</v>
      </c>
      <c r="P5" s="38">
        <f>[1]EQ!P5+[1]STRUC!P5+[1]IPP!P5</f>
        <v>1057.7</v>
      </c>
      <c r="Q5" s="38">
        <f>[1]EQ!Q5+[1]STRUC!Q5+[1]IPP!Q5</f>
        <v>1129.8</v>
      </c>
      <c r="R5" s="38">
        <f>[1]EQ!R5+[1]STRUC!R5+[1]IPP!R5</f>
        <v>1181.5999999999999</v>
      </c>
      <c r="S5" s="38">
        <f>[1]EQ!S5+[1]STRUC!S5+[1]IPP!S5</f>
        <v>1226.5999999999999</v>
      </c>
      <c r="T5" s="38">
        <f>[1]EQ!T5+[1]STRUC!T5+[1]IPP!T5</f>
        <v>1279</v>
      </c>
      <c r="U5" s="38">
        <f>[1]EQ!U5+[1]STRUC!U5+[1]IPP!U5</f>
        <v>1345.3999999999999</v>
      </c>
      <c r="V5" s="38">
        <f>[1]EQ!V5+[1]STRUC!V5+[1]IPP!V5</f>
        <v>1425</v>
      </c>
      <c r="W5" s="38">
        <f>[1]EQ!W5+[1]STRUC!W5+[1]IPP!W5</f>
        <v>1507.6999999999998</v>
      </c>
      <c r="X5" s="38">
        <f>[1]EQ!X5+[1]STRUC!X5+[1]IPP!X5</f>
        <v>1578.8</v>
      </c>
      <c r="Y5" s="38">
        <f>[1]EQ!Y5+[1]STRUC!Y5+[1]IPP!Y5</f>
        <v>1616.7</v>
      </c>
      <c r="Z5" s="38">
        <f>[1]EQ!Z5+[1]STRUC!Z5+[1]IPP!Z5</f>
        <v>1639.5</v>
      </c>
      <c r="AA5" s="38">
        <f>[1]EQ!AA5+[1]STRUC!AA5+[1]IPP!AA5</f>
        <v>1683.9</v>
      </c>
      <c r="AB5" s="38">
        <f>[1]EQ!AB5+[1]STRUC!AB5+[1]IPP!AB5</f>
        <v>1752</v>
      </c>
      <c r="AC5" s="38">
        <f>[1]EQ!AC5+[1]STRUC!AC5+[1]IPP!AC5</f>
        <v>1833.6</v>
      </c>
      <c r="AD5" s="38">
        <f>[1]EQ!AD5+[1]STRUC!AD5+[1]IPP!AD5</f>
        <v>1922.1</v>
      </c>
      <c r="AE5" s="38">
        <f>[1]EQ!AE5+[1]STRUC!AE5+[1]IPP!AE5</f>
        <v>2012.6</v>
      </c>
      <c r="AF5" s="38">
        <f>[1]EQ!AF5+[1]STRUC!AF5+[1]IPP!AF5</f>
        <v>2099.4</v>
      </c>
      <c r="AG5" s="38">
        <f>[1]EQ!AG5+[1]STRUC!AG5+[1]IPP!AG5</f>
        <v>2186.3000000000002</v>
      </c>
      <c r="AH5" s="38">
        <f>[1]EQ!AH5+[1]STRUC!AH5+[1]IPP!AH5</f>
        <v>2287.4</v>
      </c>
    </row>
    <row r="6" spans="1:34" x14ac:dyDescent="0.25">
      <c r="A6" s="37" t="s">
        <v>402</v>
      </c>
      <c r="B6" s="2" t="s">
        <v>4</v>
      </c>
      <c r="C6" s="38">
        <f>[1]EQ!C6+[1]STRUC!C6+[1]IPP!C6</f>
        <v>12.600000000000001</v>
      </c>
      <c r="D6" s="38">
        <f>[1]EQ!D6+[1]STRUC!D6+[1]IPP!D6</f>
        <v>12.700000000000001</v>
      </c>
      <c r="E6" s="38">
        <f>[1]EQ!E6+[1]STRUC!E6+[1]IPP!E6</f>
        <v>13</v>
      </c>
      <c r="F6" s="38">
        <f>[1]EQ!F6+[1]STRUC!F6+[1]IPP!F6</f>
        <v>13.6</v>
      </c>
      <c r="G6" s="38">
        <f>[1]EQ!G6+[1]STRUC!G6+[1]IPP!G6</f>
        <v>14</v>
      </c>
      <c r="H6" s="38">
        <f>[1]EQ!H6+[1]STRUC!H6+[1]IPP!H6</f>
        <v>14.2</v>
      </c>
      <c r="I6" s="38">
        <f>[1]EQ!I6+[1]STRUC!I6+[1]IPP!I6</f>
        <v>14.4</v>
      </c>
      <c r="J6" s="38">
        <f>[1]EQ!J6+[1]STRUC!J6+[1]IPP!J6</f>
        <v>15.1</v>
      </c>
      <c r="K6" s="38">
        <f>[1]EQ!K6+[1]STRUC!K6+[1]IPP!K6</f>
        <v>15.899999999999999</v>
      </c>
      <c r="L6" s="38">
        <f>[1]EQ!L6+[1]STRUC!L6+[1]IPP!L6</f>
        <v>16.7</v>
      </c>
      <c r="M6" s="38">
        <f>[1]EQ!M6+[1]STRUC!M6+[1]IPP!M6</f>
        <v>17.8</v>
      </c>
      <c r="N6" s="38">
        <f>[1]EQ!N6+[1]STRUC!N6+[1]IPP!N6</f>
        <v>18.900000000000002</v>
      </c>
      <c r="O6" s="38">
        <f>[1]EQ!O6+[1]STRUC!O6+[1]IPP!O6</f>
        <v>19.599999999999998</v>
      </c>
      <c r="P6" s="38">
        <f>[1]EQ!P6+[1]STRUC!P6+[1]IPP!P6</f>
        <v>19.899999999999999</v>
      </c>
      <c r="Q6" s="38">
        <f>[1]EQ!Q6+[1]STRUC!Q6+[1]IPP!Q6</f>
        <v>20.200000000000003</v>
      </c>
      <c r="R6" s="38">
        <f>[1]EQ!R6+[1]STRUC!R6+[1]IPP!R6</f>
        <v>20.8</v>
      </c>
      <c r="S6" s="38">
        <f>[1]EQ!S6+[1]STRUC!S6+[1]IPP!S6</f>
        <v>21.6</v>
      </c>
      <c r="T6" s="38">
        <f>[1]EQ!T6+[1]STRUC!T6+[1]IPP!T6</f>
        <v>22.700000000000003</v>
      </c>
      <c r="U6" s="38">
        <f>[1]EQ!U6+[1]STRUC!U6+[1]IPP!U6</f>
        <v>24.1</v>
      </c>
      <c r="V6" s="38">
        <f>[1]EQ!V6+[1]STRUC!V6+[1]IPP!V6</f>
        <v>25.5</v>
      </c>
      <c r="W6" s="38">
        <f>[1]EQ!W6+[1]STRUC!W6+[1]IPP!W6</f>
        <v>26.5</v>
      </c>
      <c r="X6" s="38">
        <f>[1]EQ!X6+[1]STRUC!X6+[1]IPP!X6</f>
        <v>27.7</v>
      </c>
      <c r="Y6" s="38">
        <f>[1]EQ!Y6+[1]STRUC!Y6+[1]IPP!Y6</f>
        <v>28.9</v>
      </c>
      <c r="Z6" s="38">
        <f>[1]EQ!Z6+[1]STRUC!Z6+[1]IPP!Z6</f>
        <v>30.000000000000004</v>
      </c>
      <c r="AA6" s="38">
        <f>[1]EQ!AA6+[1]STRUC!AA6+[1]IPP!AA6</f>
        <v>31.8</v>
      </c>
      <c r="AB6" s="38">
        <f>[1]EQ!AB6+[1]STRUC!AB6+[1]IPP!AB6</f>
        <v>34.300000000000004</v>
      </c>
      <c r="AC6" s="38">
        <f>[1]EQ!AC6+[1]STRUC!AC6+[1]IPP!AC6</f>
        <v>37.800000000000004</v>
      </c>
      <c r="AD6" s="38">
        <f>[1]EQ!AD6+[1]STRUC!AD6+[1]IPP!AD6</f>
        <v>42</v>
      </c>
      <c r="AE6" s="38">
        <f>[1]EQ!AE6+[1]STRUC!AE6+[1]IPP!AE6</f>
        <v>45.1</v>
      </c>
      <c r="AF6" s="38">
        <f>[1]EQ!AF6+[1]STRUC!AF6+[1]IPP!AF6</f>
        <v>46.1</v>
      </c>
      <c r="AG6" s="38">
        <f>[1]EQ!AG6+[1]STRUC!AG6+[1]IPP!AG6</f>
        <v>47.000000000000007</v>
      </c>
      <c r="AH6" s="38">
        <f>[1]EQ!AH6+[1]STRUC!AH6+[1]IPP!AH6</f>
        <v>48.8</v>
      </c>
    </row>
    <row r="7" spans="1:34" x14ac:dyDescent="0.25">
      <c r="A7" s="37" t="s">
        <v>403</v>
      </c>
      <c r="B7" s="37" t="s">
        <v>505</v>
      </c>
      <c r="C7" s="38">
        <f>[1]EQ!C7+[1]STRUC!C7+[1]IPP!C7</f>
        <v>11.200000000000001</v>
      </c>
      <c r="D7" s="38">
        <f>[1]EQ!D7+[1]STRUC!D7+[1]IPP!D7</f>
        <v>11.100000000000001</v>
      </c>
      <c r="E7" s="38">
        <f>[1]EQ!E7+[1]STRUC!E7+[1]IPP!E7</f>
        <v>11.4</v>
      </c>
      <c r="F7" s="38">
        <f>[1]EQ!F7+[1]STRUC!F7+[1]IPP!F7</f>
        <v>11.8</v>
      </c>
      <c r="G7" s="38">
        <f>[1]EQ!G7+[1]STRUC!G7+[1]IPP!G7</f>
        <v>12</v>
      </c>
      <c r="H7" s="38">
        <f>[1]EQ!H7+[1]STRUC!H7+[1]IPP!H7</f>
        <v>12.200000000000001</v>
      </c>
      <c r="I7" s="38">
        <f>[1]EQ!I7+[1]STRUC!I7+[1]IPP!I7</f>
        <v>12.3</v>
      </c>
      <c r="J7" s="38">
        <f>[1]EQ!J7+[1]STRUC!J7+[1]IPP!J7</f>
        <v>12.8</v>
      </c>
      <c r="K7" s="38">
        <f>[1]EQ!K7+[1]STRUC!K7+[1]IPP!K7</f>
        <v>13.7</v>
      </c>
      <c r="L7" s="38">
        <f>[1]EQ!L7+[1]STRUC!L7+[1]IPP!L7</f>
        <v>14.6</v>
      </c>
      <c r="M7" s="38">
        <f>[1]EQ!M7+[1]STRUC!M7+[1]IPP!M7</f>
        <v>15.6</v>
      </c>
      <c r="N7" s="38">
        <f>[1]EQ!N7+[1]STRUC!N7+[1]IPP!N7</f>
        <v>16.899999999999999</v>
      </c>
      <c r="O7" s="38">
        <f>[1]EQ!O7+[1]STRUC!O7+[1]IPP!O7</f>
        <v>17.5</v>
      </c>
      <c r="P7" s="38">
        <f>[1]EQ!P7+[1]STRUC!P7+[1]IPP!P7</f>
        <v>17.700000000000003</v>
      </c>
      <c r="Q7" s="38">
        <f>[1]EQ!Q7+[1]STRUC!Q7+[1]IPP!Q7</f>
        <v>18.100000000000001</v>
      </c>
      <c r="R7" s="38">
        <f>[1]EQ!R7+[1]STRUC!R7+[1]IPP!R7</f>
        <v>18.7</v>
      </c>
      <c r="S7" s="38">
        <f>[1]EQ!S7+[1]STRUC!S7+[1]IPP!S7</f>
        <v>19.3</v>
      </c>
      <c r="T7" s="38">
        <f>[1]EQ!T7+[1]STRUC!T7+[1]IPP!T7</f>
        <v>20.3</v>
      </c>
      <c r="U7" s="38">
        <f>[1]EQ!U7+[1]STRUC!U7+[1]IPP!U7</f>
        <v>21.299999999999997</v>
      </c>
      <c r="V7" s="38">
        <f>[1]EQ!V7+[1]STRUC!V7+[1]IPP!V7</f>
        <v>22.2</v>
      </c>
      <c r="W7" s="38">
        <f>[1]EQ!W7+[1]STRUC!W7+[1]IPP!W7</f>
        <v>22.9</v>
      </c>
      <c r="X7" s="38">
        <f>[1]EQ!X7+[1]STRUC!X7+[1]IPP!X7</f>
        <v>24</v>
      </c>
      <c r="Y7" s="38">
        <f>[1]EQ!Y7+[1]STRUC!Y7+[1]IPP!Y7</f>
        <v>25.1</v>
      </c>
      <c r="Z7" s="38">
        <f>[1]EQ!Z7+[1]STRUC!Z7+[1]IPP!Z7</f>
        <v>26.099999999999998</v>
      </c>
      <c r="AA7" s="38">
        <f>[1]EQ!AA7+[1]STRUC!AA7+[1]IPP!AA7</f>
        <v>27.5</v>
      </c>
      <c r="AB7" s="38">
        <f>[1]EQ!AB7+[1]STRUC!AB7+[1]IPP!AB7</f>
        <v>29.900000000000002</v>
      </c>
      <c r="AC7" s="38">
        <f>[1]EQ!AC7+[1]STRUC!AC7+[1]IPP!AC7</f>
        <v>33.1</v>
      </c>
      <c r="AD7" s="38">
        <f>[1]EQ!AD7+[1]STRUC!AD7+[1]IPP!AD7</f>
        <v>37.200000000000003</v>
      </c>
      <c r="AE7" s="38">
        <f>[1]EQ!AE7+[1]STRUC!AE7+[1]IPP!AE7</f>
        <v>40.000000000000007</v>
      </c>
      <c r="AF7" s="38">
        <f>[1]EQ!AF7+[1]STRUC!AF7+[1]IPP!AF7</f>
        <v>40.5</v>
      </c>
      <c r="AG7" s="38">
        <f>[1]EQ!AG7+[1]STRUC!AG7+[1]IPP!AG7</f>
        <v>41</v>
      </c>
      <c r="AH7" s="38">
        <f>[1]EQ!AH7+[1]STRUC!AH7+[1]IPP!AH7</f>
        <v>42.3</v>
      </c>
    </row>
    <row r="8" spans="1:34" x14ac:dyDescent="0.25">
      <c r="A8" s="37" t="s">
        <v>404</v>
      </c>
      <c r="B8" s="37" t="s">
        <v>506</v>
      </c>
      <c r="C8" s="38">
        <f>[1]EQ!C8+[1]STRUC!C8+[1]IPP!C8</f>
        <v>1.6</v>
      </c>
      <c r="D8" s="38">
        <f>[1]EQ!D8+[1]STRUC!D8+[1]IPP!D8</f>
        <v>1.6</v>
      </c>
      <c r="E8" s="38">
        <f>[1]EQ!E8+[1]STRUC!E8+[1]IPP!E8</f>
        <v>1.7000000000000002</v>
      </c>
      <c r="F8" s="38">
        <f>[1]EQ!F8+[1]STRUC!F8+[1]IPP!F8</f>
        <v>1.8</v>
      </c>
      <c r="G8" s="38">
        <f>[1]EQ!G8+[1]STRUC!G8+[1]IPP!G8</f>
        <v>1.9000000000000001</v>
      </c>
      <c r="H8" s="38">
        <f>[1]EQ!H8+[1]STRUC!H8+[1]IPP!H8</f>
        <v>2</v>
      </c>
      <c r="I8" s="38">
        <f>[1]EQ!I8+[1]STRUC!I8+[1]IPP!I8</f>
        <v>2.1</v>
      </c>
      <c r="J8" s="38">
        <f>[1]EQ!J8+[1]STRUC!J8+[1]IPP!J8</f>
        <v>2.2000000000000002</v>
      </c>
      <c r="K8" s="38">
        <f>[1]EQ!K8+[1]STRUC!K8+[1]IPP!K8</f>
        <v>2.2000000000000002</v>
      </c>
      <c r="L8" s="38">
        <f>[1]EQ!L8+[1]STRUC!L8+[1]IPP!L8</f>
        <v>2.2000000000000002</v>
      </c>
      <c r="M8" s="38">
        <f>[1]EQ!M8+[1]STRUC!M8+[1]IPP!M8</f>
        <v>2.1</v>
      </c>
      <c r="N8" s="38">
        <f>[1]EQ!N8+[1]STRUC!N8+[1]IPP!N8</f>
        <v>2.1</v>
      </c>
      <c r="O8" s="38">
        <f>[1]EQ!O8+[1]STRUC!O8+[1]IPP!O8</f>
        <v>2.1</v>
      </c>
      <c r="P8" s="38">
        <f>[1]EQ!P8+[1]STRUC!P8+[1]IPP!P8</f>
        <v>2.1</v>
      </c>
      <c r="Q8" s="38">
        <f>[1]EQ!Q8+[1]STRUC!Q8+[1]IPP!Q8</f>
        <v>2.1</v>
      </c>
      <c r="R8" s="38">
        <f>[1]EQ!R8+[1]STRUC!R8+[1]IPP!R8</f>
        <v>2.2000000000000002</v>
      </c>
      <c r="S8" s="38">
        <f>[1]EQ!S8+[1]STRUC!S8+[1]IPP!S8</f>
        <v>2.3000000000000003</v>
      </c>
      <c r="T8" s="38">
        <f>[1]EQ!T8+[1]STRUC!T8+[1]IPP!T8</f>
        <v>2.5000000000000004</v>
      </c>
      <c r="U8" s="38">
        <f>[1]EQ!U8+[1]STRUC!U8+[1]IPP!U8</f>
        <v>2.8000000000000003</v>
      </c>
      <c r="V8" s="38">
        <f>[1]EQ!V8+[1]STRUC!V8+[1]IPP!V8</f>
        <v>3.2</v>
      </c>
      <c r="W8" s="38">
        <f>[1]EQ!W8+[1]STRUC!W8+[1]IPP!W8</f>
        <v>3.4000000000000004</v>
      </c>
      <c r="X8" s="38">
        <f>[1]EQ!X8+[1]STRUC!X8+[1]IPP!X8</f>
        <v>3.6</v>
      </c>
      <c r="Y8" s="38">
        <f>[1]EQ!Y8+[1]STRUC!Y8+[1]IPP!Y8</f>
        <v>3.7</v>
      </c>
      <c r="Z8" s="38">
        <f>[1]EQ!Z8+[1]STRUC!Z8+[1]IPP!Z8</f>
        <v>3.9000000000000004</v>
      </c>
      <c r="AA8" s="38">
        <f>[1]EQ!AA8+[1]STRUC!AA8+[1]IPP!AA8</f>
        <v>4.3</v>
      </c>
      <c r="AB8" s="38">
        <f>[1]EQ!AB8+[1]STRUC!AB8+[1]IPP!AB8</f>
        <v>4.4999999999999991</v>
      </c>
      <c r="AC8" s="38">
        <f>[1]EQ!AC8+[1]STRUC!AC8+[1]IPP!AC8</f>
        <v>4.6999999999999993</v>
      </c>
      <c r="AD8" s="38">
        <f>[1]EQ!AD8+[1]STRUC!AD8+[1]IPP!AD8</f>
        <v>4.8999999999999995</v>
      </c>
      <c r="AE8" s="38">
        <f>[1]EQ!AE8+[1]STRUC!AE8+[1]IPP!AE8</f>
        <v>5.1999999999999993</v>
      </c>
      <c r="AF8" s="38">
        <f>[1]EQ!AF8+[1]STRUC!AF8+[1]IPP!AF8</f>
        <v>5.6</v>
      </c>
      <c r="AG8" s="38">
        <f>[1]EQ!AG8+[1]STRUC!AG8+[1]IPP!AG8</f>
        <v>5.9999999999999991</v>
      </c>
      <c r="AH8" s="38">
        <f>[1]EQ!AH8+[1]STRUC!AH8+[1]IPP!AH8</f>
        <v>6.5</v>
      </c>
    </row>
    <row r="9" spans="1:34" x14ac:dyDescent="0.25">
      <c r="A9" s="37" t="s">
        <v>405</v>
      </c>
      <c r="B9" s="2" t="s">
        <v>8</v>
      </c>
      <c r="C9" s="38">
        <f>[1]EQ!C9+[1]STRUC!C9+[1]IPP!C9</f>
        <v>27.8</v>
      </c>
      <c r="D9" s="38">
        <f>[1]EQ!D9+[1]STRUC!D9+[1]IPP!D9</f>
        <v>27.5</v>
      </c>
      <c r="E9" s="38">
        <f>[1]EQ!E9+[1]STRUC!E9+[1]IPP!E9</f>
        <v>27.4</v>
      </c>
      <c r="F9" s="38">
        <f>[1]EQ!F9+[1]STRUC!F9+[1]IPP!F9</f>
        <v>27.299999999999997</v>
      </c>
      <c r="G9" s="38">
        <f>[1]EQ!G9+[1]STRUC!G9+[1]IPP!G9</f>
        <v>27.4</v>
      </c>
      <c r="H9" s="38">
        <f>[1]EQ!H9+[1]STRUC!H9+[1]IPP!H9</f>
        <v>27.299999999999997</v>
      </c>
      <c r="I9" s="38">
        <f>[1]EQ!I9+[1]STRUC!I9+[1]IPP!I9</f>
        <v>27.300000000000004</v>
      </c>
      <c r="J9" s="38">
        <f>[1]EQ!J9+[1]STRUC!J9+[1]IPP!J9</f>
        <v>28</v>
      </c>
      <c r="K9" s="38">
        <f>[1]EQ!K9+[1]STRUC!K9+[1]IPP!K9</f>
        <v>28.8</v>
      </c>
      <c r="L9" s="38">
        <f>[1]EQ!L9+[1]STRUC!L9+[1]IPP!L9</f>
        <v>29.5</v>
      </c>
      <c r="M9" s="38">
        <f>[1]EQ!M9+[1]STRUC!M9+[1]IPP!M9</f>
        <v>30.400000000000002</v>
      </c>
      <c r="N9" s="38">
        <f>[1]EQ!N9+[1]STRUC!N9+[1]IPP!N9</f>
        <v>31.400000000000002</v>
      </c>
      <c r="O9" s="38">
        <f>[1]EQ!O9+[1]STRUC!O9+[1]IPP!O9</f>
        <v>32.200000000000003</v>
      </c>
      <c r="P9" s="38">
        <f>[1]EQ!P9+[1]STRUC!P9+[1]IPP!P9</f>
        <v>32.9</v>
      </c>
      <c r="Q9" s="38">
        <f>[1]EQ!Q9+[1]STRUC!Q9+[1]IPP!Q9</f>
        <v>33.800000000000004</v>
      </c>
      <c r="R9" s="38">
        <f>[1]EQ!R9+[1]STRUC!R9+[1]IPP!R9</f>
        <v>34.200000000000003</v>
      </c>
      <c r="S9" s="38">
        <f>[1]EQ!S9+[1]STRUC!S9+[1]IPP!S9</f>
        <v>34.699999999999996</v>
      </c>
      <c r="T9" s="38">
        <f>[1]EQ!T9+[1]STRUC!T9+[1]IPP!T9</f>
        <v>36.099999999999994</v>
      </c>
      <c r="U9" s="38">
        <f>[1]EQ!U9+[1]STRUC!U9+[1]IPP!U9</f>
        <v>38.9</v>
      </c>
      <c r="V9" s="38">
        <f>[1]EQ!V9+[1]STRUC!V9+[1]IPP!V9</f>
        <v>44.1</v>
      </c>
      <c r="W9" s="38">
        <f>[1]EQ!W9+[1]STRUC!W9+[1]IPP!W9</f>
        <v>51.300000000000004</v>
      </c>
      <c r="X9" s="38">
        <f>[1]EQ!X9+[1]STRUC!X9+[1]IPP!X9</f>
        <v>59.1</v>
      </c>
      <c r="Y9" s="38">
        <f>[1]EQ!Y9+[1]STRUC!Y9+[1]IPP!Y9</f>
        <v>64.900000000000006</v>
      </c>
      <c r="Z9" s="38">
        <f>[1]EQ!Z9+[1]STRUC!Z9+[1]IPP!Z9</f>
        <v>69.2</v>
      </c>
      <c r="AA9" s="38">
        <f>[1]EQ!AA9+[1]STRUC!AA9+[1]IPP!AA9</f>
        <v>76.099999999999994</v>
      </c>
      <c r="AB9" s="38">
        <f>[1]EQ!AB9+[1]STRUC!AB9+[1]IPP!AB9</f>
        <v>86</v>
      </c>
      <c r="AC9" s="38">
        <f>[1]EQ!AC9+[1]STRUC!AC9+[1]IPP!AC9</f>
        <v>96.4</v>
      </c>
      <c r="AD9" s="38">
        <f>[1]EQ!AD9+[1]STRUC!AD9+[1]IPP!AD9</f>
        <v>106.60000000000001</v>
      </c>
      <c r="AE9" s="38">
        <f>[1]EQ!AE9+[1]STRUC!AE9+[1]IPP!AE9</f>
        <v>114.2</v>
      </c>
      <c r="AF9" s="38">
        <f>[1]EQ!AF9+[1]STRUC!AF9+[1]IPP!AF9</f>
        <v>114.9</v>
      </c>
      <c r="AG9" s="38">
        <f>[1]EQ!AG9+[1]STRUC!AG9+[1]IPP!AG9</f>
        <v>113.9</v>
      </c>
      <c r="AH9" s="38">
        <f>[1]EQ!AH9+[1]STRUC!AH9+[1]IPP!AH9</f>
        <v>116.6</v>
      </c>
    </row>
    <row r="10" spans="1:34" x14ac:dyDescent="0.25">
      <c r="A10" s="37" t="s">
        <v>406</v>
      </c>
      <c r="B10" s="37" t="s">
        <v>507</v>
      </c>
      <c r="C10" s="38">
        <f>[1]EQ!C10+[1]STRUC!C10+[1]IPP!C10</f>
        <v>19.8</v>
      </c>
      <c r="D10" s="38">
        <f>[1]EQ!D10+[1]STRUC!D10+[1]IPP!D10</f>
        <v>19.499999999999996</v>
      </c>
      <c r="E10" s="38">
        <f>[1]EQ!E10+[1]STRUC!E10+[1]IPP!E10</f>
        <v>19.399999999999999</v>
      </c>
      <c r="F10" s="38">
        <f>[1]EQ!F10+[1]STRUC!F10+[1]IPP!F10</f>
        <v>19.399999999999999</v>
      </c>
      <c r="G10" s="38">
        <f>[1]EQ!G10+[1]STRUC!G10+[1]IPP!G10</f>
        <v>19.5</v>
      </c>
      <c r="H10" s="38">
        <f>[1]EQ!H10+[1]STRUC!H10+[1]IPP!H10</f>
        <v>19.5</v>
      </c>
      <c r="I10" s="38">
        <f>[1]EQ!I10+[1]STRUC!I10+[1]IPP!I10</f>
        <v>19.399999999999999</v>
      </c>
      <c r="J10" s="38">
        <f>[1]EQ!J10+[1]STRUC!J10+[1]IPP!J10</f>
        <v>19.5</v>
      </c>
      <c r="K10" s="38">
        <f>[1]EQ!K10+[1]STRUC!K10+[1]IPP!K10</f>
        <v>19.7</v>
      </c>
      <c r="L10" s="38">
        <f>[1]EQ!L10+[1]STRUC!L10+[1]IPP!L10</f>
        <v>19.8</v>
      </c>
      <c r="M10" s="38">
        <f>[1]EQ!M10+[1]STRUC!M10+[1]IPP!M10</f>
        <v>20.2</v>
      </c>
      <c r="N10" s="38">
        <f>[1]EQ!N10+[1]STRUC!N10+[1]IPP!N10</f>
        <v>20.9</v>
      </c>
      <c r="O10" s="38">
        <f>[1]EQ!O10+[1]STRUC!O10+[1]IPP!O10</f>
        <v>21.7</v>
      </c>
      <c r="P10" s="38">
        <f>[1]EQ!P10+[1]STRUC!P10+[1]IPP!P10</f>
        <v>22.5</v>
      </c>
      <c r="Q10" s="38">
        <f>[1]EQ!Q10+[1]STRUC!Q10+[1]IPP!Q10</f>
        <v>23.599999999999998</v>
      </c>
      <c r="R10" s="38">
        <f>[1]EQ!R10+[1]STRUC!R10+[1]IPP!R10</f>
        <v>24.4</v>
      </c>
      <c r="S10" s="38">
        <f>[1]EQ!S10+[1]STRUC!S10+[1]IPP!S10</f>
        <v>25.499999999999996</v>
      </c>
      <c r="T10" s="38">
        <f>[1]EQ!T10+[1]STRUC!T10+[1]IPP!T10</f>
        <v>27.099999999999998</v>
      </c>
      <c r="U10" s="38">
        <f>[1]EQ!U10+[1]STRUC!U10+[1]IPP!U10</f>
        <v>29.499999999999996</v>
      </c>
      <c r="V10" s="38">
        <f>[1]EQ!V10+[1]STRUC!V10+[1]IPP!V10</f>
        <v>33.700000000000003</v>
      </c>
      <c r="W10" s="38">
        <f>[1]EQ!W10+[1]STRUC!W10+[1]IPP!W10</f>
        <v>39.300000000000004</v>
      </c>
      <c r="X10" s="38">
        <f>[1]EQ!X10+[1]STRUC!X10+[1]IPP!X10</f>
        <v>45.2</v>
      </c>
      <c r="Y10" s="38">
        <f>[1]EQ!Y10+[1]STRUC!Y10+[1]IPP!Y10</f>
        <v>49.7</v>
      </c>
      <c r="Z10" s="38">
        <f>[1]EQ!Z10+[1]STRUC!Z10+[1]IPP!Z10</f>
        <v>53</v>
      </c>
      <c r="AA10" s="38">
        <f>[1]EQ!AA10+[1]STRUC!AA10+[1]IPP!AA10</f>
        <v>57.7</v>
      </c>
      <c r="AB10" s="38">
        <f>[1]EQ!AB10+[1]STRUC!AB10+[1]IPP!AB10</f>
        <v>64.399999999999991</v>
      </c>
      <c r="AC10" s="38">
        <f>[1]EQ!AC10+[1]STRUC!AC10+[1]IPP!AC10</f>
        <v>72.3</v>
      </c>
      <c r="AD10" s="38">
        <f>[1]EQ!AD10+[1]STRUC!AD10+[1]IPP!AD10</f>
        <v>81.099999999999994</v>
      </c>
      <c r="AE10" s="38">
        <f>[1]EQ!AE10+[1]STRUC!AE10+[1]IPP!AE10</f>
        <v>88.2</v>
      </c>
      <c r="AF10" s="38">
        <f>[1]EQ!AF10+[1]STRUC!AF10+[1]IPP!AF10</f>
        <v>89.8</v>
      </c>
      <c r="AG10" s="38">
        <f>[1]EQ!AG10+[1]STRUC!AG10+[1]IPP!AG10</f>
        <v>90</v>
      </c>
      <c r="AH10" s="38">
        <f>[1]EQ!AH10+[1]STRUC!AH10+[1]IPP!AH10</f>
        <v>92.8</v>
      </c>
    </row>
    <row r="11" spans="1:34" x14ac:dyDescent="0.25">
      <c r="A11" s="37" t="s">
        <v>407</v>
      </c>
      <c r="B11" s="37" t="s">
        <v>508</v>
      </c>
      <c r="C11" s="38">
        <f>[1]EQ!C11+[1]STRUC!C11+[1]IPP!C11</f>
        <v>4.4000000000000004</v>
      </c>
      <c r="D11" s="38">
        <f>[1]EQ!D11+[1]STRUC!D11+[1]IPP!D11</f>
        <v>4.4000000000000004</v>
      </c>
      <c r="E11" s="38">
        <f>[1]EQ!E11+[1]STRUC!E11+[1]IPP!E11</f>
        <v>4.4000000000000004</v>
      </c>
      <c r="F11" s="38">
        <f>[1]EQ!F11+[1]STRUC!F11+[1]IPP!F11</f>
        <v>4.4000000000000004</v>
      </c>
      <c r="G11" s="38">
        <f>[1]EQ!G11+[1]STRUC!G11+[1]IPP!G11</f>
        <v>4.3999999999999995</v>
      </c>
      <c r="H11" s="38">
        <f>[1]EQ!H11+[1]STRUC!H11+[1]IPP!H11</f>
        <v>4.3999999999999995</v>
      </c>
      <c r="I11" s="38">
        <f>[1]EQ!I11+[1]STRUC!I11+[1]IPP!I11</f>
        <v>4.5</v>
      </c>
      <c r="J11" s="38">
        <f>[1]EQ!J11+[1]STRUC!J11+[1]IPP!J11</f>
        <v>4.9000000000000004</v>
      </c>
      <c r="K11" s="38">
        <f>[1]EQ!K11+[1]STRUC!K11+[1]IPP!K11</f>
        <v>5.3</v>
      </c>
      <c r="L11" s="38">
        <f>[1]EQ!L11+[1]STRUC!L11+[1]IPP!L11</f>
        <v>5.9</v>
      </c>
      <c r="M11" s="38">
        <f>[1]EQ!M11+[1]STRUC!M11+[1]IPP!M11</f>
        <v>6.2</v>
      </c>
      <c r="N11" s="38">
        <f>[1]EQ!N11+[1]STRUC!N11+[1]IPP!N11</f>
        <v>6.2</v>
      </c>
      <c r="O11" s="38">
        <f>[1]EQ!O11+[1]STRUC!O11+[1]IPP!O11</f>
        <v>6.2</v>
      </c>
      <c r="P11" s="38">
        <f>[1]EQ!P11+[1]STRUC!P11+[1]IPP!P11</f>
        <v>6</v>
      </c>
      <c r="Q11" s="38">
        <f>[1]EQ!Q11+[1]STRUC!Q11+[1]IPP!Q11</f>
        <v>5.8</v>
      </c>
      <c r="R11" s="38">
        <f>[1]EQ!R11+[1]STRUC!R11+[1]IPP!R11</f>
        <v>5.5</v>
      </c>
      <c r="S11" s="38">
        <f>[1]EQ!S11+[1]STRUC!S11+[1]IPP!S11</f>
        <v>5.3000000000000007</v>
      </c>
      <c r="T11" s="38">
        <f>[1]EQ!T11+[1]STRUC!T11+[1]IPP!T11</f>
        <v>5.2</v>
      </c>
      <c r="U11" s="38">
        <f>[1]EQ!U11+[1]STRUC!U11+[1]IPP!U11</f>
        <v>5.3999999999999995</v>
      </c>
      <c r="V11" s="38">
        <f>[1]EQ!V11+[1]STRUC!V11+[1]IPP!V11</f>
        <v>5.8</v>
      </c>
      <c r="W11" s="38">
        <f>[1]EQ!W11+[1]STRUC!W11+[1]IPP!W11</f>
        <v>6.3</v>
      </c>
      <c r="X11" s="38">
        <f>[1]EQ!X11+[1]STRUC!X11+[1]IPP!X11</f>
        <v>6.8</v>
      </c>
      <c r="Y11" s="38">
        <f>[1]EQ!Y11+[1]STRUC!Y11+[1]IPP!Y11</f>
        <v>7.2</v>
      </c>
      <c r="Z11" s="38">
        <f>[1]EQ!Z11+[1]STRUC!Z11+[1]IPP!Z11</f>
        <v>7.6000000000000005</v>
      </c>
      <c r="AA11" s="38">
        <f>[1]EQ!AA11+[1]STRUC!AA11+[1]IPP!AA11</f>
        <v>8.5</v>
      </c>
      <c r="AB11" s="38">
        <f>[1]EQ!AB11+[1]STRUC!AB11+[1]IPP!AB11</f>
        <v>9.8000000000000007</v>
      </c>
      <c r="AC11" s="38">
        <f>[1]EQ!AC11+[1]STRUC!AC11+[1]IPP!AC11</f>
        <v>10.8</v>
      </c>
      <c r="AD11" s="38">
        <f>[1]EQ!AD11+[1]STRUC!AD11+[1]IPP!AD11</f>
        <v>11.200000000000001</v>
      </c>
      <c r="AE11" s="38">
        <f>[1]EQ!AE11+[1]STRUC!AE11+[1]IPP!AE11</f>
        <v>11.4</v>
      </c>
      <c r="AF11" s="38">
        <f>[1]EQ!AF11+[1]STRUC!AF11+[1]IPP!AF11</f>
        <v>11.299999999999999</v>
      </c>
      <c r="AG11" s="38">
        <f>[1]EQ!AG11+[1]STRUC!AG11+[1]IPP!AG11</f>
        <v>11.200000000000001</v>
      </c>
      <c r="AH11" s="38">
        <f>[1]EQ!AH11+[1]STRUC!AH11+[1]IPP!AH11</f>
        <v>11.200000000000001</v>
      </c>
    </row>
    <row r="12" spans="1:34" x14ac:dyDescent="0.25">
      <c r="A12" s="37" t="s">
        <v>408</v>
      </c>
      <c r="B12" s="37" t="s">
        <v>509</v>
      </c>
      <c r="C12" s="38">
        <f>[1]EQ!C12+[1]STRUC!C12+[1]IPP!C12</f>
        <v>3.6</v>
      </c>
      <c r="D12" s="38">
        <f>[1]EQ!D12+[1]STRUC!D12+[1]IPP!D12</f>
        <v>3.5000000000000004</v>
      </c>
      <c r="E12" s="38">
        <f>[1]EQ!E12+[1]STRUC!E12+[1]IPP!E12</f>
        <v>3.5000000000000004</v>
      </c>
      <c r="F12" s="38">
        <f>[1]EQ!F12+[1]STRUC!F12+[1]IPP!F12</f>
        <v>3.5000000000000004</v>
      </c>
      <c r="G12" s="38">
        <f>[1]EQ!G12+[1]STRUC!G12+[1]IPP!G12</f>
        <v>3.4</v>
      </c>
      <c r="H12" s="38">
        <f>[1]EQ!H12+[1]STRUC!H12+[1]IPP!H12</f>
        <v>3.5000000000000004</v>
      </c>
      <c r="I12" s="38">
        <f>[1]EQ!I12+[1]STRUC!I12+[1]IPP!I12</f>
        <v>3.4</v>
      </c>
      <c r="J12" s="38">
        <f>[1]EQ!J12+[1]STRUC!J12+[1]IPP!J12</f>
        <v>3.5</v>
      </c>
      <c r="K12" s="38">
        <f>[1]EQ!K12+[1]STRUC!K12+[1]IPP!K12</f>
        <v>3.6000000000000005</v>
      </c>
      <c r="L12" s="38">
        <f>[1]EQ!L12+[1]STRUC!L12+[1]IPP!L12</f>
        <v>3.8</v>
      </c>
      <c r="M12" s="38">
        <f>[1]EQ!M12+[1]STRUC!M12+[1]IPP!M12</f>
        <v>3.9999999999999996</v>
      </c>
      <c r="N12" s="38">
        <f>[1]EQ!N12+[1]STRUC!N12+[1]IPP!N12</f>
        <v>4.1000000000000005</v>
      </c>
      <c r="O12" s="38">
        <f>[1]EQ!O12+[1]STRUC!O12+[1]IPP!O12</f>
        <v>4.2</v>
      </c>
      <c r="P12" s="38">
        <f>[1]EQ!P12+[1]STRUC!P12+[1]IPP!P12</f>
        <v>4.2</v>
      </c>
      <c r="Q12" s="38">
        <f>[1]EQ!Q12+[1]STRUC!Q12+[1]IPP!Q12</f>
        <v>4.2</v>
      </c>
      <c r="R12" s="38">
        <f>[1]EQ!R12+[1]STRUC!R12+[1]IPP!R12</f>
        <v>4.2</v>
      </c>
      <c r="S12" s="38">
        <f>[1]EQ!S12+[1]STRUC!S12+[1]IPP!S12</f>
        <v>4</v>
      </c>
      <c r="T12" s="38">
        <f>[1]EQ!T12+[1]STRUC!T12+[1]IPP!T12</f>
        <v>3.8999999999999995</v>
      </c>
      <c r="U12" s="38">
        <f>[1]EQ!U12+[1]STRUC!U12+[1]IPP!U12</f>
        <v>4</v>
      </c>
      <c r="V12" s="38">
        <f>[1]EQ!V12+[1]STRUC!V12+[1]IPP!V12</f>
        <v>4.5999999999999996</v>
      </c>
      <c r="W12" s="38">
        <f>[1]EQ!W12+[1]STRUC!W12+[1]IPP!W12</f>
        <v>5.6000000000000005</v>
      </c>
      <c r="X12" s="38">
        <f>[1]EQ!X12+[1]STRUC!X12+[1]IPP!X12</f>
        <v>7</v>
      </c>
      <c r="Y12" s="38">
        <f>[1]EQ!Y12+[1]STRUC!Y12+[1]IPP!Y12</f>
        <v>8</v>
      </c>
      <c r="Z12" s="38">
        <f>[1]EQ!Z12+[1]STRUC!Z12+[1]IPP!Z12</f>
        <v>8.6</v>
      </c>
      <c r="AA12" s="38">
        <f>[1]EQ!AA12+[1]STRUC!AA12+[1]IPP!AA12</f>
        <v>9.7999999999999989</v>
      </c>
      <c r="AB12" s="38">
        <f>[1]EQ!AB12+[1]STRUC!AB12+[1]IPP!AB12</f>
        <v>11.8</v>
      </c>
      <c r="AC12" s="38">
        <f>[1]EQ!AC12+[1]STRUC!AC12+[1]IPP!AC12</f>
        <v>13.3</v>
      </c>
      <c r="AD12" s="38">
        <f>[1]EQ!AD12+[1]STRUC!AD12+[1]IPP!AD12</f>
        <v>14.299999999999999</v>
      </c>
      <c r="AE12" s="38">
        <f>[1]EQ!AE12+[1]STRUC!AE12+[1]IPP!AE12</f>
        <v>14.7</v>
      </c>
      <c r="AF12" s="38">
        <f>[1]EQ!AF12+[1]STRUC!AF12+[1]IPP!AF12</f>
        <v>13.6</v>
      </c>
      <c r="AG12" s="38">
        <f>[1]EQ!AG12+[1]STRUC!AG12+[1]IPP!AG12</f>
        <v>12.799999999999999</v>
      </c>
      <c r="AH12" s="38">
        <f>[1]EQ!AH12+[1]STRUC!AH12+[1]IPP!AH12</f>
        <v>12.6</v>
      </c>
    </row>
    <row r="13" spans="1:34" x14ac:dyDescent="0.25">
      <c r="A13" s="37" t="s">
        <v>409</v>
      </c>
      <c r="B13" s="2" t="s">
        <v>13</v>
      </c>
      <c r="C13" s="38">
        <f>[1]EQ!C13+[1]STRUC!C13+[1]IPP!C13</f>
        <v>21.5</v>
      </c>
      <c r="D13" s="38">
        <f>[1]EQ!D13+[1]STRUC!D13+[1]IPP!D13</f>
        <v>22.6</v>
      </c>
      <c r="E13" s="38">
        <f>[1]EQ!E13+[1]STRUC!E13+[1]IPP!E13</f>
        <v>23.6</v>
      </c>
      <c r="F13" s="38">
        <f>[1]EQ!F13+[1]STRUC!F13+[1]IPP!F13</f>
        <v>24.699999999999996</v>
      </c>
      <c r="G13" s="38">
        <f>[1]EQ!G13+[1]STRUC!G13+[1]IPP!G13</f>
        <v>25.700000000000003</v>
      </c>
      <c r="H13" s="38">
        <f>[1]EQ!H13+[1]STRUC!H13+[1]IPP!H13</f>
        <v>26.599999999999998</v>
      </c>
      <c r="I13" s="38">
        <f>[1]EQ!I13+[1]STRUC!I13+[1]IPP!I13</f>
        <v>28</v>
      </c>
      <c r="J13" s="38">
        <f>[1]EQ!J13+[1]STRUC!J13+[1]IPP!J13</f>
        <v>28.9</v>
      </c>
      <c r="K13" s="38">
        <f>[1]EQ!K13+[1]STRUC!K13+[1]IPP!K13</f>
        <v>29.6</v>
      </c>
      <c r="L13" s="38">
        <f>[1]EQ!L13+[1]STRUC!L13+[1]IPP!L13</f>
        <v>30.400000000000002</v>
      </c>
      <c r="M13" s="38">
        <f>[1]EQ!M13+[1]STRUC!M13+[1]IPP!M13</f>
        <v>30.800000000000004</v>
      </c>
      <c r="N13" s="38">
        <f>[1]EQ!N13+[1]STRUC!N13+[1]IPP!N13</f>
        <v>30.900000000000002</v>
      </c>
      <c r="O13" s="38">
        <f>[1]EQ!O13+[1]STRUC!O13+[1]IPP!O13</f>
        <v>31.2</v>
      </c>
      <c r="P13" s="38">
        <f>[1]EQ!P13+[1]STRUC!P13+[1]IPP!P13</f>
        <v>32.1</v>
      </c>
      <c r="Q13" s="38">
        <f>[1]EQ!Q13+[1]STRUC!Q13+[1]IPP!Q13</f>
        <v>33.4</v>
      </c>
      <c r="R13" s="38">
        <f>[1]EQ!R13+[1]STRUC!R13+[1]IPP!R13</f>
        <v>34.5</v>
      </c>
      <c r="S13" s="38">
        <f>[1]EQ!S13+[1]STRUC!S13+[1]IPP!S13</f>
        <v>35.1</v>
      </c>
      <c r="T13" s="38">
        <f>[1]EQ!T13+[1]STRUC!T13+[1]IPP!T13</f>
        <v>35.700000000000003</v>
      </c>
      <c r="U13" s="38">
        <f>[1]EQ!U13+[1]STRUC!U13+[1]IPP!U13</f>
        <v>36.6</v>
      </c>
      <c r="V13" s="38">
        <f>[1]EQ!V13+[1]STRUC!V13+[1]IPP!V13</f>
        <v>38.199999999999996</v>
      </c>
      <c r="W13" s="38">
        <f>[1]EQ!W13+[1]STRUC!W13+[1]IPP!W13</f>
        <v>40.700000000000003</v>
      </c>
      <c r="X13" s="38">
        <f>[1]EQ!X13+[1]STRUC!X13+[1]IPP!X13</f>
        <v>43.9</v>
      </c>
      <c r="Y13" s="38">
        <f>[1]EQ!Y13+[1]STRUC!Y13+[1]IPP!Y13</f>
        <v>47.2</v>
      </c>
      <c r="Z13" s="38">
        <f>[1]EQ!Z13+[1]STRUC!Z13+[1]IPP!Z13</f>
        <v>49.5</v>
      </c>
      <c r="AA13" s="38">
        <f>[1]EQ!AA13+[1]STRUC!AA13+[1]IPP!AA13</f>
        <v>51.4</v>
      </c>
      <c r="AB13" s="38">
        <f>[1]EQ!AB13+[1]STRUC!AB13+[1]IPP!AB13</f>
        <v>54.2</v>
      </c>
      <c r="AC13" s="38">
        <f>[1]EQ!AC13+[1]STRUC!AC13+[1]IPP!AC13</f>
        <v>57.099999999999994</v>
      </c>
      <c r="AD13" s="38">
        <f>[1]EQ!AD13+[1]STRUC!AD13+[1]IPP!AD13</f>
        <v>59.8</v>
      </c>
      <c r="AE13" s="38">
        <f>[1]EQ!AE13+[1]STRUC!AE13+[1]IPP!AE13</f>
        <v>62.800000000000004</v>
      </c>
      <c r="AF13" s="38">
        <f>[1]EQ!AF13+[1]STRUC!AF13+[1]IPP!AF13</f>
        <v>65.8</v>
      </c>
      <c r="AG13" s="38">
        <f>[1]EQ!AG13+[1]STRUC!AG13+[1]IPP!AG13</f>
        <v>68.599999999999994</v>
      </c>
      <c r="AH13" s="38">
        <f>[1]EQ!AH13+[1]STRUC!AH13+[1]IPP!AH13</f>
        <v>71.7</v>
      </c>
    </row>
    <row r="14" spans="1:34" x14ac:dyDescent="0.25">
      <c r="A14" s="37" t="s">
        <v>410</v>
      </c>
      <c r="B14" s="2" t="s">
        <v>15</v>
      </c>
      <c r="C14" s="38">
        <f>[1]EQ!C14+[1]STRUC!C14+[1]IPP!C14</f>
        <v>6.3</v>
      </c>
      <c r="D14" s="38">
        <f>[1]EQ!D14+[1]STRUC!D14+[1]IPP!D14</f>
        <v>6.4</v>
      </c>
      <c r="E14" s="38">
        <f>[1]EQ!E14+[1]STRUC!E14+[1]IPP!E14</f>
        <v>6.7</v>
      </c>
      <c r="F14" s="38">
        <f>[1]EQ!F14+[1]STRUC!F14+[1]IPP!F14</f>
        <v>7.2</v>
      </c>
      <c r="G14" s="38">
        <f>[1]EQ!G14+[1]STRUC!G14+[1]IPP!G14</f>
        <v>7.3</v>
      </c>
      <c r="H14" s="38">
        <f>[1]EQ!H14+[1]STRUC!H14+[1]IPP!H14</f>
        <v>7.2</v>
      </c>
      <c r="I14" s="38">
        <f>[1]EQ!I14+[1]STRUC!I14+[1]IPP!I14</f>
        <v>7.6</v>
      </c>
      <c r="J14" s="38">
        <f>[1]EQ!J14+[1]STRUC!J14+[1]IPP!J14</f>
        <v>8.7000000000000011</v>
      </c>
      <c r="K14" s="38">
        <f>[1]EQ!K14+[1]STRUC!K14+[1]IPP!K14</f>
        <v>10.199999999999999</v>
      </c>
      <c r="L14" s="38">
        <f>[1]EQ!L14+[1]STRUC!L14+[1]IPP!L14</f>
        <v>12.299999999999999</v>
      </c>
      <c r="M14" s="38">
        <f>[1]EQ!M14+[1]STRUC!M14+[1]IPP!M14</f>
        <v>14.599999999999998</v>
      </c>
      <c r="N14" s="38">
        <f>[1]EQ!N14+[1]STRUC!N14+[1]IPP!N14</f>
        <v>17.099999999999998</v>
      </c>
      <c r="O14" s="38">
        <f>[1]EQ!O14+[1]STRUC!O14+[1]IPP!O14</f>
        <v>19.700000000000003</v>
      </c>
      <c r="P14" s="38">
        <f>[1]EQ!P14+[1]STRUC!P14+[1]IPP!P14</f>
        <v>21.9</v>
      </c>
      <c r="Q14" s="38">
        <f>[1]EQ!Q14+[1]STRUC!Q14+[1]IPP!Q14</f>
        <v>22.8</v>
      </c>
      <c r="R14" s="38">
        <f>[1]EQ!R14+[1]STRUC!R14+[1]IPP!R14</f>
        <v>23.799999999999997</v>
      </c>
      <c r="S14" s="38">
        <f>[1]EQ!S14+[1]STRUC!S14+[1]IPP!S14</f>
        <v>24.7</v>
      </c>
      <c r="T14" s="38">
        <f>[1]EQ!T14+[1]STRUC!T14+[1]IPP!T14</f>
        <v>25.9</v>
      </c>
      <c r="U14" s="38">
        <f>[1]EQ!U14+[1]STRUC!U14+[1]IPP!U14</f>
        <v>27.7</v>
      </c>
      <c r="V14" s="38">
        <f>[1]EQ!V14+[1]STRUC!V14+[1]IPP!V14</f>
        <v>29.900000000000002</v>
      </c>
      <c r="W14" s="38">
        <f>[1]EQ!W14+[1]STRUC!W14+[1]IPP!W14</f>
        <v>32.299999999999997</v>
      </c>
      <c r="X14" s="38">
        <f>[1]EQ!X14+[1]STRUC!X14+[1]IPP!X14</f>
        <v>34</v>
      </c>
      <c r="Y14" s="38">
        <f>[1]EQ!Y14+[1]STRUC!Y14+[1]IPP!Y14</f>
        <v>33</v>
      </c>
      <c r="Z14" s="38">
        <f>[1]EQ!Z14+[1]STRUC!Z14+[1]IPP!Z14</f>
        <v>31.099999999999998</v>
      </c>
      <c r="AA14" s="38">
        <f>[1]EQ!AA14+[1]STRUC!AA14+[1]IPP!AA14</f>
        <v>30.799999999999997</v>
      </c>
      <c r="AB14" s="38">
        <f>[1]EQ!AB14+[1]STRUC!AB14+[1]IPP!AB14</f>
        <v>31.5</v>
      </c>
      <c r="AC14" s="38">
        <f>[1]EQ!AC14+[1]STRUC!AC14+[1]IPP!AC14</f>
        <v>33.299999999999997</v>
      </c>
      <c r="AD14" s="38">
        <f>[1]EQ!AD14+[1]STRUC!AD14+[1]IPP!AD14</f>
        <v>35.4</v>
      </c>
      <c r="AE14" s="38">
        <f>[1]EQ!AE14+[1]STRUC!AE14+[1]IPP!AE14</f>
        <v>37.799999999999997</v>
      </c>
      <c r="AF14" s="38">
        <f>[1]EQ!AF14+[1]STRUC!AF14+[1]IPP!AF14</f>
        <v>40.299999999999997</v>
      </c>
      <c r="AG14" s="38">
        <f>[1]EQ!AG14+[1]STRUC!AG14+[1]IPP!AG14</f>
        <v>42.8</v>
      </c>
      <c r="AH14" s="38">
        <f>[1]EQ!AH14+[1]STRUC!AH14+[1]IPP!AH14</f>
        <v>45.5</v>
      </c>
    </row>
    <row r="15" spans="1:34" x14ac:dyDescent="0.25">
      <c r="A15" s="37" t="s">
        <v>411</v>
      </c>
      <c r="B15" s="2" t="s">
        <v>17</v>
      </c>
      <c r="C15" s="38">
        <f>[1]EQ!C15+[1]STRUC!C15+[1]IPP!C15</f>
        <v>102.4</v>
      </c>
      <c r="D15" s="38">
        <f>[1]EQ!D15+[1]STRUC!D15+[1]IPP!D15</f>
        <v>108.6</v>
      </c>
      <c r="E15" s="38">
        <f>[1]EQ!E15+[1]STRUC!E15+[1]IPP!E15</f>
        <v>115.3</v>
      </c>
      <c r="F15" s="38">
        <f>[1]EQ!F15+[1]STRUC!F15+[1]IPP!F15</f>
        <v>123.19999999999999</v>
      </c>
      <c r="G15" s="38">
        <f>[1]EQ!G15+[1]STRUC!G15+[1]IPP!G15</f>
        <v>130.80000000000001</v>
      </c>
      <c r="H15" s="38">
        <f>[1]EQ!H15+[1]STRUC!H15+[1]IPP!H15</f>
        <v>138.19999999999999</v>
      </c>
      <c r="I15" s="38">
        <f>[1]EQ!I15+[1]STRUC!I15+[1]IPP!I15</f>
        <v>145.30000000000001</v>
      </c>
      <c r="J15" s="38">
        <f>[1]EQ!J15+[1]STRUC!J15+[1]IPP!J15</f>
        <v>152.89999999999998</v>
      </c>
      <c r="K15" s="38">
        <f>[1]EQ!K15+[1]STRUC!K15+[1]IPP!K15</f>
        <v>163.4</v>
      </c>
      <c r="L15" s="38">
        <f>[1]EQ!L15+[1]STRUC!L15+[1]IPP!L15</f>
        <v>177.3</v>
      </c>
      <c r="M15" s="38">
        <f>[1]EQ!M15+[1]STRUC!M15+[1]IPP!M15</f>
        <v>192.6</v>
      </c>
      <c r="N15" s="38">
        <f>[1]EQ!N15+[1]STRUC!N15+[1]IPP!N15</f>
        <v>208.4</v>
      </c>
      <c r="O15" s="38">
        <f>[1]EQ!O15+[1]STRUC!O15+[1]IPP!O15</f>
        <v>222.4</v>
      </c>
      <c r="P15" s="38">
        <f>[1]EQ!P15+[1]STRUC!P15+[1]IPP!P15</f>
        <v>235.39999999999998</v>
      </c>
      <c r="Q15" s="38">
        <f>[1]EQ!Q15+[1]STRUC!Q15+[1]IPP!Q15</f>
        <v>247.59999999999997</v>
      </c>
      <c r="R15" s="38">
        <f>[1]EQ!R15+[1]STRUC!R15+[1]IPP!R15</f>
        <v>254.2</v>
      </c>
      <c r="S15" s="38">
        <f>[1]EQ!S15+[1]STRUC!S15+[1]IPP!S15</f>
        <v>255.6</v>
      </c>
      <c r="T15" s="38">
        <f>[1]EQ!T15+[1]STRUC!T15+[1]IPP!T15</f>
        <v>257.10000000000002</v>
      </c>
      <c r="U15" s="38">
        <f>[1]EQ!U15+[1]STRUC!U15+[1]IPP!U15</f>
        <v>262.5</v>
      </c>
      <c r="V15" s="38">
        <f>[1]EQ!V15+[1]STRUC!V15+[1]IPP!V15</f>
        <v>271.89999999999998</v>
      </c>
      <c r="W15" s="38">
        <f>[1]EQ!W15+[1]STRUC!W15+[1]IPP!W15</f>
        <v>284.89999999999998</v>
      </c>
      <c r="X15" s="38">
        <f>[1]EQ!X15+[1]STRUC!X15+[1]IPP!X15</f>
        <v>301.2</v>
      </c>
      <c r="Y15" s="38">
        <f>[1]EQ!Y15+[1]STRUC!Y15+[1]IPP!Y15</f>
        <v>311.7</v>
      </c>
      <c r="Z15" s="38">
        <f>[1]EQ!Z15+[1]STRUC!Z15+[1]IPP!Z15</f>
        <v>315.7</v>
      </c>
      <c r="AA15" s="38">
        <f>[1]EQ!AA15+[1]STRUC!AA15+[1]IPP!AA15</f>
        <v>323.7</v>
      </c>
      <c r="AB15" s="38">
        <f>[1]EQ!AB15+[1]STRUC!AB15+[1]IPP!AB15</f>
        <v>335.8</v>
      </c>
      <c r="AC15" s="38">
        <f>[1]EQ!AC15+[1]STRUC!AC15+[1]IPP!AC15</f>
        <v>349.2</v>
      </c>
      <c r="AD15" s="38">
        <f>[1]EQ!AD15+[1]STRUC!AD15+[1]IPP!AD15</f>
        <v>362.9</v>
      </c>
      <c r="AE15" s="38">
        <f>[1]EQ!AE15+[1]STRUC!AE15+[1]IPP!AE15</f>
        <v>376.2</v>
      </c>
      <c r="AF15" s="38">
        <f>[1]EQ!AF15+[1]STRUC!AF15+[1]IPP!AF15</f>
        <v>389.6</v>
      </c>
      <c r="AG15" s="38">
        <f>[1]EQ!AG15+[1]STRUC!AG15+[1]IPP!AG15</f>
        <v>402.4</v>
      </c>
      <c r="AH15" s="38">
        <f>[1]EQ!AH15+[1]STRUC!AH15+[1]IPP!AH15</f>
        <v>416.6</v>
      </c>
    </row>
    <row r="16" spans="1:34" x14ac:dyDescent="0.25">
      <c r="A16" s="37" t="s">
        <v>412</v>
      </c>
      <c r="B16" s="37" t="s">
        <v>510</v>
      </c>
      <c r="C16" s="38">
        <f>[1]EQ!C16+[1]STRUC!C16+[1]IPP!C16</f>
        <v>66.099999999999994</v>
      </c>
      <c r="D16" s="38">
        <f>[1]EQ!D16+[1]STRUC!D16+[1]IPP!D16</f>
        <v>69.900000000000006</v>
      </c>
      <c r="E16" s="38">
        <f>[1]EQ!E16+[1]STRUC!E16+[1]IPP!E16</f>
        <v>73.599999999999994</v>
      </c>
      <c r="F16" s="38">
        <f>[1]EQ!F16+[1]STRUC!F16+[1]IPP!F16</f>
        <v>77.699999999999989</v>
      </c>
      <c r="G16" s="38">
        <f>[1]EQ!G16+[1]STRUC!G16+[1]IPP!G16</f>
        <v>81.400000000000006</v>
      </c>
      <c r="H16" s="38">
        <f>[1]EQ!H16+[1]STRUC!H16+[1]IPP!H16</f>
        <v>85</v>
      </c>
      <c r="I16" s="38">
        <f>[1]EQ!I16+[1]STRUC!I16+[1]IPP!I16</f>
        <v>88.5</v>
      </c>
      <c r="J16" s="38">
        <f>[1]EQ!J16+[1]STRUC!J16+[1]IPP!J16</f>
        <v>93</v>
      </c>
      <c r="K16" s="38">
        <f>[1]EQ!K16+[1]STRUC!K16+[1]IPP!K16</f>
        <v>99.8</v>
      </c>
      <c r="L16" s="38">
        <f>[1]EQ!L16+[1]STRUC!L16+[1]IPP!L16</f>
        <v>109.4</v>
      </c>
      <c r="M16" s="38">
        <f>[1]EQ!M16+[1]STRUC!M16+[1]IPP!M16</f>
        <v>120.4</v>
      </c>
      <c r="N16" s="38">
        <f>[1]EQ!N16+[1]STRUC!N16+[1]IPP!N16</f>
        <v>131.80000000000001</v>
      </c>
      <c r="O16" s="38">
        <f>[1]EQ!O16+[1]STRUC!O16+[1]IPP!O16</f>
        <v>141.6</v>
      </c>
      <c r="P16" s="38">
        <f>[1]EQ!P16+[1]STRUC!P16+[1]IPP!P16</f>
        <v>150.9</v>
      </c>
      <c r="Q16" s="38">
        <f>[1]EQ!Q16+[1]STRUC!Q16+[1]IPP!Q16</f>
        <v>160</v>
      </c>
      <c r="R16" s="38">
        <f>[1]EQ!R16+[1]STRUC!R16+[1]IPP!R16</f>
        <v>163.89999999999998</v>
      </c>
      <c r="S16" s="38">
        <f>[1]EQ!S16+[1]STRUC!S16+[1]IPP!S16</f>
        <v>163.19999999999999</v>
      </c>
      <c r="T16" s="38">
        <f>[1]EQ!T16+[1]STRUC!T16+[1]IPP!T16</f>
        <v>163</v>
      </c>
      <c r="U16" s="38">
        <f>[1]EQ!U16+[1]STRUC!U16+[1]IPP!U16</f>
        <v>165.7</v>
      </c>
      <c r="V16" s="38">
        <f>[1]EQ!V16+[1]STRUC!V16+[1]IPP!V16</f>
        <v>171.4</v>
      </c>
      <c r="W16" s="38">
        <f>[1]EQ!W16+[1]STRUC!W16+[1]IPP!W16</f>
        <v>179.1</v>
      </c>
      <c r="X16" s="38">
        <f>[1]EQ!X16+[1]STRUC!X16+[1]IPP!X16</f>
        <v>188.89999999999998</v>
      </c>
      <c r="Y16" s="38">
        <f>[1]EQ!Y16+[1]STRUC!Y16+[1]IPP!Y16</f>
        <v>194</v>
      </c>
      <c r="Z16" s="38">
        <f>[1]EQ!Z16+[1]STRUC!Z16+[1]IPP!Z16</f>
        <v>194.4</v>
      </c>
      <c r="AA16" s="38">
        <f>[1]EQ!AA16+[1]STRUC!AA16+[1]IPP!AA16</f>
        <v>198.89999999999998</v>
      </c>
      <c r="AB16" s="38">
        <f>[1]EQ!AB16+[1]STRUC!AB16+[1]IPP!AB16</f>
        <v>206.2</v>
      </c>
      <c r="AC16" s="38">
        <f>[1]EQ!AC16+[1]STRUC!AC16+[1]IPP!AC16</f>
        <v>213.70000000000002</v>
      </c>
      <c r="AD16" s="38">
        <f>[1]EQ!AD16+[1]STRUC!AD16+[1]IPP!AD16</f>
        <v>221.5</v>
      </c>
      <c r="AE16" s="38">
        <f>[1]EQ!AE16+[1]STRUC!AE16+[1]IPP!AE16</f>
        <v>228.8</v>
      </c>
      <c r="AF16" s="38">
        <f>[1]EQ!AF16+[1]STRUC!AF16+[1]IPP!AF16</f>
        <v>235.9</v>
      </c>
      <c r="AG16" s="38">
        <f>[1]EQ!AG16+[1]STRUC!AG16+[1]IPP!AG16</f>
        <v>243.10000000000002</v>
      </c>
      <c r="AH16" s="38">
        <f>[1]EQ!AH16+[1]STRUC!AH16+[1]IPP!AH16</f>
        <v>251.9</v>
      </c>
    </row>
    <row r="17" spans="1:34" x14ac:dyDescent="0.25">
      <c r="A17" s="37" t="s">
        <v>413</v>
      </c>
      <c r="B17" s="37" t="s">
        <v>511</v>
      </c>
      <c r="C17" s="38">
        <f>[1]EQ!C17+[1]STRUC!C17+[1]IPP!C17</f>
        <v>1.5</v>
      </c>
      <c r="D17" s="38">
        <f>[1]EQ!D17+[1]STRUC!D17+[1]IPP!D17</f>
        <v>1.6</v>
      </c>
      <c r="E17" s="38">
        <f>[1]EQ!E17+[1]STRUC!E17+[1]IPP!E17</f>
        <v>1.6</v>
      </c>
      <c r="F17" s="38">
        <f>[1]EQ!F17+[1]STRUC!F17+[1]IPP!F17</f>
        <v>1.6</v>
      </c>
      <c r="G17" s="38">
        <f>[1]EQ!G17+[1]STRUC!G17+[1]IPP!G17</f>
        <v>1.7</v>
      </c>
      <c r="H17" s="38">
        <f>[1]EQ!H17+[1]STRUC!H17+[1]IPP!H17</f>
        <v>1.7</v>
      </c>
      <c r="I17" s="38">
        <f>[1]EQ!I17+[1]STRUC!I17+[1]IPP!I17</f>
        <v>1.7</v>
      </c>
      <c r="J17" s="38">
        <f>[1]EQ!J17+[1]STRUC!J17+[1]IPP!J17</f>
        <v>1.8</v>
      </c>
      <c r="K17" s="38">
        <f>[1]EQ!K17+[1]STRUC!K17+[1]IPP!K17</f>
        <v>1.9000000000000001</v>
      </c>
      <c r="L17" s="38">
        <f>[1]EQ!L17+[1]STRUC!L17+[1]IPP!L17</f>
        <v>2.2000000000000002</v>
      </c>
      <c r="M17" s="38">
        <f>[1]EQ!M17+[1]STRUC!M17+[1]IPP!M17</f>
        <v>2.3000000000000003</v>
      </c>
      <c r="N17" s="38">
        <f>[1]EQ!N17+[1]STRUC!N17+[1]IPP!N17</f>
        <v>2.3000000000000003</v>
      </c>
      <c r="O17" s="38">
        <f>[1]EQ!O17+[1]STRUC!O17+[1]IPP!O17</f>
        <v>2.4000000000000004</v>
      </c>
      <c r="P17" s="38">
        <f>[1]EQ!P17+[1]STRUC!P17+[1]IPP!P17</f>
        <v>2.5000000000000004</v>
      </c>
      <c r="Q17" s="38">
        <f>[1]EQ!Q17+[1]STRUC!Q17+[1]IPP!Q17</f>
        <v>2.5000000000000004</v>
      </c>
      <c r="R17" s="38">
        <f>[1]EQ!R17+[1]STRUC!R17+[1]IPP!R17</f>
        <v>2.5000000000000004</v>
      </c>
      <c r="S17" s="38">
        <f>[1]EQ!S17+[1]STRUC!S17+[1]IPP!S17</f>
        <v>2.5000000000000004</v>
      </c>
      <c r="T17" s="38">
        <f>[1]EQ!T17+[1]STRUC!T17+[1]IPP!T17</f>
        <v>2.6</v>
      </c>
      <c r="U17" s="38">
        <f>[1]EQ!U17+[1]STRUC!U17+[1]IPP!U17</f>
        <v>2.7</v>
      </c>
      <c r="V17" s="38">
        <f>[1]EQ!V17+[1]STRUC!V17+[1]IPP!V17</f>
        <v>2.8</v>
      </c>
      <c r="W17" s="38">
        <f>[1]EQ!W17+[1]STRUC!W17+[1]IPP!W17</f>
        <v>2.9</v>
      </c>
      <c r="X17" s="38">
        <f>[1]EQ!X17+[1]STRUC!X17+[1]IPP!X17</f>
        <v>2.9</v>
      </c>
      <c r="Y17" s="38">
        <f>[1]EQ!Y17+[1]STRUC!Y17+[1]IPP!Y17</f>
        <v>2.8</v>
      </c>
      <c r="Z17" s="38">
        <f>[1]EQ!Z17+[1]STRUC!Z17+[1]IPP!Z17</f>
        <v>2.7</v>
      </c>
      <c r="AA17" s="38">
        <f>[1]EQ!AA17+[1]STRUC!AA17+[1]IPP!AA17</f>
        <v>2.6</v>
      </c>
      <c r="AB17" s="38">
        <f>[1]EQ!AB17+[1]STRUC!AB17+[1]IPP!AB17</f>
        <v>2.6</v>
      </c>
      <c r="AC17" s="38">
        <f>[1]EQ!AC17+[1]STRUC!AC17+[1]IPP!AC17</f>
        <v>2.7</v>
      </c>
      <c r="AD17" s="38">
        <f>[1]EQ!AD17+[1]STRUC!AD17+[1]IPP!AD17</f>
        <v>2.9</v>
      </c>
      <c r="AE17" s="38">
        <f>[1]EQ!AE17+[1]STRUC!AE17+[1]IPP!AE17</f>
        <v>3.1</v>
      </c>
      <c r="AF17" s="38">
        <f>[1]EQ!AF17+[1]STRUC!AF17+[1]IPP!AF17</f>
        <v>3.3</v>
      </c>
      <c r="AG17" s="38">
        <f>[1]EQ!AG17+[1]STRUC!AG17+[1]IPP!AG17</f>
        <v>3.4</v>
      </c>
      <c r="AH17" s="38">
        <f>[1]EQ!AH17+[1]STRUC!AH17+[1]IPP!AH17</f>
        <v>3.7</v>
      </c>
    </row>
    <row r="18" spans="1:34" x14ac:dyDescent="0.25">
      <c r="A18" s="37" t="s">
        <v>414</v>
      </c>
      <c r="B18" s="37" t="s">
        <v>512</v>
      </c>
      <c r="C18" s="38">
        <f>[1]EQ!C18+[1]STRUC!C18+[1]IPP!C18</f>
        <v>3.1</v>
      </c>
      <c r="D18" s="38">
        <f>[1]EQ!D18+[1]STRUC!D18+[1]IPP!D18</f>
        <v>3.2</v>
      </c>
      <c r="E18" s="38">
        <f>[1]EQ!E18+[1]STRUC!E18+[1]IPP!E18</f>
        <v>3.2</v>
      </c>
      <c r="F18" s="38">
        <f>[1]EQ!F18+[1]STRUC!F18+[1]IPP!F18</f>
        <v>3.4000000000000004</v>
      </c>
      <c r="G18" s="38">
        <f>[1]EQ!G18+[1]STRUC!G18+[1]IPP!G18</f>
        <v>3.5</v>
      </c>
      <c r="H18" s="38">
        <f>[1]EQ!H18+[1]STRUC!H18+[1]IPP!H18</f>
        <v>3.6000000000000005</v>
      </c>
      <c r="I18" s="38">
        <f>[1]EQ!I18+[1]STRUC!I18+[1]IPP!I18</f>
        <v>3.6000000000000005</v>
      </c>
      <c r="J18" s="38">
        <f>[1]EQ!J18+[1]STRUC!J18+[1]IPP!J18</f>
        <v>3.8000000000000003</v>
      </c>
      <c r="K18" s="38">
        <f>[1]EQ!K18+[1]STRUC!K18+[1]IPP!K18</f>
        <v>3.9</v>
      </c>
      <c r="L18" s="38">
        <f>[1]EQ!L18+[1]STRUC!L18+[1]IPP!L18</f>
        <v>4.0999999999999996</v>
      </c>
      <c r="M18" s="38">
        <f>[1]EQ!M18+[1]STRUC!M18+[1]IPP!M18</f>
        <v>4.3</v>
      </c>
      <c r="N18" s="38">
        <f>[1]EQ!N18+[1]STRUC!N18+[1]IPP!N18</f>
        <v>4.7</v>
      </c>
      <c r="O18" s="38">
        <f>[1]EQ!O18+[1]STRUC!O18+[1]IPP!O18</f>
        <v>5</v>
      </c>
      <c r="P18" s="38">
        <f>[1]EQ!P18+[1]STRUC!P18+[1]IPP!P18</f>
        <v>5.1999999999999993</v>
      </c>
      <c r="Q18" s="38">
        <f>[1]EQ!Q18+[1]STRUC!Q18+[1]IPP!Q18</f>
        <v>5.4</v>
      </c>
      <c r="R18" s="38">
        <f>[1]EQ!R18+[1]STRUC!R18+[1]IPP!R18</f>
        <v>5.5</v>
      </c>
      <c r="S18" s="38">
        <f>[1]EQ!S18+[1]STRUC!S18+[1]IPP!S18</f>
        <v>5.6</v>
      </c>
      <c r="T18" s="38">
        <f>[1]EQ!T18+[1]STRUC!T18+[1]IPP!T18</f>
        <v>5.6999999999999993</v>
      </c>
      <c r="U18" s="38">
        <f>[1]EQ!U18+[1]STRUC!U18+[1]IPP!U18</f>
        <v>5.9</v>
      </c>
      <c r="V18" s="38">
        <f>[1]EQ!V18+[1]STRUC!V18+[1]IPP!V18</f>
        <v>6.2000000000000011</v>
      </c>
      <c r="W18" s="38">
        <f>[1]EQ!W18+[1]STRUC!W18+[1]IPP!W18</f>
        <v>6.7</v>
      </c>
      <c r="X18" s="38">
        <f>[1]EQ!X18+[1]STRUC!X18+[1]IPP!X18</f>
        <v>7</v>
      </c>
      <c r="Y18" s="38">
        <f>[1]EQ!Y18+[1]STRUC!Y18+[1]IPP!Y18</f>
        <v>7.1</v>
      </c>
      <c r="Z18" s="38">
        <f>[1]EQ!Z18+[1]STRUC!Z18+[1]IPP!Z18</f>
        <v>7</v>
      </c>
      <c r="AA18" s="38">
        <f>[1]EQ!AA18+[1]STRUC!AA18+[1]IPP!AA18</f>
        <v>7</v>
      </c>
      <c r="AB18" s="38">
        <f>[1]EQ!AB18+[1]STRUC!AB18+[1]IPP!AB18</f>
        <v>7.1000000000000005</v>
      </c>
      <c r="AC18" s="38">
        <f>[1]EQ!AC18+[1]STRUC!AC18+[1]IPP!AC18</f>
        <v>7.1</v>
      </c>
      <c r="AD18" s="38">
        <f>[1]EQ!AD18+[1]STRUC!AD18+[1]IPP!AD18</f>
        <v>7.4</v>
      </c>
      <c r="AE18" s="38">
        <f>[1]EQ!AE18+[1]STRUC!AE18+[1]IPP!AE18</f>
        <v>7.6</v>
      </c>
      <c r="AF18" s="38">
        <f>[1]EQ!AF18+[1]STRUC!AF18+[1]IPP!AF18</f>
        <v>7.8999999999999995</v>
      </c>
      <c r="AG18" s="38">
        <f>[1]EQ!AG18+[1]STRUC!AG18+[1]IPP!AG18</f>
        <v>8.1</v>
      </c>
      <c r="AH18" s="38">
        <f>[1]EQ!AH18+[1]STRUC!AH18+[1]IPP!AH18</f>
        <v>8.3999999999999986</v>
      </c>
    </row>
    <row r="19" spans="1:34" x14ac:dyDescent="0.25">
      <c r="A19" s="37" t="s">
        <v>415</v>
      </c>
      <c r="B19" s="37" t="s">
        <v>513</v>
      </c>
      <c r="C19" s="38">
        <f>[1]EQ!C19+[1]STRUC!C19+[1]IPP!C19</f>
        <v>4.7</v>
      </c>
      <c r="D19" s="38">
        <f>[1]EQ!D19+[1]STRUC!D19+[1]IPP!D19</f>
        <v>4.7</v>
      </c>
      <c r="E19" s="38">
        <f>[1]EQ!E19+[1]STRUC!E19+[1]IPP!E19</f>
        <v>4.9000000000000004</v>
      </c>
      <c r="F19" s="38">
        <f>[1]EQ!F19+[1]STRUC!F19+[1]IPP!F19</f>
        <v>5.0999999999999996</v>
      </c>
      <c r="G19" s="38">
        <f>[1]EQ!G19+[1]STRUC!G19+[1]IPP!G19</f>
        <v>5.3</v>
      </c>
      <c r="H19" s="38">
        <f>[1]EQ!H19+[1]STRUC!H19+[1]IPP!H19</f>
        <v>5.4</v>
      </c>
      <c r="I19" s="38">
        <f>[1]EQ!I19+[1]STRUC!I19+[1]IPP!I19</f>
        <v>5.6</v>
      </c>
      <c r="J19" s="38">
        <f>[1]EQ!J19+[1]STRUC!J19+[1]IPP!J19</f>
        <v>5.7</v>
      </c>
      <c r="K19" s="38">
        <f>[1]EQ!K19+[1]STRUC!K19+[1]IPP!K19</f>
        <v>5.9</v>
      </c>
      <c r="L19" s="38">
        <f>[1]EQ!L19+[1]STRUC!L19+[1]IPP!L19</f>
        <v>6.1999999999999993</v>
      </c>
      <c r="M19" s="38">
        <f>[1]EQ!M19+[1]STRUC!M19+[1]IPP!M19</f>
        <v>6.5</v>
      </c>
      <c r="N19" s="38">
        <f>[1]EQ!N19+[1]STRUC!N19+[1]IPP!N19</f>
        <v>6.6</v>
      </c>
      <c r="O19" s="38">
        <f>[1]EQ!O19+[1]STRUC!O19+[1]IPP!O19</f>
        <v>6.7</v>
      </c>
      <c r="P19" s="38">
        <f>[1]EQ!P19+[1]STRUC!P19+[1]IPP!P19</f>
        <v>6.7</v>
      </c>
      <c r="Q19" s="38">
        <f>[1]EQ!Q19+[1]STRUC!Q19+[1]IPP!Q19</f>
        <v>6.7</v>
      </c>
      <c r="R19" s="38">
        <f>[1]EQ!R19+[1]STRUC!R19+[1]IPP!R19</f>
        <v>6.6</v>
      </c>
      <c r="S19" s="38">
        <f>[1]EQ!S19+[1]STRUC!S19+[1]IPP!S19</f>
        <v>6.4</v>
      </c>
      <c r="T19" s="38">
        <f>[1]EQ!T19+[1]STRUC!T19+[1]IPP!T19</f>
        <v>6.4</v>
      </c>
      <c r="U19" s="38">
        <f>[1]EQ!U19+[1]STRUC!U19+[1]IPP!U19</f>
        <v>6.2999999999999989</v>
      </c>
      <c r="V19" s="38">
        <f>[1]EQ!V19+[1]STRUC!V19+[1]IPP!V19</f>
        <v>6.4</v>
      </c>
      <c r="W19" s="38">
        <f>[1]EQ!W19+[1]STRUC!W19+[1]IPP!W19</f>
        <v>6.7</v>
      </c>
      <c r="X19" s="38">
        <f>[1]EQ!X19+[1]STRUC!X19+[1]IPP!X19</f>
        <v>7.1</v>
      </c>
      <c r="Y19" s="38">
        <f>[1]EQ!Y19+[1]STRUC!Y19+[1]IPP!Y19</f>
        <v>7.5</v>
      </c>
      <c r="Z19" s="38">
        <f>[1]EQ!Z19+[1]STRUC!Z19+[1]IPP!Z19</f>
        <v>7.9</v>
      </c>
      <c r="AA19" s="38">
        <f>[1]EQ!AA19+[1]STRUC!AA19+[1]IPP!AA19</f>
        <v>8.2000000000000011</v>
      </c>
      <c r="AB19" s="38">
        <f>[1]EQ!AB19+[1]STRUC!AB19+[1]IPP!AB19</f>
        <v>8.5</v>
      </c>
      <c r="AC19" s="38">
        <f>[1]EQ!AC19+[1]STRUC!AC19+[1]IPP!AC19</f>
        <v>8.8000000000000007</v>
      </c>
      <c r="AD19" s="38">
        <f>[1]EQ!AD19+[1]STRUC!AD19+[1]IPP!AD19</f>
        <v>9</v>
      </c>
      <c r="AE19" s="38">
        <f>[1]EQ!AE19+[1]STRUC!AE19+[1]IPP!AE19</f>
        <v>9.1000000000000014</v>
      </c>
      <c r="AF19" s="38">
        <f>[1]EQ!AF19+[1]STRUC!AF19+[1]IPP!AF19</f>
        <v>9.1000000000000014</v>
      </c>
      <c r="AG19" s="38">
        <f>[1]EQ!AG19+[1]STRUC!AG19+[1]IPP!AG19</f>
        <v>9.3000000000000007</v>
      </c>
      <c r="AH19" s="38">
        <f>[1]EQ!AH19+[1]STRUC!AH19+[1]IPP!AH19</f>
        <v>9.5</v>
      </c>
    </row>
    <row r="20" spans="1:34" x14ac:dyDescent="0.25">
      <c r="A20" s="37" t="s">
        <v>416</v>
      </c>
      <c r="B20" s="37" t="s">
        <v>514</v>
      </c>
      <c r="C20" s="38">
        <f>[1]EQ!C20+[1]STRUC!C20+[1]IPP!C20</f>
        <v>4.5</v>
      </c>
      <c r="D20" s="38">
        <f>[1]EQ!D20+[1]STRUC!D20+[1]IPP!D20</f>
        <v>4.5999999999999996</v>
      </c>
      <c r="E20" s="38">
        <f>[1]EQ!E20+[1]STRUC!E20+[1]IPP!E20</f>
        <v>4.8</v>
      </c>
      <c r="F20" s="38">
        <f>[1]EQ!F20+[1]STRUC!F20+[1]IPP!F20</f>
        <v>5.0999999999999996</v>
      </c>
      <c r="G20" s="38">
        <f>[1]EQ!G20+[1]STRUC!G20+[1]IPP!G20</f>
        <v>5.5</v>
      </c>
      <c r="H20" s="38">
        <f>[1]EQ!H20+[1]STRUC!H20+[1]IPP!H20</f>
        <v>5.8000000000000007</v>
      </c>
      <c r="I20" s="38">
        <f>[1]EQ!I20+[1]STRUC!I20+[1]IPP!I20</f>
        <v>6</v>
      </c>
      <c r="J20" s="38">
        <f>[1]EQ!J20+[1]STRUC!J20+[1]IPP!J20</f>
        <v>6.2</v>
      </c>
      <c r="K20" s="38">
        <f>[1]EQ!K20+[1]STRUC!K20+[1]IPP!K20</f>
        <v>6.6</v>
      </c>
      <c r="L20" s="38">
        <f>[1]EQ!L20+[1]STRUC!L20+[1]IPP!L20</f>
        <v>7.1999999999999993</v>
      </c>
      <c r="M20" s="38">
        <f>[1]EQ!M20+[1]STRUC!M20+[1]IPP!M20</f>
        <v>7.6</v>
      </c>
      <c r="N20" s="38">
        <f>[1]EQ!N20+[1]STRUC!N20+[1]IPP!N20</f>
        <v>8.1</v>
      </c>
      <c r="O20" s="38">
        <f>[1]EQ!O20+[1]STRUC!O20+[1]IPP!O20</f>
        <v>8.5</v>
      </c>
      <c r="P20" s="38">
        <f>[1]EQ!P20+[1]STRUC!P20+[1]IPP!P20</f>
        <v>8.7999999999999989</v>
      </c>
      <c r="Q20" s="38">
        <f>[1]EQ!Q20+[1]STRUC!Q20+[1]IPP!Q20</f>
        <v>9.1</v>
      </c>
      <c r="R20" s="38">
        <f>[1]EQ!R20+[1]STRUC!R20+[1]IPP!R20</f>
        <v>9.3000000000000007</v>
      </c>
      <c r="S20" s="38">
        <f>[1]EQ!S20+[1]STRUC!S20+[1]IPP!S20</f>
        <v>9.3000000000000007</v>
      </c>
      <c r="T20" s="38">
        <f>[1]EQ!T20+[1]STRUC!T20+[1]IPP!T20</f>
        <v>9.3000000000000007</v>
      </c>
      <c r="U20" s="38">
        <f>[1]EQ!U20+[1]STRUC!U20+[1]IPP!U20</f>
        <v>9.4</v>
      </c>
      <c r="V20" s="38">
        <f>[1]EQ!V20+[1]STRUC!V20+[1]IPP!V20</f>
        <v>9.6999999999999993</v>
      </c>
      <c r="W20" s="38">
        <f>[1]EQ!W20+[1]STRUC!W20+[1]IPP!W20</f>
        <v>10.1</v>
      </c>
      <c r="X20" s="38">
        <f>[1]EQ!X20+[1]STRUC!X20+[1]IPP!X20</f>
        <v>10.6</v>
      </c>
      <c r="Y20" s="38">
        <f>[1]EQ!Y20+[1]STRUC!Y20+[1]IPP!Y20</f>
        <v>11</v>
      </c>
      <c r="Z20" s="38">
        <f>[1]EQ!Z20+[1]STRUC!Z20+[1]IPP!Z20</f>
        <v>11.1</v>
      </c>
      <c r="AA20" s="38">
        <f>[1]EQ!AA20+[1]STRUC!AA20+[1]IPP!AA20</f>
        <v>11.400000000000002</v>
      </c>
      <c r="AB20" s="38">
        <f>[1]EQ!AB20+[1]STRUC!AB20+[1]IPP!AB20</f>
        <v>12</v>
      </c>
      <c r="AC20" s="38">
        <f>[1]EQ!AC20+[1]STRUC!AC20+[1]IPP!AC20</f>
        <v>12.700000000000001</v>
      </c>
      <c r="AD20" s="38">
        <f>[1]EQ!AD20+[1]STRUC!AD20+[1]IPP!AD20</f>
        <v>13.399999999999999</v>
      </c>
      <c r="AE20" s="38">
        <f>[1]EQ!AE20+[1]STRUC!AE20+[1]IPP!AE20</f>
        <v>13.700000000000001</v>
      </c>
      <c r="AF20" s="38">
        <f>[1]EQ!AF20+[1]STRUC!AF20+[1]IPP!AF20</f>
        <v>14</v>
      </c>
      <c r="AG20" s="38">
        <f>[1]EQ!AG20+[1]STRUC!AG20+[1]IPP!AG20</f>
        <v>14.3</v>
      </c>
      <c r="AH20" s="38">
        <f>[1]EQ!AH20+[1]STRUC!AH20+[1]IPP!AH20</f>
        <v>14.8</v>
      </c>
    </row>
    <row r="21" spans="1:34" x14ac:dyDescent="0.25">
      <c r="A21" s="37" t="s">
        <v>417</v>
      </c>
      <c r="B21" s="37" t="s">
        <v>515</v>
      </c>
      <c r="C21" s="38">
        <f>[1]EQ!C21+[1]STRUC!C21+[1]IPP!C21</f>
        <v>6.9</v>
      </c>
      <c r="D21" s="38">
        <f>[1]EQ!D21+[1]STRUC!D21+[1]IPP!D21</f>
        <v>7.1</v>
      </c>
      <c r="E21" s="38">
        <f>[1]EQ!E21+[1]STRUC!E21+[1]IPP!E21</f>
        <v>7.4</v>
      </c>
      <c r="F21" s="38">
        <f>[1]EQ!F21+[1]STRUC!F21+[1]IPP!F21</f>
        <v>8</v>
      </c>
      <c r="G21" s="38">
        <f>[1]EQ!G21+[1]STRUC!G21+[1]IPP!G21</f>
        <v>8.3999999999999986</v>
      </c>
      <c r="H21" s="38">
        <f>[1]EQ!H21+[1]STRUC!H21+[1]IPP!H21</f>
        <v>8.8000000000000007</v>
      </c>
      <c r="I21" s="38">
        <f>[1]EQ!I21+[1]STRUC!I21+[1]IPP!I21</f>
        <v>9.1999999999999993</v>
      </c>
      <c r="J21" s="38">
        <f>[1]EQ!J21+[1]STRUC!J21+[1]IPP!J21</f>
        <v>9.6</v>
      </c>
      <c r="K21" s="38">
        <f>[1]EQ!K21+[1]STRUC!K21+[1]IPP!K21</f>
        <v>10.299999999999999</v>
      </c>
      <c r="L21" s="38">
        <f>[1]EQ!L21+[1]STRUC!L21+[1]IPP!L21</f>
        <v>11.2</v>
      </c>
      <c r="M21" s="38">
        <f>[1]EQ!M21+[1]STRUC!M21+[1]IPP!M21</f>
        <v>12.7</v>
      </c>
      <c r="N21" s="38">
        <f>[1]EQ!N21+[1]STRUC!N21+[1]IPP!N21</f>
        <v>14.2</v>
      </c>
      <c r="O21" s="38">
        <f>[1]EQ!O21+[1]STRUC!O21+[1]IPP!O21</f>
        <v>15.2</v>
      </c>
      <c r="P21" s="38">
        <f>[1]EQ!P21+[1]STRUC!P21+[1]IPP!P21</f>
        <v>16</v>
      </c>
      <c r="Q21" s="38">
        <f>[1]EQ!Q21+[1]STRUC!Q21+[1]IPP!Q21</f>
        <v>16.3</v>
      </c>
      <c r="R21" s="38">
        <f>[1]EQ!R21+[1]STRUC!R21+[1]IPP!R21</f>
        <v>15.8</v>
      </c>
      <c r="S21" s="38">
        <f>[1]EQ!S21+[1]STRUC!S21+[1]IPP!S21</f>
        <v>15.2</v>
      </c>
      <c r="T21" s="38">
        <f>[1]EQ!T21+[1]STRUC!T21+[1]IPP!T21</f>
        <v>14.7</v>
      </c>
      <c r="U21" s="38">
        <f>[1]EQ!U21+[1]STRUC!U21+[1]IPP!U21</f>
        <v>14.600000000000001</v>
      </c>
      <c r="V21" s="38">
        <f>[1]EQ!V21+[1]STRUC!V21+[1]IPP!V21</f>
        <v>14.600000000000001</v>
      </c>
      <c r="W21" s="38">
        <f>[1]EQ!W21+[1]STRUC!W21+[1]IPP!W21</f>
        <v>14.9</v>
      </c>
      <c r="X21" s="38">
        <f>[1]EQ!X21+[1]STRUC!X21+[1]IPP!X21</f>
        <v>15.5</v>
      </c>
      <c r="Y21" s="38">
        <f>[1]EQ!Y21+[1]STRUC!Y21+[1]IPP!Y21</f>
        <v>16.2</v>
      </c>
      <c r="Z21" s="38">
        <f>[1]EQ!Z21+[1]STRUC!Z21+[1]IPP!Z21</f>
        <v>16.600000000000001</v>
      </c>
      <c r="AA21" s="38">
        <f>[1]EQ!AA21+[1]STRUC!AA21+[1]IPP!AA21</f>
        <v>17.399999999999999</v>
      </c>
      <c r="AB21" s="38">
        <f>[1]EQ!AB21+[1]STRUC!AB21+[1]IPP!AB21</f>
        <v>18.399999999999999</v>
      </c>
      <c r="AC21" s="38">
        <f>[1]EQ!AC21+[1]STRUC!AC21+[1]IPP!AC21</f>
        <v>19.399999999999999</v>
      </c>
      <c r="AD21" s="38">
        <f>[1]EQ!AD21+[1]STRUC!AD21+[1]IPP!AD21</f>
        <v>20</v>
      </c>
      <c r="AE21" s="38">
        <f>[1]EQ!AE21+[1]STRUC!AE21+[1]IPP!AE21</f>
        <v>20.299999999999997</v>
      </c>
      <c r="AF21" s="38">
        <f>[1]EQ!AF21+[1]STRUC!AF21+[1]IPP!AF21</f>
        <v>20.5</v>
      </c>
      <c r="AG21" s="38">
        <f>[1]EQ!AG21+[1]STRUC!AG21+[1]IPP!AG21</f>
        <v>20.6</v>
      </c>
      <c r="AH21" s="38">
        <f>[1]EQ!AH21+[1]STRUC!AH21+[1]IPP!AH21</f>
        <v>20.9</v>
      </c>
    </row>
    <row r="22" spans="1:34" x14ac:dyDescent="0.25">
      <c r="A22" s="37" t="s">
        <v>418</v>
      </c>
      <c r="B22" s="37" t="s">
        <v>516</v>
      </c>
      <c r="C22" s="38">
        <f>[1]EQ!C22+[1]STRUC!C22+[1]IPP!C22</f>
        <v>18</v>
      </c>
      <c r="D22" s="38">
        <f>[1]EQ!D22+[1]STRUC!D22+[1]IPP!D22</f>
        <v>19.399999999999999</v>
      </c>
      <c r="E22" s="38">
        <f>[1]EQ!E22+[1]STRUC!E22+[1]IPP!E22</f>
        <v>20.599999999999998</v>
      </c>
      <c r="F22" s="38">
        <f>[1]EQ!F22+[1]STRUC!F22+[1]IPP!F22</f>
        <v>22</v>
      </c>
      <c r="G22" s="38">
        <f>[1]EQ!G22+[1]STRUC!G22+[1]IPP!G22</f>
        <v>23.3</v>
      </c>
      <c r="H22" s="38">
        <f>[1]EQ!H22+[1]STRUC!H22+[1]IPP!H22</f>
        <v>24.700000000000003</v>
      </c>
      <c r="I22" s="38">
        <f>[1]EQ!I22+[1]STRUC!I22+[1]IPP!I22</f>
        <v>26.1</v>
      </c>
      <c r="J22" s="38">
        <f>[1]EQ!J22+[1]STRUC!J22+[1]IPP!J22</f>
        <v>27.9</v>
      </c>
      <c r="K22" s="38">
        <f>[1]EQ!K22+[1]STRUC!K22+[1]IPP!K22</f>
        <v>30.799999999999997</v>
      </c>
      <c r="L22" s="38">
        <f>[1]EQ!L22+[1]STRUC!L22+[1]IPP!L22</f>
        <v>35.200000000000003</v>
      </c>
      <c r="M22" s="38">
        <f>[1]EQ!M22+[1]STRUC!M22+[1]IPP!M22</f>
        <v>40.700000000000003</v>
      </c>
      <c r="N22" s="38">
        <f>[1]EQ!N22+[1]STRUC!N22+[1]IPP!N22</f>
        <v>46.3</v>
      </c>
      <c r="O22" s="38">
        <f>[1]EQ!O22+[1]STRUC!O22+[1]IPP!O22</f>
        <v>51.5</v>
      </c>
      <c r="P22" s="38">
        <f>[1]EQ!P22+[1]STRUC!P22+[1]IPP!P22</f>
        <v>57.4</v>
      </c>
      <c r="Q22" s="38">
        <f>[1]EQ!Q22+[1]STRUC!Q22+[1]IPP!Q22</f>
        <v>64.5</v>
      </c>
      <c r="R22" s="38">
        <f>[1]EQ!R22+[1]STRUC!R22+[1]IPP!R22</f>
        <v>67.7</v>
      </c>
      <c r="S22" s="38">
        <f>[1]EQ!S22+[1]STRUC!S22+[1]IPP!S22</f>
        <v>66.7</v>
      </c>
      <c r="T22" s="38">
        <f>[1]EQ!T22+[1]STRUC!T22+[1]IPP!T22</f>
        <v>66</v>
      </c>
      <c r="U22" s="38">
        <f>[1]EQ!U22+[1]STRUC!U22+[1]IPP!U22</f>
        <v>67</v>
      </c>
      <c r="V22" s="38">
        <f>[1]EQ!V22+[1]STRUC!V22+[1]IPP!V22</f>
        <v>69.7</v>
      </c>
      <c r="W22" s="38">
        <f>[1]EQ!W22+[1]STRUC!W22+[1]IPP!W22</f>
        <v>73.3</v>
      </c>
      <c r="X22" s="38">
        <f>[1]EQ!X22+[1]STRUC!X22+[1]IPP!X22</f>
        <v>79.199999999999989</v>
      </c>
      <c r="Y22" s="38">
        <f>[1]EQ!Y22+[1]STRUC!Y22+[1]IPP!Y22</f>
        <v>82.8</v>
      </c>
      <c r="Z22" s="38">
        <f>[1]EQ!Z22+[1]STRUC!Z22+[1]IPP!Z22</f>
        <v>83.2</v>
      </c>
      <c r="AA22" s="38">
        <f>[1]EQ!AA22+[1]STRUC!AA22+[1]IPP!AA22</f>
        <v>85.8</v>
      </c>
      <c r="AB22" s="38">
        <f>[1]EQ!AB22+[1]STRUC!AB22+[1]IPP!AB22</f>
        <v>89</v>
      </c>
      <c r="AC22" s="38">
        <f>[1]EQ!AC22+[1]STRUC!AC22+[1]IPP!AC22</f>
        <v>91</v>
      </c>
      <c r="AD22" s="38">
        <f>[1]EQ!AD22+[1]STRUC!AD22+[1]IPP!AD22</f>
        <v>93.3</v>
      </c>
      <c r="AE22" s="38">
        <f>[1]EQ!AE22+[1]STRUC!AE22+[1]IPP!AE22</f>
        <v>95.9</v>
      </c>
      <c r="AF22" s="38">
        <f>[1]EQ!AF22+[1]STRUC!AF22+[1]IPP!AF22</f>
        <v>98.5</v>
      </c>
      <c r="AG22" s="38">
        <f>[1]EQ!AG22+[1]STRUC!AG22+[1]IPP!AG22</f>
        <v>101.39999999999999</v>
      </c>
      <c r="AH22" s="38">
        <f>[1]EQ!AH22+[1]STRUC!AH22+[1]IPP!AH22</f>
        <v>105.3</v>
      </c>
    </row>
    <row r="23" spans="1:34" x14ac:dyDescent="0.25">
      <c r="A23" s="37" t="s">
        <v>419</v>
      </c>
      <c r="B23" s="37" t="s">
        <v>517</v>
      </c>
      <c r="C23" s="38">
        <f>[1]EQ!C23+[1]STRUC!C23+[1]IPP!C23</f>
        <v>3.6</v>
      </c>
      <c r="D23" s="38">
        <f>[1]EQ!D23+[1]STRUC!D23+[1]IPP!D23</f>
        <v>3.6</v>
      </c>
      <c r="E23" s="38">
        <f>[1]EQ!E23+[1]STRUC!E23+[1]IPP!E23</f>
        <v>3.7</v>
      </c>
      <c r="F23" s="38">
        <f>[1]EQ!F23+[1]STRUC!F23+[1]IPP!F23</f>
        <v>3.9000000000000004</v>
      </c>
      <c r="G23" s="38">
        <f>[1]EQ!G23+[1]STRUC!G23+[1]IPP!G23</f>
        <v>4</v>
      </c>
      <c r="H23" s="38">
        <f>[1]EQ!H23+[1]STRUC!H23+[1]IPP!H23</f>
        <v>4.2</v>
      </c>
      <c r="I23" s="38">
        <f>[1]EQ!I23+[1]STRUC!I23+[1]IPP!I23</f>
        <v>4.3</v>
      </c>
      <c r="J23" s="38">
        <f>[1]EQ!J23+[1]STRUC!J23+[1]IPP!J23</f>
        <v>4.3999999999999995</v>
      </c>
      <c r="K23" s="38">
        <f>[1]EQ!K23+[1]STRUC!K23+[1]IPP!K23</f>
        <v>4.5999999999999996</v>
      </c>
      <c r="L23" s="38">
        <f>[1]EQ!L23+[1]STRUC!L23+[1]IPP!L23</f>
        <v>4.9000000000000004</v>
      </c>
      <c r="M23" s="38">
        <f>[1]EQ!M23+[1]STRUC!M23+[1]IPP!M23</f>
        <v>5.0999999999999996</v>
      </c>
      <c r="N23" s="38">
        <f>[1]EQ!N23+[1]STRUC!N23+[1]IPP!N23</f>
        <v>5.2</v>
      </c>
      <c r="O23" s="38">
        <f>[1]EQ!O23+[1]STRUC!O23+[1]IPP!O23</f>
        <v>5.3</v>
      </c>
      <c r="P23" s="38">
        <f>[1]EQ!P23+[1]STRUC!P23+[1]IPP!P23</f>
        <v>5.4</v>
      </c>
      <c r="Q23" s="38">
        <f>[1]EQ!Q23+[1]STRUC!Q23+[1]IPP!Q23</f>
        <v>5.6999999999999993</v>
      </c>
      <c r="R23" s="38">
        <f>[1]EQ!R23+[1]STRUC!R23+[1]IPP!R23</f>
        <v>5.6999999999999993</v>
      </c>
      <c r="S23" s="38">
        <f>[1]EQ!S23+[1]STRUC!S23+[1]IPP!S23</f>
        <v>5.6999999999999993</v>
      </c>
      <c r="T23" s="38">
        <f>[1]EQ!T23+[1]STRUC!T23+[1]IPP!T23</f>
        <v>5.6</v>
      </c>
      <c r="U23" s="38">
        <f>[1]EQ!U23+[1]STRUC!U23+[1]IPP!U23</f>
        <v>5.6</v>
      </c>
      <c r="V23" s="38">
        <f>[1]EQ!V23+[1]STRUC!V23+[1]IPP!V23</f>
        <v>5.7</v>
      </c>
      <c r="W23" s="38">
        <f>[1]EQ!W23+[1]STRUC!W23+[1]IPP!W23</f>
        <v>5.9</v>
      </c>
      <c r="X23" s="38">
        <f>[1]EQ!X23+[1]STRUC!X23+[1]IPP!X23</f>
        <v>6.1</v>
      </c>
      <c r="Y23" s="38">
        <f>[1]EQ!Y23+[1]STRUC!Y23+[1]IPP!Y23</f>
        <v>6.2</v>
      </c>
      <c r="Z23" s="38">
        <f>[1]EQ!Z23+[1]STRUC!Z23+[1]IPP!Z23</f>
        <v>6.2</v>
      </c>
      <c r="AA23" s="38">
        <f>[1]EQ!AA23+[1]STRUC!AA23+[1]IPP!AA23</f>
        <v>6.1999999999999993</v>
      </c>
      <c r="AB23" s="38">
        <f>[1]EQ!AB23+[1]STRUC!AB23+[1]IPP!AB23</f>
        <v>6.4</v>
      </c>
      <c r="AC23" s="38">
        <f>[1]EQ!AC23+[1]STRUC!AC23+[1]IPP!AC23</f>
        <v>6.5</v>
      </c>
      <c r="AD23" s="38">
        <f>[1]EQ!AD23+[1]STRUC!AD23+[1]IPP!AD23</f>
        <v>6.6999999999999993</v>
      </c>
      <c r="AE23" s="38">
        <f>[1]EQ!AE23+[1]STRUC!AE23+[1]IPP!AE23</f>
        <v>7</v>
      </c>
      <c r="AF23" s="38">
        <f>[1]EQ!AF23+[1]STRUC!AF23+[1]IPP!AF23</f>
        <v>7.1</v>
      </c>
      <c r="AG23" s="38">
        <f>[1]EQ!AG23+[1]STRUC!AG23+[1]IPP!AG23</f>
        <v>7.2</v>
      </c>
      <c r="AH23" s="38">
        <f>[1]EQ!AH23+[1]STRUC!AH23+[1]IPP!AH23</f>
        <v>7.5</v>
      </c>
    </row>
    <row r="24" spans="1:34" x14ac:dyDescent="0.25">
      <c r="A24" s="37" t="s">
        <v>420</v>
      </c>
      <c r="B24" s="37" t="s">
        <v>518</v>
      </c>
      <c r="C24" s="38">
        <f>[1]EQ!C24+[1]STRUC!C24+[1]IPP!C24</f>
        <v>11.399999999999999</v>
      </c>
      <c r="D24" s="38">
        <f>[1]EQ!D24+[1]STRUC!D24+[1]IPP!D24</f>
        <v>11.899999999999999</v>
      </c>
      <c r="E24" s="38">
        <f>[1]EQ!E24+[1]STRUC!E24+[1]IPP!E24</f>
        <v>12.5</v>
      </c>
      <c r="F24" s="38">
        <f>[1]EQ!F24+[1]STRUC!F24+[1]IPP!F24</f>
        <v>13.2</v>
      </c>
      <c r="G24" s="38">
        <f>[1]EQ!G24+[1]STRUC!G24+[1]IPP!G24</f>
        <v>13.8</v>
      </c>
      <c r="H24" s="38">
        <f>[1]EQ!H24+[1]STRUC!H24+[1]IPP!H24</f>
        <v>14.399999999999999</v>
      </c>
      <c r="I24" s="38">
        <f>[1]EQ!I24+[1]STRUC!I24+[1]IPP!I24</f>
        <v>15.399999999999999</v>
      </c>
      <c r="J24" s="38">
        <f>[1]EQ!J24+[1]STRUC!J24+[1]IPP!J24</f>
        <v>16.899999999999999</v>
      </c>
      <c r="K24" s="38">
        <f>[1]EQ!K24+[1]STRUC!K24+[1]IPP!K24</f>
        <v>18.8</v>
      </c>
      <c r="L24" s="38">
        <f>[1]EQ!L24+[1]STRUC!L24+[1]IPP!L24</f>
        <v>21</v>
      </c>
      <c r="M24" s="38">
        <f>[1]EQ!M24+[1]STRUC!M24+[1]IPP!M24</f>
        <v>22.9</v>
      </c>
      <c r="N24" s="38">
        <f>[1]EQ!N24+[1]STRUC!N24+[1]IPP!N24</f>
        <v>24.5</v>
      </c>
      <c r="O24" s="38">
        <f>[1]EQ!O24+[1]STRUC!O24+[1]IPP!O24</f>
        <v>26</v>
      </c>
      <c r="P24" s="38">
        <f>[1]EQ!P24+[1]STRUC!P24+[1]IPP!P24</f>
        <v>27.2</v>
      </c>
      <c r="Q24" s="38">
        <f>[1]EQ!Q24+[1]STRUC!Q24+[1]IPP!Q24</f>
        <v>27.9</v>
      </c>
      <c r="R24" s="38">
        <f>[1]EQ!R24+[1]STRUC!R24+[1]IPP!R24</f>
        <v>28.4</v>
      </c>
      <c r="S24" s="38">
        <f>[1]EQ!S24+[1]STRUC!S24+[1]IPP!S24</f>
        <v>28.9</v>
      </c>
      <c r="T24" s="38">
        <f>[1]EQ!T24+[1]STRUC!T24+[1]IPP!T24</f>
        <v>29.5</v>
      </c>
      <c r="U24" s="38">
        <f>[1]EQ!U24+[1]STRUC!U24+[1]IPP!U24</f>
        <v>29.9</v>
      </c>
      <c r="V24" s="38">
        <f>[1]EQ!V24+[1]STRUC!V24+[1]IPP!V24</f>
        <v>30.4</v>
      </c>
      <c r="W24" s="38">
        <f>[1]EQ!W24+[1]STRUC!W24+[1]IPP!W24</f>
        <v>30.700000000000003</v>
      </c>
      <c r="X24" s="38">
        <f>[1]EQ!X24+[1]STRUC!X24+[1]IPP!X24</f>
        <v>30.400000000000002</v>
      </c>
      <c r="Y24" s="38">
        <f>[1]EQ!Y24+[1]STRUC!Y24+[1]IPP!Y24</f>
        <v>29.3</v>
      </c>
      <c r="Z24" s="38">
        <f>[1]EQ!Z24+[1]STRUC!Z24+[1]IPP!Z24</f>
        <v>28.4</v>
      </c>
      <c r="AA24" s="38">
        <f>[1]EQ!AA24+[1]STRUC!AA24+[1]IPP!AA24</f>
        <v>28.4</v>
      </c>
      <c r="AB24" s="38">
        <f>[1]EQ!AB24+[1]STRUC!AB24+[1]IPP!AB24</f>
        <v>29.700000000000003</v>
      </c>
      <c r="AC24" s="38">
        <f>[1]EQ!AC24+[1]STRUC!AC24+[1]IPP!AC24</f>
        <v>31.799999999999997</v>
      </c>
      <c r="AD24" s="38">
        <f>[1]EQ!AD24+[1]STRUC!AD24+[1]IPP!AD24</f>
        <v>34.400000000000006</v>
      </c>
      <c r="AE24" s="38">
        <f>[1]EQ!AE24+[1]STRUC!AE24+[1]IPP!AE24</f>
        <v>36.300000000000004</v>
      </c>
      <c r="AF24" s="38">
        <f>[1]EQ!AF24+[1]STRUC!AF24+[1]IPP!AF24</f>
        <v>38</v>
      </c>
      <c r="AG24" s="38">
        <f>[1]EQ!AG24+[1]STRUC!AG24+[1]IPP!AG24</f>
        <v>39.5</v>
      </c>
      <c r="AH24" s="38">
        <f>[1]EQ!AH24+[1]STRUC!AH24+[1]IPP!AH24</f>
        <v>41.5</v>
      </c>
    </row>
    <row r="25" spans="1:34" x14ac:dyDescent="0.25">
      <c r="A25" s="37" t="s">
        <v>421</v>
      </c>
      <c r="B25" s="37" t="s">
        <v>519</v>
      </c>
      <c r="C25" s="38">
        <f>[1]EQ!C25+[1]STRUC!C25+[1]IPP!C25</f>
        <v>8.9</v>
      </c>
      <c r="D25" s="38">
        <f>[1]EQ!D25+[1]STRUC!D25+[1]IPP!D25</f>
        <v>9.8000000000000007</v>
      </c>
      <c r="E25" s="38">
        <f>[1]EQ!E25+[1]STRUC!E25+[1]IPP!E25</f>
        <v>10.199999999999999</v>
      </c>
      <c r="F25" s="38">
        <f>[1]EQ!F25+[1]STRUC!F25+[1]IPP!F25</f>
        <v>10.6</v>
      </c>
      <c r="G25" s="38">
        <f>[1]EQ!G25+[1]STRUC!G25+[1]IPP!G25</f>
        <v>10.8</v>
      </c>
      <c r="H25" s="38">
        <f>[1]EQ!H25+[1]STRUC!H25+[1]IPP!H25</f>
        <v>11</v>
      </c>
      <c r="I25" s="38">
        <f>[1]EQ!I25+[1]STRUC!I25+[1]IPP!I25</f>
        <v>11.100000000000001</v>
      </c>
      <c r="J25" s="38">
        <f>[1]EQ!J25+[1]STRUC!J25+[1]IPP!J25</f>
        <v>11.100000000000001</v>
      </c>
      <c r="K25" s="38">
        <f>[1]EQ!K25+[1]STRUC!K25+[1]IPP!K25</f>
        <v>11.200000000000001</v>
      </c>
      <c r="L25" s="38">
        <f>[1]EQ!L25+[1]STRUC!L25+[1]IPP!L25</f>
        <v>11.5</v>
      </c>
      <c r="M25" s="38">
        <f>[1]EQ!M25+[1]STRUC!M25+[1]IPP!M25</f>
        <v>12.100000000000001</v>
      </c>
      <c r="N25" s="38">
        <f>[1]EQ!N25+[1]STRUC!N25+[1]IPP!N25</f>
        <v>13.100000000000001</v>
      </c>
      <c r="O25" s="38">
        <f>[1]EQ!O25+[1]STRUC!O25+[1]IPP!O25</f>
        <v>13.700000000000001</v>
      </c>
      <c r="P25" s="38">
        <f>[1]EQ!P25+[1]STRUC!P25+[1]IPP!P25</f>
        <v>13.9</v>
      </c>
      <c r="Q25" s="38">
        <f>[1]EQ!Q25+[1]STRUC!Q25+[1]IPP!Q25</f>
        <v>13.700000000000001</v>
      </c>
      <c r="R25" s="38">
        <f>[1]EQ!R25+[1]STRUC!R25+[1]IPP!R25</f>
        <v>13.7</v>
      </c>
      <c r="S25" s="38">
        <f>[1]EQ!S25+[1]STRUC!S25+[1]IPP!S25</f>
        <v>14</v>
      </c>
      <c r="T25" s="38">
        <f>[1]EQ!T25+[1]STRUC!T25+[1]IPP!T25</f>
        <v>14.2</v>
      </c>
      <c r="U25" s="38">
        <f>[1]EQ!U25+[1]STRUC!U25+[1]IPP!U25</f>
        <v>15</v>
      </c>
      <c r="V25" s="38">
        <f>[1]EQ!V25+[1]STRUC!V25+[1]IPP!V25</f>
        <v>16</v>
      </c>
      <c r="W25" s="38">
        <f>[1]EQ!W25+[1]STRUC!W25+[1]IPP!W25</f>
        <v>17.600000000000001</v>
      </c>
      <c r="X25" s="38">
        <f>[1]EQ!X25+[1]STRUC!X25+[1]IPP!X25</f>
        <v>19</v>
      </c>
      <c r="Y25" s="38">
        <f>[1]EQ!Y25+[1]STRUC!Y25+[1]IPP!Y25</f>
        <v>20.100000000000001</v>
      </c>
      <c r="Z25" s="38">
        <f>[1]EQ!Z25+[1]STRUC!Z25+[1]IPP!Z25</f>
        <v>20.399999999999999</v>
      </c>
      <c r="AA25" s="38">
        <f>[1]EQ!AA25+[1]STRUC!AA25+[1]IPP!AA25</f>
        <v>20.3</v>
      </c>
      <c r="AB25" s="38">
        <f>[1]EQ!AB25+[1]STRUC!AB25+[1]IPP!AB25</f>
        <v>20.3</v>
      </c>
      <c r="AC25" s="38">
        <f>[1]EQ!AC25+[1]STRUC!AC25+[1]IPP!AC25</f>
        <v>20.6</v>
      </c>
      <c r="AD25" s="38">
        <f>[1]EQ!AD25+[1]STRUC!AD25+[1]IPP!AD25</f>
        <v>21.4</v>
      </c>
      <c r="AE25" s="38">
        <f>[1]EQ!AE25+[1]STRUC!AE25+[1]IPP!AE25</f>
        <v>22.2</v>
      </c>
      <c r="AF25" s="38">
        <f>[1]EQ!AF25+[1]STRUC!AF25+[1]IPP!AF25</f>
        <v>23.6</v>
      </c>
      <c r="AG25" s="38">
        <f>[1]EQ!AG25+[1]STRUC!AG25+[1]IPP!AG25</f>
        <v>24.9</v>
      </c>
      <c r="AH25" s="38">
        <f>[1]EQ!AH25+[1]STRUC!AH25+[1]IPP!AH25</f>
        <v>26</v>
      </c>
    </row>
    <row r="26" spans="1:34" x14ac:dyDescent="0.25">
      <c r="A26" s="37" t="s">
        <v>422</v>
      </c>
      <c r="B26" s="37" t="s">
        <v>520</v>
      </c>
      <c r="C26" s="38">
        <f>[1]EQ!C26+[1]STRUC!C26+[1]IPP!C26</f>
        <v>0.6</v>
      </c>
      <c r="D26" s="38">
        <f>[1]EQ!D26+[1]STRUC!D26+[1]IPP!D26</f>
        <v>0.6</v>
      </c>
      <c r="E26" s="38">
        <f>[1]EQ!E26+[1]STRUC!E26+[1]IPP!E26</f>
        <v>0.6</v>
      </c>
      <c r="F26" s="38">
        <f>[1]EQ!F26+[1]STRUC!F26+[1]IPP!F26</f>
        <v>0.7</v>
      </c>
      <c r="G26" s="38">
        <f>[1]EQ!G26+[1]STRUC!G26+[1]IPP!G26</f>
        <v>0.8</v>
      </c>
      <c r="H26" s="38">
        <f>[1]EQ!H26+[1]STRUC!H26+[1]IPP!H26</f>
        <v>0.8</v>
      </c>
      <c r="I26" s="38">
        <f>[1]EQ!I26+[1]STRUC!I26+[1]IPP!I26</f>
        <v>0.8</v>
      </c>
      <c r="J26" s="38">
        <f>[1]EQ!J26+[1]STRUC!J26+[1]IPP!J26</f>
        <v>0.89999999999999991</v>
      </c>
      <c r="K26" s="38">
        <f>[1]EQ!K26+[1]STRUC!K26+[1]IPP!K26</f>
        <v>0.89999999999999991</v>
      </c>
      <c r="L26" s="38">
        <f>[1]EQ!L26+[1]STRUC!L26+[1]IPP!L26</f>
        <v>1</v>
      </c>
      <c r="M26" s="38">
        <f>[1]EQ!M26+[1]STRUC!M26+[1]IPP!M26</f>
        <v>1.1000000000000001</v>
      </c>
      <c r="N26" s="38">
        <f>[1]EQ!N26+[1]STRUC!N26+[1]IPP!N26</f>
        <v>1.3</v>
      </c>
      <c r="O26" s="38">
        <f>[1]EQ!O26+[1]STRUC!O26+[1]IPP!O26</f>
        <v>1.4000000000000001</v>
      </c>
      <c r="P26" s="38">
        <f>[1]EQ!P26+[1]STRUC!P26+[1]IPP!P26</f>
        <v>1.5000000000000002</v>
      </c>
      <c r="Q26" s="38">
        <f>[1]EQ!Q26+[1]STRUC!Q26+[1]IPP!Q26</f>
        <v>1.7000000000000002</v>
      </c>
      <c r="R26" s="38">
        <f>[1]EQ!R26+[1]STRUC!R26+[1]IPP!R26</f>
        <v>1.7000000000000002</v>
      </c>
      <c r="S26" s="38">
        <f>[1]EQ!S26+[1]STRUC!S26+[1]IPP!S26</f>
        <v>1.8000000000000003</v>
      </c>
      <c r="T26" s="38">
        <f>[1]EQ!T26+[1]STRUC!T26+[1]IPP!T26</f>
        <v>1.8000000000000003</v>
      </c>
      <c r="U26" s="38">
        <f>[1]EQ!U26+[1]STRUC!U26+[1]IPP!U26</f>
        <v>1.9</v>
      </c>
      <c r="V26" s="38">
        <f>[1]EQ!V26+[1]STRUC!V26+[1]IPP!V26</f>
        <v>2</v>
      </c>
      <c r="W26" s="38">
        <f>[1]EQ!W26+[1]STRUC!W26+[1]IPP!W26</f>
        <v>2</v>
      </c>
      <c r="X26" s="38">
        <f>[1]EQ!X26+[1]STRUC!X26+[1]IPP!X26</f>
        <v>2.1</v>
      </c>
      <c r="Y26" s="38">
        <f>[1]EQ!Y26+[1]STRUC!Y26+[1]IPP!Y26</f>
        <v>1.9</v>
      </c>
      <c r="Z26" s="38">
        <f>[1]EQ!Z26+[1]STRUC!Z26+[1]IPP!Z26</f>
        <v>1.9</v>
      </c>
      <c r="AA26" s="38">
        <f>[1]EQ!AA26+[1]STRUC!AA26+[1]IPP!AA26</f>
        <v>1.8</v>
      </c>
      <c r="AB26" s="38">
        <f>[1]EQ!AB26+[1]STRUC!AB26+[1]IPP!AB26</f>
        <v>1.9</v>
      </c>
      <c r="AC26" s="38">
        <f>[1]EQ!AC26+[1]STRUC!AC26+[1]IPP!AC26</f>
        <v>1.9</v>
      </c>
      <c r="AD26" s="38">
        <f>[1]EQ!AD26+[1]STRUC!AD26+[1]IPP!AD26</f>
        <v>1.9</v>
      </c>
      <c r="AE26" s="38">
        <f>[1]EQ!AE26+[1]STRUC!AE26+[1]IPP!AE26</f>
        <v>2.0999999999999996</v>
      </c>
      <c r="AF26" s="38">
        <f>[1]EQ!AF26+[1]STRUC!AF26+[1]IPP!AF26</f>
        <v>2.0999999999999996</v>
      </c>
      <c r="AG26" s="38">
        <f>[1]EQ!AG26+[1]STRUC!AG26+[1]IPP!AG26</f>
        <v>2.0999999999999996</v>
      </c>
      <c r="AH26" s="38">
        <f>[1]EQ!AH26+[1]STRUC!AH26+[1]IPP!AH26</f>
        <v>2.2999999999999998</v>
      </c>
    </row>
    <row r="27" spans="1:34" x14ac:dyDescent="0.25">
      <c r="A27" s="37" t="s">
        <v>423</v>
      </c>
      <c r="B27" s="37" t="s">
        <v>521</v>
      </c>
      <c r="C27" s="38">
        <f>[1]EQ!C27+[1]STRUC!C27+[1]IPP!C27</f>
        <v>3.3</v>
      </c>
      <c r="D27" s="38">
        <f>[1]EQ!D27+[1]STRUC!D27+[1]IPP!D27</f>
        <v>3.4</v>
      </c>
      <c r="E27" s="38">
        <f>[1]EQ!E27+[1]STRUC!E27+[1]IPP!E27</f>
        <v>3.7</v>
      </c>
      <c r="F27" s="38">
        <f>[1]EQ!F27+[1]STRUC!F27+[1]IPP!F27</f>
        <v>4.0999999999999996</v>
      </c>
      <c r="G27" s="38">
        <f>[1]EQ!G27+[1]STRUC!G27+[1]IPP!G27</f>
        <v>4.3</v>
      </c>
      <c r="H27" s="38">
        <f>[1]EQ!H27+[1]STRUC!H27+[1]IPP!H27</f>
        <v>4.5999999999999996</v>
      </c>
      <c r="I27" s="38">
        <f>[1]EQ!I27+[1]STRUC!I27+[1]IPP!I27</f>
        <v>4.6999999999999993</v>
      </c>
      <c r="J27" s="38">
        <f>[1]EQ!J27+[1]STRUC!J27+[1]IPP!J27</f>
        <v>4.6999999999999993</v>
      </c>
      <c r="K27" s="38">
        <f>[1]EQ!K27+[1]STRUC!K27+[1]IPP!K27</f>
        <v>4.9000000000000004</v>
      </c>
      <c r="L27" s="38">
        <f>[1]EQ!L27+[1]STRUC!L27+[1]IPP!L27</f>
        <v>5.0999999999999996</v>
      </c>
      <c r="M27" s="38">
        <f>[1]EQ!M27+[1]STRUC!M27+[1]IPP!M27</f>
        <v>5.3</v>
      </c>
      <c r="N27" s="38">
        <f>[1]EQ!N27+[1]STRUC!N27+[1]IPP!N27</f>
        <v>5.6</v>
      </c>
      <c r="O27" s="38">
        <f>[1]EQ!O27+[1]STRUC!O27+[1]IPP!O27</f>
        <v>5.9</v>
      </c>
      <c r="P27" s="38">
        <f>[1]EQ!P27+[1]STRUC!P27+[1]IPP!P27</f>
        <v>6.4</v>
      </c>
      <c r="Q27" s="38">
        <f>[1]EQ!Q27+[1]STRUC!Q27+[1]IPP!Q27</f>
        <v>6.6999999999999993</v>
      </c>
      <c r="R27" s="38">
        <f>[1]EQ!R27+[1]STRUC!R27+[1]IPP!R27</f>
        <v>6.9</v>
      </c>
      <c r="S27" s="38">
        <f>[1]EQ!S27+[1]STRUC!S27+[1]IPP!S27</f>
        <v>7</v>
      </c>
      <c r="T27" s="38">
        <f>[1]EQ!T27+[1]STRUC!T27+[1]IPP!T27</f>
        <v>7.3</v>
      </c>
      <c r="U27" s="38">
        <f>[1]EQ!U27+[1]STRUC!U27+[1]IPP!U27</f>
        <v>7.6999999999999993</v>
      </c>
      <c r="V27" s="38">
        <f>[1]EQ!V27+[1]STRUC!V27+[1]IPP!V27</f>
        <v>8.1000000000000014</v>
      </c>
      <c r="W27" s="38">
        <f>[1]EQ!W27+[1]STRUC!W27+[1]IPP!W27</f>
        <v>8.4</v>
      </c>
      <c r="X27" s="38">
        <f>[1]EQ!X27+[1]STRUC!X27+[1]IPP!X27</f>
        <v>8.9</v>
      </c>
      <c r="Y27" s="38">
        <f>[1]EQ!Y27+[1]STRUC!Y27+[1]IPP!Y27</f>
        <v>9.1</v>
      </c>
      <c r="Z27" s="38">
        <f>[1]EQ!Z27+[1]STRUC!Z27+[1]IPP!Z27</f>
        <v>9.5</v>
      </c>
      <c r="AA27" s="38">
        <f>[1]EQ!AA27+[1]STRUC!AA27+[1]IPP!AA27</f>
        <v>9.9</v>
      </c>
      <c r="AB27" s="38">
        <f>[1]EQ!AB27+[1]STRUC!AB27+[1]IPP!AB27</f>
        <v>10.5</v>
      </c>
      <c r="AC27" s="38">
        <f>[1]EQ!AC27+[1]STRUC!AC27+[1]IPP!AC27</f>
        <v>11.1</v>
      </c>
      <c r="AD27" s="38">
        <f>[1]EQ!AD27+[1]STRUC!AD27+[1]IPP!AD27</f>
        <v>11.3</v>
      </c>
      <c r="AE27" s="38">
        <f>[1]EQ!AE27+[1]STRUC!AE27+[1]IPP!AE27</f>
        <v>11.600000000000001</v>
      </c>
      <c r="AF27" s="38">
        <f>[1]EQ!AF27+[1]STRUC!AF27+[1]IPP!AF27</f>
        <v>11.8</v>
      </c>
      <c r="AG27" s="38">
        <f>[1]EQ!AG27+[1]STRUC!AG27+[1]IPP!AG27</f>
        <v>12</v>
      </c>
      <c r="AH27" s="38">
        <f>[1]EQ!AH27+[1]STRUC!AH27+[1]IPP!AH27</f>
        <v>12.3</v>
      </c>
    </row>
    <row r="28" spans="1:34" x14ac:dyDescent="0.25">
      <c r="A28" s="37" t="s">
        <v>424</v>
      </c>
      <c r="B28" s="37" t="s">
        <v>522</v>
      </c>
      <c r="C28" s="38">
        <f>[1]EQ!C28+[1]STRUC!C28+[1]IPP!C28</f>
        <v>36.299999999999997</v>
      </c>
      <c r="D28" s="38">
        <f>[1]EQ!D28+[1]STRUC!D28+[1]IPP!D28</f>
        <v>38.700000000000003</v>
      </c>
      <c r="E28" s="38">
        <f>[1]EQ!E28+[1]STRUC!E28+[1]IPP!E28</f>
        <v>41.800000000000004</v>
      </c>
      <c r="F28" s="38">
        <f>[1]EQ!F28+[1]STRUC!F28+[1]IPP!F28</f>
        <v>45.6</v>
      </c>
      <c r="G28" s="38">
        <f>[1]EQ!G28+[1]STRUC!G28+[1]IPP!G28</f>
        <v>49.5</v>
      </c>
      <c r="H28" s="38">
        <f>[1]EQ!H28+[1]STRUC!H28+[1]IPP!H28</f>
        <v>53.300000000000004</v>
      </c>
      <c r="I28" s="38">
        <f>[1]EQ!I28+[1]STRUC!I28+[1]IPP!I28</f>
        <v>56.699999999999996</v>
      </c>
      <c r="J28" s="38">
        <f>[1]EQ!J28+[1]STRUC!J28+[1]IPP!J28</f>
        <v>60</v>
      </c>
      <c r="K28" s="38">
        <f>[1]EQ!K28+[1]STRUC!K28+[1]IPP!K28</f>
        <v>63.5</v>
      </c>
      <c r="L28" s="38">
        <f>[1]EQ!L28+[1]STRUC!L28+[1]IPP!L28</f>
        <v>67.8</v>
      </c>
      <c r="M28" s="38">
        <f>[1]EQ!M28+[1]STRUC!M28+[1]IPP!M28</f>
        <v>72.2</v>
      </c>
      <c r="N28" s="38">
        <f>[1]EQ!N28+[1]STRUC!N28+[1]IPP!N28</f>
        <v>76.5</v>
      </c>
      <c r="O28" s="38">
        <f>[1]EQ!O28+[1]STRUC!O28+[1]IPP!O28</f>
        <v>80.8</v>
      </c>
      <c r="P28" s="38">
        <f>[1]EQ!P28+[1]STRUC!P28+[1]IPP!P28</f>
        <v>84.5</v>
      </c>
      <c r="Q28" s="38">
        <f>[1]EQ!Q28+[1]STRUC!Q28+[1]IPP!Q28</f>
        <v>87.7</v>
      </c>
      <c r="R28" s="38">
        <f>[1]EQ!R28+[1]STRUC!R28+[1]IPP!R28</f>
        <v>90.3</v>
      </c>
      <c r="S28" s="38">
        <f>[1]EQ!S28+[1]STRUC!S28+[1]IPP!S28</f>
        <v>92.4</v>
      </c>
      <c r="T28" s="38">
        <f>[1]EQ!T28+[1]STRUC!T28+[1]IPP!T28</f>
        <v>94.1</v>
      </c>
      <c r="U28" s="38">
        <f>[1]EQ!U28+[1]STRUC!U28+[1]IPP!U28</f>
        <v>96.8</v>
      </c>
      <c r="V28" s="38">
        <f>[1]EQ!V28+[1]STRUC!V28+[1]IPP!V28</f>
        <v>100.6</v>
      </c>
      <c r="W28" s="38">
        <f>[1]EQ!W28+[1]STRUC!W28+[1]IPP!W28</f>
        <v>105.7</v>
      </c>
      <c r="X28" s="38">
        <f>[1]EQ!X28+[1]STRUC!X28+[1]IPP!X28</f>
        <v>112.2</v>
      </c>
      <c r="Y28" s="38">
        <f>[1]EQ!Y28+[1]STRUC!Y28+[1]IPP!Y28</f>
        <v>117.69999999999999</v>
      </c>
      <c r="Z28" s="38">
        <f>[1]EQ!Z28+[1]STRUC!Z28+[1]IPP!Z28</f>
        <v>121.3</v>
      </c>
      <c r="AA28" s="38">
        <f>[1]EQ!AA28+[1]STRUC!AA28+[1]IPP!AA28</f>
        <v>124.80000000000001</v>
      </c>
      <c r="AB28" s="38">
        <f>[1]EQ!AB28+[1]STRUC!AB28+[1]IPP!AB28</f>
        <v>129.5</v>
      </c>
      <c r="AC28" s="38">
        <f>[1]EQ!AC28+[1]STRUC!AC28+[1]IPP!AC28</f>
        <v>135.39999999999998</v>
      </c>
      <c r="AD28" s="38">
        <f>[1]EQ!AD28+[1]STRUC!AD28+[1]IPP!AD28</f>
        <v>141.4</v>
      </c>
      <c r="AE28" s="38">
        <f>[1]EQ!AE28+[1]STRUC!AE28+[1]IPP!AE28</f>
        <v>147.30000000000001</v>
      </c>
      <c r="AF28" s="38">
        <f>[1]EQ!AF28+[1]STRUC!AF28+[1]IPP!AF28</f>
        <v>153.6</v>
      </c>
      <c r="AG28" s="38">
        <f>[1]EQ!AG28+[1]STRUC!AG28+[1]IPP!AG28</f>
        <v>159.19999999999999</v>
      </c>
      <c r="AH28" s="38">
        <f>[1]EQ!AH28+[1]STRUC!AH28+[1]IPP!AH28</f>
        <v>164.8</v>
      </c>
    </row>
    <row r="29" spans="1:34" x14ac:dyDescent="0.25">
      <c r="A29" s="37" t="s">
        <v>425</v>
      </c>
      <c r="B29" s="37" t="s">
        <v>523</v>
      </c>
      <c r="C29" s="38">
        <f>[1]EQ!C29+[1]STRUC!C29+[1]IPP!C29</f>
        <v>7.1</v>
      </c>
      <c r="D29" s="38">
        <f>[1]EQ!D29+[1]STRUC!D29+[1]IPP!D29</f>
        <v>7.5</v>
      </c>
      <c r="E29" s="38">
        <f>[1]EQ!E29+[1]STRUC!E29+[1]IPP!E29</f>
        <v>8</v>
      </c>
      <c r="F29" s="38">
        <f>[1]EQ!F29+[1]STRUC!F29+[1]IPP!F29</f>
        <v>8.5</v>
      </c>
      <c r="G29" s="38">
        <f>[1]EQ!G29+[1]STRUC!G29+[1]IPP!G29</f>
        <v>9.1</v>
      </c>
      <c r="H29" s="38">
        <f>[1]EQ!H29+[1]STRUC!H29+[1]IPP!H29</f>
        <v>9.6</v>
      </c>
      <c r="I29" s="38">
        <f>[1]EQ!I29+[1]STRUC!I29+[1]IPP!I29</f>
        <v>10.199999999999999</v>
      </c>
      <c r="J29" s="38">
        <f>[1]EQ!J29+[1]STRUC!J29+[1]IPP!J29</f>
        <v>10.600000000000001</v>
      </c>
      <c r="K29" s="38">
        <f>[1]EQ!K29+[1]STRUC!K29+[1]IPP!K29</f>
        <v>11.099999999999998</v>
      </c>
      <c r="L29" s="38">
        <f>[1]EQ!L29+[1]STRUC!L29+[1]IPP!L29</f>
        <v>11.7</v>
      </c>
      <c r="M29" s="38">
        <f>[1]EQ!M29+[1]STRUC!M29+[1]IPP!M29</f>
        <v>12.099999999999998</v>
      </c>
      <c r="N29" s="38">
        <f>[1]EQ!N29+[1]STRUC!N29+[1]IPP!N29</f>
        <v>12.700000000000001</v>
      </c>
      <c r="O29" s="38">
        <f>[1]EQ!O29+[1]STRUC!O29+[1]IPP!O29</f>
        <v>13.2</v>
      </c>
      <c r="P29" s="38">
        <f>[1]EQ!P29+[1]STRUC!P29+[1]IPP!P29</f>
        <v>13.700000000000001</v>
      </c>
      <c r="Q29" s="38">
        <f>[1]EQ!Q29+[1]STRUC!Q29+[1]IPP!Q29</f>
        <v>14.100000000000001</v>
      </c>
      <c r="R29" s="38">
        <f>[1]EQ!R29+[1]STRUC!R29+[1]IPP!R29</f>
        <v>14.5</v>
      </c>
      <c r="S29" s="38">
        <f>[1]EQ!S29+[1]STRUC!S29+[1]IPP!S29</f>
        <v>14.8</v>
      </c>
      <c r="T29" s="38">
        <f>[1]EQ!T29+[1]STRUC!T29+[1]IPP!T29</f>
        <v>15</v>
      </c>
      <c r="U29" s="38">
        <f>[1]EQ!U29+[1]STRUC!U29+[1]IPP!U29</f>
        <v>15.4</v>
      </c>
      <c r="V29" s="38">
        <f>[1]EQ!V29+[1]STRUC!V29+[1]IPP!V29</f>
        <v>15.9</v>
      </c>
      <c r="W29" s="38">
        <f>[1]EQ!W29+[1]STRUC!W29+[1]IPP!W29</f>
        <v>16.600000000000001</v>
      </c>
      <c r="X29" s="38">
        <f>[1]EQ!X29+[1]STRUC!X29+[1]IPP!X29</f>
        <v>17.2</v>
      </c>
      <c r="Y29" s="38">
        <f>[1]EQ!Y29+[1]STRUC!Y29+[1]IPP!Y29</f>
        <v>17.899999999999999</v>
      </c>
      <c r="Z29" s="38">
        <f>[1]EQ!Z29+[1]STRUC!Z29+[1]IPP!Z29</f>
        <v>18.399999999999999</v>
      </c>
      <c r="AA29" s="38">
        <f>[1]EQ!AA29+[1]STRUC!AA29+[1]IPP!AA29</f>
        <v>18.899999999999999</v>
      </c>
      <c r="AB29" s="38">
        <f>[1]EQ!AB29+[1]STRUC!AB29+[1]IPP!AB29</f>
        <v>19.600000000000001</v>
      </c>
      <c r="AC29" s="38">
        <f>[1]EQ!AC29+[1]STRUC!AC29+[1]IPP!AC29</f>
        <v>20.3</v>
      </c>
      <c r="AD29" s="38">
        <f>[1]EQ!AD29+[1]STRUC!AD29+[1]IPP!AD29</f>
        <v>21</v>
      </c>
      <c r="AE29" s="38">
        <f>[1]EQ!AE29+[1]STRUC!AE29+[1]IPP!AE29</f>
        <v>21.800000000000004</v>
      </c>
      <c r="AF29" s="38">
        <f>[1]EQ!AF29+[1]STRUC!AF29+[1]IPP!AF29</f>
        <v>22.7</v>
      </c>
      <c r="AG29" s="38">
        <f>[1]EQ!AG29+[1]STRUC!AG29+[1]IPP!AG29</f>
        <v>23.400000000000002</v>
      </c>
      <c r="AH29" s="38">
        <f>[1]EQ!AH29+[1]STRUC!AH29+[1]IPP!AH29</f>
        <v>24.099999999999998</v>
      </c>
    </row>
    <row r="30" spans="1:34" x14ac:dyDescent="0.25">
      <c r="A30" s="37" t="s">
        <v>426</v>
      </c>
      <c r="B30" s="37" t="s">
        <v>524</v>
      </c>
      <c r="C30" s="38">
        <f>[1]EQ!C30+[1]STRUC!C30+[1]IPP!C30</f>
        <v>1.6</v>
      </c>
      <c r="D30" s="38">
        <f>[1]EQ!D30+[1]STRUC!D30+[1]IPP!D30</f>
        <v>1.7</v>
      </c>
      <c r="E30" s="38">
        <f>[1]EQ!E30+[1]STRUC!E30+[1]IPP!E30</f>
        <v>1.9</v>
      </c>
      <c r="F30" s="38">
        <f>[1]EQ!F30+[1]STRUC!F30+[1]IPP!F30</f>
        <v>2</v>
      </c>
      <c r="G30" s="38">
        <f>[1]EQ!G30+[1]STRUC!G30+[1]IPP!G30</f>
        <v>2.1</v>
      </c>
      <c r="H30" s="38">
        <f>[1]EQ!H30+[1]STRUC!H30+[1]IPP!H30</f>
        <v>2.1</v>
      </c>
      <c r="I30" s="38">
        <f>[1]EQ!I30+[1]STRUC!I30+[1]IPP!I30</f>
        <v>2.2000000000000002</v>
      </c>
      <c r="J30" s="38">
        <f>[1]EQ!J30+[1]STRUC!J30+[1]IPP!J30</f>
        <v>2.5</v>
      </c>
      <c r="K30" s="38">
        <f>[1]EQ!K30+[1]STRUC!K30+[1]IPP!K30</f>
        <v>2.6</v>
      </c>
      <c r="L30" s="38">
        <f>[1]EQ!L30+[1]STRUC!L30+[1]IPP!L30</f>
        <v>2.7</v>
      </c>
      <c r="M30" s="38">
        <f>[1]EQ!M30+[1]STRUC!M30+[1]IPP!M30</f>
        <v>2.8</v>
      </c>
      <c r="N30" s="38">
        <f>[1]EQ!N30+[1]STRUC!N30+[1]IPP!N30</f>
        <v>3</v>
      </c>
      <c r="O30" s="38">
        <f>[1]EQ!O30+[1]STRUC!O30+[1]IPP!O30</f>
        <v>3</v>
      </c>
      <c r="P30" s="38">
        <f>[1]EQ!P30+[1]STRUC!P30+[1]IPP!P30</f>
        <v>3</v>
      </c>
      <c r="Q30" s="38">
        <f>[1]EQ!Q30+[1]STRUC!Q30+[1]IPP!Q30</f>
        <v>2.9</v>
      </c>
      <c r="R30" s="38">
        <f>[1]EQ!R30+[1]STRUC!R30+[1]IPP!R30</f>
        <v>2.9000000000000004</v>
      </c>
      <c r="S30" s="38">
        <f>[1]EQ!S30+[1]STRUC!S30+[1]IPP!S30</f>
        <v>2.7</v>
      </c>
      <c r="T30" s="38">
        <f>[1]EQ!T30+[1]STRUC!T30+[1]IPP!T30</f>
        <v>2.6</v>
      </c>
      <c r="U30" s="38">
        <f>[1]EQ!U30+[1]STRUC!U30+[1]IPP!U30</f>
        <v>2.5</v>
      </c>
      <c r="V30" s="38">
        <f>[1]EQ!V30+[1]STRUC!V30+[1]IPP!V30</f>
        <v>2.4</v>
      </c>
      <c r="W30" s="38">
        <f>[1]EQ!W30+[1]STRUC!W30+[1]IPP!W30</f>
        <v>2.4</v>
      </c>
      <c r="X30" s="38">
        <f>[1]EQ!X30+[1]STRUC!X30+[1]IPP!X30</f>
        <v>2.2999999999999998</v>
      </c>
      <c r="Y30" s="38">
        <f>[1]EQ!Y30+[1]STRUC!Y30+[1]IPP!Y30</f>
        <v>2.4</v>
      </c>
      <c r="Z30" s="38">
        <f>[1]EQ!Z30+[1]STRUC!Z30+[1]IPP!Z30</f>
        <v>2.2999999999999998</v>
      </c>
      <c r="AA30" s="38">
        <f>[1]EQ!AA30+[1]STRUC!AA30+[1]IPP!AA30</f>
        <v>2.2000000000000002</v>
      </c>
      <c r="AB30" s="38">
        <f>[1]EQ!AB30+[1]STRUC!AB30+[1]IPP!AB30</f>
        <v>2.2000000000000002</v>
      </c>
      <c r="AC30" s="38">
        <f>[1]EQ!AC30+[1]STRUC!AC30+[1]IPP!AC30</f>
        <v>2.2000000000000002</v>
      </c>
      <c r="AD30" s="38">
        <f>[1]EQ!AD30+[1]STRUC!AD30+[1]IPP!AD30</f>
        <v>2.2999999999999998</v>
      </c>
      <c r="AE30" s="38">
        <f>[1]EQ!AE30+[1]STRUC!AE30+[1]IPP!AE30</f>
        <v>2.1999999999999997</v>
      </c>
      <c r="AF30" s="38">
        <f>[1]EQ!AF30+[1]STRUC!AF30+[1]IPP!AF30</f>
        <v>2.1999999999999997</v>
      </c>
      <c r="AG30" s="38">
        <f>[1]EQ!AG30+[1]STRUC!AG30+[1]IPP!AG30</f>
        <v>2.1999999999999997</v>
      </c>
      <c r="AH30" s="38">
        <f>[1]EQ!AH30+[1]STRUC!AH30+[1]IPP!AH30</f>
        <v>2.1</v>
      </c>
    </row>
    <row r="31" spans="1:34" x14ac:dyDescent="0.25">
      <c r="A31" s="37" t="s">
        <v>427</v>
      </c>
      <c r="B31" s="37" t="s">
        <v>525</v>
      </c>
      <c r="C31" s="38">
        <f>[1]EQ!C31+[1]STRUC!C31+[1]IPP!C31</f>
        <v>0.6</v>
      </c>
      <c r="D31" s="38">
        <f>[1]EQ!D31+[1]STRUC!D31+[1]IPP!D31</f>
        <v>0.6</v>
      </c>
      <c r="E31" s="38">
        <f>[1]EQ!E31+[1]STRUC!E31+[1]IPP!E31</f>
        <v>0.6</v>
      </c>
      <c r="F31" s="38">
        <f>[1]EQ!F31+[1]STRUC!F31+[1]IPP!F31</f>
        <v>0.7</v>
      </c>
      <c r="G31" s="38">
        <f>[1]EQ!G31+[1]STRUC!G31+[1]IPP!G31</f>
        <v>0.8</v>
      </c>
      <c r="H31" s="38">
        <f>[1]EQ!H31+[1]STRUC!H31+[1]IPP!H31</f>
        <v>0.8</v>
      </c>
      <c r="I31" s="38">
        <f>[1]EQ!I31+[1]STRUC!I31+[1]IPP!I31</f>
        <v>0.8</v>
      </c>
      <c r="J31" s="38">
        <f>[1]EQ!J31+[1]STRUC!J31+[1]IPP!J31</f>
        <v>0.89999999999999991</v>
      </c>
      <c r="K31" s="38">
        <f>[1]EQ!K31+[1]STRUC!K31+[1]IPP!K31</f>
        <v>0.89999999999999991</v>
      </c>
      <c r="L31" s="38">
        <f>[1]EQ!L31+[1]STRUC!L31+[1]IPP!L31</f>
        <v>1</v>
      </c>
      <c r="M31" s="38">
        <f>[1]EQ!M31+[1]STRUC!M31+[1]IPP!M31</f>
        <v>1.0999999999999999</v>
      </c>
      <c r="N31" s="38">
        <f>[1]EQ!N31+[1]STRUC!N31+[1]IPP!N31</f>
        <v>1.2</v>
      </c>
      <c r="O31" s="38">
        <f>[1]EQ!O31+[1]STRUC!O31+[1]IPP!O31</f>
        <v>1.2</v>
      </c>
      <c r="P31" s="38">
        <f>[1]EQ!P31+[1]STRUC!P31+[1]IPP!P31</f>
        <v>1.2</v>
      </c>
      <c r="Q31" s="38">
        <f>[1]EQ!Q31+[1]STRUC!Q31+[1]IPP!Q31</f>
        <v>1.3</v>
      </c>
      <c r="R31" s="38">
        <f>[1]EQ!R31+[1]STRUC!R31+[1]IPP!R31</f>
        <v>1.3</v>
      </c>
      <c r="S31" s="38">
        <f>[1]EQ!S31+[1]STRUC!S31+[1]IPP!S31</f>
        <v>1.3</v>
      </c>
      <c r="T31" s="38">
        <f>[1]EQ!T31+[1]STRUC!T31+[1]IPP!T31</f>
        <v>1.3</v>
      </c>
      <c r="U31" s="38">
        <f>[1]EQ!U31+[1]STRUC!U31+[1]IPP!U31</f>
        <v>1.2</v>
      </c>
      <c r="V31" s="38">
        <f>[1]EQ!V31+[1]STRUC!V31+[1]IPP!V31</f>
        <v>1.2</v>
      </c>
      <c r="W31" s="38">
        <f>[1]EQ!W31+[1]STRUC!W31+[1]IPP!W31</f>
        <v>1.2</v>
      </c>
      <c r="X31" s="38">
        <f>[1]EQ!X31+[1]STRUC!X31+[1]IPP!X31</f>
        <v>1.1000000000000001</v>
      </c>
      <c r="Y31" s="38">
        <f>[1]EQ!Y31+[1]STRUC!Y31+[1]IPP!Y31</f>
        <v>1.1000000000000001</v>
      </c>
      <c r="Z31" s="38">
        <f>[1]EQ!Z31+[1]STRUC!Z31+[1]IPP!Z31</f>
        <v>1.1000000000000001</v>
      </c>
      <c r="AA31" s="38">
        <f>[1]EQ!AA31+[1]STRUC!AA31+[1]IPP!AA31</f>
        <v>1</v>
      </c>
      <c r="AB31" s="38">
        <f>[1]EQ!AB31+[1]STRUC!AB31+[1]IPP!AB31</f>
        <v>1</v>
      </c>
      <c r="AC31" s="38">
        <f>[1]EQ!AC31+[1]STRUC!AC31+[1]IPP!AC31</f>
        <v>1.1000000000000001</v>
      </c>
      <c r="AD31" s="38">
        <f>[1]EQ!AD31+[1]STRUC!AD31+[1]IPP!AD31</f>
        <v>1.1000000000000001</v>
      </c>
      <c r="AE31" s="38">
        <f>[1]EQ!AE31+[1]STRUC!AE31+[1]IPP!AE31</f>
        <v>1.1000000000000001</v>
      </c>
      <c r="AF31" s="38">
        <f>[1]EQ!AF31+[1]STRUC!AF31+[1]IPP!AF31</f>
        <v>1.1000000000000001</v>
      </c>
      <c r="AG31" s="38">
        <f>[1]EQ!AG31+[1]STRUC!AG31+[1]IPP!AG31</f>
        <v>1</v>
      </c>
      <c r="AH31" s="38">
        <f>[1]EQ!AH31+[1]STRUC!AH31+[1]IPP!AH31</f>
        <v>1</v>
      </c>
    </row>
    <row r="32" spans="1:34" x14ac:dyDescent="0.25">
      <c r="A32" s="37" t="s">
        <v>428</v>
      </c>
      <c r="B32" s="37" t="s">
        <v>526</v>
      </c>
      <c r="C32" s="38">
        <f>[1]EQ!C32+[1]STRUC!C32+[1]IPP!C32</f>
        <v>4.5999999999999996</v>
      </c>
      <c r="D32" s="38">
        <f>[1]EQ!D32+[1]STRUC!D32+[1]IPP!D32</f>
        <v>4.8999999999999995</v>
      </c>
      <c r="E32" s="38">
        <f>[1]EQ!E32+[1]STRUC!E32+[1]IPP!E32</f>
        <v>5.4</v>
      </c>
      <c r="F32" s="38">
        <f>[1]EQ!F32+[1]STRUC!F32+[1]IPP!F32</f>
        <v>6</v>
      </c>
      <c r="G32" s="38">
        <f>[1]EQ!G32+[1]STRUC!G32+[1]IPP!G32</f>
        <v>6.7</v>
      </c>
      <c r="H32" s="38">
        <f>[1]EQ!H32+[1]STRUC!H32+[1]IPP!H32</f>
        <v>7</v>
      </c>
      <c r="I32" s="38">
        <f>[1]EQ!I32+[1]STRUC!I32+[1]IPP!I32</f>
        <v>7.3000000000000007</v>
      </c>
      <c r="J32" s="38">
        <f>[1]EQ!J32+[1]STRUC!J32+[1]IPP!J32</f>
        <v>7.4</v>
      </c>
      <c r="K32" s="38">
        <f>[1]EQ!K32+[1]STRUC!K32+[1]IPP!K32</f>
        <v>7.7</v>
      </c>
      <c r="L32" s="38">
        <f>[1]EQ!L32+[1]STRUC!L32+[1]IPP!L32</f>
        <v>7.9</v>
      </c>
      <c r="M32" s="38">
        <f>[1]EQ!M32+[1]STRUC!M32+[1]IPP!M32</f>
        <v>8.2000000000000011</v>
      </c>
      <c r="N32" s="38">
        <f>[1]EQ!N32+[1]STRUC!N32+[1]IPP!N32</f>
        <v>8.5</v>
      </c>
      <c r="O32" s="38">
        <f>[1]EQ!O32+[1]STRUC!O32+[1]IPP!O32</f>
        <v>8.6000000000000014</v>
      </c>
      <c r="P32" s="38">
        <f>[1]EQ!P32+[1]STRUC!P32+[1]IPP!P32</f>
        <v>8.6999999999999993</v>
      </c>
      <c r="Q32" s="38">
        <f>[1]EQ!Q32+[1]STRUC!Q32+[1]IPP!Q32</f>
        <v>8.6</v>
      </c>
      <c r="R32" s="38">
        <f>[1]EQ!R32+[1]STRUC!R32+[1]IPP!R32</f>
        <v>8.6</v>
      </c>
      <c r="S32" s="38">
        <f>[1]EQ!S32+[1]STRUC!S32+[1]IPP!S32</f>
        <v>8.5</v>
      </c>
      <c r="T32" s="38">
        <f>[1]EQ!T32+[1]STRUC!T32+[1]IPP!T32</f>
        <v>8.1999999999999993</v>
      </c>
      <c r="U32" s="38">
        <f>[1]EQ!U32+[1]STRUC!U32+[1]IPP!U32</f>
        <v>8.1</v>
      </c>
      <c r="V32" s="38">
        <f>[1]EQ!V32+[1]STRUC!V32+[1]IPP!V32</f>
        <v>8.1</v>
      </c>
      <c r="W32" s="38">
        <f>[1]EQ!W32+[1]STRUC!W32+[1]IPP!W32</f>
        <v>8.3000000000000007</v>
      </c>
      <c r="X32" s="38">
        <f>[1]EQ!X32+[1]STRUC!X32+[1]IPP!X32</f>
        <v>8.3000000000000007</v>
      </c>
      <c r="Y32" s="38">
        <f>[1]EQ!Y32+[1]STRUC!Y32+[1]IPP!Y32</f>
        <v>8.1999999999999993</v>
      </c>
      <c r="Z32" s="38">
        <f>[1]EQ!Z32+[1]STRUC!Z32+[1]IPP!Z32</f>
        <v>7.9</v>
      </c>
      <c r="AA32" s="38">
        <f>[1]EQ!AA32+[1]STRUC!AA32+[1]IPP!AA32</f>
        <v>8.1</v>
      </c>
      <c r="AB32" s="38">
        <f>[1]EQ!AB32+[1]STRUC!AB32+[1]IPP!AB32</f>
        <v>8.3000000000000007</v>
      </c>
      <c r="AC32" s="38">
        <f>[1]EQ!AC32+[1]STRUC!AC32+[1]IPP!AC32</f>
        <v>8.5</v>
      </c>
      <c r="AD32" s="38">
        <f>[1]EQ!AD32+[1]STRUC!AD32+[1]IPP!AD32</f>
        <v>8.7999999999999989</v>
      </c>
      <c r="AE32" s="38">
        <f>[1]EQ!AE32+[1]STRUC!AE32+[1]IPP!AE32</f>
        <v>9.1</v>
      </c>
      <c r="AF32" s="38">
        <f>[1]EQ!AF32+[1]STRUC!AF32+[1]IPP!AF32</f>
        <v>9.4</v>
      </c>
      <c r="AG32" s="38">
        <f>[1]EQ!AG32+[1]STRUC!AG32+[1]IPP!AG32</f>
        <v>9.5</v>
      </c>
      <c r="AH32" s="38">
        <f>[1]EQ!AH32+[1]STRUC!AH32+[1]IPP!AH32</f>
        <v>9.6999999999999993</v>
      </c>
    </row>
    <row r="33" spans="1:34" x14ac:dyDescent="0.25">
      <c r="A33" s="37" t="s">
        <v>429</v>
      </c>
      <c r="B33" s="37" t="s">
        <v>527</v>
      </c>
      <c r="C33" s="38">
        <f>[1]EQ!C33+[1]STRUC!C33+[1]IPP!C33</f>
        <v>1.9000000000000001</v>
      </c>
      <c r="D33" s="38">
        <f>[1]EQ!D33+[1]STRUC!D33+[1]IPP!D33</f>
        <v>2</v>
      </c>
      <c r="E33" s="38">
        <f>[1]EQ!E33+[1]STRUC!E33+[1]IPP!E33</f>
        <v>2.2000000000000002</v>
      </c>
      <c r="F33" s="38">
        <f>[1]EQ!F33+[1]STRUC!F33+[1]IPP!F33</f>
        <v>2.5</v>
      </c>
      <c r="G33" s="38">
        <f>[1]EQ!G33+[1]STRUC!G33+[1]IPP!G33</f>
        <v>2.6</v>
      </c>
      <c r="H33" s="38">
        <f>[1]EQ!H33+[1]STRUC!H33+[1]IPP!H33</f>
        <v>2.7</v>
      </c>
      <c r="I33" s="38">
        <f>[1]EQ!I33+[1]STRUC!I33+[1]IPP!I33</f>
        <v>2.7</v>
      </c>
      <c r="J33" s="38">
        <f>[1]EQ!J33+[1]STRUC!J33+[1]IPP!J33</f>
        <v>2.8</v>
      </c>
      <c r="K33" s="38">
        <f>[1]EQ!K33+[1]STRUC!K33+[1]IPP!K33</f>
        <v>3</v>
      </c>
      <c r="L33" s="38">
        <f>[1]EQ!L33+[1]STRUC!L33+[1]IPP!L33</f>
        <v>3</v>
      </c>
      <c r="M33" s="38">
        <f>[1]EQ!M33+[1]STRUC!M33+[1]IPP!M33</f>
        <v>3.3000000000000003</v>
      </c>
      <c r="N33" s="38">
        <f>[1]EQ!N33+[1]STRUC!N33+[1]IPP!N33</f>
        <v>3.5000000000000004</v>
      </c>
      <c r="O33" s="38">
        <f>[1]EQ!O33+[1]STRUC!O33+[1]IPP!O33</f>
        <v>3.7</v>
      </c>
      <c r="P33" s="38">
        <f>[1]EQ!P33+[1]STRUC!P33+[1]IPP!P33</f>
        <v>4</v>
      </c>
      <c r="Q33" s="38">
        <f>[1]EQ!Q33+[1]STRUC!Q33+[1]IPP!Q33</f>
        <v>4.2</v>
      </c>
      <c r="R33" s="38">
        <f>[1]EQ!R33+[1]STRUC!R33+[1]IPP!R33</f>
        <v>4.2</v>
      </c>
      <c r="S33" s="38">
        <f>[1]EQ!S33+[1]STRUC!S33+[1]IPP!S33</f>
        <v>4.2</v>
      </c>
      <c r="T33" s="38">
        <f>[1]EQ!T33+[1]STRUC!T33+[1]IPP!T33</f>
        <v>4.4000000000000004</v>
      </c>
      <c r="U33" s="38">
        <f>[1]EQ!U33+[1]STRUC!U33+[1]IPP!U33</f>
        <v>4.5</v>
      </c>
      <c r="V33" s="38">
        <f>[1]EQ!V33+[1]STRUC!V33+[1]IPP!V33</f>
        <v>4.5999999999999996</v>
      </c>
      <c r="W33" s="38">
        <f>[1]EQ!W33+[1]STRUC!W33+[1]IPP!W33</f>
        <v>4.8</v>
      </c>
      <c r="X33" s="38">
        <f>[1]EQ!X33+[1]STRUC!X33+[1]IPP!X33</f>
        <v>5</v>
      </c>
      <c r="Y33" s="38">
        <f>[1]EQ!Y33+[1]STRUC!Y33+[1]IPP!Y33</f>
        <v>4.8999999999999995</v>
      </c>
      <c r="Z33" s="38">
        <f>[1]EQ!Z33+[1]STRUC!Z33+[1]IPP!Z33</f>
        <v>4.8</v>
      </c>
      <c r="AA33" s="38">
        <f>[1]EQ!AA33+[1]STRUC!AA33+[1]IPP!AA33</f>
        <v>4.5</v>
      </c>
      <c r="AB33" s="38">
        <f>[1]EQ!AB33+[1]STRUC!AB33+[1]IPP!AB33</f>
        <v>4.5999999999999996</v>
      </c>
      <c r="AC33" s="38">
        <f>[1]EQ!AC33+[1]STRUC!AC33+[1]IPP!AC33</f>
        <v>4.5</v>
      </c>
      <c r="AD33" s="38">
        <f>[1]EQ!AD33+[1]STRUC!AD33+[1]IPP!AD33</f>
        <v>4.3999999999999995</v>
      </c>
      <c r="AE33" s="38">
        <f>[1]EQ!AE33+[1]STRUC!AE33+[1]IPP!AE33</f>
        <v>4.3</v>
      </c>
      <c r="AF33" s="38">
        <f>[1]EQ!AF33+[1]STRUC!AF33+[1]IPP!AF33</f>
        <v>4.3</v>
      </c>
      <c r="AG33" s="38">
        <f>[1]EQ!AG33+[1]STRUC!AG33+[1]IPP!AG33</f>
        <v>4.3</v>
      </c>
      <c r="AH33" s="38">
        <f>[1]EQ!AH33+[1]STRUC!AH33+[1]IPP!AH33</f>
        <v>4.3</v>
      </c>
    </row>
    <row r="34" spans="1:34" x14ac:dyDescent="0.25">
      <c r="A34" s="37" t="s">
        <v>430</v>
      </c>
      <c r="B34" s="37" t="s">
        <v>528</v>
      </c>
      <c r="C34" s="38">
        <f>[1]EQ!C34+[1]STRUC!C34+[1]IPP!C34</f>
        <v>5.0999999999999996</v>
      </c>
      <c r="D34" s="38">
        <f>[1]EQ!D34+[1]STRUC!D34+[1]IPP!D34</f>
        <v>5.3</v>
      </c>
      <c r="E34" s="38">
        <f>[1]EQ!E34+[1]STRUC!E34+[1]IPP!E34</f>
        <v>5.4</v>
      </c>
      <c r="F34" s="38">
        <f>[1]EQ!F34+[1]STRUC!F34+[1]IPP!F34</f>
        <v>5.7</v>
      </c>
      <c r="G34" s="38">
        <f>[1]EQ!G34+[1]STRUC!G34+[1]IPP!G34</f>
        <v>6</v>
      </c>
      <c r="H34" s="38">
        <f>[1]EQ!H34+[1]STRUC!H34+[1]IPP!H34</f>
        <v>6.3</v>
      </c>
      <c r="I34" s="38">
        <f>[1]EQ!I34+[1]STRUC!I34+[1]IPP!I34</f>
        <v>6.6999999999999993</v>
      </c>
      <c r="J34" s="38">
        <f>[1]EQ!J34+[1]STRUC!J34+[1]IPP!J34</f>
        <v>7.1000000000000005</v>
      </c>
      <c r="K34" s="38">
        <f>[1]EQ!K34+[1]STRUC!K34+[1]IPP!K34</f>
        <v>7.5</v>
      </c>
      <c r="L34" s="38">
        <f>[1]EQ!L34+[1]STRUC!L34+[1]IPP!L34</f>
        <v>7.8999999999999995</v>
      </c>
      <c r="M34" s="38">
        <f>[1]EQ!M34+[1]STRUC!M34+[1]IPP!M34</f>
        <v>8.1999999999999993</v>
      </c>
      <c r="N34" s="38">
        <f>[1]EQ!N34+[1]STRUC!N34+[1]IPP!N34</f>
        <v>8.3000000000000007</v>
      </c>
      <c r="O34" s="38">
        <f>[1]EQ!O34+[1]STRUC!O34+[1]IPP!O34</f>
        <v>8.5</v>
      </c>
      <c r="P34" s="38">
        <f>[1]EQ!P34+[1]STRUC!P34+[1]IPP!P34</f>
        <v>8.6</v>
      </c>
      <c r="Q34" s="38">
        <f>[1]EQ!Q34+[1]STRUC!Q34+[1]IPP!Q34</f>
        <v>8.8000000000000007</v>
      </c>
      <c r="R34" s="38">
        <f>[1]EQ!R34+[1]STRUC!R34+[1]IPP!R34</f>
        <v>9.1</v>
      </c>
      <c r="S34" s="38">
        <f>[1]EQ!S34+[1]STRUC!S34+[1]IPP!S34</f>
        <v>9.3999999999999986</v>
      </c>
      <c r="T34" s="38">
        <f>[1]EQ!T34+[1]STRUC!T34+[1]IPP!T34</f>
        <v>9.6999999999999993</v>
      </c>
      <c r="U34" s="38">
        <f>[1]EQ!U34+[1]STRUC!U34+[1]IPP!U34</f>
        <v>10.1</v>
      </c>
      <c r="V34" s="38">
        <f>[1]EQ!V34+[1]STRUC!V34+[1]IPP!V34</f>
        <v>11</v>
      </c>
      <c r="W34" s="38">
        <f>[1]EQ!W34+[1]STRUC!W34+[1]IPP!W34</f>
        <v>11.9</v>
      </c>
      <c r="X34" s="38">
        <f>[1]EQ!X34+[1]STRUC!X34+[1]IPP!X34</f>
        <v>13.1</v>
      </c>
      <c r="Y34" s="38">
        <f>[1]EQ!Y34+[1]STRUC!Y34+[1]IPP!Y34</f>
        <v>14.399999999999999</v>
      </c>
      <c r="Z34" s="38">
        <f>[1]EQ!Z34+[1]STRUC!Z34+[1]IPP!Z34</f>
        <v>15.3</v>
      </c>
      <c r="AA34" s="38">
        <f>[1]EQ!AA34+[1]STRUC!AA34+[1]IPP!AA34</f>
        <v>15.8</v>
      </c>
      <c r="AB34" s="38">
        <f>[1]EQ!AB34+[1]STRUC!AB34+[1]IPP!AB34</f>
        <v>16.2</v>
      </c>
      <c r="AC34" s="38">
        <f>[1]EQ!AC34+[1]STRUC!AC34+[1]IPP!AC34</f>
        <v>17.600000000000001</v>
      </c>
      <c r="AD34" s="38">
        <f>[1]EQ!AD34+[1]STRUC!AD34+[1]IPP!AD34</f>
        <v>18.8</v>
      </c>
      <c r="AE34" s="38">
        <f>[1]EQ!AE34+[1]STRUC!AE34+[1]IPP!AE34</f>
        <v>18.899999999999999</v>
      </c>
      <c r="AF34" s="38">
        <f>[1]EQ!AF34+[1]STRUC!AF34+[1]IPP!AF34</f>
        <v>19.2</v>
      </c>
      <c r="AG34" s="38">
        <f>[1]EQ!AG34+[1]STRUC!AG34+[1]IPP!AG34</f>
        <v>19.600000000000001</v>
      </c>
      <c r="AH34" s="38">
        <f>[1]EQ!AH34+[1]STRUC!AH34+[1]IPP!AH34</f>
        <v>20.200000000000003</v>
      </c>
    </row>
    <row r="35" spans="1:34" x14ac:dyDescent="0.25">
      <c r="A35" s="37" t="s">
        <v>431</v>
      </c>
      <c r="B35" s="37" t="s">
        <v>529</v>
      </c>
      <c r="C35" s="38">
        <f>[1]EQ!C35+[1]STRUC!C35+[1]IPP!C35</f>
        <v>12.6</v>
      </c>
      <c r="D35" s="38">
        <f>[1]EQ!D35+[1]STRUC!D35+[1]IPP!D35</f>
        <v>13.5</v>
      </c>
      <c r="E35" s="38">
        <f>[1]EQ!E35+[1]STRUC!E35+[1]IPP!E35</f>
        <v>14.9</v>
      </c>
      <c r="F35" s="38">
        <f>[1]EQ!F35+[1]STRUC!F35+[1]IPP!F35</f>
        <v>16.5</v>
      </c>
      <c r="G35" s="38">
        <f>[1]EQ!G35+[1]STRUC!G35+[1]IPP!G35</f>
        <v>18.399999999999999</v>
      </c>
      <c r="H35" s="38">
        <f>[1]EQ!H35+[1]STRUC!H35+[1]IPP!H35</f>
        <v>20.299999999999997</v>
      </c>
      <c r="I35" s="38">
        <f>[1]EQ!I35+[1]STRUC!I35+[1]IPP!I35</f>
        <v>22.099999999999998</v>
      </c>
      <c r="J35" s="38">
        <f>[1]EQ!J35+[1]STRUC!J35+[1]IPP!J35</f>
        <v>23.7</v>
      </c>
      <c r="K35" s="38">
        <f>[1]EQ!K35+[1]STRUC!K35+[1]IPP!K35</f>
        <v>25.5</v>
      </c>
      <c r="L35" s="38">
        <f>[1]EQ!L35+[1]STRUC!L35+[1]IPP!L35</f>
        <v>27.700000000000003</v>
      </c>
      <c r="M35" s="38">
        <f>[1]EQ!M35+[1]STRUC!M35+[1]IPP!M35</f>
        <v>30.2</v>
      </c>
      <c r="N35" s="38">
        <f>[1]EQ!N35+[1]STRUC!N35+[1]IPP!N35</f>
        <v>32.700000000000003</v>
      </c>
      <c r="O35" s="38">
        <f>[1]EQ!O35+[1]STRUC!O35+[1]IPP!O35</f>
        <v>35.200000000000003</v>
      </c>
      <c r="P35" s="38">
        <f>[1]EQ!P35+[1]STRUC!P35+[1]IPP!P35</f>
        <v>37.5</v>
      </c>
      <c r="Q35" s="38">
        <f>[1]EQ!Q35+[1]STRUC!Q35+[1]IPP!Q35</f>
        <v>39.6</v>
      </c>
      <c r="R35" s="38">
        <f>[1]EQ!R35+[1]STRUC!R35+[1]IPP!R35</f>
        <v>41.7</v>
      </c>
      <c r="S35" s="38">
        <f>[1]EQ!S35+[1]STRUC!S35+[1]IPP!S35</f>
        <v>43.2</v>
      </c>
      <c r="T35" s="38">
        <f>[1]EQ!T35+[1]STRUC!T35+[1]IPP!T35</f>
        <v>44.7</v>
      </c>
      <c r="U35" s="38">
        <f>[1]EQ!U35+[1]STRUC!U35+[1]IPP!U35</f>
        <v>46.7</v>
      </c>
      <c r="V35" s="38">
        <f>[1]EQ!V35+[1]STRUC!V35+[1]IPP!V35</f>
        <v>48.7</v>
      </c>
      <c r="W35" s="38">
        <f>[1]EQ!W35+[1]STRUC!W35+[1]IPP!W35</f>
        <v>52.100000000000009</v>
      </c>
      <c r="X35" s="38">
        <f>[1]EQ!X35+[1]STRUC!X35+[1]IPP!X35</f>
        <v>56.400000000000006</v>
      </c>
      <c r="Y35" s="38">
        <f>[1]EQ!Y35+[1]STRUC!Y35+[1]IPP!Y35</f>
        <v>60</v>
      </c>
      <c r="Z35" s="38">
        <f>[1]EQ!Z35+[1]STRUC!Z35+[1]IPP!Z35</f>
        <v>62.8</v>
      </c>
      <c r="AA35" s="38">
        <f>[1]EQ!AA35+[1]STRUC!AA35+[1]IPP!AA35</f>
        <v>65.5</v>
      </c>
      <c r="AB35" s="38">
        <f>[1]EQ!AB35+[1]STRUC!AB35+[1]IPP!AB35</f>
        <v>68.8</v>
      </c>
      <c r="AC35" s="38">
        <f>[1]EQ!AC35+[1]STRUC!AC35+[1]IPP!AC35</f>
        <v>71.900000000000006</v>
      </c>
      <c r="AD35" s="38">
        <f>[1]EQ!AD35+[1]STRUC!AD35+[1]IPP!AD35</f>
        <v>75.400000000000006</v>
      </c>
      <c r="AE35" s="38">
        <f>[1]EQ!AE35+[1]STRUC!AE35+[1]IPP!AE35</f>
        <v>79.7</v>
      </c>
      <c r="AF35" s="38">
        <f>[1]EQ!AF35+[1]STRUC!AF35+[1]IPP!AF35</f>
        <v>84.2</v>
      </c>
      <c r="AG35" s="38">
        <f>[1]EQ!AG35+[1]STRUC!AG35+[1]IPP!AG35</f>
        <v>88.2</v>
      </c>
      <c r="AH35" s="38">
        <f>[1]EQ!AH35+[1]STRUC!AH35+[1]IPP!AH35</f>
        <v>92.1</v>
      </c>
    </row>
    <row r="36" spans="1:34" x14ac:dyDescent="0.25">
      <c r="A36" s="37" t="s">
        <v>432</v>
      </c>
      <c r="B36" s="37" t="s">
        <v>530</v>
      </c>
      <c r="C36" s="38">
        <f>[1]EQ!C36+[1]STRUC!C36+[1]IPP!C36</f>
        <v>2.9000000000000004</v>
      </c>
      <c r="D36" s="38">
        <f>[1]EQ!D36+[1]STRUC!D36+[1]IPP!D36</f>
        <v>3.1000000000000005</v>
      </c>
      <c r="E36" s="38">
        <f>[1]EQ!E36+[1]STRUC!E36+[1]IPP!E36</f>
        <v>3.4000000000000004</v>
      </c>
      <c r="F36" s="38">
        <f>[1]EQ!F36+[1]STRUC!F36+[1]IPP!F36</f>
        <v>3.7</v>
      </c>
      <c r="G36" s="38">
        <f>[1]EQ!G36+[1]STRUC!G36+[1]IPP!G36</f>
        <v>4</v>
      </c>
      <c r="H36" s="38">
        <f>[1]EQ!H36+[1]STRUC!H36+[1]IPP!H36</f>
        <v>4.2</v>
      </c>
      <c r="I36" s="38">
        <f>[1]EQ!I36+[1]STRUC!I36+[1]IPP!I36</f>
        <v>4.5999999999999996</v>
      </c>
      <c r="J36" s="38">
        <f>[1]EQ!J36+[1]STRUC!J36+[1]IPP!J36</f>
        <v>4.9000000000000004</v>
      </c>
      <c r="K36" s="38">
        <f>[1]EQ!K36+[1]STRUC!K36+[1]IPP!K36</f>
        <v>5.3</v>
      </c>
      <c r="L36" s="38">
        <f>[1]EQ!L36+[1]STRUC!L36+[1]IPP!L36</f>
        <v>5.6999999999999993</v>
      </c>
      <c r="M36" s="38">
        <f>[1]EQ!M36+[1]STRUC!M36+[1]IPP!M36</f>
        <v>6.2</v>
      </c>
      <c r="N36" s="38">
        <f>[1]EQ!N36+[1]STRUC!N36+[1]IPP!N36</f>
        <v>6.7</v>
      </c>
      <c r="O36" s="38">
        <f>[1]EQ!O36+[1]STRUC!O36+[1]IPP!O36</f>
        <v>7.2</v>
      </c>
      <c r="P36" s="38">
        <f>[1]EQ!P36+[1]STRUC!P36+[1]IPP!P36</f>
        <v>7.6</v>
      </c>
      <c r="Q36" s="38">
        <f>[1]EQ!Q36+[1]STRUC!Q36+[1]IPP!Q36</f>
        <v>7.8000000000000007</v>
      </c>
      <c r="R36" s="38">
        <f>[1]EQ!R36+[1]STRUC!R36+[1]IPP!R36</f>
        <v>8.1</v>
      </c>
      <c r="S36" s="38">
        <f>[1]EQ!S36+[1]STRUC!S36+[1]IPP!S36</f>
        <v>8.2000000000000011</v>
      </c>
      <c r="T36" s="38">
        <f>[1]EQ!T36+[1]STRUC!T36+[1]IPP!T36</f>
        <v>8.2000000000000011</v>
      </c>
      <c r="U36" s="38">
        <f>[1]EQ!U36+[1]STRUC!U36+[1]IPP!U36</f>
        <v>8.2000000000000011</v>
      </c>
      <c r="V36" s="38">
        <f>[1]EQ!V36+[1]STRUC!V36+[1]IPP!V36</f>
        <v>8.4</v>
      </c>
      <c r="W36" s="38">
        <f>[1]EQ!W36+[1]STRUC!W36+[1]IPP!W36</f>
        <v>8.6</v>
      </c>
      <c r="X36" s="38">
        <f>[1]EQ!X36+[1]STRUC!X36+[1]IPP!X36</f>
        <v>8.8000000000000007</v>
      </c>
      <c r="Y36" s="38">
        <f>[1]EQ!Y36+[1]STRUC!Y36+[1]IPP!Y36</f>
        <v>8.8000000000000007</v>
      </c>
      <c r="Z36" s="38">
        <f>[1]EQ!Z36+[1]STRUC!Z36+[1]IPP!Z36</f>
        <v>8.6999999999999993</v>
      </c>
      <c r="AA36" s="38">
        <f>[1]EQ!AA36+[1]STRUC!AA36+[1]IPP!AA36</f>
        <v>8.8000000000000007</v>
      </c>
      <c r="AB36" s="38">
        <f>[1]EQ!AB36+[1]STRUC!AB36+[1]IPP!AB36</f>
        <v>8.8999999999999986</v>
      </c>
      <c r="AC36" s="38">
        <f>[1]EQ!AC36+[1]STRUC!AC36+[1]IPP!AC36</f>
        <v>9.1999999999999993</v>
      </c>
      <c r="AD36" s="38">
        <f>[1]EQ!AD36+[1]STRUC!AD36+[1]IPP!AD36</f>
        <v>9.5</v>
      </c>
      <c r="AE36" s="38">
        <f>[1]EQ!AE36+[1]STRUC!AE36+[1]IPP!AE36</f>
        <v>10.1</v>
      </c>
      <c r="AF36" s="38">
        <f>[1]EQ!AF36+[1]STRUC!AF36+[1]IPP!AF36</f>
        <v>10.5</v>
      </c>
      <c r="AG36" s="38">
        <f>[1]EQ!AG36+[1]STRUC!AG36+[1]IPP!AG36</f>
        <v>10.8</v>
      </c>
      <c r="AH36" s="38">
        <f>[1]EQ!AH36+[1]STRUC!AH36+[1]IPP!AH36</f>
        <v>11.299999999999999</v>
      </c>
    </row>
    <row r="37" spans="1:34" x14ac:dyDescent="0.25">
      <c r="A37" s="37" t="s">
        <v>433</v>
      </c>
      <c r="B37" s="2" t="s">
        <v>40</v>
      </c>
      <c r="C37" s="38">
        <f>[1]EQ!C37+[1]STRUC!C37+[1]IPP!C37</f>
        <v>20.8</v>
      </c>
      <c r="D37" s="38">
        <f>[1]EQ!D37+[1]STRUC!D37+[1]IPP!D37</f>
        <v>21.8</v>
      </c>
      <c r="E37" s="38">
        <f>[1]EQ!E37+[1]STRUC!E37+[1]IPP!E37</f>
        <v>22.599999999999998</v>
      </c>
      <c r="F37" s="38">
        <f>[1]EQ!F37+[1]STRUC!F37+[1]IPP!F37</f>
        <v>23</v>
      </c>
      <c r="G37" s="38">
        <f>[1]EQ!G37+[1]STRUC!G37+[1]IPP!G37</f>
        <v>23.200000000000003</v>
      </c>
      <c r="H37" s="38">
        <f>[1]EQ!H37+[1]STRUC!H37+[1]IPP!H37</f>
        <v>23.4</v>
      </c>
      <c r="I37" s="38">
        <f>[1]EQ!I37+[1]STRUC!I37+[1]IPP!I37</f>
        <v>24.400000000000002</v>
      </c>
      <c r="J37" s="38">
        <f>[1]EQ!J37+[1]STRUC!J37+[1]IPP!J37</f>
        <v>26.499999999999996</v>
      </c>
      <c r="K37" s="38">
        <f>[1]EQ!K37+[1]STRUC!K37+[1]IPP!K37</f>
        <v>29.2</v>
      </c>
      <c r="L37" s="38">
        <f>[1]EQ!L37+[1]STRUC!L37+[1]IPP!L37</f>
        <v>32.199999999999996</v>
      </c>
      <c r="M37" s="38">
        <f>[1]EQ!M37+[1]STRUC!M37+[1]IPP!M37</f>
        <v>35.300000000000004</v>
      </c>
      <c r="N37" s="38">
        <f>[1]EQ!N37+[1]STRUC!N37+[1]IPP!N37</f>
        <v>38.4</v>
      </c>
      <c r="O37" s="38">
        <f>[1]EQ!O37+[1]STRUC!O37+[1]IPP!O37</f>
        <v>40.900000000000006</v>
      </c>
      <c r="P37" s="38">
        <f>[1]EQ!P37+[1]STRUC!P37+[1]IPP!P37</f>
        <v>42.999999999999993</v>
      </c>
      <c r="Q37" s="38">
        <f>[1]EQ!Q37+[1]STRUC!Q37+[1]IPP!Q37</f>
        <v>44</v>
      </c>
      <c r="R37" s="38">
        <f>[1]EQ!R37+[1]STRUC!R37+[1]IPP!R37</f>
        <v>44</v>
      </c>
      <c r="S37" s="38">
        <f>[1]EQ!S37+[1]STRUC!S37+[1]IPP!S37</f>
        <v>44.5</v>
      </c>
      <c r="T37" s="38">
        <f>[1]EQ!T37+[1]STRUC!T37+[1]IPP!T37</f>
        <v>45.699999999999996</v>
      </c>
      <c r="U37" s="38">
        <f>[1]EQ!U37+[1]STRUC!U37+[1]IPP!U37</f>
        <v>48.699999999999996</v>
      </c>
      <c r="V37" s="38">
        <f>[1]EQ!V37+[1]STRUC!V37+[1]IPP!V37</f>
        <v>51.7</v>
      </c>
      <c r="W37" s="38">
        <f>[1]EQ!W37+[1]STRUC!W37+[1]IPP!W37</f>
        <v>52.6</v>
      </c>
      <c r="X37" s="38">
        <f>[1]EQ!X37+[1]STRUC!X37+[1]IPP!X37</f>
        <v>52.7</v>
      </c>
      <c r="Y37" s="38">
        <f>[1]EQ!Y37+[1]STRUC!Y37+[1]IPP!Y37</f>
        <v>51.9</v>
      </c>
      <c r="Z37" s="38">
        <f>[1]EQ!Z37+[1]STRUC!Z37+[1]IPP!Z37</f>
        <v>51.1</v>
      </c>
      <c r="AA37" s="38">
        <f>[1]EQ!AA37+[1]STRUC!AA37+[1]IPP!AA37</f>
        <v>52.600000000000009</v>
      </c>
      <c r="AB37" s="38">
        <f>[1]EQ!AB37+[1]STRUC!AB37+[1]IPP!AB37</f>
        <v>55.300000000000004</v>
      </c>
      <c r="AC37" s="38">
        <f>[1]EQ!AC37+[1]STRUC!AC37+[1]IPP!AC37</f>
        <v>57</v>
      </c>
      <c r="AD37" s="38">
        <f>[1]EQ!AD37+[1]STRUC!AD37+[1]IPP!AD37</f>
        <v>58.699999999999996</v>
      </c>
      <c r="AE37" s="38">
        <f>[1]EQ!AE37+[1]STRUC!AE37+[1]IPP!AE37</f>
        <v>60.899999999999991</v>
      </c>
      <c r="AF37" s="38">
        <f>[1]EQ!AF37+[1]STRUC!AF37+[1]IPP!AF37</f>
        <v>62.5</v>
      </c>
      <c r="AG37" s="38">
        <f>[1]EQ!AG37+[1]STRUC!AG37+[1]IPP!AG37</f>
        <v>64</v>
      </c>
      <c r="AH37" s="38">
        <f>[1]EQ!AH37+[1]STRUC!AH37+[1]IPP!AH37</f>
        <v>65.599999999999994</v>
      </c>
    </row>
    <row r="38" spans="1:34" x14ac:dyDescent="0.25">
      <c r="A38" s="37" t="s">
        <v>434</v>
      </c>
      <c r="B38" s="2" t="s">
        <v>42</v>
      </c>
      <c r="C38" s="38">
        <f>[1]EQ!C38+[1]STRUC!C38+[1]IPP!C38</f>
        <v>13.3</v>
      </c>
      <c r="D38" s="38">
        <f>[1]EQ!D38+[1]STRUC!D38+[1]IPP!D38</f>
        <v>14.700000000000001</v>
      </c>
      <c r="E38" s="38">
        <f>[1]EQ!E38+[1]STRUC!E38+[1]IPP!E38</f>
        <v>15.899999999999999</v>
      </c>
      <c r="F38" s="38">
        <f>[1]EQ!F38+[1]STRUC!F38+[1]IPP!F38</f>
        <v>17</v>
      </c>
      <c r="G38" s="38">
        <f>[1]EQ!G38+[1]STRUC!G38+[1]IPP!G38</f>
        <v>18</v>
      </c>
      <c r="H38" s="38">
        <f>[1]EQ!H38+[1]STRUC!H38+[1]IPP!H38</f>
        <v>19</v>
      </c>
      <c r="I38" s="38">
        <f>[1]EQ!I38+[1]STRUC!I38+[1]IPP!I38</f>
        <v>20.2</v>
      </c>
      <c r="J38" s="38">
        <f>[1]EQ!J38+[1]STRUC!J38+[1]IPP!J38</f>
        <v>21.700000000000003</v>
      </c>
      <c r="K38" s="38">
        <f>[1]EQ!K38+[1]STRUC!K38+[1]IPP!K38</f>
        <v>23.2</v>
      </c>
      <c r="L38" s="38">
        <f>[1]EQ!L38+[1]STRUC!L38+[1]IPP!L38</f>
        <v>25</v>
      </c>
      <c r="M38" s="38">
        <f>[1]EQ!M38+[1]STRUC!M38+[1]IPP!M38</f>
        <v>26.4</v>
      </c>
      <c r="N38" s="38">
        <f>[1]EQ!N38+[1]STRUC!N38+[1]IPP!N38</f>
        <v>28.3</v>
      </c>
      <c r="O38" s="38">
        <f>[1]EQ!O38+[1]STRUC!O38+[1]IPP!O38</f>
        <v>30.9</v>
      </c>
      <c r="P38" s="38">
        <f>[1]EQ!P38+[1]STRUC!P38+[1]IPP!P38</f>
        <v>34.299999999999997</v>
      </c>
      <c r="Q38" s="38">
        <f>[1]EQ!Q38+[1]STRUC!Q38+[1]IPP!Q38</f>
        <v>37.9</v>
      </c>
      <c r="R38" s="38">
        <f>[1]EQ!R38+[1]STRUC!R38+[1]IPP!R38</f>
        <v>41.1</v>
      </c>
      <c r="S38" s="38">
        <f>[1]EQ!S38+[1]STRUC!S38+[1]IPP!S38</f>
        <v>44.6</v>
      </c>
      <c r="T38" s="38">
        <f>[1]EQ!T38+[1]STRUC!T38+[1]IPP!T38</f>
        <v>48.7</v>
      </c>
      <c r="U38" s="38">
        <f>[1]EQ!U38+[1]STRUC!U38+[1]IPP!U38</f>
        <v>52.5</v>
      </c>
      <c r="V38" s="38">
        <f>[1]EQ!V38+[1]STRUC!V38+[1]IPP!V38</f>
        <v>56.2</v>
      </c>
      <c r="W38" s="38">
        <f>[1]EQ!W38+[1]STRUC!W38+[1]IPP!W38</f>
        <v>59.3</v>
      </c>
      <c r="X38" s="38">
        <f>[1]EQ!X38+[1]STRUC!X38+[1]IPP!X38</f>
        <v>60.9</v>
      </c>
      <c r="Y38" s="38">
        <f>[1]EQ!Y38+[1]STRUC!Y38+[1]IPP!Y38</f>
        <v>60.7</v>
      </c>
      <c r="Z38" s="38">
        <f>[1]EQ!Z38+[1]STRUC!Z38+[1]IPP!Z38</f>
        <v>60.5</v>
      </c>
      <c r="AA38" s="38">
        <f>[1]EQ!AA38+[1]STRUC!AA38+[1]IPP!AA38</f>
        <v>62.3</v>
      </c>
      <c r="AB38" s="38">
        <f>[1]EQ!AB38+[1]STRUC!AB38+[1]IPP!AB38</f>
        <v>65.5</v>
      </c>
      <c r="AC38" s="38">
        <f>[1]EQ!AC38+[1]STRUC!AC38+[1]IPP!AC38</f>
        <v>68.199999999999989</v>
      </c>
      <c r="AD38" s="38">
        <f>[1]EQ!AD38+[1]STRUC!AD38+[1]IPP!AD38</f>
        <v>70.699999999999989</v>
      </c>
      <c r="AE38" s="38">
        <f>[1]EQ!AE38+[1]STRUC!AE38+[1]IPP!AE38</f>
        <v>73.699999999999989</v>
      </c>
      <c r="AF38" s="38">
        <f>[1]EQ!AF38+[1]STRUC!AF38+[1]IPP!AF38</f>
        <v>76.599999999999994</v>
      </c>
      <c r="AG38" s="38">
        <f>[1]EQ!AG38+[1]STRUC!AG38+[1]IPP!AG38</f>
        <v>79.8</v>
      </c>
      <c r="AH38" s="38">
        <f>[1]EQ!AH38+[1]STRUC!AH38+[1]IPP!AH38</f>
        <v>84.2</v>
      </c>
    </row>
    <row r="39" spans="1:34" x14ac:dyDescent="0.25">
      <c r="A39" s="37" t="s">
        <v>435</v>
      </c>
      <c r="B39" s="2" t="s">
        <v>44</v>
      </c>
      <c r="C39" s="38">
        <f>[1]EQ!C39+[1]STRUC!C39+[1]IPP!C39</f>
        <v>18.599999999999998</v>
      </c>
      <c r="D39" s="38">
        <f>[1]EQ!D39+[1]STRUC!D39+[1]IPP!D39</f>
        <v>19.599999999999998</v>
      </c>
      <c r="E39" s="38">
        <f>[1]EQ!E39+[1]STRUC!E39+[1]IPP!E39</f>
        <v>20.6</v>
      </c>
      <c r="F39" s="38">
        <f>[1]EQ!F39+[1]STRUC!F39+[1]IPP!F39</f>
        <v>21.2</v>
      </c>
      <c r="G39" s="38">
        <f>[1]EQ!G39+[1]STRUC!G39+[1]IPP!G39</f>
        <v>21.6</v>
      </c>
      <c r="H39" s="38">
        <f>[1]EQ!H39+[1]STRUC!H39+[1]IPP!H39</f>
        <v>22.1</v>
      </c>
      <c r="I39" s="38">
        <f>[1]EQ!I39+[1]STRUC!I39+[1]IPP!I39</f>
        <v>23.1</v>
      </c>
      <c r="J39" s="38">
        <f>[1]EQ!J39+[1]STRUC!J39+[1]IPP!J39</f>
        <v>25.400000000000002</v>
      </c>
      <c r="K39" s="38">
        <f>[1]EQ!K39+[1]STRUC!K39+[1]IPP!K39</f>
        <v>28.5</v>
      </c>
      <c r="L39" s="38">
        <f>[1]EQ!L39+[1]STRUC!L39+[1]IPP!L39</f>
        <v>31.699999999999996</v>
      </c>
      <c r="M39" s="38">
        <f>[1]EQ!M39+[1]STRUC!M39+[1]IPP!M39</f>
        <v>35.200000000000003</v>
      </c>
      <c r="N39" s="38">
        <f>[1]EQ!N39+[1]STRUC!N39+[1]IPP!N39</f>
        <v>39.1</v>
      </c>
      <c r="O39" s="38">
        <f>[1]EQ!O39+[1]STRUC!O39+[1]IPP!O39</f>
        <v>42.1</v>
      </c>
      <c r="P39" s="38">
        <f>[1]EQ!P39+[1]STRUC!P39+[1]IPP!P39</f>
        <v>44.699999999999996</v>
      </c>
      <c r="Q39" s="38">
        <f>[1]EQ!Q39+[1]STRUC!Q39+[1]IPP!Q39</f>
        <v>46.6</v>
      </c>
      <c r="R39" s="38">
        <f>[1]EQ!R39+[1]STRUC!R39+[1]IPP!R39</f>
        <v>46.6</v>
      </c>
      <c r="S39" s="38">
        <f>[1]EQ!S39+[1]STRUC!S39+[1]IPP!S39</f>
        <v>45.300000000000004</v>
      </c>
      <c r="T39" s="38">
        <f>[1]EQ!T39+[1]STRUC!T39+[1]IPP!T39</f>
        <v>44.8</v>
      </c>
      <c r="U39" s="38">
        <f>[1]EQ!U39+[1]STRUC!U39+[1]IPP!U39</f>
        <v>46</v>
      </c>
      <c r="V39" s="38">
        <f>[1]EQ!V39+[1]STRUC!V39+[1]IPP!V39</f>
        <v>48.699999999999996</v>
      </c>
      <c r="W39" s="38">
        <f>[1]EQ!W39+[1]STRUC!W39+[1]IPP!W39</f>
        <v>51.1</v>
      </c>
      <c r="X39" s="38">
        <f>[1]EQ!X39+[1]STRUC!X39+[1]IPP!X39</f>
        <v>52.6</v>
      </c>
      <c r="Y39" s="38">
        <f>[1]EQ!Y39+[1]STRUC!Y39+[1]IPP!Y39</f>
        <v>52.8</v>
      </c>
      <c r="Z39" s="38">
        <f>[1]EQ!Z39+[1]STRUC!Z39+[1]IPP!Z39</f>
        <v>52.3</v>
      </c>
      <c r="AA39" s="38">
        <f>[1]EQ!AA39+[1]STRUC!AA39+[1]IPP!AA39</f>
        <v>53.2</v>
      </c>
      <c r="AB39" s="38">
        <f>[1]EQ!AB39+[1]STRUC!AB39+[1]IPP!AB39</f>
        <v>55.3</v>
      </c>
      <c r="AC39" s="38">
        <f>[1]EQ!AC39+[1]STRUC!AC39+[1]IPP!AC39</f>
        <v>58.1</v>
      </c>
      <c r="AD39" s="38">
        <f>[1]EQ!AD39+[1]STRUC!AD39+[1]IPP!AD39</f>
        <v>62.8</v>
      </c>
      <c r="AE39" s="38">
        <f>[1]EQ!AE39+[1]STRUC!AE39+[1]IPP!AE39</f>
        <v>68.7</v>
      </c>
      <c r="AF39" s="38">
        <f>[1]EQ!AF39+[1]STRUC!AF39+[1]IPP!AF39</f>
        <v>73.400000000000006</v>
      </c>
      <c r="AG39" s="38">
        <f>[1]EQ!AG39+[1]STRUC!AG39+[1]IPP!AG39</f>
        <v>76.899999999999991</v>
      </c>
      <c r="AH39" s="38">
        <f>[1]EQ!AH39+[1]STRUC!AH39+[1]IPP!AH39</f>
        <v>80.7</v>
      </c>
    </row>
    <row r="40" spans="1:34" x14ac:dyDescent="0.25">
      <c r="A40" s="37" t="s">
        <v>436</v>
      </c>
      <c r="B40" s="37" t="s">
        <v>531</v>
      </c>
      <c r="C40" s="38">
        <f>[1]EQ!C40+[1]STRUC!C40+[1]IPP!C40</f>
        <v>3.4000000000000004</v>
      </c>
      <c r="D40" s="38">
        <f>[1]EQ!D40+[1]STRUC!D40+[1]IPP!D40</f>
        <v>3.5000000000000004</v>
      </c>
      <c r="E40" s="38">
        <f>[1]EQ!E40+[1]STRUC!E40+[1]IPP!E40</f>
        <v>3.8</v>
      </c>
      <c r="F40" s="38">
        <f>[1]EQ!F40+[1]STRUC!F40+[1]IPP!F40</f>
        <v>4</v>
      </c>
      <c r="G40" s="38">
        <f>[1]EQ!G40+[1]STRUC!G40+[1]IPP!G40</f>
        <v>4.2</v>
      </c>
      <c r="H40" s="38">
        <f>[1]EQ!H40+[1]STRUC!H40+[1]IPP!H40</f>
        <v>4.5999999999999996</v>
      </c>
      <c r="I40" s="38">
        <f>[1]EQ!I40+[1]STRUC!I40+[1]IPP!I40</f>
        <v>5.3</v>
      </c>
      <c r="J40" s="38">
        <f>[1]EQ!J40+[1]STRUC!J40+[1]IPP!J40</f>
        <v>5.7</v>
      </c>
      <c r="K40" s="38">
        <f>[1]EQ!K40+[1]STRUC!K40+[1]IPP!K40</f>
        <v>6.6000000000000005</v>
      </c>
      <c r="L40" s="38">
        <f>[1]EQ!L40+[1]STRUC!L40+[1]IPP!L40</f>
        <v>7.9</v>
      </c>
      <c r="M40" s="38">
        <f>[1]EQ!M40+[1]STRUC!M40+[1]IPP!M40</f>
        <v>9.5</v>
      </c>
      <c r="N40" s="38">
        <f>[1]EQ!N40+[1]STRUC!N40+[1]IPP!N40</f>
        <v>11.4</v>
      </c>
      <c r="O40" s="38">
        <f>[1]EQ!O40+[1]STRUC!O40+[1]IPP!O40</f>
        <v>12.7</v>
      </c>
      <c r="P40" s="38">
        <f>[1]EQ!P40+[1]STRUC!P40+[1]IPP!P40</f>
        <v>13.7</v>
      </c>
      <c r="Q40" s="38">
        <f>[1]EQ!Q40+[1]STRUC!Q40+[1]IPP!Q40</f>
        <v>14.9</v>
      </c>
      <c r="R40" s="38">
        <f>[1]EQ!R40+[1]STRUC!R40+[1]IPP!R40</f>
        <v>14.999999999999998</v>
      </c>
      <c r="S40" s="38">
        <f>[1]EQ!S40+[1]STRUC!S40+[1]IPP!S40</f>
        <v>14</v>
      </c>
      <c r="T40" s="38">
        <f>[1]EQ!T40+[1]STRUC!T40+[1]IPP!T40</f>
        <v>13.2</v>
      </c>
      <c r="U40" s="38">
        <f>[1]EQ!U40+[1]STRUC!U40+[1]IPP!U40</f>
        <v>12.5</v>
      </c>
      <c r="V40" s="38">
        <f>[1]EQ!V40+[1]STRUC!V40+[1]IPP!V40</f>
        <v>11.999999999999998</v>
      </c>
      <c r="W40" s="38">
        <f>[1]EQ!W40+[1]STRUC!W40+[1]IPP!W40</f>
        <v>11.799999999999999</v>
      </c>
      <c r="X40" s="38">
        <f>[1]EQ!X40+[1]STRUC!X40+[1]IPP!X40</f>
        <v>12.2</v>
      </c>
      <c r="Y40" s="38">
        <f>[1]EQ!Y40+[1]STRUC!Y40+[1]IPP!Y40</f>
        <v>12.3</v>
      </c>
      <c r="Z40" s="38">
        <f>[1]EQ!Z40+[1]STRUC!Z40+[1]IPP!Z40</f>
        <v>12.3</v>
      </c>
      <c r="AA40" s="38">
        <f>[1]EQ!AA40+[1]STRUC!AA40+[1]IPP!AA40</f>
        <v>12.299999999999999</v>
      </c>
      <c r="AB40" s="38">
        <f>[1]EQ!AB40+[1]STRUC!AB40+[1]IPP!AB40</f>
        <v>12.4</v>
      </c>
      <c r="AC40" s="38">
        <f>[1]EQ!AC40+[1]STRUC!AC40+[1]IPP!AC40</f>
        <v>12.799999999999999</v>
      </c>
      <c r="AD40" s="38">
        <f>[1]EQ!AD40+[1]STRUC!AD40+[1]IPP!AD40</f>
        <v>13.499999999999998</v>
      </c>
      <c r="AE40" s="38">
        <f>[1]EQ!AE40+[1]STRUC!AE40+[1]IPP!AE40</f>
        <v>14.4</v>
      </c>
      <c r="AF40" s="38">
        <f>[1]EQ!AF40+[1]STRUC!AF40+[1]IPP!AF40</f>
        <v>15.299999999999999</v>
      </c>
      <c r="AG40" s="38">
        <f>[1]EQ!AG40+[1]STRUC!AG40+[1]IPP!AG40</f>
        <v>16.2</v>
      </c>
      <c r="AH40" s="38">
        <f>[1]EQ!AH40+[1]STRUC!AH40+[1]IPP!AH40</f>
        <v>17</v>
      </c>
    </row>
    <row r="41" spans="1:34" x14ac:dyDescent="0.25">
      <c r="A41" s="37" t="s">
        <v>437</v>
      </c>
      <c r="B41" s="37" t="s">
        <v>532</v>
      </c>
      <c r="C41" s="38">
        <f>[1]EQ!C41+[1]STRUC!C41+[1]IPP!C41</f>
        <v>2.4000000000000004</v>
      </c>
      <c r="D41" s="38">
        <f>[1]EQ!D41+[1]STRUC!D41+[1]IPP!D41</f>
        <v>2.4000000000000004</v>
      </c>
      <c r="E41" s="38">
        <f>[1]EQ!E41+[1]STRUC!E41+[1]IPP!E41</f>
        <v>2.5</v>
      </c>
      <c r="F41" s="38">
        <f>[1]EQ!F41+[1]STRUC!F41+[1]IPP!F41</f>
        <v>2.7</v>
      </c>
      <c r="G41" s="38">
        <f>[1]EQ!G41+[1]STRUC!G41+[1]IPP!G41</f>
        <v>2.8000000000000003</v>
      </c>
      <c r="H41" s="38">
        <f>[1]EQ!H41+[1]STRUC!H41+[1]IPP!H41</f>
        <v>2.8000000000000003</v>
      </c>
      <c r="I41" s="38">
        <f>[1]EQ!I41+[1]STRUC!I41+[1]IPP!I41</f>
        <v>3.0000000000000004</v>
      </c>
      <c r="J41" s="38">
        <f>[1]EQ!J41+[1]STRUC!J41+[1]IPP!J41</f>
        <v>3.2</v>
      </c>
      <c r="K41" s="38">
        <f>[1]EQ!K41+[1]STRUC!K41+[1]IPP!K41</f>
        <v>3.5</v>
      </c>
      <c r="L41" s="38">
        <f>[1]EQ!L41+[1]STRUC!L41+[1]IPP!L41</f>
        <v>3.5999999999999996</v>
      </c>
      <c r="M41" s="38">
        <f>[1]EQ!M41+[1]STRUC!M41+[1]IPP!M41</f>
        <v>3.9</v>
      </c>
      <c r="N41" s="38">
        <f>[1]EQ!N41+[1]STRUC!N41+[1]IPP!N41</f>
        <v>4</v>
      </c>
      <c r="O41" s="38">
        <f>[1]EQ!O41+[1]STRUC!O41+[1]IPP!O41</f>
        <v>4.3</v>
      </c>
      <c r="P41" s="38">
        <f>[1]EQ!P41+[1]STRUC!P41+[1]IPP!P41</f>
        <v>4.3</v>
      </c>
      <c r="Q41" s="38">
        <f>[1]EQ!Q41+[1]STRUC!Q41+[1]IPP!Q41</f>
        <v>4.3000000000000007</v>
      </c>
      <c r="R41" s="38">
        <f>[1]EQ!R41+[1]STRUC!R41+[1]IPP!R41</f>
        <v>4.3</v>
      </c>
      <c r="S41" s="38">
        <f>[1]EQ!S41+[1]STRUC!S41+[1]IPP!S41</f>
        <v>4.3</v>
      </c>
      <c r="T41" s="38">
        <f>[1]EQ!T41+[1]STRUC!T41+[1]IPP!T41</f>
        <v>4.3999999999999995</v>
      </c>
      <c r="U41" s="38">
        <f>[1]EQ!U41+[1]STRUC!U41+[1]IPP!U41</f>
        <v>4.5</v>
      </c>
      <c r="V41" s="38">
        <f>[1]EQ!V41+[1]STRUC!V41+[1]IPP!V41</f>
        <v>4.7</v>
      </c>
      <c r="W41" s="38">
        <f>[1]EQ!W41+[1]STRUC!W41+[1]IPP!W41</f>
        <v>4.8999999999999995</v>
      </c>
      <c r="X41" s="38">
        <f>[1]EQ!X41+[1]STRUC!X41+[1]IPP!X41</f>
        <v>5.2</v>
      </c>
      <c r="Y41" s="38">
        <f>[1]EQ!Y41+[1]STRUC!Y41+[1]IPP!Y41</f>
        <v>5.3999999999999995</v>
      </c>
      <c r="Z41" s="38">
        <f>[1]EQ!Z41+[1]STRUC!Z41+[1]IPP!Z41</f>
        <v>5.6000000000000005</v>
      </c>
      <c r="AA41" s="38">
        <f>[1]EQ!AA41+[1]STRUC!AA41+[1]IPP!AA41</f>
        <v>5.8000000000000007</v>
      </c>
      <c r="AB41" s="38">
        <f>[1]EQ!AB41+[1]STRUC!AB41+[1]IPP!AB41</f>
        <v>6.3</v>
      </c>
      <c r="AC41" s="38">
        <f>[1]EQ!AC41+[1]STRUC!AC41+[1]IPP!AC41</f>
        <v>6.5</v>
      </c>
      <c r="AD41" s="38">
        <f>[1]EQ!AD41+[1]STRUC!AD41+[1]IPP!AD41</f>
        <v>6.8</v>
      </c>
      <c r="AE41" s="38">
        <f>[1]EQ!AE41+[1]STRUC!AE41+[1]IPP!AE41</f>
        <v>7.3</v>
      </c>
      <c r="AF41" s="38">
        <f>[1]EQ!AF41+[1]STRUC!AF41+[1]IPP!AF41</f>
        <v>7.7</v>
      </c>
      <c r="AG41" s="38">
        <f>[1]EQ!AG41+[1]STRUC!AG41+[1]IPP!AG41</f>
        <v>7.7</v>
      </c>
      <c r="AH41" s="38">
        <f>[1]EQ!AH41+[1]STRUC!AH41+[1]IPP!AH41</f>
        <v>7.7</v>
      </c>
    </row>
    <row r="42" spans="1:34" x14ac:dyDescent="0.25">
      <c r="A42" s="37" t="s">
        <v>438</v>
      </c>
      <c r="B42" s="37" t="s">
        <v>533</v>
      </c>
      <c r="C42" s="38">
        <f>[1]EQ!C42+[1]STRUC!C42+[1]IPP!C42</f>
        <v>1.6</v>
      </c>
      <c r="D42" s="38">
        <f>[1]EQ!D42+[1]STRUC!D42+[1]IPP!D42</f>
        <v>1.7</v>
      </c>
      <c r="E42" s="38">
        <f>[1]EQ!E42+[1]STRUC!E42+[1]IPP!E42</f>
        <v>1.7</v>
      </c>
      <c r="F42" s="38">
        <f>[1]EQ!F42+[1]STRUC!F42+[1]IPP!F42</f>
        <v>1.7</v>
      </c>
      <c r="G42" s="38">
        <f>[1]EQ!G42+[1]STRUC!G42+[1]IPP!G42</f>
        <v>1.7</v>
      </c>
      <c r="H42" s="38">
        <f>[1]EQ!H42+[1]STRUC!H42+[1]IPP!H42</f>
        <v>1.7</v>
      </c>
      <c r="I42" s="38">
        <f>[1]EQ!I42+[1]STRUC!I42+[1]IPP!I42</f>
        <v>1.7</v>
      </c>
      <c r="J42" s="38">
        <f>[1]EQ!J42+[1]STRUC!J42+[1]IPP!J42</f>
        <v>1.8</v>
      </c>
      <c r="K42" s="38">
        <f>[1]EQ!K42+[1]STRUC!K42+[1]IPP!K42</f>
        <v>2.1</v>
      </c>
      <c r="L42" s="38">
        <f>[1]EQ!L42+[1]STRUC!L42+[1]IPP!L42</f>
        <v>2.2000000000000002</v>
      </c>
      <c r="M42" s="38">
        <f>[1]EQ!M42+[1]STRUC!M42+[1]IPP!M42</f>
        <v>2.4000000000000004</v>
      </c>
      <c r="N42" s="38">
        <f>[1]EQ!N42+[1]STRUC!N42+[1]IPP!N42</f>
        <v>2.6</v>
      </c>
      <c r="O42" s="38">
        <f>[1]EQ!O42+[1]STRUC!O42+[1]IPP!O42</f>
        <v>2.8000000000000003</v>
      </c>
      <c r="P42" s="38">
        <f>[1]EQ!P42+[1]STRUC!P42+[1]IPP!P42</f>
        <v>2.8000000000000003</v>
      </c>
      <c r="Q42" s="38">
        <f>[1]EQ!Q42+[1]STRUC!Q42+[1]IPP!Q42</f>
        <v>2.7</v>
      </c>
      <c r="R42" s="38">
        <f>[1]EQ!R42+[1]STRUC!R42+[1]IPP!R42</f>
        <v>2.6</v>
      </c>
      <c r="S42" s="38">
        <f>[1]EQ!S42+[1]STRUC!S42+[1]IPP!S42</f>
        <v>2.5000000000000004</v>
      </c>
      <c r="T42" s="38">
        <f>[1]EQ!T42+[1]STRUC!T42+[1]IPP!T42</f>
        <v>2.3000000000000003</v>
      </c>
      <c r="U42" s="38">
        <f>[1]EQ!U42+[1]STRUC!U42+[1]IPP!U42</f>
        <v>2.3000000000000003</v>
      </c>
      <c r="V42" s="38">
        <f>[1]EQ!V42+[1]STRUC!V42+[1]IPP!V42</f>
        <v>2.3000000000000003</v>
      </c>
      <c r="W42" s="38">
        <f>[1]EQ!W42+[1]STRUC!W42+[1]IPP!W42</f>
        <v>2.3000000000000003</v>
      </c>
      <c r="X42" s="38">
        <f>[1]EQ!X42+[1]STRUC!X42+[1]IPP!X42</f>
        <v>2.4000000000000004</v>
      </c>
      <c r="Y42" s="38">
        <f>[1]EQ!Y42+[1]STRUC!Y42+[1]IPP!Y42</f>
        <v>2.5000000000000004</v>
      </c>
      <c r="Z42" s="38">
        <f>[1]EQ!Z42+[1]STRUC!Z42+[1]IPP!Z42</f>
        <v>2.6</v>
      </c>
      <c r="AA42" s="38">
        <f>[1]EQ!AA42+[1]STRUC!AA42+[1]IPP!AA42</f>
        <v>2.6</v>
      </c>
      <c r="AB42" s="38">
        <f>[1]EQ!AB42+[1]STRUC!AB42+[1]IPP!AB42</f>
        <v>2.7</v>
      </c>
      <c r="AC42" s="38">
        <f>[1]EQ!AC42+[1]STRUC!AC42+[1]IPP!AC42</f>
        <v>2.8000000000000003</v>
      </c>
      <c r="AD42" s="38">
        <f>[1]EQ!AD42+[1]STRUC!AD42+[1]IPP!AD42</f>
        <v>3</v>
      </c>
      <c r="AE42" s="38">
        <f>[1]EQ!AE42+[1]STRUC!AE42+[1]IPP!AE42</f>
        <v>3.1999999999999997</v>
      </c>
      <c r="AF42" s="38">
        <f>[1]EQ!AF42+[1]STRUC!AF42+[1]IPP!AF42</f>
        <v>3.5</v>
      </c>
      <c r="AG42" s="38">
        <f>[1]EQ!AG42+[1]STRUC!AG42+[1]IPP!AG42</f>
        <v>3.6</v>
      </c>
      <c r="AH42" s="38">
        <f>[1]EQ!AH42+[1]STRUC!AH42+[1]IPP!AH42</f>
        <v>3.6</v>
      </c>
    </row>
    <row r="43" spans="1:34" x14ac:dyDescent="0.25">
      <c r="A43" s="37" t="s">
        <v>439</v>
      </c>
      <c r="B43" s="37" t="s">
        <v>534</v>
      </c>
      <c r="C43" s="38">
        <f>[1]EQ!C43+[1]STRUC!C43+[1]IPP!C43</f>
        <v>5.0999999999999996</v>
      </c>
      <c r="D43" s="38">
        <f>[1]EQ!D43+[1]STRUC!D43+[1]IPP!D43</f>
        <v>5.4</v>
      </c>
      <c r="E43" s="38">
        <f>[1]EQ!E43+[1]STRUC!E43+[1]IPP!E43</f>
        <v>5.7</v>
      </c>
      <c r="F43" s="38">
        <f>[1]EQ!F43+[1]STRUC!F43+[1]IPP!F43</f>
        <v>5.8999999999999995</v>
      </c>
      <c r="G43" s="38">
        <f>[1]EQ!G43+[1]STRUC!G43+[1]IPP!G43</f>
        <v>5.6999999999999993</v>
      </c>
      <c r="H43" s="38">
        <f>[1]EQ!H43+[1]STRUC!H43+[1]IPP!H43</f>
        <v>5.6</v>
      </c>
      <c r="I43" s="38">
        <f>[1]EQ!I43+[1]STRUC!I43+[1]IPP!I43</f>
        <v>5.5</v>
      </c>
      <c r="J43" s="38">
        <f>[1]EQ!J43+[1]STRUC!J43+[1]IPP!J43</f>
        <v>6.1999999999999993</v>
      </c>
      <c r="K43" s="38">
        <f>[1]EQ!K43+[1]STRUC!K43+[1]IPP!K43</f>
        <v>7.1999999999999993</v>
      </c>
      <c r="L43" s="38">
        <f>[1]EQ!L43+[1]STRUC!L43+[1]IPP!L43</f>
        <v>7.8999999999999995</v>
      </c>
      <c r="M43" s="38">
        <f>[1]EQ!M43+[1]STRUC!M43+[1]IPP!M43</f>
        <v>8.5999999999999979</v>
      </c>
      <c r="N43" s="38">
        <f>[1]EQ!N43+[1]STRUC!N43+[1]IPP!N43</f>
        <v>9.3000000000000007</v>
      </c>
      <c r="O43" s="38">
        <f>[1]EQ!O43+[1]STRUC!O43+[1]IPP!O43</f>
        <v>9.6999999999999993</v>
      </c>
      <c r="P43" s="38">
        <f>[1]EQ!P43+[1]STRUC!P43+[1]IPP!P43</f>
        <v>10.200000000000001</v>
      </c>
      <c r="Q43" s="38">
        <f>[1]EQ!Q43+[1]STRUC!Q43+[1]IPP!Q43</f>
        <v>10.3</v>
      </c>
      <c r="R43" s="38">
        <f>[1]EQ!R43+[1]STRUC!R43+[1]IPP!R43</f>
        <v>10.6</v>
      </c>
      <c r="S43" s="38">
        <f>[1]EQ!S43+[1]STRUC!S43+[1]IPP!S43</f>
        <v>10.700000000000001</v>
      </c>
      <c r="T43" s="38">
        <f>[1]EQ!T43+[1]STRUC!T43+[1]IPP!T43</f>
        <v>11.200000000000001</v>
      </c>
      <c r="U43" s="38">
        <f>[1]EQ!U43+[1]STRUC!U43+[1]IPP!U43</f>
        <v>12.8</v>
      </c>
      <c r="V43" s="38">
        <f>[1]EQ!V43+[1]STRUC!V43+[1]IPP!V43</f>
        <v>15</v>
      </c>
      <c r="W43" s="38">
        <f>[1]EQ!W43+[1]STRUC!W43+[1]IPP!W43</f>
        <v>16</v>
      </c>
      <c r="X43" s="38">
        <f>[1]EQ!X43+[1]STRUC!X43+[1]IPP!X43</f>
        <v>15.700000000000001</v>
      </c>
      <c r="Y43" s="38">
        <f>[1]EQ!Y43+[1]STRUC!Y43+[1]IPP!Y43</f>
        <v>15.100000000000001</v>
      </c>
      <c r="Z43" s="38">
        <f>[1]EQ!Z43+[1]STRUC!Z43+[1]IPP!Z43</f>
        <v>14.600000000000001</v>
      </c>
      <c r="AA43" s="38">
        <f>[1]EQ!AA43+[1]STRUC!AA43+[1]IPP!AA43</f>
        <v>15</v>
      </c>
      <c r="AB43" s="38">
        <f>[1]EQ!AB43+[1]STRUC!AB43+[1]IPP!AB43</f>
        <v>16.100000000000001</v>
      </c>
      <c r="AC43" s="38">
        <f>[1]EQ!AC43+[1]STRUC!AC43+[1]IPP!AC43</f>
        <v>17.099999999999998</v>
      </c>
      <c r="AD43" s="38">
        <f>[1]EQ!AD43+[1]STRUC!AD43+[1]IPP!AD43</f>
        <v>18.5</v>
      </c>
      <c r="AE43" s="38">
        <f>[1]EQ!AE43+[1]STRUC!AE43+[1]IPP!AE43</f>
        <v>20.2</v>
      </c>
      <c r="AF43" s="38">
        <f>[1]EQ!AF43+[1]STRUC!AF43+[1]IPP!AF43</f>
        <v>21.4</v>
      </c>
      <c r="AG43" s="38">
        <f>[1]EQ!AG43+[1]STRUC!AG43+[1]IPP!AG43</f>
        <v>22.4</v>
      </c>
      <c r="AH43" s="38">
        <f>[1]EQ!AH43+[1]STRUC!AH43+[1]IPP!AH43</f>
        <v>23.5</v>
      </c>
    </row>
    <row r="44" spans="1:34" x14ac:dyDescent="0.25">
      <c r="A44" s="37" t="s">
        <v>440</v>
      </c>
      <c r="B44" s="37" t="s">
        <v>535</v>
      </c>
      <c r="C44" s="38">
        <f>[1]EQ!C44+[1]STRUC!C44+[1]IPP!C44</f>
        <v>0.7</v>
      </c>
      <c r="D44" s="38">
        <f>[1]EQ!D44+[1]STRUC!D44+[1]IPP!D44</f>
        <v>0.7</v>
      </c>
      <c r="E44" s="38">
        <f>[1]EQ!E44+[1]STRUC!E44+[1]IPP!E44</f>
        <v>0.79999999999999993</v>
      </c>
      <c r="F44" s="38">
        <f>[1]EQ!F44+[1]STRUC!F44+[1]IPP!F44</f>
        <v>0.79999999999999993</v>
      </c>
      <c r="G44" s="38">
        <f>[1]EQ!G44+[1]STRUC!G44+[1]IPP!G44</f>
        <v>0.79999999999999993</v>
      </c>
      <c r="H44" s="38">
        <f>[1]EQ!H44+[1]STRUC!H44+[1]IPP!H44</f>
        <v>0.79999999999999993</v>
      </c>
      <c r="I44" s="38">
        <f>[1]EQ!I44+[1]STRUC!I44+[1]IPP!I44</f>
        <v>0.79999999999999993</v>
      </c>
      <c r="J44" s="38">
        <f>[1]EQ!J44+[1]STRUC!J44+[1]IPP!J44</f>
        <v>1.1000000000000001</v>
      </c>
      <c r="K44" s="38">
        <f>[1]EQ!K44+[1]STRUC!K44+[1]IPP!K44</f>
        <v>1.2000000000000002</v>
      </c>
      <c r="L44" s="38">
        <f>[1]EQ!L44+[1]STRUC!L44+[1]IPP!L44</f>
        <v>1.3</v>
      </c>
      <c r="M44" s="38">
        <f>[1]EQ!M44+[1]STRUC!M44+[1]IPP!M44</f>
        <v>1.4000000000000001</v>
      </c>
      <c r="N44" s="38">
        <f>[1]EQ!N44+[1]STRUC!N44+[1]IPP!N44</f>
        <v>1.6</v>
      </c>
      <c r="O44" s="38">
        <f>[1]EQ!O44+[1]STRUC!O44+[1]IPP!O44</f>
        <v>1.9</v>
      </c>
      <c r="P44" s="38">
        <f>[1]EQ!P44+[1]STRUC!P44+[1]IPP!P44</f>
        <v>2.2000000000000002</v>
      </c>
      <c r="Q44" s="38">
        <f>[1]EQ!Q44+[1]STRUC!Q44+[1]IPP!Q44</f>
        <v>2.3000000000000003</v>
      </c>
      <c r="R44" s="38">
        <f>[1]EQ!R44+[1]STRUC!R44+[1]IPP!R44</f>
        <v>2.3000000000000003</v>
      </c>
      <c r="S44" s="38">
        <f>[1]EQ!S44+[1]STRUC!S44+[1]IPP!S44</f>
        <v>2.3000000000000003</v>
      </c>
      <c r="T44" s="38">
        <f>[1]EQ!T44+[1]STRUC!T44+[1]IPP!T44</f>
        <v>2.2000000000000002</v>
      </c>
      <c r="U44" s="38">
        <f>[1]EQ!U44+[1]STRUC!U44+[1]IPP!U44</f>
        <v>2.3000000000000003</v>
      </c>
      <c r="V44" s="38">
        <f>[1]EQ!V44+[1]STRUC!V44+[1]IPP!V44</f>
        <v>2.4000000000000004</v>
      </c>
      <c r="W44" s="38">
        <f>[1]EQ!W44+[1]STRUC!W44+[1]IPP!W44</f>
        <v>2.5000000000000004</v>
      </c>
      <c r="X44" s="38">
        <f>[1]EQ!X44+[1]STRUC!X44+[1]IPP!X44</f>
        <v>2.6</v>
      </c>
      <c r="Y44" s="38">
        <f>[1]EQ!Y44+[1]STRUC!Y44+[1]IPP!Y44</f>
        <v>2.5000000000000004</v>
      </c>
      <c r="Z44" s="38">
        <f>[1]EQ!Z44+[1]STRUC!Z44+[1]IPP!Z44</f>
        <v>2.6000000000000005</v>
      </c>
      <c r="AA44" s="38">
        <f>[1]EQ!AA44+[1]STRUC!AA44+[1]IPP!AA44</f>
        <v>2.6000000000000005</v>
      </c>
      <c r="AB44" s="38">
        <f>[1]EQ!AB44+[1]STRUC!AB44+[1]IPP!AB44</f>
        <v>2.6000000000000005</v>
      </c>
      <c r="AC44" s="38">
        <f>[1]EQ!AC44+[1]STRUC!AC44+[1]IPP!AC44</f>
        <v>2.8</v>
      </c>
      <c r="AD44" s="38">
        <f>[1]EQ!AD44+[1]STRUC!AD44+[1]IPP!AD44</f>
        <v>2.9</v>
      </c>
      <c r="AE44" s="38">
        <f>[1]EQ!AE44+[1]STRUC!AE44+[1]IPP!AE44</f>
        <v>2.9</v>
      </c>
      <c r="AF44" s="38">
        <f>[1]EQ!AF44+[1]STRUC!AF44+[1]IPP!AF44</f>
        <v>3</v>
      </c>
      <c r="AG44" s="38">
        <f>[1]EQ!AG44+[1]STRUC!AG44+[1]IPP!AG44</f>
        <v>3.2</v>
      </c>
      <c r="AH44" s="38">
        <f>[1]EQ!AH44+[1]STRUC!AH44+[1]IPP!AH44</f>
        <v>3.4</v>
      </c>
    </row>
    <row r="45" spans="1:34" x14ac:dyDescent="0.25">
      <c r="A45" s="37" t="s">
        <v>441</v>
      </c>
      <c r="B45" s="37" t="s">
        <v>536</v>
      </c>
      <c r="C45" s="38">
        <f>[1]EQ!C45+[1]STRUC!C45+[1]IPP!C45</f>
        <v>1.1000000000000001</v>
      </c>
      <c r="D45" s="38">
        <f>[1]EQ!D45+[1]STRUC!D45+[1]IPP!D45</f>
        <v>1.3</v>
      </c>
      <c r="E45" s="38">
        <f>[1]EQ!E45+[1]STRUC!E45+[1]IPP!E45</f>
        <v>1.3</v>
      </c>
      <c r="F45" s="38">
        <f>[1]EQ!F45+[1]STRUC!F45+[1]IPP!F45</f>
        <v>1.4000000000000001</v>
      </c>
      <c r="G45" s="38">
        <f>[1]EQ!G45+[1]STRUC!G45+[1]IPP!G45</f>
        <v>1.4000000000000001</v>
      </c>
      <c r="H45" s="38">
        <f>[1]EQ!H45+[1]STRUC!H45+[1]IPP!H45</f>
        <v>1.6</v>
      </c>
      <c r="I45" s="38">
        <f>[1]EQ!I45+[1]STRUC!I45+[1]IPP!I45</f>
        <v>1.8000000000000003</v>
      </c>
      <c r="J45" s="38">
        <f>[1]EQ!J45+[1]STRUC!J45+[1]IPP!J45</f>
        <v>1.9999999999999998</v>
      </c>
      <c r="K45" s="38">
        <f>[1]EQ!K45+[1]STRUC!K45+[1]IPP!K45</f>
        <v>2.1</v>
      </c>
      <c r="L45" s="38">
        <f>[1]EQ!L45+[1]STRUC!L45+[1]IPP!L45</f>
        <v>2.2999999999999998</v>
      </c>
      <c r="M45" s="38">
        <f>[1]EQ!M45+[1]STRUC!M45+[1]IPP!M45</f>
        <v>2.5</v>
      </c>
      <c r="N45" s="38">
        <f>[1]EQ!N45+[1]STRUC!N45+[1]IPP!N45</f>
        <v>2.6</v>
      </c>
      <c r="O45" s="38">
        <f>[1]EQ!O45+[1]STRUC!O45+[1]IPP!O45</f>
        <v>2.8</v>
      </c>
      <c r="P45" s="38">
        <f>[1]EQ!P45+[1]STRUC!P45+[1]IPP!P45</f>
        <v>2.9</v>
      </c>
      <c r="Q45" s="38">
        <f>[1]EQ!Q45+[1]STRUC!Q45+[1]IPP!Q45</f>
        <v>3.2</v>
      </c>
      <c r="R45" s="38">
        <f>[1]EQ!R45+[1]STRUC!R45+[1]IPP!R45</f>
        <v>3.3</v>
      </c>
      <c r="S45" s="38">
        <f>[1]EQ!S45+[1]STRUC!S45+[1]IPP!S45</f>
        <v>3.1999999999999997</v>
      </c>
      <c r="T45" s="38">
        <f>[1]EQ!T45+[1]STRUC!T45+[1]IPP!T45</f>
        <v>3.3</v>
      </c>
      <c r="U45" s="38">
        <f>[1]EQ!U45+[1]STRUC!U45+[1]IPP!U45</f>
        <v>3.4</v>
      </c>
      <c r="V45" s="38">
        <f>[1]EQ!V45+[1]STRUC!V45+[1]IPP!V45</f>
        <v>3.8</v>
      </c>
      <c r="W45" s="38">
        <f>[1]EQ!W45+[1]STRUC!W45+[1]IPP!W45</f>
        <v>4.3000000000000007</v>
      </c>
      <c r="X45" s="38">
        <f>[1]EQ!X45+[1]STRUC!X45+[1]IPP!X45</f>
        <v>5.2</v>
      </c>
      <c r="Y45" s="38">
        <f>[1]EQ!Y45+[1]STRUC!Y45+[1]IPP!Y45</f>
        <v>5.8</v>
      </c>
      <c r="Z45" s="38">
        <f>[1]EQ!Z45+[1]STRUC!Z45+[1]IPP!Z45</f>
        <v>5.8000000000000007</v>
      </c>
      <c r="AA45" s="38">
        <f>[1]EQ!AA45+[1]STRUC!AA45+[1]IPP!AA45</f>
        <v>5.8000000000000007</v>
      </c>
      <c r="AB45" s="38">
        <f>[1]EQ!AB45+[1]STRUC!AB45+[1]IPP!AB45</f>
        <v>6</v>
      </c>
      <c r="AC45" s="38">
        <f>[1]EQ!AC45+[1]STRUC!AC45+[1]IPP!AC45</f>
        <v>6.6999999999999993</v>
      </c>
      <c r="AD45" s="38">
        <f>[1]EQ!AD45+[1]STRUC!AD45+[1]IPP!AD45</f>
        <v>8.2000000000000011</v>
      </c>
      <c r="AE45" s="38">
        <f>[1]EQ!AE45+[1]STRUC!AE45+[1]IPP!AE45</f>
        <v>9.4</v>
      </c>
      <c r="AF45" s="38">
        <f>[1]EQ!AF45+[1]STRUC!AF45+[1]IPP!AF45</f>
        <v>10.299999999999999</v>
      </c>
      <c r="AG45" s="38">
        <f>[1]EQ!AG45+[1]STRUC!AG45+[1]IPP!AG45</f>
        <v>11.100000000000001</v>
      </c>
      <c r="AH45" s="38">
        <f>[1]EQ!AH45+[1]STRUC!AH45+[1]IPP!AH45</f>
        <v>11.5</v>
      </c>
    </row>
    <row r="46" spans="1:34" x14ac:dyDescent="0.25">
      <c r="A46" s="37" t="s">
        <v>442</v>
      </c>
      <c r="B46" s="37" t="s">
        <v>537</v>
      </c>
      <c r="C46" s="38">
        <f>[1]EQ!C46+[1]STRUC!C46+[1]IPP!C46</f>
        <v>3.7</v>
      </c>
      <c r="D46" s="38">
        <f>[1]EQ!D46+[1]STRUC!D46+[1]IPP!D46</f>
        <v>3.9</v>
      </c>
      <c r="E46" s="38">
        <f>[1]EQ!E46+[1]STRUC!E46+[1]IPP!E46</f>
        <v>4.2</v>
      </c>
      <c r="F46" s="38">
        <f>[1]EQ!F46+[1]STRUC!F46+[1]IPP!F46</f>
        <v>4.2</v>
      </c>
      <c r="G46" s="38">
        <f>[1]EQ!G46+[1]STRUC!G46+[1]IPP!G46</f>
        <v>4.3999999999999995</v>
      </c>
      <c r="H46" s="38">
        <f>[1]EQ!H46+[1]STRUC!H46+[1]IPP!H46</f>
        <v>4.3</v>
      </c>
      <c r="I46" s="38">
        <f>[1]EQ!I46+[1]STRUC!I46+[1]IPP!I46</f>
        <v>4.4000000000000004</v>
      </c>
      <c r="J46" s="38">
        <f>[1]EQ!J46+[1]STRUC!J46+[1]IPP!J46</f>
        <v>4.7</v>
      </c>
      <c r="K46" s="38">
        <f>[1]EQ!K46+[1]STRUC!K46+[1]IPP!K46</f>
        <v>5.2</v>
      </c>
      <c r="L46" s="38">
        <f>[1]EQ!L46+[1]STRUC!L46+[1]IPP!L46</f>
        <v>5.6000000000000005</v>
      </c>
      <c r="M46" s="38">
        <f>[1]EQ!M46+[1]STRUC!M46+[1]IPP!M46</f>
        <v>6.1000000000000005</v>
      </c>
      <c r="N46" s="38">
        <f>[1]EQ!N46+[1]STRUC!N46+[1]IPP!N46</f>
        <v>6.7</v>
      </c>
      <c r="O46" s="38">
        <f>[1]EQ!O46+[1]STRUC!O46+[1]IPP!O46</f>
        <v>7</v>
      </c>
      <c r="P46" s="38">
        <f>[1]EQ!P46+[1]STRUC!P46+[1]IPP!P46</f>
        <v>7.5</v>
      </c>
      <c r="Q46" s="38">
        <f>[1]EQ!Q46+[1]STRUC!Q46+[1]IPP!Q46</f>
        <v>8</v>
      </c>
      <c r="R46" s="38">
        <f>[1]EQ!R46+[1]STRUC!R46+[1]IPP!R46</f>
        <v>7.8000000000000007</v>
      </c>
      <c r="S46" s="38">
        <f>[1]EQ!S46+[1]STRUC!S46+[1]IPP!S46</f>
        <v>7.3000000000000007</v>
      </c>
      <c r="T46" s="38">
        <f>[1]EQ!T46+[1]STRUC!T46+[1]IPP!T46</f>
        <v>7.0000000000000009</v>
      </c>
      <c r="U46" s="38">
        <f>[1]EQ!U46+[1]STRUC!U46+[1]IPP!U46</f>
        <v>7.0000000000000009</v>
      </c>
      <c r="V46" s="38">
        <f>[1]EQ!V46+[1]STRUC!V46+[1]IPP!V46</f>
        <v>7.3000000000000007</v>
      </c>
      <c r="W46" s="38">
        <f>[1]EQ!W46+[1]STRUC!W46+[1]IPP!W46</f>
        <v>7.6999999999999993</v>
      </c>
      <c r="X46" s="38">
        <f>[1]EQ!X46+[1]STRUC!X46+[1]IPP!X46</f>
        <v>7.6999999999999993</v>
      </c>
      <c r="Y46" s="38">
        <f>[1]EQ!Y46+[1]STRUC!Y46+[1]IPP!Y46</f>
        <v>7.4</v>
      </c>
      <c r="Z46" s="38">
        <f>[1]EQ!Z46+[1]STRUC!Z46+[1]IPP!Z46</f>
        <v>7</v>
      </c>
      <c r="AA46" s="38">
        <f>[1]EQ!AA46+[1]STRUC!AA46+[1]IPP!AA46</f>
        <v>7.1000000000000005</v>
      </c>
      <c r="AB46" s="38">
        <f>[1]EQ!AB46+[1]STRUC!AB46+[1]IPP!AB46</f>
        <v>7.5</v>
      </c>
      <c r="AC46" s="38">
        <f>[1]EQ!AC46+[1]STRUC!AC46+[1]IPP!AC46</f>
        <v>7.5</v>
      </c>
      <c r="AD46" s="38">
        <f>[1]EQ!AD46+[1]STRUC!AD46+[1]IPP!AD46</f>
        <v>7.6</v>
      </c>
      <c r="AE46" s="38">
        <f>[1]EQ!AE46+[1]STRUC!AE46+[1]IPP!AE46</f>
        <v>8.7000000000000011</v>
      </c>
      <c r="AF46" s="38">
        <f>[1]EQ!AF46+[1]STRUC!AF46+[1]IPP!AF46</f>
        <v>9.5</v>
      </c>
      <c r="AG46" s="38">
        <f>[1]EQ!AG46+[1]STRUC!AG46+[1]IPP!AG46</f>
        <v>10</v>
      </c>
      <c r="AH46" s="38">
        <f>[1]EQ!AH46+[1]STRUC!AH46+[1]IPP!AH46</f>
        <v>10.799999999999999</v>
      </c>
    </row>
    <row r="47" spans="1:34" x14ac:dyDescent="0.25">
      <c r="A47" s="37" t="s">
        <v>443</v>
      </c>
      <c r="B47" s="37" t="s">
        <v>538</v>
      </c>
      <c r="C47" s="38">
        <f>[1]EQ!C47+[1]STRUC!C47+[1]IPP!C47</f>
        <v>0.5</v>
      </c>
      <c r="D47" s="38">
        <f>[1]EQ!D47+[1]STRUC!D47+[1]IPP!D47</f>
        <v>0.5</v>
      </c>
      <c r="E47" s="38">
        <f>[1]EQ!E47+[1]STRUC!E47+[1]IPP!E47</f>
        <v>0.5</v>
      </c>
      <c r="F47" s="38">
        <f>[1]EQ!F47+[1]STRUC!F47+[1]IPP!F47</f>
        <v>0.6</v>
      </c>
      <c r="G47" s="38">
        <f>[1]EQ!G47+[1]STRUC!G47+[1]IPP!G47</f>
        <v>0.6</v>
      </c>
      <c r="H47" s="38">
        <f>[1]EQ!H47+[1]STRUC!H47+[1]IPP!H47</f>
        <v>0.6</v>
      </c>
      <c r="I47" s="38">
        <f>[1]EQ!I47+[1]STRUC!I47+[1]IPP!I47</f>
        <v>0.6</v>
      </c>
      <c r="J47" s="38">
        <f>[1]EQ!J47+[1]STRUC!J47+[1]IPP!J47</f>
        <v>0.7</v>
      </c>
      <c r="K47" s="38">
        <f>[1]EQ!K47+[1]STRUC!K47+[1]IPP!K47</f>
        <v>0.89999999999999991</v>
      </c>
      <c r="L47" s="38">
        <f>[1]EQ!L47+[1]STRUC!L47+[1]IPP!L47</f>
        <v>0.89999999999999991</v>
      </c>
      <c r="M47" s="38">
        <f>[1]EQ!M47+[1]STRUC!M47+[1]IPP!M47</f>
        <v>1</v>
      </c>
      <c r="N47" s="38">
        <f>[1]EQ!N47+[1]STRUC!N47+[1]IPP!N47</f>
        <v>1</v>
      </c>
      <c r="O47" s="38">
        <f>[1]EQ!O47+[1]STRUC!O47+[1]IPP!O47</f>
        <v>1</v>
      </c>
      <c r="P47" s="38">
        <f>[1]EQ!P47+[1]STRUC!P47+[1]IPP!P47</f>
        <v>1.1000000000000001</v>
      </c>
      <c r="Q47" s="38">
        <f>[1]EQ!Q47+[1]STRUC!Q47+[1]IPP!Q47</f>
        <v>1.1000000000000001</v>
      </c>
      <c r="R47" s="38">
        <f>[1]EQ!R47+[1]STRUC!R47+[1]IPP!R47</f>
        <v>1.1000000000000001</v>
      </c>
      <c r="S47" s="38">
        <f>[1]EQ!S47+[1]STRUC!S47+[1]IPP!S47</f>
        <v>1.1000000000000001</v>
      </c>
      <c r="T47" s="38">
        <f>[1]EQ!T47+[1]STRUC!T47+[1]IPP!T47</f>
        <v>1.1000000000000001</v>
      </c>
      <c r="U47" s="38">
        <f>[1]EQ!U47+[1]STRUC!U47+[1]IPP!U47</f>
        <v>1.2000000000000002</v>
      </c>
      <c r="V47" s="38">
        <f>[1]EQ!V47+[1]STRUC!V47+[1]IPP!V47</f>
        <v>1.4</v>
      </c>
      <c r="W47" s="38">
        <f>[1]EQ!W47+[1]STRUC!W47+[1]IPP!W47</f>
        <v>1.6</v>
      </c>
      <c r="X47" s="38">
        <f>[1]EQ!X47+[1]STRUC!X47+[1]IPP!X47</f>
        <v>1.7</v>
      </c>
      <c r="Y47" s="38">
        <f>[1]EQ!Y47+[1]STRUC!Y47+[1]IPP!Y47</f>
        <v>1.8</v>
      </c>
      <c r="Z47" s="38">
        <f>[1]EQ!Z47+[1]STRUC!Z47+[1]IPP!Z47</f>
        <v>1.8</v>
      </c>
      <c r="AA47" s="38">
        <f>[1]EQ!AA47+[1]STRUC!AA47+[1]IPP!AA47</f>
        <v>1.8</v>
      </c>
      <c r="AB47" s="38">
        <f>[1]EQ!AB47+[1]STRUC!AB47+[1]IPP!AB47</f>
        <v>1.8</v>
      </c>
      <c r="AC47" s="38">
        <f>[1]EQ!AC47+[1]STRUC!AC47+[1]IPP!AC47</f>
        <v>1.9000000000000001</v>
      </c>
      <c r="AD47" s="38">
        <f>[1]EQ!AD47+[1]STRUC!AD47+[1]IPP!AD47</f>
        <v>2.1</v>
      </c>
      <c r="AE47" s="38">
        <f>[1]EQ!AE47+[1]STRUC!AE47+[1]IPP!AE47</f>
        <v>2.5</v>
      </c>
      <c r="AF47" s="38">
        <f>[1]EQ!AF47+[1]STRUC!AF47+[1]IPP!AF47</f>
        <v>2.8000000000000003</v>
      </c>
      <c r="AG47" s="38">
        <f>[1]EQ!AG47+[1]STRUC!AG47+[1]IPP!AG47</f>
        <v>2.9</v>
      </c>
      <c r="AH47" s="38">
        <f>[1]EQ!AH47+[1]STRUC!AH47+[1]IPP!AH47</f>
        <v>3.3</v>
      </c>
    </row>
    <row r="48" spans="1:34" x14ac:dyDescent="0.25">
      <c r="A48" s="37" t="s">
        <v>444</v>
      </c>
      <c r="B48" s="2" t="s">
        <v>54</v>
      </c>
      <c r="C48" s="38">
        <f>[1]EQ!C48+[1]STRUC!C48+[1]IPP!C48</f>
        <v>40</v>
      </c>
      <c r="D48" s="38">
        <f>[1]EQ!D48+[1]STRUC!D48+[1]IPP!D48</f>
        <v>44</v>
      </c>
      <c r="E48" s="38">
        <f>[1]EQ!E48+[1]STRUC!E48+[1]IPP!E48</f>
        <v>48.4</v>
      </c>
      <c r="F48" s="38">
        <f>[1]EQ!F48+[1]STRUC!F48+[1]IPP!F48</f>
        <v>52.8</v>
      </c>
      <c r="G48" s="38">
        <f>[1]EQ!G48+[1]STRUC!G48+[1]IPP!G48</f>
        <v>57</v>
      </c>
      <c r="H48" s="38">
        <f>[1]EQ!H48+[1]STRUC!H48+[1]IPP!H48</f>
        <v>61.5</v>
      </c>
      <c r="I48" s="38">
        <f>[1]EQ!I48+[1]STRUC!I48+[1]IPP!I48</f>
        <v>66.2</v>
      </c>
      <c r="J48" s="38">
        <f>[1]EQ!J48+[1]STRUC!J48+[1]IPP!J48</f>
        <v>71.099999999999994</v>
      </c>
      <c r="K48" s="38">
        <f>[1]EQ!K48+[1]STRUC!K48+[1]IPP!K48</f>
        <v>76.2</v>
      </c>
      <c r="L48" s="38">
        <f>[1]EQ!L48+[1]STRUC!L48+[1]IPP!L48</f>
        <v>81.900000000000006</v>
      </c>
      <c r="M48" s="38">
        <f>[1]EQ!M48+[1]STRUC!M48+[1]IPP!M48</f>
        <v>88.300000000000011</v>
      </c>
      <c r="N48" s="38">
        <f>[1]EQ!N48+[1]STRUC!N48+[1]IPP!N48</f>
        <v>96.300000000000011</v>
      </c>
      <c r="O48" s="38">
        <f>[1]EQ!O48+[1]STRUC!O48+[1]IPP!O48</f>
        <v>107.2</v>
      </c>
      <c r="P48" s="38">
        <f>[1]EQ!P48+[1]STRUC!P48+[1]IPP!P48</f>
        <v>122.6</v>
      </c>
      <c r="Q48" s="38">
        <f>[1]EQ!Q48+[1]STRUC!Q48+[1]IPP!Q48</f>
        <v>137</v>
      </c>
      <c r="R48" s="38">
        <f>[1]EQ!R48+[1]STRUC!R48+[1]IPP!R48</f>
        <v>144.69999999999999</v>
      </c>
      <c r="S48" s="38">
        <f>[1]EQ!S48+[1]STRUC!S48+[1]IPP!S48</f>
        <v>148.89999999999998</v>
      </c>
      <c r="T48" s="38">
        <f>[1]EQ!T48+[1]STRUC!T48+[1]IPP!T48</f>
        <v>153.10000000000002</v>
      </c>
      <c r="U48" s="38">
        <f>[1]EQ!U48+[1]STRUC!U48+[1]IPP!U48</f>
        <v>157.30000000000001</v>
      </c>
      <c r="V48" s="38">
        <f>[1]EQ!V48+[1]STRUC!V48+[1]IPP!V48</f>
        <v>163.60000000000002</v>
      </c>
      <c r="W48" s="38">
        <f>[1]EQ!W48+[1]STRUC!W48+[1]IPP!W48</f>
        <v>171.9</v>
      </c>
      <c r="X48" s="38">
        <f>[1]EQ!X48+[1]STRUC!X48+[1]IPP!X48</f>
        <v>179.39999999999998</v>
      </c>
      <c r="Y48" s="38">
        <f>[1]EQ!Y48+[1]STRUC!Y48+[1]IPP!Y48</f>
        <v>184.7</v>
      </c>
      <c r="Z48" s="38">
        <f>[1]EQ!Z48+[1]STRUC!Z48+[1]IPP!Z48</f>
        <v>191.5</v>
      </c>
      <c r="AA48" s="38">
        <f>[1]EQ!AA48+[1]STRUC!AA48+[1]IPP!AA48</f>
        <v>201.7</v>
      </c>
      <c r="AB48" s="38">
        <f>[1]EQ!AB48+[1]STRUC!AB48+[1]IPP!AB48</f>
        <v>211</v>
      </c>
      <c r="AC48" s="38">
        <f>[1]EQ!AC48+[1]STRUC!AC48+[1]IPP!AC48</f>
        <v>221.5</v>
      </c>
      <c r="AD48" s="38">
        <f>[1]EQ!AD48+[1]STRUC!AD48+[1]IPP!AD48</f>
        <v>235.60000000000002</v>
      </c>
      <c r="AE48" s="38">
        <f>[1]EQ!AE48+[1]STRUC!AE48+[1]IPP!AE48</f>
        <v>249.3</v>
      </c>
      <c r="AF48" s="38">
        <f>[1]EQ!AF48+[1]STRUC!AF48+[1]IPP!AF48</f>
        <v>263</v>
      </c>
      <c r="AG48" s="38">
        <f>[1]EQ!AG48+[1]STRUC!AG48+[1]IPP!AG48</f>
        <v>280.5</v>
      </c>
      <c r="AH48" s="38">
        <f>[1]EQ!AH48+[1]STRUC!AH48+[1]IPP!AH48</f>
        <v>300.7</v>
      </c>
    </row>
    <row r="49" spans="1:34" x14ac:dyDescent="0.25">
      <c r="A49" s="37" t="s">
        <v>445</v>
      </c>
      <c r="B49" s="37" t="s">
        <v>539</v>
      </c>
      <c r="C49" s="38">
        <f>[1]EQ!C49+[1]STRUC!C49+[1]IPP!C49</f>
        <v>4.7</v>
      </c>
      <c r="D49" s="38">
        <f>[1]EQ!D49+[1]STRUC!D49+[1]IPP!D49</f>
        <v>5.5</v>
      </c>
      <c r="E49" s="38">
        <f>[1]EQ!E49+[1]STRUC!E49+[1]IPP!E49</f>
        <v>6.2</v>
      </c>
      <c r="F49" s="38">
        <f>[1]EQ!F49+[1]STRUC!F49+[1]IPP!F49</f>
        <v>6.9</v>
      </c>
      <c r="G49" s="38">
        <f>[1]EQ!G49+[1]STRUC!G49+[1]IPP!G49</f>
        <v>7.6000000000000005</v>
      </c>
      <c r="H49" s="38">
        <f>[1]EQ!H49+[1]STRUC!H49+[1]IPP!H49</f>
        <v>8.3000000000000007</v>
      </c>
      <c r="I49" s="38">
        <f>[1]EQ!I49+[1]STRUC!I49+[1]IPP!I49</f>
        <v>8.8000000000000007</v>
      </c>
      <c r="J49" s="38">
        <f>[1]EQ!J49+[1]STRUC!J49+[1]IPP!J49</f>
        <v>9.3000000000000007</v>
      </c>
      <c r="K49" s="38">
        <f>[1]EQ!K49+[1]STRUC!K49+[1]IPP!K49</f>
        <v>9.6</v>
      </c>
      <c r="L49" s="38">
        <f>[1]EQ!L49+[1]STRUC!L49+[1]IPP!L49</f>
        <v>10</v>
      </c>
      <c r="M49" s="38">
        <f>[1]EQ!M49+[1]STRUC!M49+[1]IPP!M49</f>
        <v>10.7</v>
      </c>
      <c r="N49" s="38">
        <f>[1]EQ!N49+[1]STRUC!N49+[1]IPP!N49</f>
        <v>12</v>
      </c>
      <c r="O49" s="38">
        <f>[1]EQ!O49+[1]STRUC!O49+[1]IPP!O49</f>
        <v>13.899999999999999</v>
      </c>
      <c r="P49" s="38">
        <f>[1]EQ!P49+[1]STRUC!P49+[1]IPP!P49</f>
        <v>16.3</v>
      </c>
      <c r="Q49" s="38">
        <f>[1]EQ!Q49+[1]STRUC!Q49+[1]IPP!Q49</f>
        <v>18.5</v>
      </c>
      <c r="R49" s="38">
        <f>[1]EQ!R49+[1]STRUC!R49+[1]IPP!R49</f>
        <v>21.299999999999997</v>
      </c>
      <c r="S49" s="38">
        <f>[1]EQ!S49+[1]STRUC!S49+[1]IPP!S49</f>
        <v>25.200000000000003</v>
      </c>
      <c r="T49" s="38">
        <f>[1]EQ!T49+[1]STRUC!T49+[1]IPP!T49</f>
        <v>28.5</v>
      </c>
      <c r="U49" s="38">
        <f>[1]EQ!U49+[1]STRUC!U49+[1]IPP!U49</f>
        <v>30.5</v>
      </c>
      <c r="V49" s="38">
        <f>[1]EQ!V49+[1]STRUC!V49+[1]IPP!V49</f>
        <v>32.700000000000003</v>
      </c>
      <c r="W49" s="38">
        <f>[1]EQ!W49+[1]STRUC!W49+[1]IPP!W49</f>
        <v>35.6</v>
      </c>
      <c r="X49" s="38">
        <f>[1]EQ!X49+[1]STRUC!X49+[1]IPP!X49</f>
        <v>38.5</v>
      </c>
      <c r="Y49" s="38">
        <f>[1]EQ!Y49+[1]STRUC!Y49+[1]IPP!Y49</f>
        <v>41.4</v>
      </c>
      <c r="Z49" s="38">
        <f>[1]EQ!Z49+[1]STRUC!Z49+[1]IPP!Z49</f>
        <v>43.9</v>
      </c>
      <c r="AA49" s="38">
        <f>[1]EQ!AA49+[1]STRUC!AA49+[1]IPP!AA49</f>
        <v>47.2</v>
      </c>
      <c r="AB49" s="38">
        <f>[1]EQ!AB49+[1]STRUC!AB49+[1]IPP!AB49</f>
        <v>49.800000000000004</v>
      </c>
      <c r="AC49" s="38">
        <f>[1]EQ!AC49+[1]STRUC!AC49+[1]IPP!AC49</f>
        <v>52.1</v>
      </c>
      <c r="AD49" s="38">
        <f>[1]EQ!AD49+[1]STRUC!AD49+[1]IPP!AD49</f>
        <v>56.2</v>
      </c>
      <c r="AE49" s="38">
        <f>[1]EQ!AE49+[1]STRUC!AE49+[1]IPP!AE49</f>
        <v>59.5</v>
      </c>
      <c r="AF49" s="38">
        <f>[1]EQ!AF49+[1]STRUC!AF49+[1]IPP!AF49</f>
        <v>61.099999999999994</v>
      </c>
      <c r="AG49" s="38">
        <f>[1]EQ!AG49+[1]STRUC!AG49+[1]IPP!AG49</f>
        <v>62.8</v>
      </c>
      <c r="AH49" s="38">
        <f>[1]EQ!AH49+[1]STRUC!AH49+[1]IPP!AH49</f>
        <v>65.7</v>
      </c>
    </row>
    <row r="50" spans="1:34" x14ac:dyDescent="0.25">
      <c r="A50" s="37" t="s">
        <v>446</v>
      </c>
      <c r="B50" s="37" t="s">
        <v>540</v>
      </c>
      <c r="C50" s="38">
        <f>[1]EQ!C50+[1]STRUC!C50+[1]IPP!C50</f>
        <v>7.2</v>
      </c>
      <c r="D50" s="38">
        <f>[1]EQ!D50+[1]STRUC!D50+[1]IPP!D50</f>
        <v>8</v>
      </c>
      <c r="E50" s="38">
        <f>[1]EQ!E50+[1]STRUC!E50+[1]IPP!E50</f>
        <v>8.7999999999999989</v>
      </c>
      <c r="F50" s="38">
        <f>[1]EQ!F50+[1]STRUC!F50+[1]IPP!F50</f>
        <v>9.6000000000000014</v>
      </c>
      <c r="G50" s="38">
        <f>[1]EQ!G50+[1]STRUC!G50+[1]IPP!G50</f>
        <v>10.4</v>
      </c>
      <c r="H50" s="38">
        <f>[1]EQ!H50+[1]STRUC!H50+[1]IPP!H50</f>
        <v>11.4</v>
      </c>
      <c r="I50" s="38">
        <f>[1]EQ!I50+[1]STRUC!I50+[1]IPP!I50</f>
        <v>12.399999999999999</v>
      </c>
      <c r="J50" s="38">
        <f>[1]EQ!J50+[1]STRUC!J50+[1]IPP!J50</f>
        <v>13.4</v>
      </c>
      <c r="K50" s="38">
        <f>[1]EQ!K50+[1]STRUC!K50+[1]IPP!K50</f>
        <v>14.5</v>
      </c>
      <c r="L50" s="38">
        <f>[1]EQ!L50+[1]STRUC!L50+[1]IPP!L50</f>
        <v>15.7</v>
      </c>
      <c r="M50" s="38">
        <f>[1]EQ!M50+[1]STRUC!M50+[1]IPP!M50</f>
        <v>16.8</v>
      </c>
      <c r="N50" s="38">
        <f>[1]EQ!N50+[1]STRUC!N50+[1]IPP!N50</f>
        <v>18</v>
      </c>
      <c r="O50" s="38">
        <f>[1]EQ!O50+[1]STRUC!O50+[1]IPP!O50</f>
        <v>19.100000000000001</v>
      </c>
      <c r="P50" s="38">
        <f>[1]EQ!P50+[1]STRUC!P50+[1]IPP!P50</f>
        <v>20.400000000000002</v>
      </c>
      <c r="Q50" s="38">
        <f>[1]EQ!Q50+[1]STRUC!Q50+[1]IPP!Q50</f>
        <v>21.599999999999998</v>
      </c>
      <c r="R50" s="38">
        <f>[1]EQ!R50+[1]STRUC!R50+[1]IPP!R50</f>
        <v>22.599999999999998</v>
      </c>
      <c r="S50" s="38">
        <f>[1]EQ!S50+[1]STRUC!S50+[1]IPP!S50</f>
        <v>23.8</v>
      </c>
      <c r="T50" s="38">
        <f>[1]EQ!T50+[1]STRUC!T50+[1]IPP!T50</f>
        <v>25.1</v>
      </c>
      <c r="U50" s="38">
        <f>[1]EQ!U50+[1]STRUC!U50+[1]IPP!U50</f>
        <v>26.5</v>
      </c>
      <c r="V50" s="38">
        <f>[1]EQ!V50+[1]STRUC!V50+[1]IPP!V50</f>
        <v>28</v>
      </c>
      <c r="W50" s="38">
        <f>[1]EQ!W50+[1]STRUC!W50+[1]IPP!W50</f>
        <v>29</v>
      </c>
      <c r="X50" s="38">
        <f>[1]EQ!X50+[1]STRUC!X50+[1]IPP!X50</f>
        <v>29.6</v>
      </c>
      <c r="Y50" s="38">
        <f>[1]EQ!Y50+[1]STRUC!Y50+[1]IPP!Y50</f>
        <v>29.6</v>
      </c>
      <c r="Z50" s="38">
        <f>[1]EQ!Z50+[1]STRUC!Z50+[1]IPP!Z50</f>
        <v>29.900000000000002</v>
      </c>
      <c r="AA50" s="38">
        <f>[1]EQ!AA50+[1]STRUC!AA50+[1]IPP!AA50</f>
        <v>30</v>
      </c>
      <c r="AB50" s="38">
        <f>[1]EQ!AB50+[1]STRUC!AB50+[1]IPP!AB50</f>
        <v>29.900000000000002</v>
      </c>
      <c r="AC50" s="38">
        <f>[1]EQ!AC50+[1]STRUC!AC50+[1]IPP!AC50</f>
        <v>29.6</v>
      </c>
      <c r="AD50" s="38">
        <f>[1]EQ!AD50+[1]STRUC!AD50+[1]IPP!AD50</f>
        <v>29.8</v>
      </c>
      <c r="AE50" s="38">
        <f>[1]EQ!AE50+[1]STRUC!AE50+[1]IPP!AE50</f>
        <v>30.5</v>
      </c>
      <c r="AF50" s="38">
        <f>[1]EQ!AF50+[1]STRUC!AF50+[1]IPP!AF50</f>
        <v>31.4</v>
      </c>
      <c r="AG50" s="38">
        <f>[1]EQ!AG50+[1]STRUC!AG50+[1]IPP!AG50</f>
        <v>32.200000000000003</v>
      </c>
      <c r="AH50" s="38">
        <f>[1]EQ!AH50+[1]STRUC!AH50+[1]IPP!AH50</f>
        <v>33.299999999999997</v>
      </c>
    </row>
    <row r="51" spans="1:34" x14ac:dyDescent="0.25">
      <c r="A51" s="37" t="s">
        <v>447</v>
      </c>
      <c r="B51" s="37" t="s">
        <v>541</v>
      </c>
      <c r="C51" s="38">
        <f>[1]EQ!C51+[1]STRUC!C51+[1]IPP!C51</f>
        <v>27</v>
      </c>
      <c r="D51" s="38">
        <f>[1]EQ!D51+[1]STRUC!D51+[1]IPP!D51</f>
        <v>29.4</v>
      </c>
      <c r="E51" s="38">
        <f>[1]EQ!E51+[1]STRUC!E51+[1]IPP!E51</f>
        <v>32.1</v>
      </c>
      <c r="F51" s="38">
        <f>[1]EQ!F51+[1]STRUC!F51+[1]IPP!F51</f>
        <v>34.700000000000003</v>
      </c>
      <c r="G51" s="38">
        <f>[1]EQ!G51+[1]STRUC!G51+[1]IPP!G51</f>
        <v>37.299999999999997</v>
      </c>
      <c r="H51" s="38">
        <f>[1]EQ!H51+[1]STRUC!H51+[1]IPP!H51</f>
        <v>40.1</v>
      </c>
      <c r="I51" s="38">
        <f>[1]EQ!I51+[1]STRUC!I51+[1]IPP!I51</f>
        <v>43.3</v>
      </c>
      <c r="J51" s="38">
        <f>[1]EQ!J51+[1]STRUC!J51+[1]IPP!J51</f>
        <v>46.6</v>
      </c>
      <c r="K51" s="38">
        <f>[1]EQ!K51+[1]STRUC!K51+[1]IPP!K51</f>
        <v>50</v>
      </c>
      <c r="L51" s="38">
        <f>[1]EQ!L51+[1]STRUC!L51+[1]IPP!L51</f>
        <v>54</v>
      </c>
      <c r="M51" s="38">
        <f>[1]EQ!M51+[1]STRUC!M51+[1]IPP!M51</f>
        <v>58.400000000000006</v>
      </c>
      <c r="N51" s="38">
        <f>[1]EQ!N51+[1]STRUC!N51+[1]IPP!N51</f>
        <v>63</v>
      </c>
      <c r="O51" s="38">
        <f>[1]EQ!O51+[1]STRUC!O51+[1]IPP!O51</f>
        <v>69.099999999999994</v>
      </c>
      <c r="P51" s="38">
        <f>[1]EQ!P51+[1]STRUC!P51+[1]IPP!P51</f>
        <v>78.5</v>
      </c>
      <c r="Q51" s="38">
        <f>[1]EQ!Q51+[1]STRUC!Q51+[1]IPP!Q51</f>
        <v>87.199999999999989</v>
      </c>
      <c r="R51" s="38">
        <f>[1]EQ!R51+[1]STRUC!R51+[1]IPP!R51</f>
        <v>88.8</v>
      </c>
      <c r="S51" s="38">
        <f>[1]EQ!S51+[1]STRUC!S51+[1]IPP!S51</f>
        <v>86.300000000000011</v>
      </c>
      <c r="T51" s="38">
        <f>[1]EQ!T51+[1]STRUC!T51+[1]IPP!T51</f>
        <v>84.6</v>
      </c>
      <c r="U51" s="38">
        <f>[1]EQ!U51+[1]STRUC!U51+[1]IPP!U51</f>
        <v>84.7</v>
      </c>
      <c r="V51" s="38">
        <f>[1]EQ!V51+[1]STRUC!V51+[1]IPP!V51</f>
        <v>86.5</v>
      </c>
      <c r="W51" s="38">
        <f>[1]EQ!W51+[1]STRUC!W51+[1]IPP!W51</f>
        <v>89.7</v>
      </c>
      <c r="X51" s="38">
        <f>[1]EQ!X51+[1]STRUC!X51+[1]IPP!X51</f>
        <v>93.100000000000009</v>
      </c>
      <c r="Y51" s="38">
        <f>[1]EQ!Y51+[1]STRUC!Y51+[1]IPP!Y51</f>
        <v>95.4</v>
      </c>
      <c r="Z51" s="38">
        <f>[1]EQ!Z51+[1]STRUC!Z51+[1]IPP!Z51</f>
        <v>97.399999999999991</v>
      </c>
      <c r="AA51" s="38">
        <f>[1]EQ!AA51+[1]STRUC!AA51+[1]IPP!AA51</f>
        <v>100.10000000000001</v>
      </c>
      <c r="AB51" s="38">
        <f>[1]EQ!AB51+[1]STRUC!AB51+[1]IPP!AB51</f>
        <v>103.6</v>
      </c>
      <c r="AC51" s="38">
        <f>[1]EQ!AC51+[1]STRUC!AC51+[1]IPP!AC51</f>
        <v>107.1</v>
      </c>
      <c r="AD51" s="38">
        <f>[1]EQ!AD51+[1]STRUC!AD51+[1]IPP!AD51</f>
        <v>110.5</v>
      </c>
      <c r="AE51" s="38">
        <f>[1]EQ!AE51+[1]STRUC!AE51+[1]IPP!AE51</f>
        <v>113.80000000000001</v>
      </c>
      <c r="AF51" s="38">
        <f>[1]EQ!AF51+[1]STRUC!AF51+[1]IPP!AF51</f>
        <v>117.3</v>
      </c>
      <c r="AG51" s="38">
        <f>[1]EQ!AG51+[1]STRUC!AG51+[1]IPP!AG51</f>
        <v>121.60000000000001</v>
      </c>
      <c r="AH51" s="38">
        <f>[1]EQ!AH51+[1]STRUC!AH51+[1]IPP!AH51</f>
        <v>126.5</v>
      </c>
    </row>
    <row r="52" spans="1:34" x14ac:dyDescent="0.25">
      <c r="A52" s="37" t="s">
        <v>448</v>
      </c>
      <c r="B52" s="37" t="s">
        <v>542</v>
      </c>
      <c r="C52" s="38">
        <f>[1]EQ!C52+[1]STRUC!C52+[1]IPP!C52</f>
        <v>1.1000000000000001</v>
      </c>
      <c r="D52" s="38">
        <f>[1]EQ!D52+[1]STRUC!D52+[1]IPP!D52</f>
        <v>1.2999999999999998</v>
      </c>
      <c r="E52" s="38">
        <f>[1]EQ!E52+[1]STRUC!E52+[1]IPP!E52</f>
        <v>1.4</v>
      </c>
      <c r="F52" s="38">
        <f>[1]EQ!F52+[1]STRUC!F52+[1]IPP!F52</f>
        <v>1.5</v>
      </c>
      <c r="G52" s="38">
        <f>[1]EQ!G52+[1]STRUC!G52+[1]IPP!G52</f>
        <v>1.6</v>
      </c>
      <c r="H52" s="38">
        <f>[1]EQ!H52+[1]STRUC!H52+[1]IPP!H52</f>
        <v>1.7000000000000002</v>
      </c>
      <c r="I52" s="38">
        <f>[1]EQ!I52+[1]STRUC!I52+[1]IPP!I52</f>
        <v>1.7000000000000002</v>
      </c>
      <c r="J52" s="38">
        <f>[1]EQ!J52+[1]STRUC!J52+[1]IPP!J52</f>
        <v>1.9</v>
      </c>
      <c r="K52" s="38">
        <f>[1]EQ!K52+[1]STRUC!K52+[1]IPP!K52</f>
        <v>2</v>
      </c>
      <c r="L52" s="38">
        <f>[1]EQ!L52+[1]STRUC!L52+[1]IPP!L52</f>
        <v>2.1</v>
      </c>
      <c r="M52" s="38">
        <f>[1]EQ!M52+[1]STRUC!M52+[1]IPP!M52</f>
        <v>2.4</v>
      </c>
      <c r="N52" s="38">
        <f>[1]EQ!N52+[1]STRUC!N52+[1]IPP!N52</f>
        <v>3.3000000000000003</v>
      </c>
      <c r="O52" s="38">
        <f>[1]EQ!O52+[1]STRUC!O52+[1]IPP!O52</f>
        <v>5.2</v>
      </c>
      <c r="P52" s="38">
        <f>[1]EQ!P52+[1]STRUC!P52+[1]IPP!P52</f>
        <v>7.5</v>
      </c>
      <c r="Q52" s="38">
        <f>[1]EQ!Q52+[1]STRUC!Q52+[1]IPP!Q52</f>
        <v>9.8000000000000007</v>
      </c>
      <c r="R52" s="38">
        <f>[1]EQ!R52+[1]STRUC!R52+[1]IPP!R52</f>
        <v>11.9</v>
      </c>
      <c r="S52" s="38">
        <f>[1]EQ!S52+[1]STRUC!S52+[1]IPP!S52</f>
        <v>13.7</v>
      </c>
      <c r="T52" s="38">
        <f>[1]EQ!T52+[1]STRUC!T52+[1]IPP!T52</f>
        <v>14.9</v>
      </c>
      <c r="U52" s="38">
        <f>[1]EQ!U52+[1]STRUC!U52+[1]IPP!U52</f>
        <v>15.600000000000001</v>
      </c>
      <c r="V52" s="38">
        <f>[1]EQ!V52+[1]STRUC!V52+[1]IPP!V52</f>
        <v>16.400000000000002</v>
      </c>
      <c r="W52" s="38">
        <f>[1]EQ!W52+[1]STRUC!W52+[1]IPP!W52</f>
        <v>17.8</v>
      </c>
      <c r="X52" s="38">
        <f>[1]EQ!X52+[1]STRUC!X52+[1]IPP!X52</f>
        <v>18.2</v>
      </c>
      <c r="Y52" s="38">
        <f>[1]EQ!Y52+[1]STRUC!Y52+[1]IPP!Y52</f>
        <v>18.299999999999997</v>
      </c>
      <c r="Z52" s="38">
        <f>[1]EQ!Z52+[1]STRUC!Z52+[1]IPP!Z52</f>
        <v>20.3</v>
      </c>
      <c r="AA52" s="38">
        <f>[1]EQ!AA52+[1]STRUC!AA52+[1]IPP!AA52</f>
        <v>24.3</v>
      </c>
      <c r="AB52" s="38">
        <f>[1]EQ!AB52+[1]STRUC!AB52+[1]IPP!AB52</f>
        <v>27.6</v>
      </c>
      <c r="AC52" s="38">
        <f>[1]EQ!AC52+[1]STRUC!AC52+[1]IPP!AC52</f>
        <v>32.5</v>
      </c>
      <c r="AD52" s="38">
        <f>[1]EQ!AD52+[1]STRUC!AD52+[1]IPP!AD52</f>
        <v>39</v>
      </c>
      <c r="AE52" s="38">
        <f>[1]EQ!AE52+[1]STRUC!AE52+[1]IPP!AE52</f>
        <v>45.5</v>
      </c>
      <c r="AF52" s="38">
        <f>[1]EQ!AF52+[1]STRUC!AF52+[1]IPP!AF52</f>
        <v>53.3</v>
      </c>
      <c r="AG52" s="38">
        <f>[1]EQ!AG52+[1]STRUC!AG52+[1]IPP!AG52</f>
        <v>64</v>
      </c>
      <c r="AH52" s="38">
        <f>[1]EQ!AH52+[1]STRUC!AH52+[1]IPP!AH52</f>
        <v>75.099999999999994</v>
      </c>
    </row>
    <row r="53" spans="1:34" x14ac:dyDescent="0.25">
      <c r="A53" s="37" t="s">
        <v>449</v>
      </c>
      <c r="B53" s="2" t="s">
        <v>242</v>
      </c>
      <c r="C53" s="38">
        <f>[1]EQ!C53+[1]STRUC!C53+[1]IPP!C53</f>
        <v>36.200000000000003</v>
      </c>
      <c r="D53" s="38">
        <f>[1]EQ!D53+[1]STRUC!D53+[1]IPP!D53</f>
        <v>40.299999999999997</v>
      </c>
      <c r="E53" s="38">
        <f>[1]EQ!E53+[1]STRUC!E53+[1]IPP!E53</f>
        <v>44.599999999999994</v>
      </c>
      <c r="F53" s="38">
        <f>[1]EQ!F53+[1]STRUC!F53+[1]IPP!F53</f>
        <v>47.8</v>
      </c>
      <c r="G53" s="38">
        <f>[1]EQ!G53+[1]STRUC!G53+[1]IPP!G53</f>
        <v>49.599999999999994</v>
      </c>
      <c r="H53" s="38">
        <f>[1]EQ!H53+[1]STRUC!H53+[1]IPP!H53</f>
        <v>50.6</v>
      </c>
      <c r="I53" s="38">
        <f>[1]EQ!I53+[1]STRUC!I53+[1]IPP!I53</f>
        <v>53.1</v>
      </c>
      <c r="J53" s="38">
        <f>[1]EQ!J53+[1]STRUC!J53+[1]IPP!J53</f>
        <v>58.1</v>
      </c>
      <c r="K53" s="38">
        <f>[1]EQ!K53+[1]STRUC!K53+[1]IPP!K53</f>
        <v>64.3</v>
      </c>
      <c r="L53" s="38">
        <f>[1]EQ!L53+[1]STRUC!L53+[1]IPP!L53</f>
        <v>71.400000000000006</v>
      </c>
      <c r="M53" s="38">
        <f>[1]EQ!M53+[1]STRUC!M53+[1]IPP!M53</f>
        <v>79.900000000000006</v>
      </c>
      <c r="N53" s="38">
        <f>[1]EQ!N53+[1]STRUC!N53+[1]IPP!N53</f>
        <v>89.9</v>
      </c>
      <c r="O53" s="38">
        <f>[1]EQ!O53+[1]STRUC!O53+[1]IPP!O53</f>
        <v>101.30000000000001</v>
      </c>
      <c r="P53" s="38">
        <f>[1]EQ!P53+[1]STRUC!P53+[1]IPP!P53</f>
        <v>112.5</v>
      </c>
      <c r="Q53" s="38">
        <f>[1]EQ!Q53+[1]STRUC!Q53+[1]IPP!Q53</f>
        <v>118.69999999999999</v>
      </c>
      <c r="R53" s="38">
        <f>[1]EQ!R53+[1]STRUC!R53+[1]IPP!R53</f>
        <v>120.9</v>
      </c>
      <c r="S53" s="38">
        <f>[1]EQ!S53+[1]STRUC!S53+[1]IPP!S53</f>
        <v>122</v>
      </c>
      <c r="T53" s="38">
        <f>[1]EQ!T53+[1]STRUC!T53+[1]IPP!T53</f>
        <v>124</v>
      </c>
      <c r="U53" s="38">
        <f>[1]EQ!U53+[1]STRUC!U53+[1]IPP!U53</f>
        <v>128.19999999999999</v>
      </c>
      <c r="V53" s="38">
        <f>[1]EQ!V53+[1]STRUC!V53+[1]IPP!V53</f>
        <v>135.30000000000001</v>
      </c>
      <c r="W53" s="38">
        <f>[1]EQ!W53+[1]STRUC!W53+[1]IPP!W53</f>
        <v>143.19999999999999</v>
      </c>
      <c r="X53" s="38">
        <f>[1]EQ!X53+[1]STRUC!X53+[1]IPP!X53</f>
        <v>145.69999999999999</v>
      </c>
      <c r="Y53" s="38">
        <f>[1]EQ!Y53+[1]STRUC!Y53+[1]IPP!Y53</f>
        <v>139.5</v>
      </c>
      <c r="Z53" s="38">
        <f>[1]EQ!Z53+[1]STRUC!Z53+[1]IPP!Z53</f>
        <v>134.80000000000001</v>
      </c>
      <c r="AA53" s="38">
        <f>[1]EQ!AA53+[1]STRUC!AA53+[1]IPP!AA53</f>
        <v>135.9</v>
      </c>
      <c r="AB53" s="38">
        <f>[1]EQ!AB53+[1]STRUC!AB53+[1]IPP!AB53</f>
        <v>140.60000000000002</v>
      </c>
      <c r="AC53" s="38">
        <f>[1]EQ!AC53+[1]STRUC!AC53+[1]IPP!AC53</f>
        <v>149.10000000000002</v>
      </c>
      <c r="AD53" s="38">
        <f>[1]EQ!AD53+[1]STRUC!AD53+[1]IPP!AD53</f>
        <v>158.30000000000001</v>
      </c>
      <c r="AE53" s="38">
        <f>[1]EQ!AE53+[1]STRUC!AE53+[1]IPP!AE53</f>
        <v>168.8</v>
      </c>
      <c r="AF53" s="38">
        <f>[1]EQ!AF53+[1]STRUC!AF53+[1]IPP!AF53</f>
        <v>180.4</v>
      </c>
      <c r="AG53" s="38">
        <f>[1]EQ!AG53+[1]STRUC!AG53+[1]IPP!AG53</f>
        <v>189.1</v>
      </c>
      <c r="AH53" s="38">
        <f>[1]EQ!AH53+[1]STRUC!AH53+[1]IPP!AH53</f>
        <v>196.7</v>
      </c>
    </row>
    <row r="54" spans="1:34" x14ac:dyDescent="0.25">
      <c r="A54" s="37" t="s">
        <v>450</v>
      </c>
      <c r="B54" s="2" t="s">
        <v>61</v>
      </c>
      <c r="C54" s="38">
        <f>[1]EQ!C54+[1]STRUC!C54+[1]IPP!C54</f>
        <v>29.199999999999996</v>
      </c>
      <c r="D54" s="38">
        <f>[1]EQ!D54+[1]STRUC!D54+[1]IPP!D54</f>
        <v>33</v>
      </c>
      <c r="E54" s="38">
        <f>[1]EQ!E54+[1]STRUC!E54+[1]IPP!E54</f>
        <v>37.5</v>
      </c>
      <c r="F54" s="38">
        <f>[1]EQ!F54+[1]STRUC!F54+[1]IPP!F54</f>
        <v>41.6</v>
      </c>
      <c r="G54" s="38">
        <f>[1]EQ!G54+[1]STRUC!G54+[1]IPP!G54</f>
        <v>44.7</v>
      </c>
      <c r="H54" s="38">
        <f>[1]EQ!H54+[1]STRUC!H54+[1]IPP!H54</f>
        <v>47</v>
      </c>
      <c r="I54" s="38">
        <f>[1]EQ!I54+[1]STRUC!I54+[1]IPP!I54</f>
        <v>49.600000000000009</v>
      </c>
      <c r="J54" s="38">
        <f>[1]EQ!J54+[1]STRUC!J54+[1]IPP!J54</f>
        <v>53.5</v>
      </c>
      <c r="K54" s="38">
        <f>[1]EQ!K54+[1]STRUC!K54+[1]IPP!K54</f>
        <v>57.300000000000004</v>
      </c>
      <c r="L54" s="38">
        <f>[1]EQ!L54+[1]STRUC!L54+[1]IPP!L54</f>
        <v>61.199999999999996</v>
      </c>
      <c r="M54" s="38">
        <f>[1]EQ!M54+[1]STRUC!M54+[1]IPP!M54</f>
        <v>65.5</v>
      </c>
      <c r="N54" s="38">
        <f>[1]EQ!N54+[1]STRUC!N54+[1]IPP!N54</f>
        <v>72.400000000000006</v>
      </c>
      <c r="O54" s="38">
        <f>[1]EQ!O54+[1]STRUC!O54+[1]IPP!O54</f>
        <v>81.599999999999994</v>
      </c>
      <c r="P54" s="38">
        <f>[1]EQ!P54+[1]STRUC!P54+[1]IPP!P54</f>
        <v>90.4</v>
      </c>
      <c r="Q54" s="38">
        <f>[1]EQ!Q54+[1]STRUC!Q54+[1]IPP!Q54</f>
        <v>96.399999999999991</v>
      </c>
      <c r="R54" s="38">
        <f>[1]EQ!R54+[1]STRUC!R54+[1]IPP!R54</f>
        <v>100.70000000000002</v>
      </c>
      <c r="S54" s="38">
        <f>[1]EQ!S54+[1]STRUC!S54+[1]IPP!S54</f>
        <v>104.8</v>
      </c>
      <c r="T54" s="38">
        <f>[1]EQ!T54+[1]STRUC!T54+[1]IPP!T54</f>
        <v>109.5</v>
      </c>
      <c r="U54" s="38">
        <f>[1]EQ!U54+[1]STRUC!U54+[1]IPP!U54</f>
        <v>113.89999999999999</v>
      </c>
      <c r="V54" s="38">
        <f>[1]EQ!V54+[1]STRUC!V54+[1]IPP!V54</f>
        <v>118.5</v>
      </c>
      <c r="W54" s="38">
        <f>[1]EQ!W54+[1]STRUC!W54+[1]IPP!W54</f>
        <v>124.5</v>
      </c>
      <c r="X54" s="38">
        <f>[1]EQ!X54+[1]STRUC!X54+[1]IPP!X54</f>
        <v>128.19999999999999</v>
      </c>
      <c r="Y54" s="38">
        <f>[1]EQ!Y54+[1]STRUC!Y54+[1]IPP!Y54</f>
        <v>127.10000000000001</v>
      </c>
      <c r="Z54" s="38">
        <f>[1]EQ!Z54+[1]STRUC!Z54+[1]IPP!Z54</f>
        <v>125.5</v>
      </c>
      <c r="AA54" s="38">
        <f>[1]EQ!AA54+[1]STRUC!AA54+[1]IPP!AA54</f>
        <v>126.1</v>
      </c>
      <c r="AB54" s="38">
        <f>[1]EQ!AB54+[1]STRUC!AB54+[1]IPP!AB54</f>
        <v>130.4</v>
      </c>
      <c r="AC54" s="38">
        <f>[1]EQ!AC54+[1]STRUC!AC54+[1]IPP!AC54</f>
        <v>137.30000000000001</v>
      </c>
      <c r="AD54" s="38">
        <f>[1]EQ!AD54+[1]STRUC!AD54+[1]IPP!AD54</f>
        <v>144.69999999999999</v>
      </c>
      <c r="AE54" s="38">
        <f>[1]EQ!AE54+[1]STRUC!AE54+[1]IPP!AE54</f>
        <v>153.80000000000001</v>
      </c>
      <c r="AF54" s="38">
        <f>[1]EQ!AF54+[1]STRUC!AF54+[1]IPP!AF54</f>
        <v>165.1</v>
      </c>
      <c r="AG54" s="38">
        <f>[1]EQ!AG54+[1]STRUC!AG54+[1]IPP!AG54</f>
        <v>175.1</v>
      </c>
      <c r="AH54" s="38">
        <f>[1]EQ!AH54+[1]STRUC!AH54+[1]IPP!AH54</f>
        <v>184.8</v>
      </c>
    </row>
    <row r="55" spans="1:34" x14ac:dyDescent="0.25">
      <c r="A55" s="37" t="s">
        <v>451</v>
      </c>
      <c r="B55" s="37" t="s">
        <v>244</v>
      </c>
      <c r="C55" s="38">
        <f>[1]EQ!C55+[1]STRUC!C55+[1]IPP!C55</f>
        <v>18.399999999999999</v>
      </c>
      <c r="D55" s="38">
        <f>[1]EQ!D55+[1]STRUC!D55+[1]IPP!D55</f>
        <v>20.400000000000002</v>
      </c>
      <c r="E55" s="38">
        <f>[1]EQ!E55+[1]STRUC!E55+[1]IPP!E55</f>
        <v>22.9</v>
      </c>
      <c r="F55" s="38">
        <f>[1]EQ!F55+[1]STRUC!F55+[1]IPP!F55</f>
        <v>25.400000000000002</v>
      </c>
      <c r="G55" s="38">
        <f>[1]EQ!G55+[1]STRUC!G55+[1]IPP!G55</f>
        <v>27.2</v>
      </c>
      <c r="H55" s="38">
        <f>[1]EQ!H55+[1]STRUC!H55+[1]IPP!H55</f>
        <v>29</v>
      </c>
      <c r="I55" s="38">
        <f>[1]EQ!I55+[1]STRUC!I55+[1]IPP!I55</f>
        <v>31.599999999999998</v>
      </c>
      <c r="J55" s="38">
        <f>[1]EQ!J55+[1]STRUC!J55+[1]IPP!J55</f>
        <v>34.800000000000004</v>
      </c>
      <c r="K55" s="38">
        <f>[1]EQ!K55+[1]STRUC!K55+[1]IPP!K55</f>
        <v>37.4</v>
      </c>
      <c r="L55" s="38">
        <f>[1]EQ!L55+[1]STRUC!L55+[1]IPP!L55</f>
        <v>40.699999999999996</v>
      </c>
      <c r="M55" s="38">
        <f>[1]EQ!M55+[1]STRUC!M55+[1]IPP!M55</f>
        <v>45</v>
      </c>
      <c r="N55" s="38">
        <f>[1]EQ!N55+[1]STRUC!N55+[1]IPP!N55</f>
        <v>50.199999999999996</v>
      </c>
      <c r="O55" s="38">
        <f>[1]EQ!O55+[1]STRUC!O55+[1]IPP!O55</f>
        <v>56.199999999999996</v>
      </c>
      <c r="P55" s="38">
        <f>[1]EQ!P55+[1]STRUC!P55+[1]IPP!P55</f>
        <v>60.900000000000006</v>
      </c>
      <c r="Q55" s="38">
        <f>[1]EQ!Q55+[1]STRUC!Q55+[1]IPP!Q55</f>
        <v>63.699999999999996</v>
      </c>
      <c r="R55" s="38">
        <f>[1]EQ!R55+[1]STRUC!R55+[1]IPP!R55</f>
        <v>66</v>
      </c>
      <c r="S55" s="38">
        <f>[1]EQ!S55+[1]STRUC!S55+[1]IPP!S55</f>
        <v>67.900000000000006</v>
      </c>
      <c r="T55" s="38">
        <f>[1]EQ!T55+[1]STRUC!T55+[1]IPP!T55</f>
        <v>70.400000000000006</v>
      </c>
      <c r="U55" s="38">
        <f>[1]EQ!U55+[1]STRUC!U55+[1]IPP!U55</f>
        <v>73.599999999999994</v>
      </c>
      <c r="V55" s="38">
        <f>[1]EQ!V55+[1]STRUC!V55+[1]IPP!V55</f>
        <v>77.5</v>
      </c>
      <c r="W55" s="38">
        <f>[1]EQ!W55+[1]STRUC!W55+[1]IPP!W55</f>
        <v>81.599999999999994</v>
      </c>
      <c r="X55" s="38">
        <f>[1]EQ!X55+[1]STRUC!X55+[1]IPP!X55</f>
        <v>83</v>
      </c>
      <c r="Y55" s="38">
        <f>[1]EQ!Y55+[1]STRUC!Y55+[1]IPP!Y55</f>
        <v>79.599999999999994</v>
      </c>
      <c r="Z55" s="38">
        <f>[1]EQ!Z55+[1]STRUC!Z55+[1]IPP!Z55</f>
        <v>76.400000000000006</v>
      </c>
      <c r="AA55" s="38">
        <f>[1]EQ!AA55+[1]STRUC!AA55+[1]IPP!AA55</f>
        <v>76.8</v>
      </c>
      <c r="AB55" s="38">
        <f>[1]EQ!AB55+[1]STRUC!AB55+[1]IPP!AB55</f>
        <v>79.599999999999994</v>
      </c>
      <c r="AC55" s="38">
        <f>[1]EQ!AC55+[1]STRUC!AC55+[1]IPP!AC55</f>
        <v>84.4</v>
      </c>
      <c r="AD55" s="38">
        <f>[1]EQ!AD55+[1]STRUC!AD55+[1]IPP!AD55</f>
        <v>89.7</v>
      </c>
      <c r="AE55" s="38">
        <f>[1]EQ!AE55+[1]STRUC!AE55+[1]IPP!AE55</f>
        <v>96.7</v>
      </c>
      <c r="AF55" s="38">
        <f>[1]EQ!AF55+[1]STRUC!AF55+[1]IPP!AF55</f>
        <v>105.20000000000002</v>
      </c>
      <c r="AG55" s="38">
        <f>[1]EQ!AG55+[1]STRUC!AG55+[1]IPP!AG55</f>
        <v>111.8</v>
      </c>
      <c r="AH55" s="38">
        <f>[1]EQ!AH55+[1]STRUC!AH55+[1]IPP!AH55</f>
        <v>117.4</v>
      </c>
    </row>
    <row r="56" spans="1:34" x14ac:dyDescent="0.25">
      <c r="A56" s="37" t="s">
        <v>452</v>
      </c>
      <c r="B56" s="37" t="s">
        <v>543</v>
      </c>
      <c r="C56" s="38">
        <f>[1]EQ!C56+[1]STRUC!C56+[1]IPP!C56</f>
        <v>6.5</v>
      </c>
      <c r="D56" s="38">
        <f>[1]EQ!D56+[1]STRUC!D56+[1]IPP!D56</f>
        <v>7.8000000000000007</v>
      </c>
      <c r="E56" s="38">
        <f>[1]EQ!E56+[1]STRUC!E56+[1]IPP!E56</f>
        <v>9</v>
      </c>
      <c r="F56" s="38">
        <f>[1]EQ!F56+[1]STRUC!F56+[1]IPP!F56</f>
        <v>9.8999999999999986</v>
      </c>
      <c r="G56" s="38">
        <f>[1]EQ!G56+[1]STRUC!G56+[1]IPP!G56</f>
        <v>10.1</v>
      </c>
      <c r="H56" s="38">
        <f>[1]EQ!H56+[1]STRUC!H56+[1]IPP!H56</f>
        <v>9.4</v>
      </c>
      <c r="I56" s="38">
        <f>[1]EQ!I56+[1]STRUC!I56+[1]IPP!I56</f>
        <v>8.3000000000000007</v>
      </c>
      <c r="J56" s="38">
        <f>[1]EQ!J56+[1]STRUC!J56+[1]IPP!J56</f>
        <v>7.8</v>
      </c>
      <c r="K56" s="38">
        <f>[1]EQ!K56+[1]STRUC!K56+[1]IPP!K56</f>
        <v>7.5</v>
      </c>
      <c r="L56" s="38">
        <f>[1]EQ!L56+[1]STRUC!L56+[1]IPP!L56</f>
        <v>7.3</v>
      </c>
      <c r="M56" s="38">
        <f>[1]EQ!M56+[1]STRUC!M56+[1]IPP!M56</f>
        <v>7.1</v>
      </c>
      <c r="N56" s="38">
        <f>[1]EQ!N56+[1]STRUC!N56+[1]IPP!N56</f>
        <v>7.7</v>
      </c>
      <c r="O56" s="38">
        <f>[1]EQ!O56+[1]STRUC!O56+[1]IPP!O56</f>
        <v>8.8000000000000007</v>
      </c>
      <c r="P56" s="38">
        <f>[1]EQ!P56+[1]STRUC!P56+[1]IPP!P56</f>
        <v>10.3</v>
      </c>
      <c r="Q56" s="38">
        <f>[1]EQ!Q56+[1]STRUC!Q56+[1]IPP!Q56</f>
        <v>11.4</v>
      </c>
      <c r="R56" s="38">
        <f>[1]EQ!R56+[1]STRUC!R56+[1]IPP!R56</f>
        <v>11.600000000000001</v>
      </c>
      <c r="S56" s="38">
        <f>[1]EQ!S56+[1]STRUC!S56+[1]IPP!S56</f>
        <v>11.8</v>
      </c>
      <c r="T56" s="38">
        <f>[1]EQ!T56+[1]STRUC!T56+[1]IPP!T56</f>
        <v>11.9</v>
      </c>
      <c r="U56" s="38">
        <f>[1]EQ!U56+[1]STRUC!U56+[1]IPP!U56</f>
        <v>12</v>
      </c>
      <c r="V56" s="38">
        <f>[1]EQ!V56+[1]STRUC!V56+[1]IPP!V56</f>
        <v>12.5</v>
      </c>
      <c r="W56" s="38">
        <f>[1]EQ!W56+[1]STRUC!W56+[1]IPP!W56</f>
        <v>14</v>
      </c>
      <c r="X56" s="38">
        <f>[1]EQ!X56+[1]STRUC!X56+[1]IPP!X56</f>
        <v>15.3</v>
      </c>
      <c r="Y56" s="38">
        <f>[1]EQ!Y56+[1]STRUC!Y56+[1]IPP!Y56</f>
        <v>16.7</v>
      </c>
      <c r="Z56" s="38">
        <f>[1]EQ!Z56+[1]STRUC!Z56+[1]IPP!Z56</f>
        <v>18.2</v>
      </c>
      <c r="AA56" s="38">
        <f>[1]EQ!AA56+[1]STRUC!AA56+[1]IPP!AA56</f>
        <v>18.600000000000001</v>
      </c>
      <c r="AB56" s="38">
        <f>[1]EQ!AB56+[1]STRUC!AB56+[1]IPP!AB56</f>
        <v>18.5</v>
      </c>
      <c r="AC56" s="38">
        <f>[1]EQ!AC56+[1]STRUC!AC56+[1]IPP!AC56</f>
        <v>18.399999999999999</v>
      </c>
      <c r="AD56" s="38">
        <f>[1]EQ!AD56+[1]STRUC!AD56+[1]IPP!AD56</f>
        <v>18.8</v>
      </c>
      <c r="AE56" s="38">
        <f>[1]EQ!AE56+[1]STRUC!AE56+[1]IPP!AE56</f>
        <v>19.3</v>
      </c>
      <c r="AF56" s="38">
        <f>[1]EQ!AF56+[1]STRUC!AF56+[1]IPP!AF56</f>
        <v>20.3</v>
      </c>
      <c r="AG56" s="38">
        <f>[1]EQ!AG56+[1]STRUC!AG56+[1]IPP!AG56</f>
        <v>21.9</v>
      </c>
      <c r="AH56" s="38">
        <f>[1]EQ!AH56+[1]STRUC!AH56+[1]IPP!AH56</f>
        <v>23.799999999999997</v>
      </c>
    </row>
    <row r="57" spans="1:34" x14ac:dyDescent="0.25">
      <c r="A57" s="37" t="s">
        <v>453</v>
      </c>
      <c r="B57" s="37" t="s">
        <v>544</v>
      </c>
      <c r="C57" s="38">
        <f>[1]EQ!C57+[1]STRUC!C57+[1]IPP!C57</f>
        <v>4.1999999999999993</v>
      </c>
      <c r="D57" s="38">
        <f>[1]EQ!D57+[1]STRUC!D57+[1]IPP!D57</f>
        <v>4.6999999999999993</v>
      </c>
      <c r="E57" s="38">
        <f>[1]EQ!E57+[1]STRUC!E57+[1]IPP!E57</f>
        <v>5.3</v>
      </c>
      <c r="F57" s="38">
        <f>[1]EQ!F57+[1]STRUC!F57+[1]IPP!F57</f>
        <v>6.1999999999999993</v>
      </c>
      <c r="G57" s="38">
        <f>[1]EQ!G57+[1]STRUC!G57+[1]IPP!G57</f>
        <v>7.1</v>
      </c>
      <c r="H57" s="38">
        <f>[1]EQ!H57+[1]STRUC!H57+[1]IPP!H57</f>
        <v>8.4</v>
      </c>
      <c r="I57" s="38">
        <f>[1]EQ!I57+[1]STRUC!I57+[1]IPP!I57</f>
        <v>9.6</v>
      </c>
      <c r="J57" s="38">
        <f>[1]EQ!J57+[1]STRUC!J57+[1]IPP!J57</f>
        <v>10.5</v>
      </c>
      <c r="K57" s="38">
        <f>[1]EQ!K57+[1]STRUC!K57+[1]IPP!K57</f>
        <v>12</v>
      </c>
      <c r="L57" s="38">
        <f>[1]EQ!L57+[1]STRUC!L57+[1]IPP!L57</f>
        <v>12.899999999999999</v>
      </c>
      <c r="M57" s="38">
        <f>[1]EQ!M57+[1]STRUC!M57+[1]IPP!M57</f>
        <v>13.1</v>
      </c>
      <c r="N57" s="38">
        <f>[1]EQ!N57+[1]STRUC!N57+[1]IPP!N57</f>
        <v>14.2</v>
      </c>
      <c r="O57" s="38">
        <f>[1]EQ!O57+[1]STRUC!O57+[1]IPP!O57</f>
        <v>16.3</v>
      </c>
      <c r="P57" s="38">
        <f>[1]EQ!P57+[1]STRUC!P57+[1]IPP!P57</f>
        <v>18.600000000000001</v>
      </c>
      <c r="Q57" s="38">
        <f>[1]EQ!Q57+[1]STRUC!Q57+[1]IPP!Q57</f>
        <v>20.8</v>
      </c>
      <c r="R57" s="38">
        <f>[1]EQ!R57+[1]STRUC!R57+[1]IPP!R57</f>
        <v>22.7</v>
      </c>
      <c r="S57" s="38">
        <f>[1]EQ!S57+[1]STRUC!S57+[1]IPP!S57</f>
        <v>24.700000000000003</v>
      </c>
      <c r="T57" s="38">
        <f>[1]EQ!T57+[1]STRUC!T57+[1]IPP!T57</f>
        <v>26.799999999999997</v>
      </c>
      <c r="U57" s="38">
        <f>[1]EQ!U57+[1]STRUC!U57+[1]IPP!U57</f>
        <v>27.700000000000003</v>
      </c>
      <c r="V57" s="38">
        <f>[1]EQ!V57+[1]STRUC!V57+[1]IPP!V57</f>
        <v>27.799999999999997</v>
      </c>
      <c r="W57" s="38">
        <f>[1]EQ!W57+[1]STRUC!W57+[1]IPP!W57</f>
        <v>28.1</v>
      </c>
      <c r="X57" s="38">
        <f>[1]EQ!X57+[1]STRUC!X57+[1]IPP!X57</f>
        <v>29.1</v>
      </c>
      <c r="Y57" s="38">
        <f>[1]EQ!Y57+[1]STRUC!Y57+[1]IPP!Y57</f>
        <v>30</v>
      </c>
      <c r="Z57" s="38">
        <f>[1]EQ!Z57+[1]STRUC!Z57+[1]IPP!Z57</f>
        <v>29.9</v>
      </c>
      <c r="AA57" s="38">
        <f>[1]EQ!AA57+[1]STRUC!AA57+[1]IPP!AA57</f>
        <v>29.799999999999997</v>
      </c>
      <c r="AB57" s="38">
        <f>[1]EQ!AB57+[1]STRUC!AB57+[1]IPP!AB57</f>
        <v>31.1</v>
      </c>
      <c r="AC57" s="38">
        <f>[1]EQ!AC57+[1]STRUC!AC57+[1]IPP!AC57</f>
        <v>33.4</v>
      </c>
      <c r="AD57" s="38">
        <f>[1]EQ!AD57+[1]STRUC!AD57+[1]IPP!AD57</f>
        <v>35.200000000000003</v>
      </c>
      <c r="AE57" s="38">
        <f>[1]EQ!AE57+[1]STRUC!AE57+[1]IPP!AE57</f>
        <v>36.599999999999994</v>
      </c>
      <c r="AF57" s="38">
        <f>[1]EQ!AF57+[1]STRUC!AF57+[1]IPP!AF57</f>
        <v>38.599999999999994</v>
      </c>
      <c r="AG57" s="38">
        <f>[1]EQ!AG57+[1]STRUC!AG57+[1]IPP!AG57</f>
        <v>40.4</v>
      </c>
      <c r="AH57" s="38">
        <f>[1]EQ!AH57+[1]STRUC!AH57+[1]IPP!AH57</f>
        <v>42.5</v>
      </c>
    </row>
    <row r="58" spans="1:34" x14ac:dyDescent="0.25">
      <c r="A58" s="37" t="s">
        <v>454</v>
      </c>
      <c r="B58" s="37" t="s">
        <v>545</v>
      </c>
      <c r="C58" s="38">
        <f>[1]EQ!C58+[1]STRUC!C58+[1]IPP!C58</f>
        <v>0.2</v>
      </c>
      <c r="D58" s="38">
        <f>[1]EQ!D58+[1]STRUC!D58+[1]IPP!D58</f>
        <v>0.30000000000000004</v>
      </c>
      <c r="E58" s="38">
        <f>[1]EQ!E58+[1]STRUC!E58+[1]IPP!E58</f>
        <v>0.30000000000000004</v>
      </c>
      <c r="F58" s="38">
        <f>[1]EQ!F58+[1]STRUC!F58+[1]IPP!F58</f>
        <v>0.30000000000000004</v>
      </c>
      <c r="G58" s="38">
        <f>[1]EQ!G58+[1]STRUC!G58+[1]IPP!G58</f>
        <v>0.2</v>
      </c>
      <c r="H58" s="38">
        <f>[1]EQ!H58+[1]STRUC!H58+[1]IPP!H58</f>
        <v>0.2</v>
      </c>
      <c r="I58" s="38">
        <f>[1]EQ!I58+[1]STRUC!I58+[1]IPP!I58</f>
        <v>0.1</v>
      </c>
      <c r="J58" s="38">
        <f>[1]EQ!J58+[1]STRUC!J58+[1]IPP!J58</f>
        <v>0.2</v>
      </c>
      <c r="K58" s="38">
        <f>[1]EQ!K58+[1]STRUC!K58+[1]IPP!K58</f>
        <v>0.30000000000000004</v>
      </c>
      <c r="L58" s="38">
        <f>[1]EQ!L58+[1]STRUC!L58+[1]IPP!L58</f>
        <v>0.30000000000000004</v>
      </c>
      <c r="M58" s="38">
        <f>[1]EQ!M58+[1]STRUC!M58+[1]IPP!M58</f>
        <v>0.30000000000000004</v>
      </c>
      <c r="N58" s="38">
        <f>[1]EQ!N58+[1]STRUC!N58+[1]IPP!N58</f>
        <v>0.4</v>
      </c>
      <c r="O58" s="38">
        <f>[1]EQ!O58+[1]STRUC!O58+[1]IPP!O58</f>
        <v>0.5</v>
      </c>
      <c r="P58" s="38">
        <f>[1]EQ!P58+[1]STRUC!P58+[1]IPP!P58</f>
        <v>0.5</v>
      </c>
      <c r="Q58" s="38">
        <f>[1]EQ!Q58+[1]STRUC!Q58+[1]IPP!Q58</f>
        <v>0.5</v>
      </c>
      <c r="R58" s="38">
        <f>[1]EQ!R58+[1]STRUC!R58+[1]IPP!R58</f>
        <v>0.5</v>
      </c>
      <c r="S58" s="38">
        <f>[1]EQ!S58+[1]STRUC!S58+[1]IPP!S58</f>
        <v>0.6</v>
      </c>
      <c r="T58" s="38">
        <f>[1]EQ!T58+[1]STRUC!T58+[1]IPP!T58</f>
        <v>0.6</v>
      </c>
      <c r="U58" s="38">
        <f>[1]EQ!U58+[1]STRUC!U58+[1]IPP!U58</f>
        <v>0.7</v>
      </c>
      <c r="V58" s="38">
        <f>[1]EQ!V58+[1]STRUC!V58+[1]IPP!V58</f>
        <v>0.7</v>
      </c>
      <c r="W58" s="38">
        <f>[1]EQ!W58+[1]STRUC!W58+[1]IPP!W58</f>
        <v>0.79999999999999993</v>
      </c>
      <c r="X58" s="38">
        <f>[1]EQ!X58+[1]STRUC!X58+[1]IPP!X58</f>
        <v>0.79999999999999993</v>
      </c>
      <c r="Y58" s="38">
        <f>[1]EQ!Y58+[1]STRUC!Y58+[1]IPP!Y58</f>
        <v>0.79999999999999993</v>
      </c>
      <c r="Z58" s="38">
        <f>[1]EQ!Z58+[1]STRUC!Z58+[1]IPP!Z58</f>
        <v>0.89999999999999991</v>
      </c>
      <c r="AA58" s="38">
        <f>[1]EQ!AA58+[1]STRUC!AA58+[1]IPP!AA58</f>
        <v>1.1000000000000001</v>
      </c>
      <c r="AB58" s="38">
        <f>[1]EQ!AB58+[1]STRUC!AB58+[1]IPP!AB58</f>
        <v>1.2000000000000002</v>
      </c>
      <c r="AC58" s="38">
        <f>[1]EQ!AC58+[1]STRUC!AC58+[1]IPP!AC58</f>
        <v>1.2000000000000002</v>
      </c>
      <c r="AD58" s="38">
        <f>[1]EQ!AD58+[1]STRUC!AD58+[1]IPP!AD58</f>
        <v>1.2000000000000002</v>
      </c>
      <c r="AE58" s="38">
        <f>[1]EQ!AE58+[1]STRUC!AE58+[1]IPP!AE58</f>
        <v>1.1000000000000001</v>
      </c>
      <c r="AF58" s="38">
        <f>[1]EQ!AF58+[1]STRUC!AF58+[1]IPP!AF58</f>
        <v>1</v>
      </c>
      <c r="AG58" s="38">
        <f>[1]EQ!AG58+[1]STRUC!AG58+[1]IPP!AG58</f>
        <v>1.1000000000000001</v>
      </c>
      <c r="AH58" s="38">
        <f>[1]EQ!AH58+[1]STRUC!AH58+[1]IPP!AH58</f>
        <v>1.1000000000000001</v>
      </c>
    </row>
    <row r="59" spans="1:34" x14ac:dyDescent="0.25">
      <c r="A59" s="37" t="s">
        <v>455</v>
      </c>
      <c r="B59" s="2" t="s">
        <v>67</v>
      </c>
      <c r="C59" s="38">
        <f>[1]EQ!C59+[1]STRUC!C59+[1]IPP!C59</f>
        <v>79</v>
      </c>
      <c r="D59" s="38">
        <f>[1]EQ!D59+[1]STRUC!D59+[1]IPP!D59</f>
        <v>87.199999999999989</v>
      </c>
      <c r="E59" s="38">
        <f>[1]EQ!E59+[1]STRUC!E59+[1]IPP!E59</f>
        <v>95.2</v>
      </c>
      <c r="F59" s="38">
        <f>[1]EQ!F59+[1]STRUC!F59+[1]IPP!F59</f>
        <v>101.8</v>
      </c>
      <c r="G59" s="38">
        <f>[1]EQ!G59+[1]STRUC!G59+[1]IPP!G59</f>
        <v>107.10000000000001</v>
      </c>
      <c r="H59" s="38">
        <f>[1]EQ!H59+[1]STRUC!H59+[1]IPP!H59</f>
        <v>112</v>
      </c>
      <c r="I59" s="38">
        <f>[1]EQ!I59+[1]STRUC!I59+[1]IPP!I59</f>
        <v>118.3</v>
      </c>
      <c r="J59" s="38">
        <f>[1]EQ!J59+[1]STRUC!J59+[1]IPP!J59</f>
        <v>126.70000000000002</v>
      </c>
      <c r="K59" s="38">
        <f>[1]EQ!K59+[1]STRUC!K59+[1]IPP!K59</f>
        <v>136</v>
      </c>
      <c r="L59" s="38">
        <f>[1]EQ!L59+[1]STRUC!L59+[1]IPP!L59</f>
        <v>146.69999999999999</v>
      </c>
      <c r="M59" s="38">
        <f>[1]EQ!M59+[1]STRUC!M59+[1]IPP!M59</f>
        <v>159.69999999999999</v>
      </c>
      <c r="N59" s="38">
        <f>[1]EQ!N59+[1]STRUC!N59+[1]IPP!N59</f>
        <v>174.1</v>
      </c>
      <c r="O59" s="38">
        <f>[1]EQ!O59+[1]STRUC!O59+[1]IPP!O59</f>
        <v>190.6</v>
      </c>
      <c r="P59" s="38">
        <f>[1]EQ!P59+[1]STRUC!P59+[1]IPP!P59</f>
        <v>208.2</v>
      </c>
      <c r="Q59" s="38">
        <f>[1]EQ!Q59+[1]STRUC!Q59+[1]IPP!Q59</f>
        <v>222.9</v>
      </c>
      <c r="R59" s="38">
        <f>[1]EQ!R59+[1]STRUC!R59+[1]IPP!R59</f>
        <v>236.39999999999998</v>
      </c>
      <c r="S59" s="38">
        <f>[1]EQ!S59+[1]STRUC!S59+[1]IPP!S59</f>
        <v>251.4</v>
      </c>
      <c r="T59" s="38">
        <f>[1]EQ!T59+[1]STRUC!T59+[1]IPP!T59</f>
        <v>270</v>
      </c>
      <c r="U59" s="38">
        <f>[1]EQ!U59+[1]STRUC!U59+[1]IPP!U59</f>
        <v>293.5</v>
      </c>
      <c r="V59" s="38">
        <f>[1]EQ!V59+[1]STRUC!V59+[1]IPP!V59</f>
        <v>318.7</v>
      </c>
      <c r="W59" s="38">
        <f>[1]EQ!W59+[1]STRUC!W59+[1]IPP!W59</f>
        <v>338.29999999999995</v>
      </c>
      <c r="X59" s="38">
        <f>[1]EQ!X59+[1]STRUC!X59+[1]IPP!X59</f>
        <v>347.3</v>
      </c>
      <c r="Y59" s="38">
        <f>[1]EQ!Y59+[1]STRUC!Y59+[1]IPP!Y59</f>
        <v>346.50000000000006</v>
      </c>
      <c r="Z59" s="38">
        <f>[1]EQ!Z59+[1]STRUC!Z59+[1]IPP!Z59</f>
        <v>344</v>
      </c>
      <c r="AA59" s="38">
        <f>[1]EQ!AA59+[1]STRUC!AA59+[1]IPP!AA59</f>
        <v>344.1</v>
      </c>
      <c r="AB59" s="38">
        <f>[1]EQ!AB59+[1]STRUC!AB59+[1]IPP!AB59</f>
        <v>348.29999999999995</v>
      </c>
      <c r="AC59" s="38">
        <f>[1]EQ!AC59+[1]STRUC!AC59+[1]IPP!AC59</f>
        <v>358.20000000000005</v>
      </c>
      <c r="AD59" s="38">
        <f>[1]EQ!AD59+[1]STRUC!AD59+[1]IPP!AD59</f>
        <v>370.4</v>
      </c>
      <c r="AE59" s="38">
        <f>[1]EQ!AE59+[1]STRUC!AE59+[1]IPP!AE59</f>
        <v>385.2</v>
      </c>
      <c r="AF59" s="38">
        <f>[1]EQ!AF59+[1]STRUC!AF59+[1]IPP!AF59</f>
        <v>403.4</v>
      </c>
      <c r="AG59" s="38">
        <f>[1]EQ!AG59+[1]STRUC!AG59+[1]IPP!AG59</f>
        <v>421.59999999999997</v>
      </c>
      <c r="AH59" s="38">
        <f>[1]EQ!AH59+[1]STRUC!AH59+[1]IPP!AH59</f>
        <v>440</v>
      </c>
    </row>
    <row r="60" spans="1:34" x14ac:dyDescent="0.25">
      <c r="A60" s="37" t="s">
        <v>456</v>
      </c>
      <c r="B60" s="37" t="s">
        <v>546</v>
      </c>
      <c r="C60" s="38">
        <f>[1]EQ!C60+[1]STRUC!C60+[1]IPP!C60</f>
        <v>71.5</v>
      </c>
      <c r="D60" s="38">
        <f>[1]EQ!D60+[1]STRUC!D60+[1]IPP!D60</f>
        <v>78.900000000000006</v>
      </c>
      <c r="E60" s="38">
        <f>[1]EQ!E60+[1]STRUC!E60+[1]IPP!E60</f>
        <v>85.9</v>
      </c>
      <c r="F60" s="38">
        <f>[1]EQ!F60+[1]STRUC!F60+[1]IPP!F60</f>
        <v>92</v>
      </c>
      <c r="G60" s="38">
        <f>[1]EQ!G60+[1]STRUC!G60+[1]IPP!G60</f>
        <v>97.100000000000009</v>
      </c>
      <c r="H60" s="38">
        <f>[1]EQ!H60+[1]STRUC!H60+[1]IPP!H60</f>
        <v>101.8</v>
      </c>
      <c r="I60" s="38">
        <f>[1]EQ!I60+[1]STRUC!I60+[1]IPP!I60</f>
        <v>107.1</v>
      </c>
      <c r="J60" s="38">
        <f>[1]EQ!J60+[1]STRUC!J60+[1]IPP!J60</f>
        <v>113.5</v>
      </c>
      <c r="K60" s="38">
        <f>[1]EQ!K60+[1]STRUC!K60+[1]IPP!K60</f>
        <v>120.19999999999999</v>
      </c>
      <c r="L60" s="38">
        <f>[1]EQ!L60+[1]STRUC!L60+[1]IPP!L60</f>
        <v>127.5</v>
      </c>
      <c r="M60" s="38">
        <f>[1]EQ!M60+[1]STRUC!M60+[1]IPP!M60</f>
        <v>135.89999999999998</v>
      </c>
      <c r="N60" s="38">
        <f>[1]EQ!N60+[1]STRUC!N60+[1]IPP!N60</f>
        <v>145.9</v>
      </c>
      <c r="O60" s="38">
        <f>[1]EQ!O60+[1]STRUC!O60+[1]IPP!O60</f>
        <v>157.69999999999999</v>
      </c>
      <c r="P60" s="38">
        <f>[1]EQ!P60+[1]STRUC!P60+[1]IPP!P60</f>
        <v>169.6</v>
      </c>
      <c r="Q60" s="38">
        <f>[1]EQ!Q60+[1]STRUC!Q60+[1]IPP!Q60</f>
        <v>181.29999999999998</v>
      </c>
      <c r="R60" s="38">
        <f>[1]EQ!R60+[1]STRUC!R60+[1]IPP!R60</f>
        <v>194.89999999999998</v>
      </c>
      <c r="S60" s="38">
        <f>[1]EQ!S60+[1]STRUC!S60+[1]IPP!S60</f>
        <v>210.7</v>
      </c>
      <c r="T60" s="38">
        <f>[1]EQ!T60+[1]STRUC!T60+[1]IPP!T60</f>
        <v>229.5</v>
      </c>
      <c r="U60" s="38">
        <f>[1]EQ!U60+[1]STRUC!U60+[1]IPP!U60</f>
        <v>251.9</v>
      </c>
      <c r="V60" s="38">
        <f>[1]EQ!V60+[1]STRUC!V60+[1]IPP!V60</f>
        <v>273.5</v>
      </c>
      <c r="W60" s="38">
        <f>[1]EQ!W60+[1]STRUC!W60+[1]IPP!W60</f>
        <v>289.60000000000002</v>
      </c>
      <c r="X60" s="38">
        <f>[1]EQ!X60+[1]STRUC!X60+[1]IPP!X60</f>
        <v>298.09999999999997</v>
      </c>
      <c r="Y60" s="38">
        <f>[1]EQ!Y60+[1]STRUC!Y60+[1]IPP!Y60</f>
        <v>299.90000000000003</v>
      </c>
      <c r="Z60" s="38">
        <f>[1]EQ!Z60+[1]STRUC!Z60+[1]IPP!Z60</f>
        <v>299.10000000000002</v>
      </c>
      <c r="AA60" s="38">
        <f>[1]EQ!AA60+[1]STRUC!AA60+[1]IPP!AA60</f>
        <v>297.89999999999998</v>
      </c>
      <c r="AB60" s="38">
        <f>[1]EQ!AB60+[1]STRUC!AB60+[1]IPP!AB60</f>
        <v>298.89999999999998</v>
      </c>
      <c r="AC60" s="38">
        <f>[1]EQ!AC60+[1]STRUC!AC60+[1]IPP!AC60</f>
        <v>304.79999999999995</v>
      </c>
      <c r="AD60" s="38">
        <f>[1]EQ!AD60+[1]STRUC!AD60+[1]IPP!AD60</f>
        <v>313.20000000000005</v>
      </c>
      <c r="AE60" s="38">
        <f>[1]EQ!AE60+[1]STRUC!AE60+[1]IPP!AE60</f>
        <v>323.40000000000003</v>
      </c>
      <c r="AF60" s="38">
        <f>[1]EQ!AF60+[1]STRUC!AF60+[1]IPP!AF60</f>
        <v>336.59999999999997</v>
      </c>
      <c r="AG60" s="38">
        <f>[1]EQ!AG60+[1]STRUC!AG60+[1]IPP!AG60</f>
        <v>351.59999999999997</v>
      </c>
      <c r="AH60" s="38">
        <f>[1]EQ!AH60+[1]STRUC!AH60+[1]IPP!AH60</f>
        <v>367.3</v>
      </c>
    </row>
    <row r="61" spans="1:34" x14ac:dyDescent="0.25">
      <c r="A61" s="37" t="s">
        <v>457</v>
      </c>
      <c r="B61" s="37" t="s">
        <v>547</v>
      </c>
      <c r="C61" s="38">
        <f>[1]EQ!C61+[1]STRUC!C61+[1]IPP!C61</f>
        <v>7.5</v>
      </c>
      <c r="D61" s="38">
        <f>[1]EQ!D61+[1]STRUC!D61+[1]IPP!D61</f>
        <v>8.3999999999999986</v>
      </c>
      <c r="E61" s="38">
        <f>[1]EQ!E61+[1]STRUC!E61+[1]IPP!E61</f>
        <v>9.3000000000000007</v>
      </c>
      <c r="F61" s="38">
        <f>[1]EQ!F61+[1]STRUC!F61+[1]IPP!F61</f>
        <v>9.8000000000000007</v>
      </c>
      <c r="G61" s="38">
        <f>[1]EQ!G61+[1]STRUC!G61+[1]IPP!G61</f>
        <v>10</v>
      </c>
      <c r="H61" s="38">
        <f>[1]EQ!H61+[1]STRUC!H61+[1]IPP!H61</f>
        <v>10.3</v>
      </c>
      <c r="I61" s="38">
        <f>[1]EQ!I61+[1]STRUC!I61+[1]IPP!I61</f>
        <v>11.3</v>
      </c>
      <c r="J61" s="38">
        <f>[1]EQ!J61+[1]STRUC!J61+[1]IPP!J61</f>
        <v>13.2</v>
      </c>
      <c r="K61" s="38">
        <f>[1]EQ!K61+[1]STRUC!K61+[1]IPP!K61</f>
        <v>15.9</v>
      </c>
      <c r="L61" s="38">
        <f>[1]EQ!L61+[1]STRUC!L61+[1]IPP!L61</f>
        <v>19.2</v>
      </c>
      <c r="M61" s="38">
        <f>[1]EQ!M61+[1]STRUC!M61+[1]IPP!M61</f>
        <v>23.900000000000002</v>
      </c>
      <c r="N61" s="38">
        <f>[1]EQ!N61+[1]STRUC!N61+[1]IPP!N61</f>
        <v>28.1</v>
      </c>
      <c r="O61" s="38">
        <f>[1]EQ!O61+[1]STRUC!O61+[1]IPP!O61</f>
        <v>32.900000000000006</v>
      </c>
      <c r="P61" s="38">
        <f>[1]EQ!P61+[1]STRUC!P61+[1]IPP!P61</f>
        <v>38.600000000000009</v>
      </c>
      <c r="Q61" s="38">
        <f>[1]EQ!Q61+[1]STRUC!Q61+[1]IPP!Q61</f>
        <v>41.600000000000009</v>
      </c>
      <c r="R61" s="38">
        <f>[1]EQ!R61+[1]STRUC!R61+[1]IPP!R61</f>
        <v>41.400000000000006</v>
      </c>
      <c r="S61" s="38">
        <f>[1]EQ!S61+[1]STRUC!S61+[1]IPP!S61</f>
        <v>40.6</v>
      </c>
      <c r="T61" s="38">
        <f>[1]EQ!T61+[1]STRUC!T61+[1]IPP!T61</f>
        <v>40.5</v>
      </c>
      <c r="U61" s="38">
        <f>[1]EQ!U61+[1]STRUC!U61+[1]IPP!U61</f>
        <v>41.6</v>
      </c>
      <c r="V61" s="38">
        <f>[1]EQ!V61+[1]STRUC!V61+[1]IPP!V61</f>
        <v>45.2</v>
      </c>
      <c r="W61" s="38">
        <f>[1]EQ!W61+[1]STRUC!W61+[1]IPP!W61</f>
        <v>48.699999999999996</v>
      </c>
      <c r="X61" s="38">
        <f>[1]EQ!X61+[1]STRUC!X61+[1]IPP!X61</f>
        <v>49.3</v>
      </c>
      <c r="Y61" s="38">
        <f>[1]EQ!Y61+[1]STRUC!Y61+[1]IPP!Y61</f>
        <v>46.7</v>
      </c>
      <c r="Z61" s="38">
        <f>[1]EQ!Z61+[1]STRUC!Z61+[1]IPP!Z61</f>
        <v>45</v>
      </c>
      <c r="AA61" s="38">
        <f>[1]EQ!AA61+[1]STRUC!AA61+[1]IPP!AA61</f>
        <v>46.2</v>
      </c>
      <c r="AB61" s="38">
        <f>[1]EQ!AB61+[1]STRUC!AB61+[1]IPP!AB61</f>
        <v>49.4</v>
      </c>
      <c r="AC61" s="38">
        <f>[1]EQ!AC61+[1]STRUC!AC61+[1]IPP!AC61</f>
        <v>53.4</v>
      </c>
      <c r="AD61" s="38">
        <f>[1]EQ!AD61+[1]STRUC!AD61+[1]IPP!AD61</f>
        <v>57.099999999999994</v>
      </c>
      <c r="AE61" s="38">
        <f>[1]EQ!AE61+[1]STRUC!AE61+[1]IPP!AE61</f>
        <v>61.8</v>
      </c>
      <c r="AF61" s="38">
        <f>[1]EQ!AF61+[1]STRUC!AF61+[1]IPP!AF61</f>
        <v>66.8</v>
      </c>
      <c r="AG61" s="38">
        <f>[1]EQ!AG61+[1]STRUC!AG61+[1]IPP!AG61</f>
        <v>69.899999999999991</v>
      </c>
      <c r="AH61" s="38">
        <f>[1]EQ!AH61+[1]STRUC!AH61+[1]IPP!AH61</f>
        <v>72.7</v>
      </c>
    </row>
    <row r="62" spans="1:34" x14ac:dyDescent="0.25">
      <c r="A62" s="37" t="s">
        <v>458</v>
      </c>
      <c r="B62" s="2" t="s">
        <v>253</v>
      </c>
      <c r="C62" s="38">
        <f>[1]EQ!C62+[1]STRUC!C62+[1]IPP!C62</f>
        <v>18.899999999999999</v>
      </c>
      <c r="D62" s="38">
        <f>[1]EQ!D62+[1]STRUC!D62+[1]IPP!D62</f>
        <v>21.700000000000003</v>
      </c>
      <c r="E62" s="38">
        <f>[1]EQ!E62+[1]STRUC!E62+[1]IPP!E62</f>
        <v>24.5</v>
      </c>
      <c r="F62" s="38">
        <f>[1]EQ!F62+[1]STRUC!F62+[1]IPP!F62</f>
        <v>26.700000000000003</v>
      </c>
      <c r="G62" s="38">
        <f>[1]EQ!G62+[1]STRUC!G62+[1]IPP!G62</f>
        <v>28.8</v>
      </c>
      <c r="H62" s="38">
        <f>[1]EQ!H62+[1]STRUC!H62+[1]IPP!H62</f>
        <v>30.599999999999998</v>
      </c>
      <c r="I62" s="38">
        <f>[1]EQ!I62+[1]STRUC!I62+[1]IPP!I62</f>
        <v>32.799999999999997</v>
      </c>
      <c r="J62" s="38">
        <f>[1]EQ!J62+[1]STRUC!J62+[1]IPP!J62</f>
        <v>34.799999999999997</v>
      </c>
      <c r="K62" s="38">
        <f>[1]EQ!K62+[1]STRUC!K62+[1]IPP!K62</f>
        <v>37.299999999999997</v>
      </c>
      <c r="L62" s="38">
        <f>[1]EQ!L62+[1]STRUC!L62+[1]IPP!L62</f>
        <v>40.4</v>
      </c>
      <c r="M62" s="38">
        <f>[1]EQ!M62+[1]STRUC!M62+[1]IPP!M62</f>
        <v>44.9</v>
      </c>
      <c r="N62" s="38">
        <f>[1]EQ!N62+[1]STRUC!N62+[1]IPP!N62</f>
        <v>51</v>
      </c>
      <c r="O62" s="38">
        <f>[1]EQ!O62+[1]STRUC!O62+[1]IPP!O62</f>
        <v>58.900000000000006</v>
      </c>
      <c r="P62" s="38">
        <f>[1]EQ!P62+[1]STRUC!P62+[1]IPP!P62</f>
        <v>68.099999999999994</v>
      </c>
      <c r="Q62" s="38">
        <f>[1]EQ!Q62+[1]STRUC!Q62+[1]IPP!Q62</f>
        <v>74.8</v>
      </c>
      <c r="R62" s="38">
        <f>[1]EQ!R62+[1]STRUC!R62+[1]IPP!R62</f>
        <v>80</v>
      </c>
      <c r="S62" s="38">
        <f>[1]EQ!S62+[1]STRUC!S62+[1]IPP!S62</f>
        <v>85.8</v>
      </c>
      <c r="T62" s="38">
        <f>[1]EQ!T62+[1]STRUC!T62+[1]IPP!T62</f>
        <v>91.300000000000011</v>
      </c>
      <c r="U62" s="38">
        <f>[1]EQ!U62+[1]STRUC!U62+[1]IPP!U62</f>
        <v>97.1</v>
      </c>
      <c r="V62" s="38">
        <f>[1]EQ!V62+[1]STRUC!V62+[1]IPP!V62</f>
        <v>103.4</v>
      </c>
      <c r="W62" s="38">
        <f>[1]EQ!W62+[1]STRUC!W62+[1]IPP!W62</f>
        <v>109</v>
      </c>
      <c r="X62" s="38">
        <f>[1]EQ!X62+[1]STRUC!X62+[1]IPP!X62</f>
        <v>114.1</v>
      </c>
      <c r="Y62" s="38">
        <f>[1]EQ!Y62+[1]STRUC!Y62+[1]IPP!Y62</f>
        <v>118.30000000000001</v>
      </c>
      <c r="Z62" s="38">
        <f>[1]EQ!Z62+[1]STRUC!Z62+[1]IPP!Z62</f>
        <v>121.8</v>
      </c>
      <c r="AA62" s="38">
        <f>[1]EQ!AA62+[1]STRUC!AA62+[1]IPP!AA62</f>
        <v>124.9</v>
      </c>
      <c r="AB62" s="38">
        <f>[1]EQ!AB62+[1]STRUC!AB62+[1]IPP!AB62</f>
        <v>128.6</v>
      </c>
      <c r="AC62" s="38">
        <f>[1]EQ!AC62+[1]STRUC!AC62+[1]IPP!AC62</f>
        <v>132.80000000000001</v>
      </c>
      <c r="AD62" s="38">
        <f>[1]EQ!AD62+[1]STRUC!AD62+[1]IPP!AD62</f>
        <v>135.80000000000001</v>
      </c>
      <c r="AE62" s="38">
        <f>[1]EQ!AE62+[1]STRUC!AE62+[1]IPP!AE62</f>
        <v>138.5</v>
      </c>
      <c r="AF62" s="38">
        <f>[1]EQ!AF62+[1]STRUC!AF62+[1]IPP!AF62</f>
        <v>142.30000000000001</v>
      </c>
      <c r="AG62" s="38">
        <f>[1]EQ!AG62+[1]STRUC!AG62+[1]IPP!AG62</f>
        <v>146.5</v>
      </c>
      <c r="AH62" s="38">
        <f>[1]EQ!AH62+[1]STRUC!AH62+[1]IPP!AH62</f>
        <v>152.69999999999999</v>
      </c>
    </row>
    <row r="63" spans="1:34" x14ac:dyDescent="0.25">
      <c r="A63" s="37" t="s">
        <v>459</v>
      </c>
      <c r="B63" s="2" t="s">
        <v>72</v>
      </c>
      <c r="C63" s="37">
        <v>12.4</v>
      </c>
      <c r="D63" s="37">
        <v>14.3</v>
      </c>
      <c r="E63" s="37">
        <v>16.299999999999997</v>
      </c>
      <c r="F63" s="37">
        <v>18.100000000000001</v>
      </c>
      <c r="G63" s="37">
        <v>19.7</v>
      </c>
      <c r="H63" s="37">
        <v>21.2</v>
      </c>
      <c r="I63" s="37">
        <v>22.799999999999997</v>
      </c>
      <c r="J63" s="37">
        <v>24.299999999999997</v>
      </c>
      <c r="K63" s="37">
        <v>26.099999999999998</v>
      </c>
      <c r="L63" s="37">
        <v>28.4</v>
      </c>
      <c r="M63" s="37">
        <v>32.299999999999997</v>
      </c>
      <c r="N63" s="37">
        <v>37.6</v>
      </c>
      <c r="O63" s="37">
        <v>44.3</v>
      </c>
      <c r="P63" s="37">
        <v>52.6</v>
      </c>
      <c r="Q63" s="37">
        <v>58.8</v>
      </c>
      <c r="R63" s="37">
        <v>63.5</v>
      </c>
      <c r="S63" s="37">
        <v>68.400000000000006</v>
      </c>
      <c r="T63" s="37">
        <v>73.2</v>
      </c>
      <c r="U63" s="37">
        <v>78.400000000000006</v>
      </c>
      <c r="V63" s="37">
        <v>84.2</v>
      </c>
      <c r="W63" s="37">
        <v>89.2</v>
      </c>
      <c r="X63" s="37">
        <v>94.2</v>
      </c>
      <c r="Y63" s="37">
        <v>98.4</v>
      </c>
      <c r="Z63" s="37">
        <v>101.69999999999999</v>
      </c>
      <c r="AA63" s="37">
        <v>103.9</v>
      </c>
      <c r="AB63" s="37">
        <v>106.5</v>
      </c>
      <c r="AC63" s="37">
        <v>109.7</v>
      </c>
      <c r="AD63" s="37">
        <v>111.5</v>
      </c>
      <c r="AE63" s="37">
        <v>113.4</v>
      </c>
      <c r="AF63" s="37">
        <v>116.1</v>
      </c>
      <c r="AG63" s="37">
        <v>119.3</v>
      </c>
      <c r="AH63" s="37">
        <v>124.6</v>
      </c>
    </row>
    <row r="64" spans="1:34" x14ac:dyDescent="0.25">
      <c r="A64" s="37" t="s">
        <v>460</v>
      </c>
      <c r="B64" s="37" t="s">
        <v>548</v>
      </c>
      <c r="C64" s="38">
        <f>[1]EQ!C64+[1]STRUC!C64+[1]IPP!C64</f>
        <v>0.7</v>
      </c>
      <c r="D64" s="38">
        <f>[1]EQ!D64+[1]STRUC!D64+[1]IPP!D64</f>
        <v>0.79999999999999993</v>
      </c>
      <c r="E64" s="38">
        <f>[1]EQ!E64+[1]STRUC!E64+[1]IPP!E64</f>
        <v>0.9</v>
      </c>
      <c r="F64" s="38">
        <f>[1]EQ!F64+[1]STRUC!F64+[1]IPP!F64</f>
        <v>1</v>
      </c>
      <c r="G64" s="38">
        <f>[1]EQ!G64+[1]STRUC!G64+[1]IPP!G64</f>
        <v>1.2</v>
      </c>
      <c r="H64" s="38">
        <f>[1]EQ!H64+[1]STRUC!H64+[1]IPP!H64</f>
        <v>1.2</v>
      </c>
      <c r="I64" s="38">
        <f>[1]EQ!I64+[1]STRUC!I64+[1]IPP!I64</f>
        <v>1.4000000000000001</v>
      </c>
      <c r="J64" s="38">
        <f>[1]EQ!J64+[1]STRUC!J64+[1]IPP!J64</f>
        <v>1.4000000000000001</v>
      </c>
      <c r="K64" s="38">
        <f>[1]EQ!K64+[1]STRUC!K64+[1]IPP!K64</f>
        <v>1.4000000000000001</v>
      </c>
      <c r="L64" s="38">
        <f>[1]EQ!L64+[1]STRUC!L64+[1]IPP!L64</f>
        <v>1.5000000000000002</v>
      </c>
      <c r="M64" s="38">
        <f>[1]EQ!M64+[1]STRUC!M64+[1]IPP!M64</f>
        <v>1.6</v>
      </c>
      <c r="N64" s="38">
        <f>[1]EQ!N64+[1]STRUC!N64+[1]IPP!N64</f>
        <v>2</v>
      </c>
      <c r="O64" s="38">
        <f>[1]EQ!O64+[1]STRUC!O64+[1]IPP!O64</f>
        <v>2.4</v>
      </c>
      <c r="P64" s="38">
        <f>[1]EQ!P64+[1]STRUC!P64+[1]IPP!P64</f>
        <v>2.8</v>
      </c>
      <c r="Q64" s="38">
        <f>[1]EQ!Q64+[1]STRUC!Q64+[1]IPP!Q64</f>
        <v>3.1000000000000005</v>
      </c>
      <c r="R64" s="38">
        <f>[1]EQ!R64+[1]STRUC!R64+[1]IPP!R64</f>
        <v>3.4</v>
      </c>
      <c r="S64" s="38">
        <f>[1]EQ!S64+[1]STRUC!S64+[1]IPP!S64</f>
        <v>3.9000000000000004</v>
      </c>
      <c r="T64" s="38">
        <f>[1]EQ!T64+[1]STRUC!T64+[1]IPP!T64</f>
        <v>4.3</v>
      </c>
      <c r="U64" s="38">
        <f>[1]EQ!U64+[1]STRUC!U64+[1]IPP!U64</f>
        <v>4.6000000000000005</v>
      </c>
      <c r="V64" s="38">
        <f>[1]EQ!V64+[1]STRUC!V64+[1]IPP!V64</f>
        <v>4.8</v>
      </c>
      <c r="W64" s="38">
        <f>[1]EQ!W64+[1]STRUC!W64+[1]IPP!W64</f>
        <v>4.8999999999999995</v>
      </c>
      <c r="X64" s="38">
        <f>[1]EQ!X64+[1]STRUC!X64+[1]IPP!X64</f>
        <v>5.1999999999999993</v>
      </c>
      <c r="Y64" s="38">
        <f>[1]EQ!Y64+[1]STRUC!Y64+[1]IPP!Y64</f>
        <v>5.3999999999999995</v>
      </c>
      <c r="Z64" s="38">
        <f>[1]EQ!Z64+[1]STRUC!Z64+[1]IPP!Z64</f>
        <v>5.3999999999999995</v>
      </c>
      <c r="AA64" s="38">
        <f>[1]EQ!AA64+[1]STRUC!AA64+[1]IPP!AA64</f>
        <v>5.3</v>
      </c>
      <c r="AB64" s="38">
        <f>[1]EQ!AB64+[1]STRUC!AB64+[1]IPP!AB64</f>
        <v>5.3999999999999995</v>
      </c>
      <c r="AC64" s="38">
        <f>[1]EQ!AC64+[1]STRUC!AC64+[1]IPP!AC64</f>
        <v>5.6</v>
      </c>
      <c r="AD64" s="38">
        <f>[1]EQ!AD64+[1]STRUC!AD64+[1]IPP!AD64</f>
        <v>5.6</v>
      </c>
      <c r="AE64" s="38">
        <f>[1]EQ!AE64+[1]STRUC!AE64+[1]IPP!AE64</f>
        <v>5.5</v>
      </c>
      <c r="AF64" s="38">
        <f>[1]EQ!AF64+[1]STRUC!AF64+[1]IPP!AF64</f>
        <v>5.6</v>
      </c>
      <c r="AG64" s="38">
        <f>[1]EQ!AG64+[1]STRUC!AG64+[1]IPP!AG64</f>
        <v>5.5</v>
      </c>
      <c r="AH64" s="38">
        <f>[1]EQ!AH64+[1]STRUC!AH64+[1]IPP!AH64</f>
        <v>5.8</v>
      </c>
    </row>
    <row r="65" spans="1:34" x14ac:dyDescent="0.25">
      <c r="A65" s="37" t="s">
        <v>461</v>
      </c>
      <c r="B65" s="37" t="s">
        <v>549</v>
      </c>
      <c r="C65" s="38">
        <f>[1]EQ!C65+[1]STRUC!C65+[1]IPP!C65</f>
        <v>2.2000000000000002</v>
      </c>
      <c r="D65" s="38">
        <f>[1]EQ!D65+[1]STRUC!D65+[1]IPP!D65</f>
        <v>2.7</v>
      </c>
      <c r="E65" s="38">
        <f>[1]EQ!E65+[1]STRUC!E65+[1]IPP!E65</f>
        <v>3.1</v>
      </c>
      <c r="F65" s="38">
        <f>[1]EQ!F65+[1]STRUC!F65+[1]IPP!F65</f>
        <v>3.5</v>
      </c>
      <c r="G65" s="38">
        <f>[1]EQ!G65+[1]STRUC!G65+[1]IPP!G65</f>
        <v>3.7</v>
      </c>
      <c r="H65" s="38">
        <f>[1]EQ!H65+[1]STRUC!H65+[1]IPP!H65</f>
        <v>3.8</v>
      </c>
      <c r="I65" s="38">
        <f>[1]EQ!I65+[1]STRUC!I65+[1]IPP!I65</f>
        <v>3.9000000000000004</v>
      </c>
      <c r="J65" s="38">
        <f>[1]EQ!J65+[1]STRUC!J65+[1]IPP!J65</f>
        <v>4.2</v>
      </c>
      <c r="K65" s="38">
        <f>[1]EQ!K65+[1]STRUC!K65+[1]IPP!K65</f>
        <v>4.5999999999999996</v>
      </c>
      <c r="L65" s="38">
        <f>[1]EQ!L65+[1]STRUC!L65+[1]IPP!L65</f>
        <v>5.4</v>
      </c>
      <c r="M65" s="38">
        <f>[1]EQ!M65+[1]STRUC!M65+[1]IPP!M65</f>
        <v>6.5</v>
      </c>
      <c r="N65" s="38">
        <f>[1]EQ!N65+[1]STRUC!N65+[1]IPP!N65</f>
        <v>8.1000000000000014</v>
      </c>
      <c r="O65" s="38">
        <f>[1]EQ!O65+[1]STRUC!O65+[1]IPP!O65</f>
        <v>10.6</v>
      </c>
      <c r="P65" s="38">
        <f>[1]EQ!P65+[1]STRUC!P65+[1]IPP!P65</f>
        <v>13.4</v>
      </c>
      <c r="Q65" s="38">
        <f>[1]EQ!Q65+[1]STRUC!Q65+[1]IPP!Q65</f>
        <v>15.2</v>
      </c>
      <c r="R65" s="38">
        <f>[1]EQ!R65+[1]STRUC!R65+[1]IPP!R65</f>
        <v>16.7</v>
      </c>
      <c r="S65" s="38">
        <f>[1]EQ!S65+[1]STRUC!S65+[1]IPP!S65</f>
        <v>18.100000000000001</v>
      </c>
      <c r="T65" s="38">
        <f>[1]EQ!T65+[1]STRUC!T65+[1]IPP!T65</f>
        <v>19.7</v>
      </c>
      <c r="U65" s="38">
        <f>[1]EQ!U65+[1]STRUC!U65+[1]IPP!U65</f>
        <v>21.3</v>
      </c>
      <c r="V65" s="38">
        <f>[1]EQ!V65+[1]STRUC!V65+[1]IPP!V65</f>
        <v>23.099999999999998</v>
      </c>
      <c r="W65" s="38">
        <f>[1]EQ!W65+[1]STRUC!W65+[1]IPP!W65</f>
        <v>24.7</v>
      </c>
      <c r="X65" s="38">
        <f>[1]EQ!X65+[1]STRUC!X65+[1]IPP!X65</f>
        <v>25.799999999999997</v>
      </c>
      <c r="Y65" s="38">
        <f>[1]EQ!Y65+[1]STRUC!Y65+[1]IPP!Y65</f>
        <v>27.1</v>
      </c>
      <c r="Z65" s="38">
        <f>[1]EQ!Z65+[1]STRUC!Z65+[1]IPP!Z65</f>
        <v>27.800000000000004</v>
      </c>
      <c r="AA65" s="38">
        <f>[1]EQ!AA65+[1]STRUC!AA65+[1]IPP!AA65</f>
        <v>27.799999999999997</v>
      </c>
      <c r="AB65" s="38">
        <f>[1]EQ!AB65+[1]STRUC!AB65+[1]IPP!AB65</f>
        <v>27.5</v>
      </c>
      <c r="AC65" s="38">
        <f>[1]EQ!AC65+[1]STRUC!AC65+[1]IPP!AC65</f>
        <v>26.9</v>
      </c>
      <c r="AD65" s="38">
        <f>[1]EQ!AD65+[1]STRUC!AD65+[1]IPP!AD65</f>
        <v>26.300000000000004</v>
      </c>
      <c r="AE65" s="38">
        <f>[1]EQ!AE65+[1]STRUC!AE65+[1]IPP!AE65</f>
        <v>26.2</v>
      </c>
      <c r="AF65" s="38">
        <f>[1]EQ!AF65+[1]STRUC!AF65+[1]IPP!AF65</f>
        <v>26.700000000000003</v>
      </c>
      <c r="AG65" s="38">
        <f>[1]EQ!AG65+[1]STRUC!AG65+[1]IPP!AG65</f>
        <v>26.3</v>
      </c>
      <c r="AH65" s="38">
        <f>[1]EQ!AH65+[1]STRUC!AH65+[1]IPP!AH65</f>
        <v>25.8</v>
      </c>
    </row>
    <row r="66" spans="1:34" x14ac:dyDescent="0.25">
      <c r="A66" s="37" t="s">
        <v>462</v>
      </c>
      <c r="B66" s="37" t="s">
        <v>550</v>
      </c>
      <c r="C66" s="38">
        <f>[1]EQ!C66+[1]STRUC!C66+[1]IPP!C66</f>
        <v>9.3999999999999986</v>
      </c>
      <c r="D66" s="38">
        <f>[1]EQ!D66+[1]STRUC!D66+[1]IPP!D66</f>
        <v>10.7</v>
      </c>
      <c r="E66" s="38">
        <f>[1]EQ!E66+[1]STRUC!E66+[1]IPP!E66</f>
        <v>12.2</v>
      </c>
      <c r="F66" s="38">
        <f>[1]EQ!F66+[1]STRUC!F66+[1]IPP!F66</f>
        <v>13.600000000000001</v>
      </c>
      <c r="G66" s="38">
        <f>[1]EQ!G66+[1]STRUC!G66+[1]IPP!G66</f>
        <v>14.8</v>
      </c>
      <c r="H66" s="38">
        <f>[1]EQ!H66+[1]STRUC!H66+[1]IPP!H66</f>
        <v>16.100000000000001</v>
      </c>
      <c r="I66" s="38">
        <f>[1]EQ!I66+[1]STRUC!I66+[1]IPP!I66</f>
        <v>17.400000000000002</v>
      </c>
      <c r="J66" s="38">
        <f>[1]EQ!J66+[1]STRUC!J66+[1]IPP!J66</f>
        <v>18.7</v>
      </c>
      <c r="K66" s="38">
        <f>[1]EQ!K66+[1]STRUC!K66+[1]IPP!K66</f>
        <v>20</v>
      </c>
      <c r="L66" s="38">
        <f>[1]EQ!L66+[1]STRUC!L66+[1]IPP!L66</f>
        <v>21.6</v>
      </c>
      <c r="M66" s="38">
        <f>[1]EQ!M66+[1]STRUC!M66+[1]IPP!M66</f>
        <v>24.1</v>
      </c>
      <c r="N66" s="38">
        <f>[1]EQ!N66+[1]STRUC!N66+[1]IPP!N66</f>
        <v>27.4</v>
      </c>
      <c r="O66" s="38">
        <f>[1]EQ!O66+[1]STRUC!O66+[1]IPP!O66</f>
        <v>31.299999999999997</v>
      </c>
      <c r="P66" s="38">
        <f>[1]EQ!P66+[1]STRUC!P66+[1]IPP!P66</f>
        <v>36.4</v>
      </c>
      <c r="Q66" s="38">
        <f>[1]EQ!Q66+[1]STRUC!Q66+[1]IPP!Q66</f>
        <v>40.5</v>
      </c>
      <c r="R66" s="38">
        <f>[1]EQ!R66+[1]STRUC!R66+[1]IPP!R66</f>
        <v>43.4</v>
      </c>
      <c r="S66" s="38">
        <f>[1]EQ!S66+[1]STRUC!S66+[1]IPP!S66</f>
        <v>46.400000000000006</v>
      </c>
      <c r="T66" s="38">
        <f>[1]EQ!T66+[1]STRUC!T66+[1]IPP!T66</f>
        <v>49.2</v>
      </c>
      <c r="U66" s="38">
        <f>[1]EQ!U66+[1]STRUC!U66+[1]IPP!U66</f>
        <v>52.5</v>
      </c>
      <c r="V66" s="38">
        <f>[1]EQ!V66+[1]STRUC!V66+[1]IPP!V66</f>
        <v>56.2</v>
      </c>
      <c r="W66" s="38">
        <f>[1]EQ!W66+[1]STRUC!W66+[1]IPP!W66</f>
        <v>59.599999999999994</v>
      </c>
      <c r="X66" s="38">
        <f>[1]EQ!X66+[1]STRUC!X66+[1]IPP!X66</f>
        <v>63.400000000000006</v>
      </c>
      <c r="Y66" s="38">
        <f>[1]EQ!Y66+[1]STRUC!Y66+[1]IPP!Y66</f>
        <v>66</v>
      </c>
      <c r="Z66" s="38">
        <f>[1]EQ!Z66+[1]STRUC!Z66+[1]IPP!Z66</f>
        <v>68.400000000000006</v>
      </c>
      <c r="AA66" s="38">
        <f>[1]EQ!AA66+[1]STRUC!AA66+[1]IPP!AA66</f>
        <v>70.900000000000006</v>
      </c>
      <c r="AB66" s="38">
        <f>[1]EQ!AB66+[1]STRUC!AB66+[1]IPP!AB66</f>
        <v>73.7</v>
      </c>
      <c r="AC66" s="38">
        <f>[1]EQ!AC66+[1]STRUC!AC66+[1]IPP!AC66</f>
        <v>77.100000000000009</v>
      </c>
      <c r="AD66" s="38">
        <f>[1]EQ!AD66+[1]STRUC!AD66+[1]IPP!AD66</f>
        <v>79.599999999999994</v>
      </c>
      <c r="AE66" s="38">
        <f>[1]EQ!AE66+[1]STRUC!AE66+[1]IPP!AE66</f>
        <v>81.599999999999994</v>
      </c>
      <c r="AF66" s="38">
        <f>[1]EQ!AF66+[1]STRUC!AF66+[1]IPP!AF66</f>
        <v>83.9</v>
      </c>
      <c r="AG66" s="38">
        <f>[1]EQ!AG66+[1]STRUC!AG66+[1]IPP!AG66</f>
        <v>87.6</v>
      </c>
      <c r="AH66" s="38">
        <f>[1]EQ!AH66+[1]STRUC!AH66+[1]IPP!AH66</f>
        <v>93</v>
      </c>
    </row>
    <row r="67" spans="1:34" x14ac:dyDescent="0.25">
      <c r="A67" s="37" t="s">
        <v>463</v>
      </c>
      <c r="B67" s="2" t="s">
        <v>551</v>
      </c>
      <c r="C67" s="38">
        <f>[1]EQ!C67+[1]STRUC!C67+[1]IPP!C67</f>
        <v>7.3000000000000007</v>
      </c>
      <c r="D67" s="38">
        <f>[1]EQ!D67+[1]STRUC!D67+[1]IPP!D67</f>
        <v>8.1000000000000014</v>
      </c>
      <c r="E67" s="38">
        <f>[1]EQ!E67+[1]STRUC!E67+[1]IPP!E67</f>
        <v>8.9</v>
      </c>
      <c r="F67" s="38">
        <f>[1]EQ!F67+[1]STRUC!F67+[1]IPP!F67</f>
        <v>9.5</v>
      </c>
      <c r="G67" s="38">
        <f>[1]EQ!G67+[1]STRUC!G67+[1]IPP!G67</f>
        <v>10.199999999999999</v>
      </c>
      <c r="H67" s="38">
        <f>[1]EQ!H67+[1]STRUC!H67+[1]IPP!H67</f>
        <v>10.799999999999999</v>
      </c>
      <c r="I67" s="38">
        <f>[1]EQ!I67+[1]STRUC!I67+[1]IPP!I67</f>
        <v>11.4</v>
      </c>
      <c r="J67" s="38">
        <f>[1]EQ!J67+[1]STRUC!J67+[1]IPP!J67</f>
        <v>11.7</v>
      </c>
      <c r="K67" s="38">
        <f>[1]EQ!K67+[1]STRUC!K67+[1]IPP!K67</f>
        <v>12</v>
      </c>
      <c r="L67" s="38">
        <f>[1]EQ!L67+[1]STRUC!L67+[1]IPP!L67</f>
        <v>12.4</v>
      </c>
      <c r="M67" s="38">
        <f>[1]EQ!M67+[1]STRUC!M67+[1]IPP!M67</f>
        <v>12.899999999999999</v>
      </c>
      <c r="N67" s="38">
        <f>[1]EQ!N67+[1]STRUC!N67+[1]IPP!N67</f>
        <v>13.7</v>
      </c>
      <c r="O67" s="38">
        <f>[1]EQ!O67+[1]STRUC!O67+[1]IPP!O67</f>
        <v>14.799999999999999</v>
      </c>
      <c r="P67" s="38">
        <f>[1]EQ!P67+[1]STRUC!P67+[1]IPP!P67</f>
        <v>15.600000000000001</v>
      </c>
      <c r="Q67" s="38">
        <f>[1]EQ!Q67+[1]STRUC!Q67+[1]IPP!Q67</f>
        <v>16</v>
      </c>
      <c r="R67" s="38">
        <f>[1]EQ!R67+[1]STRUC!R67+[1]IPP!R67</f>
        <v>16.899999999999999</v>
      </c>
      <c r="S67" s="38">
        <f>[1]EQ!S67+[1]STRUC!S67+[1]IPP!S67</f>
        <v>18.200000000000003</v>
      </c>
      <c r="T67" s="38">
        <f>[1]EQ!T67+[1]STRUC!T67+[1]IPP!T67</f>
        <v>18.8</v>
      </c>
      <c r="U67" s="38">
        <f>[1]EQ!U67+[1]STRUC!U67+[1]IPP!U67</f>
        <v>19</v>
      </c>
      <c r="V67" s="38">
        <f>[1]EQ!V67+[1]STRUC!V67+[1]IPP!V67</f>
        <v>18.899999999999999</v>
      </c>
      <c r="W67" s="38">
        <f>[1]EQ!W67+[1]STRUC!W67+[1]IPP!W67</f>
        <v>19.600000000000001</v>
      </c>
      <c r="X67" s="38">
        <f>[1]EQ!X67+[1]STRUC!X67+[1]IPP!X67</f>
        <v>21.700000000000003</v>
      </c>
      <c r="Y67" s="38">
        <f>[1]EQ!Y67+[1]STRUC!Y67+[1]IPP!Y67</f>
        <v>24.4</v>
      </c>
      <c r="Z67" s="38">
        <f>[1]EQ!Z67+[1]STRUC!Z67+[1]IPP!Z67</f>
        <v>26.1</v>
      </c>
      <c r="AA67" s="38">
        <f>[1]EQ!AA67+[1]STRUC!AA67+[1]IPP!AA67</f>
        <v>27.7</v>
      </c>
      <c r="AB67" s="38">
        <f>[1]EQ!AB67+[1]STRUC!AB67+[1]IPP!AB67</f>
        <v>30.2</v>
      </c>
      <c r="AC67" s="38">
        <f>[1]EQ!AC67+[1]STRUC!AC67+[1]IPP!AC67</f>
        <v>32</v>
      </c>
      <c r="AD67" s="38">
        <f>[1]EQ!AD67+[1]STRUC!AD67+[1]IPP!AD67</f>
        <v>32.9</v>
      </c>
      <c r="AE67" s="38">
        <f>[1]EQ!AE67+[1]STRUC!AE67+[1]IPP!AE67</f>
        <v>33.1</v>
      </c>
      <c r="AF67" s="38">
        <f>[1]EQ!AF67+[1]STRUC!AF67+[1]IPP!AF67</f>
        <v>33.599999999999994</v>
      </c>
      <c r="AG67" s="38">
        <f>[1]EQ!AG67+[1]STRUC!AG67+[1]IPP!AG67</f>
        <v>35.5</v>
      </c>
      <c r="AH67" s="38">
        <f>[1]EQ!AH67+[1]STRUC!AH67+[1]IPP!AH67</f>
        <v>38.299999999999997</v>
      </c>
    </row>
    <row r="68" spans="1:34" x14ac:dyDescent="0.25">
      <c r="A68" s="37" t="s">
        <v>464</v>
      </c>
      <c r="B68" s="2" t="s">
        <v>78</v>
      </c>
      <c r="C68" s="38">
        <f>[1]EQ!C68+[1]STRUC!C68+[1]IPP!C68</f>
        <v>4.5</v>
      </c>
      <c r="D68" s="38">
        <f>[1]EQ!D68+[1]STRUC!D68+[1]IPP!D68</f>
        <v>5.3</v>
      </c>
      <c r="E68" s="38">
        <f>[1]EQ!E68+[1]STRUC!E68+[1]IPP!E68</f>
        <v>6</v>
      </c>
      <c r="F68" s="38">
        <f>[1]EQ!F68+[1]STRUC!F68+[1]IPP!F68</f>
        <v>6.4</v>
      </c>
      <c r="G68" s="38">
        <f>[1]EQ!G68+[1]STRUC!G68+[1]IPP!G68</f>
        <v>6.8</v>
      </c>
      <c r="H68" s="38">
        <f>[1]EQ!H68+[1]STRUC!H68+[1]IPP!H68</f>
        <v>7</v>
      </c>
      <c r="I68" s="38">
        <f>[1]EQ!I68+[1]STRUC!I68+[1]IPP!I68</f>
        <v>7.6000000000000005</v>
      </c>
      <c r="J68" s="38">
        <f>[1]EQ!J68+[1]STRUC!J68+[1]IPP!J68</f>
        <v>8</v>
      </c>
      <c r="K68" s="38">
        <f>[1]EQ!K68+[1]STRUC!K68+[1]IPP!K68</f>
        <v>8.6999999999999993</v>
      </c>
      <c r="L68" s="38">
        <f>[1]EQ!L68+[1]STRUC!L68+[1]IPP!L68</f>
        <v>9.1999999999999993</v>
      </c>
      <c r="M68" s="38">
        <f>[1]EQ!M68+[1]STRUC!M68+[1]IPP!M68</f>
        <v>9.9</v>
      </c>
      <c r="N68" s="38">
        <f>[1]EQ!N68+[1]STRUC!N68+[1]IPP!N68</f>
        <v>11.100000000000001</v>
      </c>
      <c r="O68" s="38">
        <f>[1]EQ!O68+[1]STRUC!O68+[1]IPP!O68</f>
        <v>13.2</v>
      </c>
      <c r="P68" s="38">
        <f>[1]EQ!P68+[1]STRUC!P68+[1]IPP!P68</f>
        <v>15.4</v>
      </c>
      <c r="Q68" s="38">
        <f>[1]EQ!Q68+[1]STRUC!Q68+[1]IPP!Q68</f>
        <v>17.399999999999999</v>
      </c>
      <c r="R68" s="38">
        <f>[1]EQ!R68+[1]STRUC!R68+[1]IPP!R68</f>
        <v>19</v>
      </c>
      <c r="S68" s="38">
        <f>[1]EQ!S68+[1]STRUC!S68+[1]IPP!S68</f>
        <v>20.700000000000003</v>
      </c>
      <c r="T68" s="38">
        <f>[1]EQ!T68+[1]STRUC!T68+[1]IPP!T68</f>
        <v>22.6</v>
      </c>
      <c r="U68" s="38">
        <f>[1]EQ!U68+[1]STRUC!U68+[1]IPP!U68</f>
        <v>24.1</v>
      </c>
      <c r="V68" s="38">
        <f>[1]EQ!V68+[1]STRUC!V68+[1]IPP!V68</f>
        <v>25.700000000000003</v>
      </c>
      <c r="W68" s="38">
        <f>[1]EQ!W68+[1]STRUC!W68+[1]IPP!W68</f>
        <v>27.2</v>
      </c>
      <c r="X68" s="38">
        <f>[1]EQ!X68+[1]STRUC!X68+[1]IPP!X68</f>
        <v>27.599999999999998</v>
      </c>
      <c r="Y68" s="38">
        <f>[1]EQ!Y68+[1]STRUC!Y68+[1]IPP!Y68</f>
        <v>28.5</v>
      </c>
      <c r="Z68" s="38">
        <f>[1]EQ!Z68+[1]STRUC!Z68+[1]IPP!Z68</f>
        <v>29.9</v>
      </c>
      <c r="AA68" s="38">
        <f>[1]EQ!AA68+[1]STRUC!AA68+[1]IPP!AA68</f>
        <v>31.700000000000003</v>
      </c>
      <c r="AB68" s="38">
        <f>[1]EQ!AB68+[1]STRUC!AB68+[1]IPP!AB68</f>
        <v>33.800000000000004</v>
      </c>
      <c r="AC68" s="38">
        <f>[1]EQ!AC68+[1]STRUC!AC68+[1]IPP!AC68</f>
        <v>36.299999999999997</v>
      </c>
      <c r="AD68" s="38">
        <f>[1]EQ!AD68+[1]STRUC!AD68+[1]IPP!AD68</f>
        <v>39.1</v>
      </c>
      <c r="AE68" s="38">
        <f>[1]EQ!AE68+[1]STRUC!AE68+[1]IPP!AE68</f>
        <v>41.6</v>
      </c>
      <c r="AF68" s="38">
        <f>[1]EQ!AF68+[1]STRUC!AF68+[1]IPP!AF68</f>
        <v>44.3</v>
      </c>
      <c r="AG68" s="38">
        <f>[1]EQ!AG68+[1]STRUC!AG68+[1]IPP!AG68</f>
        <v>46.2</v>
      </c>
      <c r="AH68" s="38">
        <f>[1]EQ!AH68+[1]STRUC!AH68+[1]IPP!AH68</f>
        <v>47.4</v>
      </c>
    </row>
    <row r="69" spans="1:34" x14ac:dyDescent="0.25">
      <c r="A69" s="37" t="s">
        <v>465</v>
      </c>
      <c r="B69" s="37" t="s">
        <v>552</v>
      </c>
      <c r="C69" s="38">
        <f>[1]EQ!C69+[1]STRUC!C69+[1]IPP!C69</f>
        <v>2.7</v>
      </c>
      <c r="D69" s="38">
        <f>[1]EQ!D69+[1]STRUC!D69+[1]IPP!D69</f>
        <v>3.2</v>
      </c>
      <c r="E69" s="38">
        <f>[1]EQ!E69+[1]STRUC!E69+[1]IPP!E69</f>
        <v>3.7</v>
      </c>
      <c r="F69" s="38">
        <f>[1]EQ!F69+[1]STRUC!F69+[1]IPP!F69</f>
        <v>4</v>
      </c>
      <c r="G69" s="38">
        <f>[1]EQ!G69+[1]STRUC!G69+[1]IPP!G69</f>
        <v>4.2</v>
      </c>
      <c r="H69" s="38">
        <f>[1]EQ!H69+[1]STRUC!H69+[1]IPP!H69</f>
        <v>4.4000000000000004</v>
      </c>
      <c r="I69" s="38">
        <f>[1]EQ!I69+[1]STRUC!I69+[1]IPP!I69</f>
        <v>4.6999999999999993</v>
      </c>
      <c r="J69" s="38">
        <f>[1]EQ!J69+[1]STRUC!J69+[1]IPP!J69</f>
        <v>5.0999999999999996</v>
      </c>
      <c r="K69" s="38">
        <f>[1]EQ!K69+[1]STRUC!K69+[1]IPP!K69</f>
        <v>5.6</v>
      </c>
      <c r="L69" s="38">
        <f>[1]EQ!L69+[1]STRUC!L69+[1]IPP!L69</f>
        <v>6.1</v>
      </c>
      <c r="M69" s="38">
        <f>[1]EQ!M69+[1]STRUC!M69+[1]IPP!M69</f>
        <v>6.8</v>
      </c>
      <c r="N69" s="38">
        <f>[1]EQ!N69+[1]STRUC!N69+[1]IPP!N69</f>
        <v>8.1</v>
      </c>
      <c r="O69" s="38">
        <f>[1]EQ!O69+[1]STRUC!O69+[1]IPP!O69</f>
        <v>10.3</v>
      </c>
      <c r="P69" s="38">
        <f>[1]EQ!P69+[1]STRUC!P69+[1]IPP!P69</f>
        <v>12.5</v>
      </c>
      <c r="Q69" s="38">
        <f>[1]EQ!Q69+[1]STRUC!Q69+[1]IPP!Q69</f>
        <v>14.5</v>
      </c>
      <c r="R69" s="38">
        <f>[1]EQ!R69+[1]STRUC!R69+[1]IPP!R69</f>
        <v>16</v>
      </c>
      <c r="S69" s="38">
        <f>[1]EQ!S69+[1]STRUC!S69+[1]IPP!S69</f>
        <v>17.600000000000001</v>
      </c>
      <c r="T69" s="38">
        <f>[1]EQ!T69+[1]STRUC!T69+[1]IPP!T69</f>
        <v>19.299999999999997</v>
      </c>
      <c r="U69" s="38">
        <f>[1]EQ!U69+[1]STRUC!U69+[1]IPP!U69</f>
        <v>20.7</v>
      </c>
      <c r="V69" s="38">
        <f>[1]EQ!V69+[1]STRUC!V69+[1]IPP!V69</f>
        <v>21.9</v>
      </c>
      <c r="W69" s="38">
        <f>[1]EQ!W69+[1]STRUC!W69+[1]IPP!W69</f>
        <v>23</v>
      </c>
      <c r="X69" s="38">
        <f>[1]EQ!X69+[1]STRUC!X69+[1]IPP!X69</f>
        <v>23.6</v>
      </c>
      <c r="Y69" s="38">
        <f>[1]EQ!Y69+[1]STRUC!Y69+[1]IPP!Y69</f>
        <v>24.4</v>
      </c>
      <c r="Z69" s="38">
        <f>[1]EQ!Z69+[1]STRUC!Z69+[1]IPP!Z69</f>
        <v>25.9</v>
      </c>
      <c r="AA69" s="38">
        <f>[1]EQ!AA69+[1]STRUC!AA69+[1]IPP!AA69</f>
        <v>27.200000000000003</v>
      </c>
      <c r="AB69" s="38">
        <f>[1]EQ!AB69+[1]STRUC!AB69+[1]IPP!AB69</f>
        <v>29.1</v>
      </c>
      <c r="AC69" s="38">
        <f>[1]EQ!AC69+[1]STRUC!AC69+[1]IPP!AC69</f>
        <v>31.6</v>
      </c>
      <c r="AD69" s="38">
        <f>[1]EQ!AD69+[1]STRUC!AD69+[1]IPP!AD69</f>
        <v>34.200000000000003</v>
      </c>
      <c r="AE69" s="38">
        <f>[1]EQ!AE69+[1]STRUC!AE69+[1]IPP!AE69</f>
        <v>36.6</v>
      </c>
      <c r="AF69" s="38">
        <f>[1]EQ!AF69+[1]STRUC!AF69+[1]IPP!AF69</f>
        <v>38.799999999999997</v>
      </c>
      <c r="AG69" s="38">
        <f>[1]EQ!AG69+[1]STRUC!AG69+[1]IPP!AG69</f>
        <v>40.400000000000006</v>
      </c>
      <c r="AH69" s="38">
        <f>[1]EQ!AH69+[1]STRUC!AH69+[1]IPP!AH69</f>
        <v>41.3</v>
      </c>
    </row>
    <row r="70" spans="1:34" x14ac:dyDescent="0.25">
      <c r="A70" s="37" t="s">
        <v>466</v>
      </c>
      <c r="B70" s="37" t="s">
        <v>553</v>
      </c>
      <c r="C70" s="38">
        <f>[1]EQ!C70+[1]STRUC!C70+[1]IPP!C70</f>
        <v>1.7999999999999998</v>
      </c>
      <c r="D70" s="38">
        <f>[1]EQ!D70+[1]STRUC!D70+[1]IPP!D70</f>
        <v>2</v>
      </c>
      <c r="E70" s="38">
        <f>[1]EQ!E70+[1]STRUC!E70+[1]IPP!E70</f>
        <v>2.2999999999999998</v>
      </c>
      <c r="F70" s="38">
        <f>[1]EQ!F70+[1]STRUC!F70+[1]IPP!F70</f>
        <v>2.5</v>
      </c>
      <c r="G70" s="38">
        <f>[1]EQ!G70+[1]STRUC!G70+[1]IPP!G70</f>
        <v>2.6</v>
      </c>
      <c r="H70" s="38">
        <f>[1]EQ!H70+[1]STRUC!H70+[1]IPP!H70</f>
        <v>2.8000000000000003</v>
      </c>
      <c r="I70" s="38">
        <f>[1]EQ!I70+[1]STRUC!I70+[1]IPP!I70</f>
        <v>2.9000000000000004</v>
      </c>
      <c r="J70" s="38">
        <f>[1]EQ!J70+[1]STRUC!J70+[1]IPP!J70</f>
        <v>3.0000000000000004</v>
      </c>
      <c r="K70" s="38">
        <f>[1]EQ!K70+[1]STRUC!K70+[1]IPP!K70</f>
        <v>3.1000000000000005</v>
      </c>
      <c r="L70" s="38">
        <f>[1]EQ!L70+[1]STRUC!L70+[1]IPP!L70</f>
        <v>3.1000000000000005</v>
      </c>
      <c r="M70" s="38">
        <f>[1]EQ!M70+[1]STRUC!M70+[1]IPP!M70</f>
        <v>3</v>
      </c>
      <c r="N70" s="38">
        <f>[1]EQ!N70+[1]STRUC!N70+[1]IPP!N70</f>
        <v>2.8999999999999995</v>
      </c>
      <c r="O70" s="38">
        <f>[1]EQ!O70+[1]STRUC!O70+[1]IPP!O70</f>
        <v>2.8999999999999995</v>
      </c>
      <c r="P70" s="38">
        <f>[1]EQ!P70+[1]STRUC!P70+[1]IPP!P70</f>
        <v>2.8999999999999995</v>
      </c>
      <c r="Q70" s="38">
        <f>[1]EQ!Q70+[1]STRUC!Q70+[1]IPP!Q70</f>
        <v>2.8999999999999995</v>
      </c>
      <c r="R70" s="38">
        <f>[1]EQ!R70+[1]STRUC!R70+[1]IPP!R70</f>
        <v>3</v>
      </c>
      <c r="S70" s="38">
        <f>[1]EQ!S70+[1]STRUC!S70+[1]IPP!S70</f>
        <v>3.0999999999999996</v>
      </c>
      <c r="T70" s="38">
        <f>[1]EQ!T70+[1]STRUC!T70+[1]IPP!T70</f>
        <v>3.2</v>
      </c>
      <c r="U70" s="38">
        <f>[1]EQ!U70+[1]STRUC!U70+[1]IPP!U70</f>
        <v>3.3999999999999995</v>
      </c>
      <c r="V70" s="38">
        <f>[1]EQ!V70+[1]STRUC!V70+[1]IPP!V70</f>
        <v>3.8</v>
      </c>
      <c r="W70" s="38">
        <f>[1]EQ!W70+[1]STRUC!W70+[1]IPP!W70</f>
        <v>4.0999999999999996</v>
      </c>
      <c r="X70" s="38">
        <f>[1]EQ!X70+[1]STRUC!X70+[1]IPP!X70</f>
        <v>4</v>
      </c>
      <c r="Y70" s="38">
        <f>[1]EQ!Y70+[1]STRUC!Y70+[1]IPP!Y70</f>
        <v>4</v>
      </c>
      <c r="Z70" s="38">
        <f>[1]EQ!Z70+[1]STRUC!Z70+[1]IPP!Z70</f>
        <v>4</v>
      </c>
      <c r="AA70" s="38">
        <f>[1]EQ!AA70+[1]STRUC!AA70+[1]IPP!AA70</f>
        <v>4.3</v>
      </c>
      <c r="AB70" s="38">
        <f>[1]EQ!AB70+[1]STRUC!AB70+[1]IPP!AB70</f>
        <v>4.5</v>
      </c>
      <c r="AC70" s="38">
        <f>[1]EQ!AC70+[1]STRUC!AC70+[1]IPP!AC70</f>
        <v>4.7</v>
      </c>
      <c r="AD70" s="38">
        <f>[1]EQ!AD70+[1]STRUC!AD70+[1]IPP!AD70</f>
        <v>4.8999999999999995</v>
      </c>
      <c r="AE70" s="38">
        <f>[1]EQ!AE70+[1]STRUC!AE70+[1]IPP!AE70</f>
        <v>5.0999999999999996</v>
      </c>
      <c r="AF70" s="38">
        <f>[1]EQ!AF70+[1]STRUC!AF70+[1]IPP!AF70</f>
        <v>5.5</v>
      </c>
      <c r="AG70" s="38">
        <f>[1]EQ!AG70+[1]STRUC!AG70+[1]IPP!AG70</f>
        <v>5.8</v>
      </c>
      <c r="AH70" s="38">
        <f>[1]EQ!AH70+[1]STRUC!AH70+[1]IPP!AH70</f>
        <v>6.2</v>
      </c>
    </row>
    <row r="71" spans="1:34" x14ac:dyDescent="0.25">
      <c r="A71" s="37" t="s">
        <v>467</v>
      </c>
      <c r="B71" s="2" t="s">
        <v>262</v>
      </c>
      <c r="C71" s="38">
        <f>[1]EQ!C71+[1]STRUC!C71+[1]IPP!C71</f>
        <v>12.4</v>
      </c>
      <c r="D71" s="38">
        <f>[1]EQ!D71+[1]STRUC!D71+[1]IPP!D71</f>
        <v>13.7</v>
      </c>
      <c r="E71" s="38">
        <f>[1]EQ!E71+[1]STRUC!E71+[1]IPP!E71</f>
        <v>15.2</v>
      </c>
      <c r="F71" s="38">
        <f>[1]EQ!F71+[1]STRUC!F71+[1]IPP!F71</f>
        <v>16.7</v>
      </c>
      <c r="G71" s="38">
        <f>[1]EQ!G71+[1]STRUC!G71+[1]IPP!G71</f>
        <v>18.3</v>
      </c>
      <c r="H71" s="38">
        <f>[1]EQ!H71+[1]STRUC!H71+[1]IPP!H71</f>
        <v>20.099999999999998</v>
      </c>
      <c r="I71" s="38">
        <f>[1]EQ!I71+[1]STRUC!I71+[1]IPP!I71</f>
        <v>22.1</v>
      </c>
      <c r="J71" s="38">
        <f>[1]EQ!J71+[1]STRUC!J71+[1]IPP!J71</f>
        <v>23.7</v>
      </c>
      <c r="K71" s="38">
        <f>[1]EQ!K71+[1]STRUC!K71+[1]IPP!K71</f>
        <v>25</v>
      </c>
      <c r="L71" s="38">
        <f>[1]EQ!L71+[1]STRUC!L71+[1]IPP!L71</f>
        <v>26.3</v>
      </c>
      <c r="M71" s="38">
        <f>[1]EQ!M71+[1]STRUC!M71+[1]IPP!M71</f>
        <v>27.900000000000002</v>
      </c>
      <c r="N71" s="38">
        <f>[1]EQ!N71+[1]STRUC!N71+[1]IPP!N71</f>
        <v>29.700000000000003</v>
      </c>
      <c r="O71" s="38">
        <f>[1]EQ!O71+[1]STRUC!O71+[1]IPP!O71</f>
        <v>31.6</v>
      </c>
      <c r="P71" s="38">
        <f>[1]EQ!P71+[1]STRUC!P71+[1]IPP!P71</f>
        <v>33.4</v>
      </c>
      <c r="Q71" s="38">
        <f>[1]EQ!Q71+[1]STRUC!Q71+[1]IPP!Q71</f>
        <v>35</v>
      </c>
      <c r="R71" s="38">
        <f>[1]EQ!R71+[1]STRUC!R71+[1]IPP!R71</f>
        <v>37.200000000000003</v>
      </c>
      <c r="S71" s="38">
        <f>[1]EQ!S71+[1]STRUC!S71+[1]IPP!S71</f>
        <v>40</v>
      </c>
      <c r="T71" s="38">
        <f>[1]EQ!T71+[1]STRUC!T71+[1]IPP!T71</f>
        <v>43.300000000000004</v>
      </c>
      <c r="U71" s="38">
        <f>[1]EQ!U71+[1]STRUC!U71+[1]IPP!U71</f>
        <v>46.7</v>
      </c>
      <c r="V71" s="38">
        <f>[1]EQ!V71+[1]STRUC!V71+[1]IPP!V71</f>
        <v>50.4</v>
      </c>
      <c r="W71" s="38">
        <f>[1]EQ!W71+[1]STRUC!W71+[1]IPP!W71</f>
        <v>54.6</v>
      </c>
      <c r="X71" s="38">
        <f>[1]EQ!X71+[1]STRUC!X71+[1]IPP!X71</f>
        <v>58.9</v>
      </c>
      <c r="Y71" s="38">
        <f>[1]EQ!Y71+[1]STRUC!Y71+[1]IPP!Y71</f>
        <v>62</v>
      </c>
      <c r="Z71" s="38">
        <f>[1]EQ!Z71+[1]STRUC!Z71+[1]IPP!Z71</f>
        <v>64.5</v>
      </c>
      <c r="AA71" s="38">
        <f>[1]EQ!AA71+[1]STRUC!AA71+[1]IPP!AA71</f>
        <v>67.3</v>
      </c>
      <c r="AB71" s="38">
        <f>[1]EQ!AB71+[1]STRUC!AB71+[1]IPP!AB71</f>
        <v>70.3</v>
      </c>
      <c r="AC71" s="38">
        <f>[1]EQ!AC71+[1]STRUC!AC71+[1]IPP!AC71</f>
        <v>73.3</v>
      </c>
      <c r="AD71" s="38">
        <f>[1]EQ!AD71+[1]STRUC!AD71+[1]IPP!AD71</f>
        <v>75.900000000000006</v>
      </c>
      <c r="AE71" s="38">
        <f>[1]EQ!AE71+[1]STRUC!AE71+[1]IPP!AE71</f>
        <v>78.300000000000011</v>
      </c>
      <c r="AF71" s="38">
        <f>[1]EQ!AF71+[1]STRUC!AF71+[1]IPP!AF71</f>
        <v>80.699999999999989</v>
      </c>
      <c r="AG71" s="38">
        <f>[1]EQ!AG71+[1]STRUC!AG71+[1]IPP!AG71</f>
        <v>83.100000000000009</v>
      </c>
      <c r="AH71" s="38">
        <f>[1]EQ!AH71+[1]STRUC!AH71+[1]IPP!AH71</f>
        <v>86.4</v>
      </c>
    </row>
    <row r="72" spans="1:34" x14ac:dyDescent="0.25">
      <c r="A72" s="37" t="s">
        <v>468</v>
      </c>
      <c r="B72" s="2" t="s">
        <v>83</v>
      </c>
      <c r="C72" s="38">
        <f>[1]EQ!C72+[1]STRUC!C72+[1]IPP!C72</f>
        <v>1.9000000000000001</v>
      </c>
      <c r="D72" s="38">
        <f>[1]EQ!D72+[1]STRUC!D72+[1]IPP!D72</f>
        <v>2.2000000000000002</v>
      </c>
      <c r="E72" s="38">
        <f>[1]EQ!E72+[1]STRUC!E72+[1]IPP!E72</f>
        <v>2.5</v>
      </c>
      <c r="F72" s="38">
        <f>[1]EQ!F72+[1]STRUC!F72+[1]IPP!F72</f>
        <v>2.8000000000000003</v>
      </c>
      <c r="G72" s="38">
        <f>[1]EQ!G72+[1]STRUC!G72+[1]IPP!G72</f>
        <v>2.9000000000000004</v>
      </c>
      <c r="H72" s="38">
        <f>[1]EQ!H72+[1]STRUC!H72+[1]IPP!H72</f>
        <v>3.3</v>
      </c>
      <c r="I72" s="38">
        <f>[1]EQ!I72+[1]STRUC!I72+[1]IPP!I72</f>
        <v>3.6</v>
      </c>
      <c r="J72" s="38">
        <f>[1]EQ!J72+[1]STRUC!J72+[1]IPP!J72</f>
        <v>4</v>
      </c>
      <c r="K72" s="38">
        <f>[1]EQ!K72+[1]STRUC!K72+[1]IPP!K72</f>
        <v>4.2</v>
      </c>
      <c r="L72" s="38">
        <f>[1]EQ!L72+[1]STRUC!L72+[1]IPP!L72</f>
        <v>4.7</v>
      </c>
      <c r="M72" s="38">
        <f>[1]EQ!M72+[1]STRUC!M72+[1]IPP!M72</f>
        <v>5.3</v>
      </c>
      <c r="N72" s="38">
        <f>[1]EQ!N72+[1]STRUC!N72+[1]IPP!N72</f>
        <v>6.1</v>
      </c>
      <c r="O72" s="38">
        <f>[1]EQ!O72+[1]STRUC!O72+[1]IPP!O72</f>
        <v>6.8</v>
      </c>
      <c r="P72" s="38">
        <f>[1]EQ!P72+[1]STRUC!P72+[1]IPP!P72</f>
        <v>7.7</v>
      </c>
      <c r="Q72" s="38">
        <f>[1]EQ!Q72+[1]STRUC!Q72+[1]IPP!Q72</f>
        <v>8.6</v>
      </c>
      <c r="R72" s="38">
        <f>[1]EQ!R72+[1]STRUC!R72+[1]IPP!R72</f>
        <v>9.6999999999999993</v>
      </c>
      <c r="S72" s="38">
        <f>[1]EQ!S72+[1]STRUC!S72+[1]IPP!S72</f>
        <v>10.899999999999999</v>
      </c>
      <c r="T72" s="38">
        <f>[1]EQ!T72+[1]STRUC!T72+[1]IPP!T72</f>
        <v>12</v>
      </c>
      <c r="U72" s="38">
        <f>[1]EQ!U72+[1]STRUC!U72+[1]IPP!U72</f>
        <v>12.899999999999999</v>
      </c>
      <c r="V72" s="38">
        <f>[1]EQ!V72+[1]STRUC!V72+[1]IPP!V72</f>
        <v>13.7</v>
      </c>
      <c r="W72" s="38">
        <f>[1]EQ!W72+[1]STRUC!W72+[1]IPP!W72</f>
        <v>14.700000000000001</v>
      </c>
      <c r="X72" s="38">
        <f>[1]EQ!X72+[1]STRUC!X72+[1]IPP!X72</f>
        <v>15.7</v>
      </c>
      <c r="Y72" s="38">
        <f>[1]EQ!Y72+[1]STRUC!Y72+[1]IPP!Y72</f>
        <v>17.100000000000001</v>
      </c>
      <c r="Z72" s="38">
        <f>[1]EQ!Z72+[1]STRUC!Z72+[1]IPP!Z72</f>
        <v>18.3</v>
      </c>
      <c r="AA72" s="38">
        <f>[1]EQ!AA72+[1]STRUC!AA72+[1]IPP!AA72</f>
        <v>19.5</v>
      </c>
      <c r="AB72" s="38">
        <f>[1]EQ!AB72+[1]STRUC!AB72+[1]IPP!AB72</f>
        <v>20.7</v>
      </c>
      <c r="AC72" s="38">
        <f>[1]EQ!AC72+[1]STRUC!AC72+[1]IPP!AC72</f>
        <v>21.6</v>
      </c>
      <c r="AD72" s="38">
        <f>[1]EQ!AD72+[1]STRUC!AD72+[1]IPP!AD72</f>
        <v>22.4</v>
      </c>
      <c r="AE72" s="38">
        <f>[1]EQ!AE72+[1]STRUC!AE72+[1]IPP!AE72</f>
        <v>23.5</v>
      </c>
      <c r="AF72" s="38">
        <f>[1]EQ!AF72+[1]STRUC!AF72+[1]IPP!AF72</f>
        <v>24.6</v>
      </c>
      <c r="AG72" s="38">
        <f>[1]EQ!AG72+[1]STRUC!AG72+[1]IPP!AG72</f>
        <v>25.4</v>
      </c>
      <c r="AH72" s="38">
        <f>[1]EQ!AH72+[1]STRUC!AH72+[1]IPP!AH72</f>
        <v>26.5</v>
      </c>
    </row>
    <row r="73" spans="1:34" x14ac:dyDescent="0.25">
      <c r="A73" s="37" t="s">
        <v>469</v>
      </c>
      <c r="B73" s="2" t="s">
        <v>554</v>
      </c>
      <c r="C73" s="38">
        <f>[1]EQ!C73+[1]STRUC!C73+[1]IPP!C73</f>
        <v>15</v>
      </c>
      <c r="D73" s="38">
        <f>[1]EQ!D73+[1]STRUC!D73+[1]IPP!D73</f>
        <v>16.599999999999998</v>
      </c>
      <c r="E73" s="38">
        <f>[1]EQ!E73+[1]STRUC!E73+[1]IPP!E73</f>
        <v>18.5</v>
      </c>
      <c r="F73" s="38">
        <f>[1]EQ!F73+[1]STRUC!F73+[1]IPP!F73</f>
        <v>20.5</v>
      </c>
      <c r="G73" s="38">
        <f>[1]EQ!G73+[1]STRUC!G73+[1]IPP!G73</f>
        <v>22.900000000000002</v>
      </c>
      <c r="H73" s="38">
        <f>[1]EQ!H73+[1]STRUC!H73+[1]IPP!H73</f>
        <v>25.3</v>
      </c>
      <c r="I73" s="38">
        <f>[1]EQ!I73+[1]STRUC!I73+[1]IPP!I73</f>
        <v>27.900000000000002</v>
      </c>
      <c r="J73" s="38">
        <f>[1]EQ!J73+[1]STRUC!J73+[1]IPP!J73</f>
        <v>29.599999999999998</v>
      </c>
      <c r="K73" s="38">
        <f>[1]EQ!K73+[1]STRUC!K73+[1]IPP!K73</f>
        <v>31.2</v>
      </c>
      <c r="L73" s="38">
        <f>[1]EQ!L73+[1]STRUC!L73+[1]IPP!L73</f>
        <v>32.5</v>
      </c>
      <c r="M73" s="38">
        <f>[1]EQ!M73+[1]STRUC!M73+[1]IPP!M73</f>
        <v>34.400000000000006</v>
      </c>
      <c r="N73" s="38">
        <f>[1]EQ!N73+[1]STRUC!N73+[1]IPP!N73</f>
        <v>36.5</v>
      </c>
      <c r="O73" s="38">
        <f>[1]EQ!O73+[1]STRUC!O73+[1]IPP!O73</f>
        <v>38.6</v>
      </c>
      <c r="P73" s="38">
        <f>[1]EQ!P73+[1]STRUC!P73+[1]IPP!P73</f>
        <v>40.5</v>
      </c>
      <c r="Q73" s="38">
        <f>[1]EQ!Q73+[1]STRUC!Q73+[1]IPP!Q73</f>
        <v>42.3</v>
      </c>
      <c r="R73" s="38">
        <f>[1]EQ!R73+[1]STRUC!R73+[1]IPP!R73</f>
        <v>45.2</v>
      </c>
      <c r="S73" s="38">
        <f>[1]EQ!S73+[1]STRUC!S73+[1]IPP!S73</f>
        <v>48.7</v>
      </c>
      <c r="T73" s="38">
        <f>[1]EQ!T73+[1]STRUC!T73+[1]IPP!T73</f>
        <v>52</v>
      </c>
      <c r="U73" s="38">
        <f>[1]EQ!U73+[1]STRUC!U73+[1]IPP!U73</f>
        <v>55.6</v>
      </c>
      <c r="V73" s="38">
        <f>[1]EQ!V73+[1]STRUC!V73+[1]IPP!V73</f>
        <v>59.5</v>
      </c>
      <c r="W73" s="38">
        <f>[1]EQ!W73+[1]STRUC!W73+[1]IPP!W73</f>
        <v>64.100000000000009</v>
      </c>
      <c r="X73" s="38">
        <f>[1]EQ!X73+[1]STRUC!X73+[1]IPP!X73</f>
        <v>69.300000000000011</v>
      </c>
      <c r="Y73" s="38">
        <f>[1]EQ!Y73+[1]STRUC!Y73+[1]IPP!Y73</f>
        <v>73.5</v>
      </c>
      <c r="Z73" s="38">
        <f>[1]EQ!Z73+[1]STRUC!Z73+[1]IPP!Z73</f>
        <v>76.7</v>
      </c>
      <c r="AA73" s="38">
        <f>[1]EQ!AA73+[1]STRUC!AA73+[1]IPP!AA73</f>
        <v>80.400000000000006</v>
      </c>
      <c r="AB73" s="38">
        <f>[1]EQ!AB73+[1]STRUC!AB73+[1]IPP!AB73</f>
        <v>84.600000000000009</v>
      </c>
      <c r="AC73" s="38">
        <f>[1]EQ!AC73+[1]STRUC!AC73+[1]IPP!AC73</f>
        <v>89.1</v>
      </c>
      <c r="AD73" s="38">
        <f>[1]EQ!AD73+[1]STRUC!AD73+[1]IPP!AD73</f>
        <v>92.8</v>
      </c>
      <c r="AE73" s="38">
        <f>[1]EQ!AE73+[1]STRUC!AE73+[1]IPP!AE73</f>
        <v>96.100000000000009</v>
      </c>
      <c r="AF73" s="38">
        <f>[1]EQ!AF73+[1]STRUC!AF73+[1]IPP!AF73</f>
        <v>99.5</v>
      </c>
      <c r="AG73" s="38">
        <f>[1]EQ!AG73+[1]STRUC!AG73+[1]IPP!AG73</f>
        <v>103.2</v>
      </c>
      <c r="AH73" s="38">
        <f>[1]EQ!AH73+[1]STRUC!AH73+[1]IPP!AH73</f>
        <v>107.9</v>
      </c>
    </row>
    <row r="74" spans="1:34" x14ac:dyDescent="0.25">
      <c r="A74" s="37" t="s">
        <v>470</v>
      </c>
      <c r="B74" s="37" t="s">
        <v>555</v>
      </c>
      <c r="C74" s="38">
        <f>[1]EQ!C74+[1]STRUC!C74+[1]IPP!C74</f>
        <v>6.6</v>
      </c>
      <c r="D74" s="38">
        <f>[1]EQ!D74+[1]STRUC!D74+[1]IPP!D74</f>
        <v>7.3000000000000007</v>
      </c>
      <c r="E74" s="38">
        <f>[1]EQ!E74+[1]STRUC!E74+[1]IPP!E74</f>
        <v>8.2999999999999989</v>
      </c>
      <c r="F74" s="38">
        <f>[1]EQ!F74+[1]STRUC!F74+[1]IPP!F74</f>
        <v>9.1</v>
      </c>
      <c r="G74" s="38">
        <f>[1]EQ!G74+[1]STRUC!G74+[1]IPP!G74</f>
        <v>10</v>
      </c>
      <c r="H74" s="38">
        <f>[1]EQ!H74+[1]STRUC!H74+[1]IPP!H74</f>
        <v>11.4</v>
      </c>
      <c r="I74" s="38">
        <f>[1]EQ!I74+[1]STRUC!I74+[1]IPP!I74</f>
        <v>12.899999999999999</v>
      </c>
      <c r="J74" s="38">
        <f>[1]EQ!J74+[1]STRUC!J74+[1]IPP!J74</f>
        <v>13.899999999999999</v>
      </c>
      <c r="K74" s="38">
        <f>[1]EQ!K74+[1]STRUC!K74+[1]IPP!K74</f>
        <v>14.700000000000001</v>
      </c>
      <c r="L74" s="38">
        <f>[1]EQ!L74+[1]STRUC!L74+[1]IPP!L74</f>
        <v>15.4</v>
      </c>
      <c r="M74" s="38">
        <f>[1]EQ!M74+[1]STRUC!M74+[1]IPP!M74</f>
        <v>16.2</v>
      </c>
      <c r="N74" s="38">
        <f>[1]EQ!N74+[1]STRUC!N74+[1]IPP!N74</f>
        <v>16.799999999999997</v>
      </c>
      <c r="O74" s="38">
        <f>[1]EQ!O74+[1]STRUC!O74+[1]IPP!O74</f>
        <v>17.399999999999999</v>
      </c>
      <c r="P74" s="38">
        <f>[1]EQ!P74+[1]STRUC!P74+[1]IPP!P74</f>
        <v>17.8</v>
      </c>
      <c r="Q74" s="38">
        <f>[1]EQ!Q74+[1]STRUC!Q74+[1]IPP!Q74</f>
        <v>17.899999999999999</v>
      </c>
      <c r="R74" s="38">
        <f>[1]EQ!R74+[1]STRUC!R74+[1]IPP!R74</f>
        <v>18.8</v>
      </c>
      <c r="S74" s="38">
        <f>[1]EQ!S74+[1]STRUC!S74+[1]IPP!S74</f>
        <v>20.100000000000001</v>
      </c>
      <c r="T74" s="38">
        <f>[1]EQ!T74+[1]STRUC!T74+[1]IPP!T74</f>
        <v>21.099999999999998</v>
      </c>
      <c r="U74" s="38">
        <f>[1]EQ!U74+[1]STRUC!U74+[1]IPP!U74</f>
        <v>22.3</v>
      </c>
      <c r="V74" s="38">
        <f>[1]EQ!V74+[1]STRUC!V74+[1]IPP!V74</f>
        <v>23.499999999999996</v>
      </c>
      <c r="W74" s="38">
        <f>[1]EQ!W74+[1]STRUC!W74+[1]IPP!W74</f>
        <v>24.9</v>
      </c>
      <c r="X74" s="38">
        <f>[1]EQ!X74+[1]STRUC!X74+[1]IPP!X74</f>
        <v>26.6</v>
      </c>
      <c r="Y74" s="38">
        <f>[1]EQ!Y74+[1]STRUC!Y74+[1]IPP!Y74</f>
        <v>27.4</v>
      </c>
      <c r="Z74" s="38">
        <f>[1]EQ!Z74+[1]STRUC!Z74+[1]IPP!Z74</f>
        <v>28.4</v>
      </c>
      <c r="AA74" s="38">
        <f>[1]EQ!AA74+[1]STRUC!AA74+[1]IPP!AA74</f>
        <v>29.5</v>
      </c>
      <c r="AB74" s="38">
        <f>[1]EQ!AB74+[1]STRUC!AB74+[1]IPP!AB74</f>
        <v>30.499999999999996</v>
      </c>
      <c r="AC74" s="38">
        <f>[1]EQ!AC74+[1]STRUC!AC74+[1]IPP!AC74</f>
        <v>31.7</v>
      </c>
      <c r="AD74" s="38">
        <f>[1]EQ!AD74+[1]STRUC!AD74+[1]IPP!AD74</f>
        <v>32.800000000000004</v>
      </c>
      <c r="AE74" s="38">
        <f>[1]EQ!AE74+[1]STRUC!AE74+[1]IPP!AE74</f>
        <v>33.9</v>
      </c>
      <c r="AF74" s="38">
        <f>[1]EQ!AF74+[1]STRUC!AF74+[1]IPP!AF74</f>
        <v>35</v>
      </c>
      <c r="AG74" s="38">
        <f>[1]EQ!AG74+[1]STRUC!AG74+[1]IPP!AG74</f>
        <v>36.5</v>
      </c>
      <c r="AH74" s="38">
        <f>[1]EQ!AH74+[1]STRUC!AH74+[1]IPP!AH74</f>
        <v>38.5</v>
      </c>
    </row>
    <row r="75" spans="1:34" x14ac:dyDescent="0.25">
      <c r="A75" s="37" t="s">
        <v>471</v>
      </c>
      <c r="B75" s="1" t="s">
        <v>157</v>
      </c>
      <c r="C75" s="38">
        <f>[1]EQ!C75+[1]STRUC!C75+[1]IPP!C75</f>
        <v>8</v>
      </c>
      <c r="D75" s="38">
        <f>[1]EQ!D75+[1]STRUC!D75+[1]IPP!D75</f>
        <v>8.8000000000000007</v>
      </c>
      <c r="E75" s="38">
        <f>[1]EQ!E75+[1]STRUC!E75+[1]IPP!E75</f>
        <v>9.6000000000000014</v>
      </c>
      <c r="F75" s="38">
        <f>[1]EQ!F75+[1]STRUC!F75+[1]IPP!F75</f>
        <v>10.9</v>
      </c>
      <c r="G75" s="38">
        <f>[1]EQ!G75+[1]STRUC!G75+[1]IPP!G75</f>
        <v>12.2</v>
      </c>
      <c r="H75" s="38">
        <f>[1]EQ!H75+[1]STRUC!H75+[1]IPP!H75</f>
        <v>13.4</v>
      </c>
      <c r="I75" s="38">
        <f>[1]EQ!I75+[1]STRUC!I75+[1]IPP!I75</f>
        <v>14.4</v>
      </c>
      <c r="J75" s="38">
        <f>[1]EQ!J75+[1]STRUC!J75+[1]IPP!J75</f>
        <v>15.1</v>
      </c>
      <c r="K75" s="38">
        <f>[1]EQ!K75+[1]STRUC!K75+[1]IPP!K75</f>
        <v>15.600000000000001</v>
      </c>
      <c r="L75" s="38">
        <f>[1]EQ!L75+[1]STRUC!L75+[1]IPP!L75</f>
        <v>16.3</v>
      </c>
      <c r="M75" s="38">
        <f>[1]EQ!M75+[1]STRUC!M75+[1]IPP!M75</f>
        <v>17.3</v>
      </c>
      <c r="N75" s="38">
        <f>[1]EQ!N75+[1]STRUC!N75+[1]IPP!N75</f>
        <v>18.600000000000001</v>
      </c>
      <c r="O75" s="38">
        <f>[1]EQ!O75+[1]STRUC!O75+[1]IPP!O75</f>
        <v>20.2</v>
      </c>
      <c r="P75" s="38">
        <f>[1]EQ!P75+[1]STRUC!P75+[1]IPP!P75</f>
        <v>21.5</v>
      </c>
      <c r="Q75" s="38">
        <f>[1]EQ!Q75+[1]STRUC!Q75+[1]IPP!Q75</f>
        <v>23.000000000000004</v>
      </c>
      <c r="R75" s="38">
        <f>[1]EQ!R75+[1]STRUC!R75+[1]IPP!R75</f>
        <v>24.7</v>
      </c>
      <c r="S75" s="38">
        <f>[1]EQ!S75+[1]STRUC!S75+[1]IPP!S75</f>
        <v>26.900000000000002</v>
      </c>
      <c r="T75" s="38">
        <f>[1]EQ!T75+[1]STRUC!T75+[1]IPP!T75</f>
        <v>29</v>
      </c>
      <c r="U75" s="38">
        <f>[1]EQ!U75+[1]STRUC!U75+[1]IPP!U75</f>
        <v>31.3</v>
      </c>
      <c r="V75" s="38">
        <f>[1]EQ!V75+[1]STRUC!V75+[1]IPP!V75</f>
        <v>33.700000000000003</v>
      </c>
      <c r="W75" s="38">
        <f>[1]EQ!W75+[1]STRUC!W75+[1]IPP!W75</f>
        <v>36.799999999999997</v>
      </c>
      <c r="X75" s="38">
        <f>[1]EQ!X75+[1]STRUC!X75+[1]IPP!X75</f>
        <v>40</v>
      </c>
      <c r="Y75" s="38">
        <f>[1]EQ!Y75+[1]STRUC!Y75+[1]IPP!Y75</f>
        <v>43.3</v>
      </c>
      <c r="Z75" s="38">
        <f>[1]EQ!Z75+[1]STRUC!Z75+[1]IPP!Z75</f>
        <v>45.5</v>
      </c>
      <c r="AA75" s="38">
        <f>[1]EQ!AA75+[1]STRUC!AA75+[1]IPP!AA75</f>
        <v>47.9</v>
      </c>
      <c r="AB75" s="38">
        <f>[1]EQ!AB75+[1]STRUC!AB75+[1]IPP!AB75</f>
        <v>51.1</v>
      </c>
      <c r="AC75" s="38">
        <f>[1]EQ!AC75+[1]STRUC!AC75+[1]IPP!AC75</f>
        <v>54.2</v>
      </c>
      <c r="AD75" s="38">
        <f>[1]EQ!AD75+[1]STRUC!AD75+[1]IPP!AD75</f>
        <v>56.699999999999996</v>
      </c>
      <c r="AE75" s="38">
        <f>[1]EQ!AE75+[1]STRUC!AE75+[1]IPP!AE75</f>
        <v>58.79999999999999</v>
      </c>
      <c r="AF75" s="38">
        <f>[1]EQ!AF75+[1]STRUC!AF75+[1]IPP!AF75</f>
        <v>61.100000000000009</v>
      </c>
      <c r="AG75" s="38">
        <f>[1]EQ!AG75+[1]STRUC!AG75+[1]IPP!AG75</f>
        <v>63.400000000000006</v>
      </c>
      <c r="AH75" s="38">
        <f>[1]EQ!AH75+[1]STRUC!AH75+[1]IPP!AH75</f>
        <v>65.900000000000006</v>
      </c>
    </row>
    <row r="76" spans="1:34" x14ac:dyDescent="0.25">
      <c r="A76" s="37" t="s">
        <v>472</v>
      </c>
      <c r="B76" s="37" t="s">
        <v>556</v>
      </c>
      <c r="C76" s="38">
        <f>[1]EQ!C76+[1]STRUC!C76+[1]IPP!C76</f>
        <v>0.4</v>
      </c>
      <c r="D76" s="38">
        <f>[1]EQ!D76+[1]STRUC!D76+[1]IPP!D76</f>
        <v>0.4</v>
      </c>
      <c r="E76" s="38">
        <f>[1]EQ!E76+[1]STRUC!E76+[1]IPP!E76</f>
        <v>0.4</v>
      </c>
      <c r="F76" s="38">
        <f>[1]EQ!F76+[1]STRUC!F76+[1]IPP!F76</f>
        <v>0.70000000000000007</v>
      </c>
      <c r="G76" s="38">
        <f>[1]EQ!G76+[1]STRUC!G76+[1]IPP!G76</f>
        <v>0.70000000000000007</v>
      </c>
      <c r="H76" s="38">
        <f>[1]EQ!H76+[1]STRUC!H76+[1]IPP!H76</f>
        <v>0.70000000000000007</v>
      </c>
      <c r="I76" s="38">
        <f>[1]EQ!I76+[1]STRUC!I76+[1]IPP!I76</f>
        <v>0.70000000000000007</v>
      </c>
      <c r="J76" s="38">
        <f>[1]EQ!J76+[1]STRUC!J76+[1]IPP!J76</f>
        <v>0.70000000000000007</v>
      </c>
      <c r="K76" s="38">
        <f>[1]EQ!K76+[1]STRUC!K76+[1]IPP!K76</f>
        <v>0.79999999999999993</v>
      </c>
      <c r="L76" s="38">
        <f>[1]EQ!L76+[1]STRUC!L76+[1]IPP!L76</f>
        <v>0.79999999999999993</v>
      </c>
      <c r="M76" s="38">
        <f>[1]EQ!M76+[1]STRUC!M76+[1]IPP!M76</f>
        <v>0.79999999999999993</v>
      </c>
      <c r="N76" s="38">
        <f>[1]EQ!N76+[1]STRUC!N76+[1]IPP!N76</f>
        <v>1.0999999999999999</v>
      </c>
      <c r="O76" s="38">
        <f>[1]EQ!O76+[1]STRUC!O76+[1]IPP!O76</f>
        <v>1.0999999999999999</v>
      </c>
      <c r="P76" s="38">
        <f>[1]EQ!P76+[1]STRUC!P76+[1]IPP!P76</f>
        <v>1.3</v>
      </c>
      <c r="Q76" s="38">
        <f>[1]EQ!Q76+[1]STRUC!Q76+[1]IPP!Q76</f>
        <v>1.4</v>
      </c>
      <c r="R76" s="38">
        <f>[1]EQ!R76+[1]STRUC!R76+[1]IPP!R76</f>
        <v>1.5999999999999999</v>
      </c>
      <c r="S76" s="38">
        <f>[1]EQ!S76+[1]STRUC!S76+[1]IPP!S76</f>
        <v>1.8</v>
      </c>
      <c r="T76" s="38">
        <f>[1]EQ!T76+[1]STRUC!T76+[1]IPP!T76</f>
        <v>1.9000000000000001</v>
      </c>
      <c r="U76" s="38">
        <f>[1]EQ!U76+[1]STRUC!U76+[1]IPP!U76</f>
        <v>2.1</v>
      </c>
      <c r="V76" s="38">
        <f>[1]EQ!V76+[1]STRUC!V76+[1]IPP!V76</f>
        <v>2.2999999999999998</v>
      </c>
      <c r="W76" s="38">
        <f>[1]EQ!W76+[1]STRUC!W76+[1]IPP!W76</f>
        <v>2.5</v>
      </c>
      <c r="X76" s="38">
        <f>[1]EQ!X76+[1]STRUC!X76+[1]IPP!X76</f>
        <v>2.6999999999999997</v>
      </c>
      <c r="Y76" s="38">
        <f>[1]EQ!Y76+[1]STRUC!Y76+[1]IPP!Y76</f>
        <v>2.8</v>
      </c>
      <c r="Z76" s="38">
        <f>[1]EQ!Z76+[1]STRUC!Z76+[1]IPP!Z76</f>
        <v>2.8</v>
      </c>
      <c r="AA76" s="38">
        <f>[1]EQ!AA76+[1]STRUC!AA76+[1]IPP!AA76</f>
        <v>2.9</v>
      </c>
      <c r="AB76" s="38">
        <f>[1]EQ!AB76+[1]STRUC!AB76+[1]IPP!AB76</f>
        <v>3.0999999999999996</v>
      </c>
      <c r="AC76" s="38">
        <f>[1]EQ!AC76+[1]STRUC!AC76+[1]IPP!AC76</f>
        <v>3.0999999999999996</v>
      </c>
      <c r="AD76" s="38">
        <f>[1]EQ!AD76+[1]STRUC!AD76+[1]IPP!AD76</f>
        <v>3.3000000000000003</v>
      </c>
      <c r="AE76" s="38">
        <f>[1]EQ!AE76+[1]STRUC!AE76+[1]IPP!AE76</f>
        <v>3.4</v>
      </c>
      <c r="AF76" s="38">
        <f>[1]EQ!AF76+[1]STRUC!AF76+[1]IPP!AF76</f>
        <v>3.4</v>
      </c>
      <c r="AG76" s="38">
        <f>[1]EQ!AG76+[1]STRUC!AG76+[1]IPP!AG76</f>
        <v>3.4</v>
      </c>
      <c r="AH76" s="38">
        <f>[1]EQ!AH76+[1]STRUC!AH76+[1]IPP!AH76</f>
        <v>3.3000000000000003</v>
      </c>
    </row>
    <row r="77" spans="1:34" x14ac:dyDescent="0.25">
      <c r="A77" s="37" t="s">
        <v>473</v>
      </c>
      <c r="C77" s="38">
        <f>[1]EQ!C77+[1]STRUC!C77+[1]IPP!C77</f>
        <v>7.2</v>
      </c>
      <c r="D77" s="38">
        <f>[1]EQ!D77+[1]STRUC!D77+[1]IPP!D77</f>
        <v>7.7</v>
      </c>
      <c r="E77" s="38">
        <f>[1]EQ!E77+[1]STRUC!E77+[1]IPP!E77</f>
        <v>8.3000000000000007</v>
      </c>
      <c r="F77" s="38">
        <f>[1]EQ!F77+[1]STRUC!F77+[1]IPP!F77</f>
        <v>8.8000000000000007</v>
      </c>
      <c r="G77" s="38">
        <f>[1]EQ!G77+[1]STRUC!G77+[1]IPP!G77</f>
        <v>9.1999999999999993</v>
      </c>
      <c r="H77" s="38">
        <f>[1]EQ!H77+[1]STRUC!H77+[1]IPP!H77</f>
        <v>9.6</v>
      </c>
      <c r="I77" s="38">
        <f>[1]EQ!I77+[1]STRUC!I77+[1]IPP!I77</f>
        <v>10.200000000000001</v>
      </c>
      <c r="J77" s="38">
        <f>[1]EQ!J77+[1]STRUC!J77+[1]IPP!J77</f>
        <v>10.9</v>
      </c>
      <c r="K77" s="38">
        <f>[1]EQ!K77+[1]STRUC!K77+[1]IPP!K77</f>
        <v>11.600000000000001</v>
      </c>
      <c r="L77" s="38">
        <f>[1]EQ!L77+[1]STRUC!L77+[1]IPP!L77</f>
        <v>12.5</v>
      </c>
      <c r="M77" s="38">
        <f>[1]EQ!M77+[1]STRUC!M77+[1]IPP!M77</f>
        <v>13.399999999999999</v>
      </c>
      <c r="N77" s="38">
        <f>[1]EQ!N77+[1]STRUC!N77+[1]IPP!N77</f>
        <v>14.1</v>
      </c>
      <c r="O77" s="38">
        <f>[1]EQ!O77+[1]STRUC!O77+[1]IPP!O77</f>
        <v>14.9</v>
      </c>
      <c r="P77" s="38">
        <f>[1]EQ!P77+[1]STRUC!P77+[1]IPP!P77</f>
        <v>15.700000000000001</v>
      </c>
      <c r="Q77" s="38">
        <f>[1]EQ!Q77+[1]STRUC!Q77+[1]IPP!Q77</f>
        <v>16.5</v>
      </c>
      <c r="R77" s="38">
        <f>[1]EQ!R77+[1]STRUC!R77+[1]IPP!R77</f>
        <v>17</v>
      </c>
      <c r="S77" s="38">
        <f>[1]EQ!S77+[1]STRUC!S77+[1]IPP!S77</f>
        <v>17.5</v>
      </c>
      <c r="T77" s="38">
        <f>[1]EQ!T77+[1]STRUC!T77+[1]IPP!T77</f>
        <v>18.2</v>
      </c>
      <c r="U77" s="38">
        <f>[1]EQ!U77+[1]STRUC!U77+[1]IPP!U77</f>
        <v>18.899999999999999</v>
      </c>
      <c r="V77" s="38">
        <f>[1]EQ!V77+[1]STRUC!V77+[1]IPP!V77</f>
        <v>19.799999999999997</v>
      </c>
      <c r="W77" s="38">
        <f>[1]EQ!W77+[1]STRUC!W77+[1]IPP!W77</f>
        <v>21</v>
      </c>
      <c r="X77" s="38">
        <f>[1]EQ!X77+[1]STRUC!X77+[1]IPP!X77</f>
        <v>22.1</v>
      </c>
      <c r="Y77" s="38">
        <f>[1]EQ!Y77+[1]STRUC!Y77+[1]IPP!Y77</f>
        <v>22.5</v>
      </c>
      <c r="Z77" s="38">
        <f>[1]EQ!Z77+[1]STRUC!Z77+[1]IPP!Z77</f>
        <v>22.4</v>
      </c>
      <c r="AA77" s="38">
        <f>[1]EQ!AA77+[1]STRUC!AA77+[1]IPP!AA77</f>
        <v>22.3</v>
      </c>
      <c r="AB77" s="38">
        <f>[1]EQ!AB77+[1]STRUC!AB77+[1]IPP!AB77</f>
        <v>22.7</v>
      </c>
      <c r="AC77" s="38">
        <f>[1]EQ!AC77+[1]STRUC!AC77+[1]IPP!AC77</f>
        <v>23.5</v>
      </c>
      <c r="AD77" s="38">
        <f>[1]EQ!AD77+[1]STRUC!AD77+[1]IPP!AD77</f>
        <v>24.6</v>
      </c>
      <c r="AE77" s="38">
        <f>[1]EQ!AE77+[1]STRUC!AE77+[1]IPP!AE77</f>
        <v>25.5</v>
      </c>
      <c r="AF77" s="38">
        <f>[1]EQ!AF77+[1]STRUC!AF77+[1]IPP!AF77</f>
        <v>26.2</v>
      </c>
      <c r="AG77" s="38">
        <f>[1]EQ!AG77+[1]STRUC!AG77+[1]IPP!AG77</f>
        <v>27.1</v>
      </c>
      <c r="AH77" s="38">
        <f>[1]EQ!AH77+[1]STRUC!AH77+[1]IPP!AH77</f>
        <v>28.4</v>
      </c>
    </row>
    <row r="78" spans="1:34" x14ac:dyDescent="0.25">
      <c r="A78" s="37" t="s">
        <v>474</v>
      </c>
      <c r="B78" s="2" t="s">
        <v>91</v>
      </c>
      <c r="C78" s="38">
        <f>[1]EQ!C78+[1]STRUC!C78+[1]IPP!C78</f>
        <v>4</v>
      </c>
      <c r="D78" s="38">
        <f>[1]EQ!D78+[1]STRUC!D78+[1]IPP!D78</f>
        <v>4.3</v>
      </c>
      <c r="E78" s="38">
        <f>[1]EQ!E78+[1]STRUC!E78+[1]IPP!E78</f>
        <v>4.5999999999999996</v>
      </c>
      <c r="F78" s="38">
        <f>[1]EQ!F78+[1]STRUC!F78+[1]IPP!F78</f>
        <v>5</v>
      </c>
      <c r="G78" s="38">
        <f>[1]EQ!G78+[1]STRUC!G78+[1]IPP!G78</f>
        <v>5.3000000000000007</v>
      </c>
      <c r="H78" s="38">
        <f>[1]EQ!H78+[1]STRUC!H78+[1]IPP!H78</f>
        <v>5.8</v>
      </c>
      <c r="I78" s="38">
        <f>[1]EQ!I78+[1]STRUC!I78+[1]IPP!I78</f>
        <v>6.2</v>
      </c>
      <c r="J78" s="38">
        <f>[1]EQ!J78+[1]STRUC!J78+[1]IPP!J78</f>
        <v>7</v>
      </c>
      <c r="K78" s="38">
        <f>[1]EQ!K78+[1]STRUC!K78+[1]IPP!K78</f>
        <v>7.6</v>
      </c>
      <c r="L78" s="38">
        <f>[1]EQ!L78+[1]STRUC!L78+[1]IPP!L78</f>
        <v>8.1999999999999993</v>
      </c>
      <c r="M78" s="38">
        <f>[1]EQ!M78+[1]STRUC!M78+[1]IPP!M78</f>
        <v>8.6999999999999993</v>
      </c>
      <c r="N78" s="38">
        <f>[1]EQ!N78+[1]STRUC!N78+[1]IPP!N78</f>
        <v>9.3999999999999986</v>
      </c>
      <c r="O78" s="38">
        <f>[1]EQ!O78+[1]STRUC!O78+[1]IPP!O78</f>
        <v>10.3</v>
      </c>
      <c r="P78" s="38">
        <f>[1]EQ!P78+[1]STRUC!P78+[1]IPP!P78</f>
        <v>11.399999999999999</v>
      </c>
      <c r="Q78" s="38">
        <f>[1]EQ!Q78+[1]STRUC!Q78+[1]IPP!Q78</f>
        <v>12.6</v>
      </c>
      <c r="R78" s="38">
        <f>[1]EQ!R78+[1]STRUC!R78+[1]IPP!R78</f>
        <v>13.4</v>
      </c>
      <c r="S78" s="38">
        <f>[1]EQ!S78+[1]STRUC!S78+[1]IPP!S78</f>
        <v>14.2</v>
      </c>
      <c r="T78" s="38">
        <f>[1]EQ!T78+[1]STRUC!T78+[1]IPP!T78</f>
        <v>15</v>
      </c>
      <c r="U78" s="38">
        <f>[1]EQ!U78+[1]STRUC!U78+[1]IPP!U78</f>
        <v>15.600000000000001</v>
      </c>
      <c r="V78" s="38">
        <f>[1]EQ!V78+[1]STRUC!V78+[1]IPP!V78</f>
        <v>16.299999999999997</v>
      </c>
      <c r="W78" s="38">
        <f>[1]EQ!W78+[1]STRUC!W78+[1]IPP!W78</f>
        <v>17.100000000000001</v>
      </c>
      <c r="X78" s="38">
        <f>[1]EQ!X78+[1]STRUC!X78+[1]IPP!X78</f>
        <v>17.900000000000002</v>
      </c>
      <c r="Y78" s="38">
        <f>[1]EQ!Y78+[1]STRUC!Y78+[1]IPP!Y78</f>
        <v>18.5</v>
      </c>
      <c r="Z78" s="38">
        <f>[1]EQ!Z78+[1]STRUC!Z78+[1]IPP!Z78</f>
        <v>18.899999999999999</v>
      </c>
      <c r="AA78" s="38">
        <f>[1]EQ!AA78+[1]STRUC!AA78+[1]IPP!AA78</f>
        <v>19.2</v>
      </c>
      <c r="AB78" s="38">
        <f>[1]EQ!AB78+[1]STRUC!AB78+[1]IPP!AB78</f>
        <v>19.5</v>
      </c>
      <c r="AC78" s="38">
        <f>[1]EQ!AC78+[1]STRUC!AC78+[1]IPP!AC78</f>
        <v>20</v>
      </c>
      <c r="AD78" s="38">
        <f>[1]EQ!AD78+[1]STRUC!AD78+[1]IPP!AD78</f>
        <v>21</v>
      </c>
      <c r="AE78" s="38">
        <f>[1]EQ!AE78+[1]STRUC!AE78+[1]IPP!AE78</f>
        <v>22</v>
      </c>
      <c r="AF78" s="38">
        <f>[1]EQ!AF78+[1]STRUC!AF78+[1]IPP!AF78</f>
        <v>23.4</v>
      </c>
      <c r="AG78" s="38">
        <f>[1]EQ!AG78+[1]STRUC!AG78+[1]IPP!AG78</f>
        <v>24.700000000000003</v>
      </c>
      <c r="AH78" s="38">
        <f>[1]EQ!AH78+[1]STRUC!AH78+[1]IPP!AH78</f>
        <v>26.1</v>
      </c>
    </row>
    <row r="79" spans="1:34" x14ac:dyDescent="0.25">
      <c r="A79" s="37" t="s">
        <v>475</v>
      </c>
      <c r="B79" s="37" t="s">
        <v>557</v>
      </c>
      <c r="C79" s="38">
        <f>[1]EQ!C79+[1]STRUC!C79+[1]IPP!C79</f>
        <v>2.9000000000000004</v>
      </c>
      <c r="D79" s="38">
        <f>[1]EQ!D79+[1]STRUC!D79+[1]IPP!D79</f>
        <v>3.0999999999999996</v>
      </c>
      <c r="E79" s="38">
        <f>[1]EQ!E79+[1]STRUC!E79+[1]IPP!E79</f>
        <v>3.4000000000000004</v>
      </c>
      <c r="F79" s="38">
        <f>[1]EQ!F79+[1]STRUC!F79+[1]IPP!F79</f>
        <v>3.5999999999999996</v>
      </c>
      <c r="G79" s="38">
        <f>[1]EQ!G79+[1]STRUC!G79+[1]IPP!G79</f>
        <v>4</v>
      </c>
      <c r="H79" s="38">
        <f>[1]EQ!H79+[1]STRUC!H79+[1]IPP!H79</f>
        <v>4.3</v>
      </c>
      <c r="I79" s="38">
        <f>[1]EQ!I79+[1]STRUC!I79+[1]IPP!I79</f>
        <v>4.5999999999999996</v>
      </c>
      <c r="J79" s="38">
        <f>[1]EQ!J79+[1]STRUC!J79+[1]IPP!J79</f>
        <v>5</v>
      </c>
      <c r="K79" s="38">
        <f>[1]EQ!K79+[1]STRUC!K79+[1]IPP!K79</f>
        <v>5.5</v>
      </c>
      <c r="L79" s="38">
        <f>[1]EQ!L79+[1]STRUC!L79+[1]IPP!L79</f>
        <v>5.7</v>
      </c>
      <c r="M79" s="38">
        <f>[1]EQ!M79+[1]STRUC!M79+[1]IPP!M79</f>
        <v>6.1</v>
      </c>
      <c r="N79" s="38">
        <f>[1]EQ!N79+[1]STRUC!N79+[1]IPP!N79</f>
        <v>6.4</v>
      </c>
      <c r="O79" s="38">
        <f>[1]EQ!O79+[1]STRUC!O79+[1]IPP!O79</f>
        <v>6.8</v>
      </c>
      <c r="P79" s="38">
        <f>[1]EQ!P79+[1]STRUC!P79+[1]IPP!P79</f>
        <v>7.3999999999999995</v>
      </c>
      <c r="Q79" s="38">
        <f>[1]EQ!Q79+[1]STRUC!Q79+[1]IPP!Q79</f>
        <v>7.9</v>
      </c>
      <c r="R79" s="38">
        <f>[1]EQ!R79+[1]STRUC!R79+[1]IPP!R79</f>
        <v>8.3999999999999986</v>
      </c>
      <c r="S79" s="38">
        <f>[1]EQ!S79+[1]STRUC!S79+[1]IPP!S79</f>
        <v>8.8000000000000007</v>
      </c>
      <c r="T79" s="38">
        <f>[1]EQ!T79+[1]STRUC!T79+[1]IPP!T79</f>
        <v>9.1999999999999993</v>
      </c>
      <c r="U79" s="38">
        <f>[1]EQ!U79+[1]STRUC!U79+[1]IPP!U79</f>
        <v>9.6999999999999993</v>
      </c>
      <c r="V79" s="38">
        <f>[1]EQ!V79+[1]STRUC!V79+[1]IPP!V79</f>
        <v>10</v>
      </c>
      <c r="W79" s="38">
        <f>[1]EQ!W79+[1]STRUC!W79+[1]IPP!W79</f>
        <v>10.4</v>
      </c>
      <c r="X79" s="38">
        <f>[1]EQ!X79+[1]STRUC!X79+[1]IPP!X79</f>
        <v>11</v>
      </c>
      <c r="Y79" s="38">
        <f>[1]EQ!Y79+[1]STRUC!Y79+[1]IPP!Y79</f>
        <v>11.2</v>
      </c>
      <c r="Z79" s="38">
        <f>[1]EQ!Z79+[1]STRUC!Z79+[1]IPP!Z79</f>
        <v>11.399999999999999</v>
      </c>
      <c r="AA79" s="38">
        <f>[1]EQ!AA79+[1]STRUC!AA79+[1]IPP!AA79</f>
        <v>11.7</v>
      </c>
      <c r="AB79" s="38">
        <f>[1]EQ!AB79+[1]STRUC!AB79+[1]IPP!AB79</f>
        <v>11.899999999999999</v>
      </c>
      <c r="AC79" s="38">
        <f>[1]EQ!AC79+[1]STRUC!AC79+[1]IPP!AC79</f>
        <v>12.2</v>
      </c>
      <c r="AD79" s="38">
        <f>[1]EQ!AD79+[1]STRUC!AD79+[1]IPP!AD79</f>
        <v>12.6</v>
      </c>
      <c r="AE79" s="38">
        <f>[1]EQ!AE79+[1]STRUC!AE79+[1]IPP!AE79</f>
        <v>13.2</v>
      </c>
      <c r="AF79" s="38">
        <f>[1]EQ!AF79+[1]STRUC!AF79+[1]IPP!AF79</f>
        <v>13.799999999999999</v>
      </c>
      <c r="AG79" s="38">
        <f>[1]EQ!AG79+[1]STRUC!AG79+[1]IPP!AG79</f>
        <v>14.5</v>
      </c>
      <c r="AH79" s="38">
        <f>[1]EQ!AH79+[1]STRUC!AH79+[1]IPP!AH79</f>
        <v>15.100000000000001</v>
      </c>
    </row>
    <row r="80" spans="1:34" x14ac:dyDescent="0.25">
      <c r="A80" s="37" t="s">
        <v>476</v>
      </c>
      <c r="B80" s="37" t="s">
        <v>558</v>
      </c>
      <c r="C80" s="38">
        <f>[1]EQ!C80+[1]STRUC!C80+[1]IPP!C80</f>
        <v>1.1000000000000001</v>
      </c>
      <c r="D80" s="38">
        <f>[1]EQ!D80+[1]STRUC!D80+[1]IPP!D80</f>
        <v>1.1000000000000001</v>
      </c>
      <c r="E80" s="38">
        <f>[1]EQ!E80+[1]STRUC!E80+[1]IPP!E80</f>
        <v>1.2</v>
      </c>
      <c r="F80" s="38">
        <f>[1]EQ!F80+[1]STRUC!F80+[1]IPP!F80</f>
        <v>1.3</v>
      </c>
      <c r="G80" s="38">
        <f>[1]EQ!G80+[1]STRUC!G80+[1]IPP!G80</f>
        <v>1.4</v>
      </c>
      <c r="H80" s="38">
        <f>[1]EQ!H80+[1]STRUC!H80+[1]IPP!H80</f>
        <v>1.5</v>
      </c>
      <c r="I80" s="38">
        <f>[1]EQ!I80+[1]STRUC!I80+[1]IPP!I80</f>
        <v>1.7000000000000002</v>
      </c>
      <c r="J80" s="38">
        <f>[1]EQ!J80+[1]STRUC!J80+[1]IPP!J80</f>
        <v>2</v>
      </c>
      <c r="K80" s="38">
        <f>[1]EQ!K80+[1]STRUC!K80+[1]IPP!K80</f>
        <v>2.2000000000000002</v>
      </c>
      <c r="L80" s="38">
        <f>[1]EQ!L80+[1]STRUC!L80+[1]IPP!L80</f>
        <v>2.4</v>
      </c>
      <c r="M80" s="38">
        <f>[1]EQ!M80+[1]STRUC!M80+[1]IPP!M80</f>
        <v>2.6999999999999997</v>
      </c>
      <c r="N80" s="38">
        <f>[1]EQ!N80+[1]STRUC!N80+[1]IPP!N80</f>
        <v>3.0000000000000004</v>
      </c>
      <c r="O80" s="38">
        <f>[1]EQ!O80+[1]STRUC!O80+[1]IPP!O80</f>
        <v>3.4</v>
      </c>
      <c r="P80" s="38">
        <f>[1]EQ!P80+[1]STRUC!P80+[1]IPP!P80</f>
        <v>4.0999999999999996</v>
      </c>
      <c r="Q80" s="38">
        <f>[1]EQ!Q80+[1]STRUC!Q80+[1]IPP!Q80</f>
        <v>4.6000000000000005</v>
      </c>
      <c r="R80" s="38">
        <f>[1]EQ!R80+[1]STRUC!R80+[1]IPP!R80</f>
        <v>5.2</v>
      </c>
      <c r="S80" s="38">
        <f>[1]EQ!S80+[1]STRUC!S80+[1]IPP!S80</f>
        <v>5.3999999999999995</v>
      </c>
      <c r="T80" s="38">
        <f>[1]EQ!T80+[1]STRUC!T80+[1]IPP!T80</f>
        <v>5.7</v>
      </c>
      <c r="U80" s="38">
        <f>[1]EQ!U80+[1]STRUC!U80+[1]IPP!U80</f>
        <v>6</v>
      </c>
      <c r="V80" s="38">
        <f>[1]EQ!V80+[1]STRUC!V80+[1]IPP!V80</f>
        <v>6.3</v>
      </c>
      <c r="W80" s="38">
        <f>[1]EQ!W80+[1]STRUC!W80+[1]IPP!W80</f>
        <v>6.6</v>
      </c>
      <c r="X80" s="38">
        <f>[1]EQ!X80+[1]STRUC!X80+[1]IPP!X80</f>
        <v>6.9</v>
      </c>
      <c r="Y80" s="38">
        <f>[1]EQ!Y80+[1]STRUC!Y80+[1]IPP!Y80</f>
        <v>7.3000000000000007</v>
      </c>
      <c r="Z80" s="38">
        <f>[1]EQ!Z80+[1]STRUC!Z80+[1]IPP!Z80</f>
        <v>7.5</v>
      </c>
      <c r="AA80" s="38">
        <f>[1]EQ!AA80+[1]STRUC!AA80+[1]IPP!AA80</f>
        <v>7.5</v>
      </c>
      <c r="AB80" s="38">
        <f>[1]EQ!AB80+[1]STRUC!AB80+[1]IPP!AB80</f>
        <v>7.6000000000000005</v>
      </c>
      <c r="AC80" s="38">
        <f>[1]EQ!AC80+[1]STRUC!AC80+[1]IPP!AC80</f>
        <v>7.9</v>
      </c>
      <c r="AD80" s="38">
        <f>[1]EQ!AD80+[1]STRUC!AD80+[1]IPP!AD80</f>
        <v>8.3000000000000007</v>
      </c>
      <c r="AE80" s="38">
        <f>[1]EQ!AE80+[1]STRUC!AE80+[1]IPP!AE80</f>
        <v>8.6999999999999993</v>
      </c>
      <c r="AF80" s="38">
        <f>[1]EQ!AF80+[1]STRUC!AF80+[1]IPP!AF80</f>
        <v>9.3999999999999986</v>
      </c>
      <c r="AG80" s="38">
        <f>[1]EQ!AG80+[1]STRUC!AG80+[1]IPP!AG80</f>
        <v>10.200000000000001</v>
      </c>
      <c r="AH80" s="38">
        <f>[1]EQ!AH80+[1]STRUC!AH80+[1]IPP!AH80</f>
        <v>10.9</v>
      </c>
    </row>
    <row r="81" spans="1:34" x14ac:dyDescent="0.25">
      <c r="A81" s="37" t="s">
        <v>477</v>
      </c>
      <c r="B81" s="2" t="s">
        <v>95</v>
      </c>
      <c r="C81" s="38">
        <f>[1]EQ!C81+[1]STRUC!C81+[1]IPP!C81</f>
        <v>7.8000000000000007</v>
      </c>
      <c r="D81" s="38">
        <f>[1]EQ!D81+[1]STRUC!D81+[1]IPP!D81</f>
        <v>8.5</v>
      </c>
      <c r="E81" s="38">
        <f>[1]EQ!E81+[1]STRUC!E81+[1]IPP!E81</f>
        <v>9.1</v>
      </c>
      <c r="F81" s="38">
        <f>[1]EQ!F81+[1]STRUC!F81+[1]IPP!F81</f>
        <v>9.9000000000000021</v>
      </c>
      <c r="G81" s="38">
        <f>[1]EQ!G81+[1]STRUC!G81+[1]IPP!G81</f>
        <v>10.3</v>
      </c>
      <c r="H81" s="38">
        <f>[1]EQ!H81+[1]STRUC!H81+[1]IPP!H81</f>
        <v>10.8</v>
      </c>
      <c r="I81" s="38">
        <f>[1]EQ!I81+[1]STRUC!I81+[1]IPP!I81</f>
        <v>11.3</v>
      </c>
      <c r="J81" s="38">
        <f>[1]EQ!J81+[1]STRUC!J81+[1]IPP!J81</f>
        <v>11.9</v>
      </c>
      <c r="K81" s="38">
        <f>[1]EQ!K81+[1]STRUC!K81+[1]IPP!K81</f>
        <v>12.600000000000001</v>
      </c>
      <c r="L81" s="38">
        <f>[1]EQ!L81+[1]STRUC!L81+[1]IPP!L81</f>
        <v>13.4</v>
      </c>
      <c r="M81" s="38">
        <f>[1]EQ!M81+[1]STRUC!M81+[1]IPP!M81</f>
        <v>14.4</v>
      </c>
      <c r="N81" s="38">
        <f>[1]EQ!N81+[1]STRUC!N81+[1]IPP!N81</f>
        <v>15.3</v>
      </c>
      <c r="O81" s="38">
        <f>[1]EQ!O81+[1]STRUC!O81+[1]IPP!O81</f>
        <v>16.099999999999998</v>
      </c>
      <c r="P81" s="38">
        <f>[1]EQ!P81+[1]STRUC!P81+[1]IPP!P81</f>
        <v>16.7</v>
      </c>
      <c r="Q81" s="38">
        <f>[1]EQ!Q81+[1]STRUC!Q81+[1]IPP!Q81</f>
        <v>17.100000000000001</v>
      </c>
      <c r="R81" s="38">
        <f>[1]EQ!R81+[1]STRUC!R81+[1]IPP!R81</f>
        <v>17.5</v>
      </c>
      <c r="S81" s="38">
        <f>[1]EQ!S81+[1]STRUC!S81+[1]IPP!S81</f>
        <v>18</v>
      </c>
      <c r="T81" s="38">
        <f>[1]EQ!T81+[1]STRUC!T81+[1]IPP!T81</f>
        <v>18.599999999999998</v>
      </c>
      <c r="U81" s="38">
        <f>[1]EQ!U81+[1]STRUC!U81+[1]IPP!U81</f>
        <v>19.3</v>
      </c>
      <c r="V81" s="38">
        <f>[1]EQ!V81+[1]STRUC!V81+[1]IPP!V81</f>
        <v>20.3</v>
      </c>
      <c r="W81" s="38">
        <f>[1]EQ!W81+[1]STRUC!W81+[1]IPP!W81</f>
        <v>21.7</v>
      </c>
      <c r="X81" s="38">
        <f>[1]EQ!X81+[1]STRUC!X81+[1]IPP!X81</f>
        <v>23.2</v>
      </c>
      <c r="Y81" s="38">
        <f>[1]EQ!Y81+[1]STRUC!Y81+[1]IPP!Y81</f>
        <v>24</v>
      </c>
      <c r="Z81" s="38">
        <f>[1]EQ!Z81+[1]STRUC!Z81+[1]IPP!Z81</f>
        <v>24</v>
      </c>
      <c r="AA81" s="38">
        <f>[1]EQ!AA81+[1]STRUC!AA81+[1]IPP!AA81</f>
        <v>23.900000000000002</v>
      </c>
      <c r="AB81" s="38">
        <f>[1]EQ!AB81+[1]STRUC!AB81+[1]IPP!AB81</f>
        <v>24.5</v>
      </c>
      <c r="AC81" s="38">
        <f>[1]EQ!AC81+[1]STRUC!AC81+[1]IPP!AC81</f>
        <v>25.4</v>
      </c>
      <c r="AD81" s="38">
        <f>[1]EQ!AD81+[1]STRUC!AD81+[1]IPP!AD81</f>
        <v>26.5</v>
      </c>
      <c r="AE81" s="38">
        <f>[1]EQ!AE81+[1]STRUC!AE81+[1]IPP!AE81</f>
        <v>27.200000000000003</v>
      </c>
      <c r="AF81" s="38">
        <f>[1]EQ!AF81+[1]STRUC!AF81+[1]IPP!AF81</f>
        <v>27.799999999999997</v>
      </c>
      <c r="AG81" s="38">
        <f>[1]EQ!AG81+[1]STRUC!AG81+[1]IPP!AG81</f>
        <v>28.800000000000004</v>
      </c>
      <c r="AH81" s="38">
        <f>[1]EQ!AH81+[1]STRUC!AH81+[1]IPP!AH81</f>
        <v>30.499999999999996</v>
      </c>
    </row>
    <row r="82" spans="1:34" x14ac:dyDescent="0.25">
      <c r="A82" s="37" t="s">
        <v>479</v>
      </c>
      <c r="B82" s="37" t="s">
        <v>559</v>
      </c>
      <c r="C82" s="38">
        <f>[1]EQ!C82+[1]STRUC!C82+[1]IPP!C82</f>
        <v>2.6999999999999997</v>
      </c>
      <c r="D82" s="38">
        <f>[1]EQ!D82+[1]STRUC!D82+[1]IPP!D82</f>
        <v>2.8000000000000003</v>
      </c>
      <c r="E82" s="38">
        <f>[1]EQ!E82+[1]STRUC!E82+[1]IPP!E82</f>
        <v>3.0000000000000004</v>
      </c>
      <c r="F82" s="38">
        <f>[1]EQ!F82+[1]STRUC!F82+[1]IPP!F82</f>
        <v>3.3000000000000003</v>
      </c>
      <c r="G82" s="38">
        <f>[1]EQ!G82+[1]STRUC!G82+[1]IPP!G82</f>
        <v>3.6</v>
      </c>
      <c r="H82" s="38">
        <f>[1]EQ!H82+[1]STRUC!H82+[1]IPP!H82</f>
        <v>3.8000000000000003</v>
      </c>
      <c r="I82" s="38">
        <f>[1]EQ!I82+[1]STRUC!I82+[1]IPP!I82</f>
        <v>3.9000000000000004</v>
      </c>
      <c r="J82" s="38">
        <f>[1]EQ!J82+[1]STRUC!J82+[1]IPP!J82</f>
        <v>4.1000000000000005</v>
      </c>
      <c r="K82" s="38">
        <f>[1]EQ!K82+[1]STRUC!K82+[1]IPP!K82</f>
        <v>4.2</v>
      </c>
      <c r="L82" s="38">
        <f>[1]EQ!L82+[1]STRUC!L82+[1]IPP!L82</f>
        <v>4.3999999999999995</v>
      </c>
      <c r="M82" s="38">
        <f>[1]EQ!M82+[1]STRUC!M82+[1]IPP!M82</f>
        <v>4.8</v>
      </c>
      <c r="N82" s="38">
        <f>[1]EQ!N82+[1]STRUC!N82+[1]IPP!N82</f>
        <v>5.0999999999999996</v>
      </c>
      <c r="O82" s="38">
        <f>[1]EQ!O82+[1]STRUC!O82+[1]IPP!O82</f>
        <v>5.5</v>
      </c>
      <c r="P82" s="38">
        <f>[1]EQ!P82+[1]STRUC!P82+[1]IPP!P82</f>
        <v>5.9</v>
      </c>
      <c r="Q82" s="38">
        <f>[1]EQ!Q82+[1]STRUC!Q82+[1]IPP!Q82</f>
        <v>6.1</v>
      </c>
      <c r="R82" s="38">
        <f>[1]EQ!R82+[1]STRUC!R82+[1]IPP!R82</f>
        <v>6.5</v>
      </c>
      <c r="S82" s="38">
        <f>[1]EQ!S82+[1]STRUC!S82+[1]IPP!S82</f>
        <v>6.9</v>
      </c>
      <c r="T82" s="38">
        <f>[1]EQ!T82+[1]STRUC!T82+[1]IPP!T82</f>
        <v>7.5</v>
      </c>
      <c r="U82" s="38">
        <f>[1]EQ!U82+[1]STRUC!U82+[1]IPP!U82</f>
        <v>8</v>
      </c>
      <c r="V82" s="38">
        <f>[1]EQ!V82+[1]STRUC!V82+[1]IPP!V82</f>
        <v>8.7999999999999989</v>
      </c>
      <c r="W82" s="38">
        <f>[1]EQ!W82+[1]STRUC!W82+[1]IPP!W82</f>
        <v>9.8999999999999986</v>
      </c>
      <c r="X82" s="38">
        <f>[1]EQ!X82+[1]STRUC!X82+[1]IPP!X82</f>
        <v>11.100000000000001</v>
      </c>
      <c r="Y82" s="38">
        <f>[1]EQ!Y82+[1]STRUC!Y82+[1]IPP!Y82</f>
        <v>11.8</v>
      </c>
      <c r="Z82" s="38">
        <f>[1]EQ!Z82+[1]STRUC!Z82+[1]IPP!Z82</f>
        <v>11.8</v>
      </c>
      <c r="AA82" s="38">
        <f>[1]EQ!AA82+[1]STRUC!AA82+[1]IPP!AA82</f>
        <v>11.600000000000001</v>
      </c>
      <c r="AB82" s="38">
        <f>[1]EQ!AB82+[1]STRUC!AB82+[1]IPP!AB82</f>
        <v>11.5</v>
      </c>
      <c r="AC82" s="38">
        <f>[1]EQ!AC82+[1]STRUC!AC82+[1]IPP!AC82</f>
        <v>11.6</v>
      </c>
      <c r="AD82" s="38">
        <f>[1]EQ!AD82+[1]STRUC!AD82+[1]IPP!AD82</f>
        <v>11.9</v>
      </c>
      <c r="AE82" s="38">
        <f>[1]EQ!AE82+[1]STRUC!AE82+[1]IPP!AE82</f>
        <v>12.5</v>
      </c>
      <c r="AF82" s="38">
        <f>[1]EQ!AF82+[1]STRUC!AF82+[1]IPP!AF82</f>
        <v>13</v>
      </c>
      <c r="AG82" s="38">
        <f>[1]EQ!AG82+[1]STRUC!AG82+[1]IPP!AG82</f>
        <v>13.5</v>
      </c>
      <c r="AH82" s="38">
        <f>[1]EQ!AH82+[1]STRUC!AH82+[1]IPP!AH82</f>
        <v>14.200000000000001</v>
      </c>
    </row>
    <row r="83" spans="1:34" ht="15.75" customHeight="1" x14ac:dyDescent="0.25">
      <c r="A83" s="37" t="s">
        <v>480</v>
      </c>
      <c r="B83" s="37" t="s">
        <v>560</v>
      </c>
      <c r="C83" s="38">
        <f>[1]EQ!C83+[1]STRUC!C83+[1]IPP!C83</f>
        <v>5.1999999999999993</v>
      </c>
      <c r="D83" s="38">
        <f>[1]EQ!D83+[1]STRUC!D83+[1]IPP!D83</f>
        <v>5.6</v>
      </c>
      <c r="E83" s="38">
        <f>[1]EQ!E83+[1]STRUC!E83+[1]IPP!E83</f>
        <v>6.1</v>
      </c>
      <c r="F83" s="38">
        <f>[1]EQ!F83+[1]STRUC!F83+[1]IPP!F83</f>
        <v>6.5</v>
      </c>
      <c r="G83" s="38">
        <f>[1]EQ!G83+[1]STRUC!G83+[1]IPP!G83</f>
        <v>6.8</v>
      </c>
      <c r="H83" s="38">
        <f>[1]EQ!H83+[1]STRUC!H83+[1]IPP!H83</f>
        <v>7.1000000000000005</v>
      </c>
      <c r="I83" s="38">
        <f>[1]EQ!I83+[1]STRUC!I83+[1]IPP!I83</f>
        <v>7.3000000000000007</v>
      </c>
      <c r="J83" s="38">
        <f>[1]EQ!J83+[1]STRUC!J83+[1]IPP!J83</f>
        <v>7.8999999999999995</v>
      </c>
      <c r="K83" s="38">
        <f>[1]EQ!K83+[1]STRUC!K83+[1]IPP!K83</f>
        <v>8.4</v>
      </c>
      <c r="L83" s="38">
        <f>[1]EQ!L83+[1]STRUC!L83+[1]IPP!L83</f>
        <v>9</v>
      </c>
      <c r="M83" s="38">
        <f>[1]EQ!M83+[1]STRUC!M83+[1]IPP!M83</f>
        <v>9.6</v>
      </c>
      <c r="N83" s="38">
        <f>[1]EQ!N83+[1]STRUC!N83+[1]IPP!N83</f>
        <v>10.299999999999999</v>
      </c>
      <c r="O83" s="38">
        <f>[1]EQ!O83+[1]STRUC!O83+[1]IPP!O83</f>
        <v>10.700000000000001</v>
      </c>
      <c r="P83" s="38">
        <f>[1]EQ!P83+[1]STRUC!P83+[1]IPP!P83</f>
        <v>11</v>
      </c>
      <c r="Q83" s="38">
        <f>[1]EQ!Q83+[1]STRUC!Q83+[1]IPP!Q83</f>
        <v>11.1</v>
      </c>
      <c r="R83" s="38">
        <f>[1]EQ!R83+[1]STRUC!R83+[1]IPP!R83</f>
        <v>11</v>
      </c>
      <c r="S83" s="38">
        <f>[1]EQ!S83+[1]STRUC!S83+[1]IPP!S83</f>
        <v>10.9</v>
      </c>
      <c r="T83" s="38">
        <f>[1]EQ!T83+[1]STRUC!T83+[1]IPP!T83</f>
        <v>11.1</v>
      </c>
      <c r="U83" s="38">
        <f>[1]EQ!U83+[1]STRUC!U83+[1]IPP!U83</f>
        <v>11.3</v>
      </c>
      <c r="V83" s="38">
        <f>[1]EQ!V83+[1]STRUC!V83+[1]IPP!V83</f>
        <v>11.4</v>
      </c>
      <c r="W83" s="38">
        <f>[1]EQ!W83+[1]STRUC!W83+[1]IPP!W83</f>
        <v>11.8</v>
      </c>
      <c r="X83" s="38">
        <f>[1]EQ!X83+[1]STRUC!X83+[1]IPP!X83</f>
        <v>12.1</v>
      </c>
      <c r="Y83" s="38">
        <f>[1]EQ!Y83+[1]STRUC!Y83+[1]IPP!Y83</f>
        <v>12.2</v>
      </c>
      <c r="Z83" s="38">
        <f>[1]EQ!Z83+[1]STRUC!Z83+[1]IPP!Z83</f>
        <v>12.299999999999999</v>
      </c>
      <c r="AA83" s="38">
        <f>[1]EQ!AA83+[1]STRUC!AA83+[1]IPP!AA83</f>
        <v>12.299999999999999</v>
      </c>
      <c r="AB83" s="38">
        <f>[1]EQ!AB83+[1]STRUC!AB83+[1]IPP!AB83</f>
        <v>12.799999999999999</v>
      </c>
      <c r="AC83" s="38">
        <f>[1]EQ!AC83+[1]STRUC!AC83+[1]IPP!AC83</f>
        <v>13.8</v>
      </c>
      <c r="AD83" s="38">
        <f>[1]EQ!AD83+[1]STRUC!AD83+[1]IPP!AD83</f>
        <v>14.400000000000002</v>
      </c>
      <c r="AE83" s="38">
        <f>[1]EQ!AE83+[1]STRUC!AE83+[1]IPP!AE83</f>
        <v>14.9</v>
      </c>
      <c r="AF83" s="38">
        <f>[1]EQ!AF83+[1]STRUC!AF83+[1]IPP!AF83</f>
        <v>14.8</v>
      </c>
      <c r="AG83" s="38">
        <f>[1]EQ!AG83+[1]STRUC!AG83+[1]IPP!AG83</f>
        <v>15.4</v>
      </c>
      <c r="AH83" s="38">
        <f>[1]EQ!AH83+[1]STRUC!AH83+[1]IPP!AH83</f>
        <v>16.200000000000003</v>
      </c>
    </row>
    <row r="84" spans="1:34" ht="15" customHeight="1" x14ac:dyDescent="0.25">
      <c r="A84" s="37" t="s">
        <v>481</v>
      </c>
      <c r="B84" s="2" t="s">
        <v>99</v>
      </c>
      <c r="C84" s="38">
        <f>[1]EQ!C84+[1]STRUC!C84+[1]IPP!C84</f>
        <v>5.5</v>
      </c>
      <c r="D84" s="38">
        <f>[1]EQ!D84+[1]STRUC!D84+[1]IPP!D84</f>
        <v>5.8999999999999995</v>
      </c>
      <c r="E84" s="38">
        <f>[1]EQ!E84+[1]STRUC!E84+[1]IPP!E84</f>
        <v>6.3</v>
      </c>
      <c r="F84" s="38">
        <f>[1]EQ!F84+[1]STRUC!F84+[1]IPP!F84</f>
        <v>6.6</v>
      </c>
      <c r="G84" s="38">
        <f>[1]EQ!G84+[1]STRUC!G84+[1]IPP!G84</f>
        <v>7</v>
      </c>
      <c r="H84" s="38">
        <f>[1]EQ!H84+[1]STRUC!H84+[1]IPP!H84</f>
        <v>7.5</v>
      </c>
      <c r="I84" s="38">
        <f>[1]EQ!I84+[1]STRUC!I84+[1]IPP!I84</f>
        <v>8.1</v>
      </c>
      <c r="J84" s="38">
        <f>[1]EQ!J84+[1]STRUC!J84+[1]IPP!J84</f>
        <v>8.6</v>
      </c>
      <c r="K84" s="38">
        <f>[1]EQ!K84+[1]STRUC!K84+[1]IPP!K84</f>
        <v>9</v>
      </c>
      <c r="L84" s="38">
        <f>[1]EQ!L84+[1]STRUC!L84+[1]IPP!L84</f>
        <v>9.4</v>
      </c>
      <c r="M84" s="38">
        <f>[1]EQ!M84+[1]STRUC!M84+[1]IPP!M84</f>
        <v>9.8000000000000007</v>
      </c>
      <c r="N84" s="38">
        <f>[1]EQ!N84+[1]STRUC!N84+[1]IPP!N84</f>
        <v>10.600000000000001</v>
      </c>
      <c r="O84" s="38">
        <f>[1]EQ!O84+[1]STRUC!O84+[1]IPP!O84</f>
        <v>11.700000000000001</v>
      </c>
      <c r="P84" s="38">
        <f>[1]EQ!P84+[1]STRUC!P84+[1]IPP!P84</f>
        <v>12.9</v>
      </c>
      <c r="Q84" s="38">
        <f>[1]EQ!Q84+[1]STRUC!Q84+[1]IPP!Q84</f>
        <v>14.2</v>
      </c>
      <c r="R84" s="38">
        <f>[1]EQ!R84+[1]STRUC!R84+[1]IPP!R84</f>
        <v>15.3</v>
      </c>
      <c r="S84" s="38">
        <f>[1]EQ!S84+[1]STRUC!S84+[1]IPP!S84</f>
        <v>16.3</v>
      </c>
      <c r="T84" s="38">
        <f>[1]EQ!T84+[1]STRUC!T84+[1]IPP!T84</f>
        <v>17.399999999999999</v>
      </c>
      <c r="U84" s="38">
        <f>[1]EQ!U84+[1]STRUC!U84+[1]IPP!U84</f>
        <v>18.299999999999997</v>
      </c>
      <c r="V84" s="38">
        <f>[1]EQ!V84+[1]STRUC!V84+[1]IPP!V84</f>
        <v>19.5</v>
      </c>
      <c r="W84" s="38">
        <f>[1]EQ!W84+[1]STRUC!W84+[1]IPP!W84</f>
        <v>20.799999999999997</v>
      </c>
      <c r="X84" s="38">
        <f>[1]EQ!X84+[1]STRUC!X84+[1]IPP!X84</f>
        <v>22.299999999999997</v>
      </c>
      <c r="Y84" s="38">
        <f>[1]EQ!Y84+[1]STRUC!Y84+[1]IPP!Y84</f>
        <v>22.9</v>
      </c>
      <c r="Z84" s="38">
        <f>[1]EQ!Z84+[1]STRUC!Z84+[1]IPP!Z84</f>
        <v>23.299999999999997</v>
      </c>
      <c r="AA84" s="38">
        <f>[1]EQ!AA84+[1]STRUC!AA84+[1]IPP!AA84</f>
        <v>23.799999999999997</v>
      </c>
      <c r="AB84" s="38">
        <f>[1]EQ!AB84+[1]STRUC!AB84+[1]IPP!AB84</f>
        <v>24.7</v>
      </c>
      <c r="AC84" s="38">
        <f>[1]EQ!AC84+[1]STRUC!AC84+[1]IPP!AC84</f>
        <v>25.4</v>
      </c>
      <c r="AD84" s="38">
        <f>[1]EQ!AD84+[1]STRUC!AD84+[1]IPP!AD84</f>
        <v>26.4</v>
      </c>
      <c r="AE84" s="38">
        <f>[1]EQ!AE84+[1]STRUC!AE84+[1]IPP!AE84</f>
        <v>28</v>
      </c>
      <c r="AF84" s="38">
        <f>[1]EQ!AF84+[1]STRUC!AF84+[1]IPP!AF84</f>
        <v>29.799999999999997</v>
      </c>
      <c r="AG84" s="38">
        <f>[1]EQ!AG84+[1]STRUC!AG84+[1]IPP!AG84</f>
        <v>30.5</v>
      </c>
      <c r="AH84" s="38">
        <f>[1]EQ!AH84+[1]STRUC!AH84+[1]IPP!AH84</f>
        <v>30.999999999999996</v>
      </c>
    </row>
    <row r="85" spans="1:34" ht="15" customHeight="1" x14ac:dyDescent="0.25">
      <c r="A85" s="37" t="s">
        <v>482</v>
      </c>
      <c r="B85" s="37" t="s">
        <v>373</v>
      </c>
      <c r="C85" s="38">
        <f>[1]EQ!C85+[1]STRUC!C85+[1]IPP!C85</f>
        <v>164</v>
      </c>
      <c r="D85" s="38">
        <f>[1]EQ!D85+[1]STRUC!D85+[1]IPP!D85</f>
        <v>176.5</v>
      </c>
      <c r="E85" s="38">
        <f>[1]EQ!E85+[1]STRUC!E85+[1]IPP!E85</f>
        <v>188.5</v>
      </c>
      <c r="F85" s="38">
        <f>[1]EQ!F85+[1]STRUC!F85+[1]IPP!F85</f>
        <v>200.4</v>
      </c>
      <c r="G85" s="38">
        <f>[1]EQ!G85+[1]STRUC!G85+[1]IPP!G85</f>
        <v>211.09999999999997</v>
      </c>
      <c r="H85" s="38">
        <f>[1]EQ!H85+[1]STRUC!H85+[1]IPP!H85</f>
        <v>217.60000000000002</v>
      </c>
      <c r="I85" s="38">
        <f>[1]EQ!I85+[1]STRUC!I85+[1]IPP!I85</f>
        <v>225</v>
      </c>
      <c r="J85" s="38">
        <f>[1]EQ!J85+[1]STRUC!J85+[1]IPP!J85</f>
        <v>233.1</v>
      </c>
      <c r="K85" s="38">
        <f>[1]EQ!K85+[1]STRUC!K85+[1]IPP!K85</f>
        <v>241.7</v>
      </c>
      <c r="L85" s="38">
        <f>[1]EQ!L85+[1]STRUC!L85+[1]IPP!L85</f>
        <v>246.3</v>
      </c>
      <c r="M85" s="38">
        <f>[1]EQ!M85+[1]STRUC!M85+[1]IPP!M85</f>
        <v>251.3</v>
      </c>
      <c r="N85" s="38">
        <f>[1]EQ!N85+[1]STRUC!N85+[1]IPP!N85</f>
        <v>257.60000000000002</v>
      </c>
      <c r="O85" s="38">
        <f>[1]EQ!O85+[1]STRUC!O85+[1]IPP!O85</f>
        <v>266.79999999999995</v>
      </c>
      <c r="P85" s="38">
        <f>[1]EQ!P85+[1]STRUC!P85+[1]IPP!P85</f>
        <v>279.60000000000002</v>
      </c>
      <c r="Q85" s="38">
        <f>[1]EQ!Q85+[1]STRUC!Q85+[1]IPP!Q85</f>
        <v>288</v>
      </c>
      <c r="R85" s="38">
        <f>[1]EQ!R85+[1]STRUC!R85+[1]IPP!R85</f>
        <v>296.3</v>
      </c>
      <c r="S85" s="38">
        <f>[1]EQ!S85+[1]STRUC!S85+[1]IPP!S85</f>
        <v>307.39999999999998</v>
      </c>
      <c r="T85" s="38">
        <f>[1]EQ!T85+[1]STRUC!T85+[1]IPP!T85</f>
        <v>324.39999999999998</v>
      </c>
      <c r="U85" s="38">
        <f>[1]EQ!U85+[1]STRUC!U85+[1]IPP!U85</f>
        <v>348.20000000000005</v>
      </c>
      <c r="V85" s="38">
        <f>[1]EQ!V85+[1]STRUC!V85+[1]IPP!V85</f>
        <v>372.2</v>
      </c>
      <c r="W85" s="38">
        <f>[1]EQ!W85+[1]STRUC!W85+[1]IPP!W85</f>
        <v>399.29999999999995</v>
      </c>
      <c r="X85" s="38">
        <f>[1]EQ!X85+[1]STRUC!X85+[1]IPP!X85</f>
        <v>426.9</v>
      </c>
      <c r="Y85" s="38">
        <f>[1]EQ!Y85+[1]STRUC!Y85+[1]IPP!Y85</f>
        <v>442.8</v>
      </c>
      <c r="Z85" s="38">
        <f>[1]EQ!Z85+[1]STRUC!Z85+[1]IPP!Z85</f>
        <v>457.1</v>
      </c>
      <c r="AA85" s="38">
        <f>[1]EQ!AA85+[1]STRUC!AA85+[1]IPP!AA85</f>
        <v>476.90000000000003</v>
      </c>
      <c r="AB85" s="38">
        <f>[1]EQ!AB85+[1]STRUC!AB85+[1]IPP!AB85</f>
        <v>493.70000000000005</v>
      </c>
      <c r="AC85" s="38">
        <f>[1]EQ!AC85+[1]STRUC!AC85+[1]IPP!AC85</f>
        <v>504.6</v>
      </c>
      <c r="AD85" s="38">
        <f>[1]EQ!AD85+[1]STRUC!AD85+[1]IPP!AD85</f>
        <v>516.69999999999993</v>
      </c>
      <c r="AE85" s="38">
        <f>[1]EQ!AE85+[1]STRUC!AE85+[1]IPP!AE85</f>
        <v>522.70000000000005</v>
      </c>
      <c r="AF85" s="38">
        <f>[1]EQ!AF85+[1]STRUC!AF85+[1]IPP!AF85</f>
        <v>528.29999999999995</v>
      </c>
      <c r="AG85" s="38">
        <f>[1]EQ!AG85+[1]STRUC!AG85+[1]IPP!AG85</f>
        <v>543</v>
      </c>
      <c r="AH85" s="38">
        <f>[1]EQ!AH85+[1]STRUC!AH85+[1]IPP!AH85</f>
        <v>565.70000000000005</v>
      </c>
    </row>
    <row r="86" spans="1:34" ht="15" customHeight="1" x14ac:dyDescent="0.25">
      <c r="A86" s="37" t="s">
        <v>483</v>
      </c>
      <c r="B86" s="37" t="s">
        <v>374</v>
      </c>
      <c r="C86" s="38">
        <f>[1]EQ!C86+[1]STRUC!C86+[1]IPP!C86</f>
        <v>110</v>
      </c>
      <c r="D86" s="38">
        <f>[1]EQ!D86+[1]STRUC!D86+[1]IPP!D86</f>
        <v>118.8</v>
      </c>
      <c r="E86" s="38">
        <f>[1]EQ!E86+[1]STRUC!E86+[1]IPP!E86</f>
        <v>126.8</v>
      </c>
      <c r="F86" s="38">
        <f>[1]EQ!F86+[1]STRUC!F86+[1]IPP!F86</f>
        <v>133.69999999999999</v>
      </c>
      <c r="G86" s="38">
        <f>[1]EQ!G86+[1]STRUC!G86+[1]IPP!G86</f>
        <v>140.30000000000001</v>
      </c>
      <c r="H86" s="38">
        <f>[1]EQ!H86+[1]STRUC!H86+[1]IPP!H86</f>
        <v>143.5</v>
      </c>
      <c r="I86" s="38">
        <f>[1]EQ!I86+[1]STRUC!I86+[1]IPP!I86</f>
        <v>146.80000000000001</v>
      </c>
      <c r="J86" s="38">
        <f>[1]EQ!J86+[1]STRUC!J86+[1]IPP!J86</f>
        <v>150.30000000000001</v>
      </c>
      <c r="K86" s="38">
        <f>[1]EQ!K86+[1]STRUC!K86+[1]IPP!K86</f>
        <v>153.60000000000002</v>
      </c>
      <c r="L86" s="38">
        <f>[1]EQ!L86+[1]STRUC!L86+[1]IPP!L86</f>
        <v>153.80000000000001</v>
      </c>
      <c r="M86" s="38">
        <f>[1]EQ!M86+[1]STRUC!M86+[1]IPP!M86</f>
        <v>154.10000000000002</v>
      </c>
      <c r="N86" s="38">
        <f>[1]EQ!N86+[1]STRUC!N86+[1]IPP!N86</f>
        <v>155.5</v>
      </c>
      <c r="O86" s="38">
        <f>[1]EQ!O86+[1]STRUC!O86+[1]IPP!O86</f>
        <v>158.19999999999999</v>
      </c>
      <c r="P86" s="38">
        <f>[1]EQ!P86+[1]STRUC!P86+[1]IPP!P86</f>
        <v>163</v>
      </c>
      <c r="Q86" s="38">
        <f>[1]EQ!Q86+[1]STRUC!Q86+[1]IPP!Q86</f>
        <v>164.8</v>
      </c>
      <c r="R86" s="38">
        <f>[1]EQ!R86+[1]STRUC!R86+[1]IPP!R86</f>
        <v>167.2</v>
      </c>
      <c r="S86" s="38">
        <f>[1]EQ!S86+[1]STRUC!S86+[1]IPP!S86</f>
        <v>172.5</v>
      </c>
      <c r="T86" s="38">
        <f>[1]EQ!T86+[1]STRUC!T86+[1]IPP!T86</f>
        <v>180.3</v>
      </c>
      <c r="U86" s="38">
        <f>[1]EQ!U86+[1]STRUC!U86+[1]IPP!U86</f>
        <v>190.4</v>
      </c>
      <c r="V86" s="38">
        <f>[1]EQ!V86+[1]STRUC!V86+[1]IPP!V86</f>
        <v>201.3</v>
      </c>
      <c r="W86" s="38">
        <f>[1]EQ!W86+[1]STRUC!W86+[1]IPP!W86</f>
        <v>211.9</v>
      </c>
      <c r="X86" s="38">
        <f>[1]EQ!X86+[1]STRUC!X86+[1]IPP!X86</f>
        <v>225.8</v>
      </c>
      <c r="Y86" s="38">
        <f>[1]EQ!Y86+[1]STRUC!Y86+[1]IPP!Y86</f>
        <v>233.70000000000002</v>
      </c>
      <c r="Z86" s="38">
        <f>[1]EQ!Z86+[1]STRUC!Z86+[1]IPP!Z86</f>
        <v>243.7</v>
      </c>
      <c r="AA86" s="38">
        <f>[1]EQ!AA86+[1]STRUC!AA86+[1]IPP!AA86</f>
        <v>254.8</v>
      </c>
      <c r="AB86" s="38">
        <f>[1]EQ!AB86+[1]STRUC!AB86+[1]IPP!AB86</f>
        <v>261.7</v>
      </c>
      <c r="AC86" s="38">
        <f>[1]EQ!AC86+[1]STRUC!AC86+[1]IPP!AC86</f>
        <v>265.89999999999998</v>
      </c>
      <c r="AD86" s="38">
        <f>[1]EQ!AD86+[1]STRUC!AD86+[1]IPP!AD86</f>
        <v>270.29999999999995</v>
      </c>
      <c r="AE86" s="38">
        <f>[1]EQ!AE86+[1]STRUC!AE86+[1]IPP!AE86</f>
        <v>271.3</v>
      </c>
      <c r="AF86" s="38">
        <f>[1]EQ!AF86+[1]STRUC!AF86+[1]IPP!AF86</f>
        <v>271.7</v>
      </c>
      <c r="AG86" s="38">
        <f>[1]EQ!AG86+[1]STRUC!AG86+[1]IPP!AG86</f>
        <v>277</v>
      </c>
      <c r="AH86" s="38">
        <f>[1]EQ!AH86+[1]STRUC!AH86+[1]IPP!AH86</f>
        <v>286.10000000000002</v>
      </c>
    </row>
    <row r="87" spans="1:34" ht="15" customHeight="1" x14ac:dyDescent="0.25">
      <c r="A87" s="37" t="s">
        <v>484</v>
      </c>
      <c r="B87" s="37" t="s">
        <v>375</v>
      </c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</row>
    <row r="88" spans="1:34" ht="15" customHeight="1" x14ac:dyDescent="0.25">
      <c r="A88" s="37" t="s">
        <v>485</v>
      </c>
      <c r="B88" s="37" t="s">
        <v>376</v>
      </c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</row>
    <row r="89" spans="1:34" ht="15" customHeight="1" x14ac:dyDescent="0.25">
      <c r="A89" s="37" t="s">
        <v>486</v>
      </c>
      <c r="B89" s="37" t="s">
        <v>377</v>
      </c>
      <c r="C89" s="38">
        <f>[1]EQ!C89+[1]STRUC!C89+[1]IPP!C89</f>
        <v>54</v>
      </c>
      <c r="D89" s="38">
        <f>[1]EQ!D89+[1]STRUC!D89+[1]IPP!D89</f>
        <v>57.7</v>
      </c>
      <c r="E89" s="38">
        <f>[1]EQ!E89+[1]STRUC!E89+[1]IPP!E89</f>
        <v>61.699999999999996</v>
      </c>
      <c r="F89" s="38">
        <f>[1]EQ!F89+[1]STRUC!F89+[1]IPP!F89</f>
        <v>66.7</v>
      </c>
      <c r="G89" s="38">
        <f>[1]EQ!G89+[1]STRUC!G89+[1]IPP!G89</f>
        <v>70.8</v>
      </c>
      <c r="H89" s="38">
        <f>[1]EQ!H89+[1]STRUC!H89+[1]IPP!H89</f>
        <v>74.100000000000009</v>
      </c>
      <c r="I89" s="38">
        <f>[1]EQ!I89+[1]STRUC!I89+[1]IPP!I89</f>
        <v>78.2</v>
      </c>
      <c r="J89" s="38">
        <f>[1]EQ!J89+[1]STRUC!J89+[1]IPP!J89</f>
        <v>82.8</v>
      </c>
      <c r="K89" s="38">
        <f>[1]EQ!K89+[1]STRUC!K89+[1]IPP!K89</f>
        <v>88.100000000000009</v>
      </c>
      <c r="L89" s="38">
        <f>[1]EQ!L89+[1]STRUC!L89+[1]IPP!L89</f>
        <v>92.5</v>
      </c>
      <c r="M89" s="38">
        <f>[1]EQ!M89+[1]STRUC!M89+[1]IPP!M89</f>
        <v>97.199999999999989</v>
      </c>
      <c r="N89" s="38">
        <f>[1]EQ!N89+[1]STRUC!N89+[1]IPP!N89</f>
        <v>102.10000000000001</v>
      </c>
      <c r="O89" s="38">
        <f>[1]EQ!O89+[1]STRUC!O89+[1]IPP!O89</f>
        <v>108.6</v>
      </c>
      <c r="P89" s="38">
        <f>[1]EQ!P89+[1]STRUC!P89+[1]IPP!P89</f>
        <v>116.6</v>
      </c>
      <c r="Q89" s="38">
        <f>[1]EQ!Q89+[1]STRUC!Q89+[1]IPP!Q89</f>
        <v>123.2</v>
      </c>
      <c r="R89" s="38">
        <f>[1]EQ!R89+[1]STRUC!R89+[1]IPP!R89</f>
        <v>129.10000000000002</v>
      </c>
      <c r="S89" s="38">
        <f>[1]EQ!S89+[1]STRUC!S89+[1]IPP!S89</f>
        <v>134.9</v>
      </c>
      <c r="T89" s="38">
        <f>[1]EQ!T89+[1]STRUC!T89+[1]IPP!T89</f>
        <v>144.1</v>
      </c>
      <c r="U89" s="38">
        <f>[1]EQ!U89+[1]STRUC!U89+[1]IPP!U89</f>
        <v>157.80000000000001</v>
      </c>
      <c r="V89" s="38">
        <f>[1]EQ!V89+[1]STRUC!V89+[1]IPP!V89</f>
        <v>170.9</v>
      </c>
      <c r="W89" s="38">
        <f>[1]EQ!W89+[1]STRUC!W89+[1]IPP!W89</f>
        <v>187.4</v>
      </c>
      <c r="X89" s="38">
        <f>[1]EQ!X89+[1]STRUC!X89+[1]IPP!X89</f>
        <v>201.1</v>
      </c>
      <c r="Y89" s="38">
        <f>[1]EQ!Y89+[1]STRUC!Y89+[1]IPP!Y89</f>
        <v>209.1</v>
      </c>
      <c r="Z89" s="38">
        <f>[1]EQ!Z89+[1]STRUC!Z89+[1]IPP!Z89</f>
        <v>213.4</v>
      </c>
      <c r="AA89" s="38">
        <f>[1]EQ!AA89+[1]STRUC!AA89+[1]IPP!AA89</f>
        <v>222.1</v>
      </c>
      <c r="AB89" s="38">
        <f>[1]EQ!AB89+[1]STRUC!AB89+[1]IPP!AB89</f>
        <v>232.00000000000003</v>
      </c>
      <c r="AC89" s="38">
        <f>[1]EQ!AC89+[1]STRUC!AC89+[1]IPP!AC89</f>
        <v>238.70000000000002</v>
      </c>
      <c r="AD89" s="38">
        <f>[1]EQ!AD89+[1]STRUC!AD89+[1]IPP!AD89</f>
        <v>246.39999999999998</v>
      </c>
      <c r="AE89" s="38">
        <f>[1]EQ!AE89+[1]STRUC!AE89+[1]IPP!AE89</f>
        <v>251.4</v>
      </c>
      <c r="AF89" s="38">
        <f>[1]EQ!AF89+[1]STRUC!AF89+[1]IPP!AF89</f>
        <v>256.60000000000002</v>
      </c>
      <c r="AG89" s="38">
        <f>[1]EQ!AG89+[1]STRUC!AG89+[1]IPP!AG89</f>
        <v>266</v>
      </c>
      <c r="AH89" s="38">
        <f>[1]EQ!AH89+[1]STRUC!AH89+[1]IPP!AH89</f>
        <v>279.60000000000002</v>
      </c>
    </row>
    <row r="90" spans="1:34" x14ac:dyDescent="0.25">
      <c r="A90" s="37" t="s">
        <v>487</v>
      </c>
      <c r="B90" s="37" t="s">
        <v>375</v>
      </c>
    </row>
    <row r="91" spans="1:34" x14ac:dyDescent="0.25">
      <c r="A91" s="37" t="s">
        <v>488</v>
      </c>
      <c r="B91" s="37" t="s">
        <v>378</v>
      </c>
    </row>
    <row r="93" spans="1:34" ht="18" x14ac:dyDescent="0.25">
      <c r="A93" s="20" t="s">
        <v>561</v>
      </c>
    </row>
    <row r="95" spans="1:34" x14ac:dyDescent="0.25">
      <c r="A95" s="7"/>
      <c r="B95" s="7" t="s">
        <v>385</v>
      </c>
      <c r="C95" s="7" t="s">
        <v>390</v>
      </c>
      <c r="D95" s="7" t="s">
        <v>391</v>
      </c>
      <c r="E95" s="7" t="s">
        <v>392</v>
      </c>
      <c r="F95" s="7" t="s">
        <v>393</v>
      </c>
      <c r="G95" s="7" t="s">
        <v>394</v>
      </c>
      <c r="H95" s="7" t="s">
        <v>395</v>
      </c>
      <c r="I95" s="7" t="s">
        <v>396</v>
      </c>
      <c r="J95" s="7" t="s">
        <v>397</v>
      </c>
      <c r="K95" s="7" t="s">
        <v>398</v>
      </c>
      <c r="L95" s="7" t="s">
        <v>399</v>
      </c>
      <c r="M95" s="7" t="s">
        <v>167</v>
      </c>
      <c r="N95" s="7" t="s">
        <v>168</v>
      </c>
      <c r="O95" s="7" t="s">
        <v>169</v>
      </c>
      <c r="P95" s="7" t="s">
        <v>170</v>
      </c>
      <c r="Q95" s="7" t="s">
        <v>171</v>
      </c>
      <c r="R95" s="7" t="s">
        <v>172</v>
      </c>
      <c r="S95" s="7" t="s">
        <v>173</v>
      </c>
      <c r="T95" s="7" t="s">
        <v>174</v>
      </c>
      <c r="U95" s="7" t="s">
        <v>175</v>
      </c>
      <c r="V95" s="7" t="s">
        <v>176</v>
      </c>
      <c r="W95" s="7" t="s">
        <v>177</v>
      </c>
      <c r="X95" s="7" t="s">
        <v>178</v>
      </c>
      <c r="Y95" s="7" t="s">
        <v>179</v>
      </c>
      <c r="Z95" s="7" t="s">
        <v>180</v>
      </c>
      <c r="AA95" s="7" t="s">
        <v>181</v>
      </c>
      <c r="AB95" s="7" t="s">
        <v>182</v>
      </c>
      <c r="AC95" s="7" t="s">
        <v>183</v>
      </c>
      <c r="AD95" s="7" t="s">
        <v>184</v>
      </c>
      <c r="AE95" s="7" t="s">
        <v>185</v>
      </c>
      <c r="AF95" s="7" t="s">
        <v>186</v>
      </c>
      <c r="AG95" s="7" t="s">
        <v>187</v>
      </c>
      <c r="AH95" s="7" t="s">
        <v>188</v>
      </c>
    </row>
    <row r="96" spans="1:34" x14ac:dyDescent="0.25">
      <c r="A96" s="4">
        <v>1</v>
      </c>
      <c r="B96" s="37" t="s">
        <v>166</v>
      </c>
      <c r="C96" s="37" t="s">
        <v>166</v>
      </c>
      <c r="D96" s="37" t="s">
        <v>166</v>
      </c>
      <c r="E96" s="37" t="s">
        <v>166</v>
      </c>
      <c r="F96" s="37" t="s">
        <v>166</v>
      </c>
      <c r="G96" s="37" t="s">
        <v>166</v>
      </c>
      <c r="H96" s="37" t="s">
        <v>166</v>
      </c>
      <c r="I96" s="37" t="s">
        <v>166</v>
      </c>
      <c r="J96" s="37" t="s">
        <v>166</v>
      </c>
      <c r="K96" s="37" t="s">
        <v>166</v>
      </c>
      <c r="L96" s="37" t="s">
        <v>166</v>
      </c>
      <c r="M96" s="37" t="s">
        <v>166</v>
      </c>
      <c r="N96" s="37" t="s">
        <v>166</v>
      </c>
      <c r="O96" s="37" t="s">
        <v>166</v>
      </c>
      <c r="P96" s="37" t="s">
        <v>166</v>
      </c>
      <c r="Q96" s="37" t="s">
        <v>166</v>
      </c>
      <c r="R96" s="37" t="s">
        <v>166</v>
      </c>
      <c r="S96" s="37" t="s">
        <v>166</v>
      </c>
      <c r="T96" s="37" t="s">
        <v>166</v>
      </c>
      <c r="U96" s="37" t="s">
        <v>166</v>
      </c>
      <c r="V96" s="37" t="s">
        <v>166</v>
      </c>
      <c r="W96" s="37" t="s">
        <v>166</v>
      </c>
      <c r="X96" s="37" t="s">
        <v>166</v>
      </c>
      <c r="Y96" s="37" t="s">
        <v>166</v>
      </c>
      <c r="Z96" s="37" t="s">
        <v>166</v>
      </c>
      <c r="AA96" s="37" t="s">
        <v>166</v>
      </c>
      <c r="AB96" s="37" t="s">
        <v>166</v>
      </c>
      <c r="AC96" s="37" t="s">
        <v>166</v>
      </c>
      <c r="AD96" s="37" t="s">
        <v>166</v>
      </c>
      <c r="AE96" s="37" t="s">
        <v>166</v>
      </c>
      <c r="AF96" s="37" t="s">
        <v>166</v>
      </c>
    </row>
    <row r="97" spans="1:34" x14ac:dyDescent="0.25">
      <c r="A97" s="4">
        <v>2</v>
      </c>
      <c r="B97" s="37" t="s">
        <v>504</v>
      </c>
      <c r="C97" s="8">
        <v>615.46240326946213</v>
      </c>
      <c r="D97" s="8">
        <v>641.15355116565343</v>
      </c>
      <c r="E97" s="8">
        <v>667.24275309527161</v>
      </c>
      <c r="F97" s="8">
        <v>691.60857687530938</v>
      </c>
      <c r="G97" s="8">
        <v>710.99242205514417</v>
      </c>
      <c r="H97" s="8">
        <v>729.94432425206276</v>
      </c>
      <c r="I97" s="8">
        <v>755.33752932295874</v>
      </c>
      <c r="J97" s="8">
        <v>787.21184002404334</v>
      </c>
      <c r="K97" s="8">
        <v>826.91810887589963</v>
      </c>
      <c r="L97" s="8">
        <v>871.39979556327512</v>
      </c>
      <c r="M97" s="8">
        <v>925.75688141468675</v>
      </c>
      <c r="N97" s="8">
        <v>991.97457060791351</v>
      </c>
      <c r="O97" s="8">
        <v>1067.7021437223696</v>
      </c>
      <c r="P97" s="8">
        <v>1147.0514601646209</v>
      </c>
      <c r="Q97" s="8">
        <v>1214.4730323406829</v>
      </c>
      <c r="R97" s="8">
        <v>1263.6438083659841</v>
      </c>
      <c r="S97" s="8">
        <v>1308.553246180029</v>
      </c>
      <c r="T97" s="8">
        <v>1361.5190541893044</v>
      </c>
      <c r="U97" s="8">
        <v>1424.1006532563429</v>
      </c>
      <c r="V97" s="8">
        <v>1493.1413306923941</v>
      </c>
      <c r="W97" s="8">
        <v>1561.4021407322632</v>
      </c>
      <c r="X97" s="8">
        <v>1616.7744634577175</v>
      </c>
      <c r="Y97" s="8">
        <v>1643.093512841335</v>
      </c>
      <c r="Z97" s="8">
        <v>1660.08183092902</v>
      </c>
      <c r="AA97" s="8">
        <v>1696.9876709532782</v>
      </c>
      <c r="AB97" s="8">
        <v>1752.0000000000009</v>
      </c>
      <c r="AC97" s="8">
        <v>1816.9727554865481</v>
      </c>
      <c r="AD97" s="8">
        <v>1884.4846862110051</v>
      </c>
      <c r="AE97" s="8">
        <v>1952.3667873256802</v>
      </c>
      <c r="AF97" s="8">
        <v>2018.5631088605974</v>
      </c>
      <c r="AG97" s="8">
        <v>2084.1515158910611</v>
      </c>
      <c r="AH97" s="8">
        <v>2158.2587235308984</v>
      </c>
    </row>
    <row r="98" spans="1:34" x14ac:dyDescent="0.25">
      <c r="A98" s="4">
        <v>3</v>
      </c>
      <c r="B98" s="37" t="s">
        <v>4</v>
      </c>
      <c r="C98" s="8">
        <v>27.35198201470714</v>
      </c>
      <c r="D98" s="8">
        <v>26.374269650271231</v>
      </c>
      <c r="E98" s="8">
        <v>25.836378611591314</v>
      </c>
      <c r="F98" s="8">
        <v>25.390285764082247</v>
      </c>
      <c r="G98" s="8">
        <v>25.087319567172631</v>
      </c>
      <c r="H98" s="8">
        <v>24.469063189084064</v>
      </c>
      <c r="I98" s="8">
        <v>24.034856011887495</v>
      </c>
      <c r="J98" s="8">
        <v>23.980153581938048</v>
      </c>
      <c r="K98" s="8">
        <v>24.381111149892785</v>
      </c>
      <c r="L98" s="8">
        <v>24.688546128478446</v>
      </c>
      <c r="M98" s="8">
        <v>25.29063300442786</v>
      </c>
      <c r="N98" s="8">
        <v>25.982513805549047</v>
      </c>
      <c r="O98" s="8">
        <v>26.186588151351792</v>
      </c>
      <c r="P98" s="8">
        <v>26.030441453526201</v>
      </c>
      <c r="Q98" s="8">
        <v>26.044291377162473</v>
      </c>
      <c r="R98" s="8">
        <v>26.272405245944473</v>
      </c>
      <c r="S98" s="8">
        <v>26.763664007215354</v>
      </c>
      <c r="T98" s="8">
        <v>27.601350421052533</v>
      </c>
      <c r="U98" s="8">
        <v>28.639990122835066</v>
      </c>
      <c r="V98" s="8">
        <v>29.488457607454844</v>
      </c>
      <c r="W98" s="8">
        <v>30.007147690979401</v>
      </c>
      <c r="X98" s="8">
        <v>30.587876604619602</v>
      </c>
      <c r="Y98" s="8">
        <v>31.11571807666181</v>
      </c>
      <c r="Z98" s="8">
        <v>31.64497292245035</v>
      </c>
      <c r="AA98" s="8">
        <v>32.61111982780929</v>
      </c>
      <c r="AB98" s="8">
        <v>34.300000000000026</v>
      </c>
      <c r="AC98" s="8">
        <v>36.704770097163475</v>
      </c>
      <c r="AD98" s="8">
        <v>39.726360779811948</v>
      </c>
      <c r="AE98" s="8">
        <v>41.856623226618424</v>
      </c>
      <c r="AF98" s="8">
        <v>42.200953118997511</v>
      </c>
      <c r="AG98" s="8">
        <v>42.469248217298691</v>
      </c>
      <c r="AH98" s="8">
        <v>43.440992128430111</v>
      </c>
    </row>
    <row r="99" spans="1:34" x14ac:dyDescent="0.25">
      <c r="A99" s="4">
        <v>4</v>
      </c>
      <c r="B99" s="37" t="s">
        <v>505</v>
      </c>
      <c r="C99" s="8">
        <v>24.418794189079545</v>
      </c>
      <c r="D99" s="8">
        <v>23.479185109542914</v>
      </c>
      <c r="E99" s="8">
        <v>22.947621501935842</v>
      </c>
      <c r="F99" s="8">
        <v>22.629527558265387</v>
      </c>
      <c r="G99" s="8">
        <v>22.186102140205936</v>
      </c>
      <c r="H99" s="8">
        <v>21.47184949478762</v>
      </c>
      <c r="I99" s="8">
        <v>20.986834266788211</v>
      </c>
      <c r="J99" s="8">
        <v>20.916263708657052</v>
      </c>
      <c r="K99" s="8">
        <v>21.499375259298755</v>
      </c>
      <c r="L99" s="8">
        <v>21.8672905027063</v>
      </c>
      <c r="M99" s="8">
        <v>22.55402512077023</v>
      </c>
      <c r="N99" s="8">
        <v>23.406344620136608</v>
      </c>
      <c r="O99" s="8">
        <v>23.632162658838705</v>
      </c>
      <c r="P99" s="8">
        <v>23.364598768717915</v>
      </c>
      <c r="Q99" s="8">
        <v>23.410702466616851</v>
      </c>
      <c r="R99" s="8">
        <v>23.609513454088074</v>
      </c>
      <c r="S99" s="8">
        <v>24.011235874628284</v>
      </c>
      <c r="T99" s="8">
        <v>24.667965002846955</v>
      </c>
      <c r="U99" s="8">
        <v>25.376908694752615</v>
      </c>
      <c r="V99" s="8">
        <v>25.85957344977145</v>
      </c>
      <c r="W99" s="8">
        <v>26.190727797625208</v>
      </c>
      <c r="X99" s="8">
        <v>26.691351103539365</v>
      </c>
      <c r="Y99" s="8">
        <v>27.141247673154389</v>
      </c>
      <c r="Z99" s="8">
        <v>27.566170745492919</v>
      </c>
      <c r="AA99" s="8">
        <v>28.345493390733658</v>
      </c>
      <c r="AB99" s="8">
        <v>29.9</v>
      </c>
      <c r="AC99" s="8">
        <v>32.195954066678276</v>
      </c>
      <c r="AD99" s="8">
        <v>35.063289575165847</v>
      </c>
      <c r="AE99" s="8">
        <v>37.000152770893656</v>
      </c>
      <c r="AF99" s="8">
        <v>37.065054081125879</v>
      </c>
      <c r="AG99" s="8">
        <v>36.983782485389831</v>
      </c>
      <c r="AH99" s="8">
        <v>37.640672866991714</v>
      </c>
    </row>
    <row r="100" spans="1:34" x14ac:dyDescent="0.25">
      <c r="A100" s="4">
        <v>5</v>
      </c>
      <c r="B100" s="37" t="s">
        <v>506</v>
      </c>
      <c r="C100" s="8">
        <v>3.018848336084341</v>
      </c>
      <c r="D100" s="8">
        <v>3.003770426279357</v>
      </c>
      <c r="E100" s="8">
        <v>2.9961539422153618</v>
      </c>
      <c r="F100" s="8">
        <v>3.0540403351551113</v>
      </c>
      <c r="G100" s="8">
        <v>3.1312728242683439</v>
      </c>
      <c r="H100" s="8">
        <v>3.2087174509814362</v>
      </c>
      <c r="I100" s="8">
        <v>3.2756212950504668</v>
      </c>
      <c r="J100" s="8">
        <v>3.2923858800030872</v>
      </c>
      <c r="K100" s="8">
        <v>3.2634608124126605</v>
      </c>
      <c r="L100" s="8">
        <v>3.1797819289516021</v>
      </c>
      <c r="M100" s="8">
        <v>3.0394731581216137</v>
      </c>
      <c r="N100" s="8">
        <v>2.9372016794154372</v>
      </c>
      <c r="O100" s="8">
        <v>2.8719027893167559</v>
      </c>
      <c r="P100" s="8">
        <v>2.8345802356287595</v>
      </c>
      <c r="Q100" s="8">
        <v>2.8064110347794142</v>
      </c>
      <c r="R100" s="8">
        <v>2.8112910741688983</v>
      </c>
      <c r="S100" s="8">
        <v>2.882010257783636</v>
      </c>
      <c r="T100" s="8">
        <v>3.0128866661353442</v>
      </c>
      <c r="U100" s="8">
        <v>3.3431535343697423</v>
      </c>
      <c r="V100" s="8">
        <v>3.7006365675251702</v>
      </c>
      <c r="W100" s="8">
        <v>3.8801486011671478</v>
      </c>
      <c r="X100" s="8">
        <v>3.977245935421259</v>
      </c>
      <c r="Y100" s="8">
        <v>4.0578395507261789</v>
      </c>
      <c r="Z100" s="8">
        <v>4.1825534416421144</v>
      </c>
      <c r="AA100" s="8">
        <v>4.3703666788565343</v>
      </c>
      <c r="AB100" s="8">
        <v>4.5000000000000036</v>
      </c>
      <c r="AC100" s="8">
        <v>4.603314232281658</v>
      </c>
      <c r="AD100" s="8">
        <v>4.7657967021226302</v>
      </c>
      <c r="AE100" s="8">
        <v>4.9601287877316542</v>
      </c>
      <c r="AF100" s="8">
        <v>5.2507216911877732</v>
      </c>
      <c r="AG100" s="8">
        <v>5.6172073499838167</v>
      </c>
      <c r="AH100" s="8">
        <v>5.9441810288546977</v>
      </c>
    </row>
    <row r="101" spans="1:34" x14ac:dyDescent="0.25">
      <c r="A101" s="4">
        <v>6</v>
      </c>
      <c r="B101" s="37" t="s">
        <v>8</v>
      </c>
      <c r="C101" s="8">
        <v>80.537045048856584</v>
      </c>
      <c r="D101" s="8">
        <v>78.772058859251388</v>
      </c>
      <c r="E101" s="8">
        <v>77.443921978420008</v>
      </c>
      <c r="F101" s="8">
        <v>75.577898319912251</v>
      </c>
      <c r="G101" s="8">
        <v>74.574539856621186</v>
      </c>
      <c r="H101" s="8">
        <v>72.733609533207527</v>
      </c>
      <c r="I101" s="8">
        <v>71.479863240539146</v>
      </c>
      <c r="J101" s="8">
        <v>70.821414870113799</v>
      </c>
      <c r="K101" s="8">
        <v>70.77771996707375</v>
      </c>
      <c r="L101" s="8">
        <v>70.533399590417019</v>
      </c>
      <c r="M101" s="8">
        <v>70.597979946248756</v>
      </c>
      <c r="N101" s="8">
        <v>70.86530937435316</v>
      </c>
      <c r="O101" s="8">
        <v>70.872618703598505</v>
      </c>
      <c r="P101" s="8">
        <v>70.798924506896398</v>
      </c>
      <c r="Q101" s="8">
        <v>70.977095651520827</v>
      </c>
      <c r="R101" s="8">
        <v>70.193401864627091</v>
      </c>
      <c r="S101" s="8">
        <v>68.97762648027458</v>
      </c>
      <c r="T101" s="8">
        <v>68.94637345953322</v>
      </c>
      <c r="U101" s="8">
        <v>69.682209494674865</v>
      </c>
      <c r="V101" s="8">
        <v>71.711728761872592</v>
      </c>
      <c r="W101" s="8">
        <v>74.563496633323723</v>
      </c>
      <c r="X101" s="8">
        <v>77.414816081769544</v>
      </c>
      <c r="Y101" s="8">
        <v>78.770095513524979</v>
      </c>
      <c r="Z101" s="8">
        <v>79.317777958430057</v>
      </c>
      <c r="AA101" s="8">
        <v>81.752714853205404</v>
      </c>
      <c r="AB101" s="8">
        <v>86.000000000000057</v>
      </c>
      <c r="AC101" s="8">
        <v>90.180963205031489</v>
      </c>
      <c r="AD101" s="8">
        <v>93.5157784997063</v>
      </c>
      <c r="AE101" s="8">
        <v>94.863010117460178</v>
      </c>
      <c r="AF101" s="8">
        <v>92.363235815194017</v>
      </c>
      <c r="AG101" s="8">
        <v>89.347455759234478</v>
      </c>
      <c r="AH101" s="8">
        <v>88.573997682554491</v>
      </c>
    </row>
    <row r="102" spans="1:34" x14ac:dyDescent="0.25">
      <c r="A102" s="4">
        <v>7</v>
      </c>
      <c r="B102" s="37" t="s">
        <v>507</v>
      </c>
      <c r="C102" s="8">
        <v>65.67765042862824</v>
      </c>
      <c r="D102" s="8">
        <v>64.5532943189435</v>
      </c>
      <c r="E102" s="8">
        <v>63.642018487733004</v>
      </c>
      <c r="F102" s="8">
        <v>62.866799932744307</v>
      </c>
      <c r="G102" s="8">
        <v>62.36382045214711</v>
      </c>
      <c r="H102" s="8">
        <v>60.750506824042787</v>
      </c>
      <c r="I102" s="8">
        <v>59.588617069086752</v>
      </c>
      <c r="J102" s="8">
        <v>59.435896934884688</v>
      </c>
      <c r="K102" s="8">
        <v>58.613625524160028</v>
      </c>
      <c r="L102" s="8">
        <v>57.73660863213415</v>
      </c>
      <c r="M102" s="8">
        <v>57.568501673951168</v>
      </c>
      <c r="N102" s="8">
        <v>57.687540054685478</v>
      </c>
      <c r="O102" s="8">
        <v>57.632776173599289</v>
      </c>
      <c r="P102" s="8">
        <v>58.028203931135749</v>
      </c>
      <c r="Q102" s="8">
        <v>58.679399413798357</v>
      </c>
      <c r="R102" s="8">
        <v>58.551206522457434</v>
      </c>
      <c r="S102" s="8">
        <v>57.815540100837225</v>
      </c>
      <c r="T102" s="8">
        <v>57.962533346708327</v>
      </c>
      <c r="U102" s="8">
        <v>58.271831703446708</v>
      </c>
      <c r="V102" s="8">
        <v>59.137564630007546</v>
      </c>
      <c r="W102" s="8">
        <v>60.476340570262025</v>
      </c>
      <c r="X102" s="8">
        <v>61.713541924931071</v>
      </c>
      <c r="Y102" s="8">
        <v>62.015129929863704</v>
      </c>
      <c r="Z102" s="8">
        <v>61.950840799343894</v>
      </c>
      <c r="AA102" s="8">
        <v>62.727777787617725</v>
      </c>
      <c r="AB102" s="8">
        <v>64.400000000000048</v>
      </c>
      <c r="AC102" s="8">
        <v>66.793747507085484</v>
      </c>
      <c r="AD102" s="8">
        <v>69.304100172138249</v>
      </c>
      <c r="AE102" s="8">
        <v>70.580520701388508</v>
      </c>
      <c r="AF102" s="8">
        <v>69.255212793453012</v>
      </c>
      <c r="AG102" s="8">
        <v>67.310964264182672</v>
      </c>
      <c r="AH102" s="8">
        <v>66.854215117758798</v>
      </c>
    </row>
    <row r="103" spans="1:34" x14ac:dyDescent="0.25">
      <c r="A103" s="4">
        <v>8</v>
      </c>
      <c r="B103" s="37" t="s">
        <v>508</v>
      </c>
      <c r="C103" s="8">
        <v>9.525561404657072</v>
      </c>
      <c r="D103" s="8">
        <v>9.2438341203873158</v>
      </c>
      <c r="E103" s="8">
        <v>9.0435677268542616</v>
      </c>
      <c r="F103" s="8">
        <v>8.7349223039045771</v>
      </c>
      <c r="G103" s="8">
        <v>8.1042559107411698</v>
      </c>
      <c r="H103" s="8">
        <v>7.863852410788672</v>
      </c>
      <c r="I103" s="8">
        <v>7.7803905975508814</v>
      </c>
      <c r="J103" s="8">
        <v>7.9481402478878787</v>
      </c>
      <c r="K103" s="8">
        <v>8.563201455187448</v>
      </c>
      <c r="L103" s="8">
        <v>9.0343460934051638</v>
      </c>
      <c r="M103" s="8">
        <v>9.2984251059581045</v>
      </c>
      <c r="N103" s="8">
        <v>9.2305317785908514</v>
      </c>
      <c r="O103" s="8">
        <v>9.0234536605073714</v>
      </c>
      <c r="P103" s="8">
        <v>8.7162209985750909</v>
      </c>
      <c r="Q103" s="8">
        <v>8.3392452395538879</v>
      </c>
      <c r="R103" s="8">
        <v>7.7397189758156291</v>
      </c>
      <c r="S103" s="8">
        <v>7.2473362647307535</v>
      </c>
      <c r="T103" s="8">
        <v>6.963890453933046</v>
      </c>
      <c r="U103" s="8">
        <v>6.9940633035411146</v>
      </c>
      <c r="V103" s="8">
        <v>7.222190348794272</v>
      </c>
      <c r="W103" s="8">
        <v>7.5167604141990205</v>
      </c>
      <c r="X103" s="8">
        <v>7.8213707042956333</v>
      </c>
      <c r="Y103" s="8">
        <v>8.0099789544314142</v>
      </c>
      <c r="Z103" s="8">
        <v>8.2073541135748389</v>
      </c>
      <c r="AA103" s="8">
        <v>8.8445148313492119</v>
      </c>
      <c r="AB103" s="8">
        <v>9.8000000000000007</v>
      </c>
      <c r="AC103" s="8">
        <v>10.427151208068025</v>
      </c>
      <c r="AD103" s="8">
        <v>10.589242340751678</v>
      </c>
      <c r="AE103" s="8">
        <v>10.62445364062128</v>
      </c>
      <c r="AF103" s="8">
        <v>10.42461224768957</v>
      </c>
      <c r="AG103" s="8">
        <v>10.181051666884528</v>
      </c>
      <c r="AH103" s="8">
        <v>10.104786388294999</v>
      </c>
    </row>
    <row r="104" spans="1:34" x14ac:dyDescent="0.25">
      <c r="A104" s="4">
        <v>9</v>
      </c>
      <c r="B104" s="37" t="s">
        <v>509</v>
      </c>
      <c r="C104" s="8">
        <v>7.3303344780014505</v>
      </c>
      <c r="D104" s="8">
        <v>7.0608891389804862</v>
      </c>
      <c r="E104" s="8">
        <v>6.8509743311127353</v>
      </c>
      <c r="F104" s="8">
        <v>6.6764968706371315</v>
      </c>
      <c r="G104" s="8">
        <v>6.5165528045912682</v>
      </c>
      <c r="H104" s="8">
        <v>6.4850830191846462</v>
      </c>
      <c r="I104" s="8">
        <v>6.1909092803726091</v>
      </c>
      <c r="J104" s="8">
        <v>6.0047004738434318</v>
      </c>
      <c r="K104" s="8">
        <v>6.0862408594296991</v>
      </c>
      <c r="L104" s="8">
        <v>6.0052201893020882</v>
      </c>
      <c r="M104" s="8">
        <v>6.0360885213766498</v>
      </c>
      <c r="N104" s="8">
        <v>6.17367356049823</v>
      </c>
      <c r="O104" s="8">
        <v>6.1947765221202156</v>
      </c>
      <c r="P104" s="8">
        <v>6.1473811477258096</v>
      </c>
      <c r="Q104" s="8">
        <v>6.0492499739014649</v>
      </c>
      <c r="R104" s="8">
        <v>5.8104957572364722</v>
      </c>
      <c r="S104" s="8">
        <v>5.5889703770873158</v>
      </c>
      <c r="T104" s="8">
        <v>5.4332716157601739</v>
      </c>
      <c r="U104" s="8">
        <v>5.4344348144925645</v>
      </c>
      <c r="V104" s="8">
        <v>6.0114160510491139</v>
      </c>
      <c r="W104" s="8">
        <v>6.8226432729299926</v>
      </c>
      <c r="X104" s="8">
        <v>7.9747736318346707</v>
      </c>
      <c r="Y104" s="8">
        <v>8.74004290887585</v>
      </c>
      <c r="Z104" s="8">
        <v>9.1276487581212553</v>
      </c>
      <c r="AA104" s="8">
        <v>10.12921922935468</v>
      </c>
      <c r="AB104" s="8">
        <v>11.8</v>
      </c>
      <c r="AC104" s="8">
        <v>13.028788788752045</v>
      </c>
      <c r="AD104" s="8">
        <v>13.775105175343354</v>
      </c>
      <c r="AE104" s="8">
        <v>13.891867413544851</v>
      </c>
      <c r="AF104" s="8">
        <v>12.884777891979272</v>
      </c>
      <c r="AG104" s="8">
        <v>12.009629764311292</v>
      </c>
      <c r="AH104" s="8">
        <v>11.736116221869338</v>
      </c>
    </row>
    <row r="105" spans="1:34" x14ac:dyDescent="0.25">
      <c r="A105" s="4">
        <v>10</v>
      </c>
      <c r="B105" s="37" t="s">
        <v>13</v>
      </c>
      <c r="C105" s="8">
        <v>34.495439447359942</v>
      </c>
      <c r="D105" s="8">
        <v>35.469663392246133</v>
      </c>
      <c r="E105" s="8">
        <v>35.799730110672776</v>
      </c>
      <c r="F105" s="8">
        <v>36.243398765592289</v>
      </c>
      <c r="G105" s="8">
        <v>36.740017485726845</v>
      </c>
      <c r="H105" s="8">
        <v>37.07112000531145</v>
      </c>
      <c r="I105" s="8">
        <v>37.866237331672679</v>
      </c>
      <c r="J105" s="8">
        <v>38.296018420257269</v>
      </c>
      <c r="K105" s="8">
        <v>38.555572020789661</v>
      </c>
      <c r="L105" s="8">
        <v>38.734830000159164</v>
      </c>
      <c r="M105" s="8">
        <v>38.76534540667393</v>
      </c>
      <c r="N105" s="8">
        <v>38.630293634967387</v>
      </c>
      <c r="O105" s="8">
        <v>38.605070216609583</v>
      </c>
      <c r="P105" s="8">
        <v>39.281691237551463</v>
      </c>
      <c r="Q105" s="8">
        <v>40.506621162857812</v>
      </c>
      <c r="R105" s="8">
        <v>41.290935026828876</v>
      </c>
      <c r="S105" s="8">
        <v>41.752803982062431</v>
      </c>
      <c r="T105" s="8">
        <v>42.321530156244719</v>
      </c>
      <c r="U105" s="8">
        <v>42.980113439128857</v>
      </c>
      <c r="V105" s="8">
        <v>44.181104317433309</v>
      </c>
      <c r="W105" s="8">
        <v>46.017747314603454</v>
      </c>
      <c r="X105" s="8">
        <v>48.273490583144884</v>
      </c>
      <c r="Y105" s="8">
        <v>50.32164301470808</v>
      </c>
      <c r="Z105" s="8">
        <v>51.596159817834994</v>
      </c>
      <c r="AA105" s="8">
        <v>52.565781276342619</v>
      </c>
      <c r="AB105" s="8">
        <v>54.199999999999989</v>
      </c>
      <c r="AC105" s="8">
        <v>55.906116488028744</v>
      </c>
      <c r="AD105" s="8">
        <v>57.494251225539756</v>
      </c>
      <c r="AE105" s="8">
        <v>59.301534477490847</v>
      </c>
      <c r="AF105" s="8">
        <v>61.117480928753324</v>
      </c>
      <c r="AG105" s="8">
        <v>62.862716282342397</v>
      </c>
      <c r="AH105" s="8">
        <v>64.827164313333668</v>
      </c>
    </row>
    <row r="106" spans="1:34" x14ac:dyDescent="0.25">
      <c r="A106" s="4">
        <v>11</v>
      </c>
      <c r="B106" s="37" t="s">
        <v>15</v>
      </c>
      <c r="C106" s="8">
        <v>11.029231199058854</v>
      </c>
      <c r="D106" s="8">
        <v>10.838521436198503</v>
      </c>
      <c r="E106" s="8">
        <v>10.874335860699002</v>
      </c>
      <c r="F106" s="8">
        <v>10.859661390255976</v>
      </c>
      <c r="G106" s="8">
        <v>10.714277320601827</v>
      </c>
      <c r="H106" s="8">
        <v>10.169901494475333</v>
      </c>
      <c r="I106" s="8">
        <v>10.113652788210224</v>
      </c>
      <c r="J106" s="8">
        <v>10.820351404778226</v>
      </c>
      <c r="K106" s="8">
        <v>12.194457821074241</v>
      </c>
      <c r="L106" s="8">
        <v>14.26243149428576</v>
      </c>
      <c r="M106" s="8">
        <v>16.720501423092784</v>
      </c>
      <c r="N106" s="8">
        <v>19.304077142493938</v>
      </c>
      <c r="O106" s="8">
        <v>21.911395019042907</v>
      </c>
      <c r="P106" s="8">
        <v>23.819581854819209</v>
      </c>
      <c r="Q106" s="8">
        <v>24.527503255947792</v>
      </c>
      <c r="R106" s="8">
        <v>25.455141965663657</v>
      </c>
      <c r="S106" s="8">
        <v>26.498320574417303</v>
      </c>
      <c r="T106" s="8">
        <v>27.669628491177139</v>
      </c>
      <c r="U106" s="8">
        <v>29.468157200327802</v>
      </c>
      <c r="V106" s="8">
        <v>31.554935120901991</v>
      </c>
      <c r="W106" s="8">
        <v>33.808395114674106</v>
      </c>
      <c r="X106" s="8">
        <v>35.169140614213525</v>
      </c>
      <c r="Y106" s="8">
        <v>33.805267190664701</v>
      </c>
      <c r="Z106" s="8">
        <v>31.741823768432187</v>
      </c>
      <c r="AA106" s="8">
        <v>31.208713901965584</v>
      </c>
      <c r="AB106" s="8">
        <v>31.500000000000028</v>
      </c>
      <c r="AC106" s="8">
        <v>32.765103003077662</v>
      </c>
      <c r="AD106" s="8">
        <v>34.229556971262298</v>
      </c>
      <c r="AE106" s="8">
        <v>36.030004256373452</v>
      </c>
      <c r="AF106" s="8">
        <v>38.184630083144761</v>
      </c>
      <c r="AG106" s="8">
        <v>40.087356752277216</v>
      </c>
      <c r="AH106" s="8">
        <v>42.306926026825977</v>
      </c>
    </row>
    <row r="107" spans="1:34" x14ac:dyDescent="0.25">
      <c r="A107" s="4">
        <v>12</v>
      </c>
      <c r="B107" s="37" t="s">
        <v>17</v>
      </c>
      <c r="C107" s="8">
        <v>162.23018652487815</v>
      </c>
      <c r="D107" s="8">
        <v>166.31192243329104</v>
      </c>
      <c r="E107" s="8">
        <v>170.87013794455979</v>
      </c>
      <c r="F107" s="8">
        <v>176.83656719644551</v>
      </c>
      <c r="G107" s="8">
        <v>182.32598847305178</v>
      </c>
      <c r="H107" s="8">
        <v>187.58223654696835</v>
      </c>
      <c r="I107" s="8">
        <v>192.76026048557236</v>
      </c>
      <c r="J107" s="8">
        <v>198.61695977061029</v>
      </c>
      <c r="K107" s="8">
        <v>207.79118104461807</v>
      </c>
      <c r="L107" s="8">
        <v>219.50159907005755</v>
      </c>
      <c r="M107" s="8">
        <v>233.00753552654206</v>
      </c>
      <c r="N107" s="8">
        <v>247.28919143496955</v>
      </c>
      <c r="O107" s="8">
        <v>259.906485606437</v>
      </c>
      <c r="P107" s="8">
        <v>270.88178844222608</v>
      </c>
      <c r="Q107" s="8">
        <v>280.84000894936582</v>
      </c>
      <c r="R107" s="8">
        <v>285.85024690404202</v>
      </c>
      <c r="S107" s="8">
        <v>286.10411389468834</v>
      </c>
      <c r="T107" s="8">
        <v>286.54120266321138</v>
      </c>
      <c r="U107" s="8">
        <v>290.10133454570581</v>
      </c>
      <c r="V107" s="8">
        <v>296.72071175371394</v>
      </c>
      <c r="W107" s="8">
        <v>306.08212013806622</v>
      </c>
      <c r="X107" s="8">
        <v>317.80553632029211</v>
      </c>
      <c r="Y107" s="8">
        <v>324.07561432558231</v>
      </c>
      <c r="Z107" s="8">
        <v>324.87652118009112</v>
      </c>
      <c r="AA107" s="8">
        <v>328.90828621690702</v>
      </c>
      <c r="AB107" s="8">
        <v>335.80000000000024</v>
      </c>
      <c r="AC107" s="8">
        <v>343.74538180542464</v>
      </c>
      <c r="AD107" s="8">
        <v>351.87811984303988</v>
      </c>
      <c r="AE107" s="8">
        <v>359.33554565450572</v>
      </c>
      <c r="AF107" s="8">
        <v>367.58309487606681</v>
      </c>
      <c r="AG107" s="8">
        <v>375.57846130900396</v>
      </c>
      <c r="AH107" s="8">
        <v>383.52877372323127</v>
      </c>
    </row>
    <row r="108" spans="1:34" x14ac:dyDescent="0.25">
      <c r="A108" s="4">
        <v>13</v>
      </c>
      <c r="B108" s="37" t="s">
        <v>510</v>
      </c>
      <c r="C108" s="8">
        <v>99.452639742419038</v>
      </c>
      <c r="D108" s="8">
        <v>102.08386491730425</v>
      </c>
      <c r="E108" s="8">
        <v>104.56443551549739</v>
      </c>
      <c r="F108" s="8">
        <v>107.49501720689905</v>
      </c>
      <c r="G108" s="8">
        <v>109.88033710084164</v>
      </c>
      <c r="H108" s="8">
        <v>112.19423471416602</v>
      </c>
      <c r="I108" s="8">
        <v>114.63491813706327</v>
      </c>
      <c r="J108" s="8">
        <v>118.13330375876448</v>
      </c>
      <c r="K108" s="8">
        <v>124.29512758991106</v>
      </c>
      <c r="L108" s="8">
        <v>132.83840382876039</v>
      </c>
      <c r="M108" s="8">
        <v>143.29592296200485</v>
      </c>
      <c r="N108" s="8">
        <v>154.19084165292824</v>
      </c>
      <c r="O108" s="8">
        <v>163.48318865788369</v>
      </c>
      <c r="P108" s="8">
        <v>171.79052257799091</v>
      </c>
      <c r="Q108" s="8">
        <v>179.76397344725115</v>
      </c>
      <c r="R108" s="8">
        <v>182.94577176262032</v>
      </c>
      <c r="S108" s="8">
        <v>181.59788814303073</v>
      </c>
      <c r="T108" s="8">
        <v>180.7162521811112</v>
      </c>
      <c r="U108" s="8">
        <v>182.32935212403297</v>
      </c>
      <c r="V108" s="8">
        <v>186.3599213152973</v>
      </c>
      <c r="W108" s="8">
        <v>191.93555295025635</v>
      </c>
      <c r="X108" s="8">
        <v>198.9166733400682</v>
      </c>
      <c r="Y108" s="8">
        <v>201.50156037888519</v>
      </c>
      <c r="Z108" s="8">
        <v>200.06872439879319</v>
      </c>
      <c r="AA108" s="8">
        <v>202.05688959991835</v>
      </c>
      <c r="AB108" s="8">
        <v>206.20000000000007</v>
      </c>
      <c r="AC108" s="8">
        <v>210.40823032389343</v>
      </c>
      <c r="AD108" s="8">
        <v>214.85995067284472</v>
      </c>
      <c r="AE108" s="8">
        <v>218.82123249981476</v>
      </c>
      <c r="AF108" s="8">
        <v>223.07549678262637</v>
      </c>
      <c r="AG108" s="8">
        <v>227.63083360857553</v>
      </c>
      <c r="AH108" s="8">
        <v>232.51639169893642</v>
      </c>
    </row>
    <row r="109" spans="1:34" x14ac:dyDescent="0.25">
      <c r="A109" s="4">
        <v>14</v>
      </c>
      <c r="B109" s="37" t="s">
        <v>511</v>
      </c>
      <c r="C109" s="8">
        <v>2.479406457653595</v>
      </c>
      <c r="D109" s="8">
        <v>2.456190544199087</v>
      </c>
      <c r="E109" s="8">
        <v>2.4333563621116721</v>
      </c>
      <c r="F109" s="8">
        <v>2.4285900821595816</v>
      </c>
      <c r="G109" s="8">
        <v>2.3975180074786429</v>
      </c>
      <c r="H109" s="8">
        <v>2.3459465965262383</v>
      </c>
      <c r="I109" s="8">
        <v>2.3218737733082442</v>
      </c>
      <c r="J109" s="8">
        <v>2.3705913612824983</v>
      </c>
      <c r="K109" s="8">
        <v>2.5075559092985329</v>
      </c>
      <c r="L109" s="8">
        <v>2.6391618801114118</v>
      </c>
      <c r="M109" s="8">
        <v>2.7360038925249364</v>
      </c>
      <c r="N109" s="8">
        <v>2.7809179499182672</v>
      </c>
      <c r="O109" s="8">
        <v>2.8443495932467395</v>
      </c>
      <c r="P109" s="8">
        <v>2.8959801575749036</v>
      </c>
      <c r="Q109" s="8">
        <v>2.9083117207265077</v>
      </c>
      <c r="R109" s="8">
        <v>2.8801993381133264</v>
      </c>
      <c r="S109" s="8">
        <v>2.8310656842889674</v>
      </c>
      <c r="T109" s="8">
        <v>2.8283427194212036</v>
      </c>
      <c r="U109" s="8">
        <v>2.8953606821497395</v>
      </c>
      <c r="V109" s="8">
        <v>3.028879795782641</v>
      </c>
      <c r="W109" s="8">
        <v>3.126270115652487</v>
      </c>
      <c r="X109" s="8">
        <v>3.0994428706529038</v>
      </c>
      <c r="Y109" s="8">
        <v>2.9556039413304411</v>
      </c>
      <c r="Z109" s="8">
        <v>2.7828382730878722</v>
      </c>
      <c r="AA109" s="8">
        <v>2.6660484106907218</v>
      </c>
      <c r="AB109" s="8">
        <v>2.6000000000000019</v>
      </c>
      <c r="AC109" s="8">
        <v>2.6436860977076266</v>
      </c>
      <c r="AD109" s="8">
        <v>2.7952266732789282</v>
      </c>
      <c r="AE109" s="8">
        <v>2.9655406118112673</v>
      </c>
      <c r="AF109" s="8">
        <v>3.1058227800222569</v>
      </c>
      <c r="AG109" s="8">
        <v>3.2602919815803926</v>
      </c>
      <c r="AH109" s="8">
        <v>3.4516929046056166</v>
      </c>
    </row>
    <row r="110" spans="1:34" x14ac:dyDescent="0.25">
      <c r="A110" s="4">
        <v>15</v>
      </c>
      <c r="B110" s="37" t="s">
        <v>512</v>
      </c>
      <c r="C110" s="8">
        <v>4.8905035714488632</v>
      </c>
      <c r="D110" s="8">
        <v>4.9484081797416168</v>
      </c>
      <c r="E110" s="8">
        <v>5.0421489729225835</v>
      </c>
      <c r="F110" s="8">
        <v>5.1427565551135244</v>
      </c>
      <c r="G110" s="8">
        <v>5.1822255953126328</v>
      </c>
      <c r="H110" s="8">
        <v>5.1779225176054595</v>
      </c>
      <c r="I110" s="8">
        <v>5.1481536393148293</v>
      </c>
      <c r="J110" s="8">
        <v>5.1084218906120586</v>
      </c>
      <c r="K110" s="8">
        <v>5.2179329101389591</v>
      </c>
      <c r="L110" s="8">
        <v>5.3264637765431759</v>
      </c>
      <c r="M110" s="8">
        <v>5.5240925902349067</v>
      </c>
      <c r="N110" s="8">
        <v>5.7685139986697491</v>
      </c>
      <c r="O110" s="8">
        <v>5.9996327469113346</v>
      </c>
      <c r="P110" s="8">
        <v>6.2240190832754072</v>
      </c>
      <c r="Q110" s="8">
        <v>6.3952486760197198</v>
      </c>
      <c r="R110" s="8">
        <v>6.4901669386184393</v>
      </c>
      <c r="S110" s="8">
        <v>6.5397987724822197</v>
      </c>
      <c r="T110" s="8">
        <v>6.5770733928489422</v>
      </c>
      <c r="U110" s="8">
        <v>6.6970247449120235</v>
      </c>
      <c r="V110" s="8">
        <v>6.915366278865303</v>
      </c>
      <c r="W110" s="8">
        <v>7.2685211899879665</v>
      </c>
      <c r="X110" s="8">
        <v>7.4995026731330485</v>
      </c>
      <c r="Y110" s="8">
        <v>7.4311245893959406</v>
      </c>
      <c r="Z110" s="8">
        <v>7.2644979759919055</v>
      </c>
      <c r="AA110" s="8">
        <v>7.1497976639095615</v>
      </c>
      <c r="AB110" s="8">
        <v>7.1</v>
      </c>
      <c r="AC110" s="8">
        <v>7.0860146400240138</v>
      </c>
      <c r="AD110" s="8">
        <v>7.1278059971336871</v>
      </c>
      <c r="AE110" s="8">
        <v>7.2087205230444509</v>
      </c>
      <c r="AF110" s="8">
        <v>7.3434916640081447</v>
      </c>
      <c r="AG110" s="8">
        <v>7.4681243117210752</v>
      </c>
      <c r="AH110" s="8">
        <v>7.5814219697470273</v>
      </c>
    </row>
    <row r="111" spans="1:34" x14ac:dyDescent="0.25">
      <c r="A111" s="4">
        <v>16</v>
      </c>
      <c r="B111" s="37" t="s">
        <v>513</v>
      </c>
      <c r="C111" s="8">
        <v>8.0224887384074268</v>
      </c>
      <c r="D111" s="8">
        <v>7.942554246360614</v>
      </c>
      <c r="E111" s="8">
        <v>7.8782638038146127</v>
      </c>
      <c r="F111" s="8">
        <v>7.9011323701818421</v>
      </c>
      <c r="G111" s="8">
        <v>7.9444342698466173</v>
      </c>
      <c r="H111" s="8">
        <v>7.9954391584148814</v>
      </c>
      <c r="I111" s="8">
        <v>7.9274932695882026</v>
      </c>
      <c r="J111" s="8">
        <v>7.9457871237006499</v>
      </c>
      <c r="K111" s="8">
        <v>8.053725420739223</v>
      </c>
      <c r="L111" s="8">
        <v>8.1913825431389053</v>
      </c>
      <c r="M111" s="8">
        <v>8.2847605582845674</v>
      </c>
      <c r="N111" s="8">
        <v>8.3458530576835166</v>
      </c>
      <c r="O111" s="8">
        <v>8.3424244340059346</v>
      </c>
      <c r="P111" s="8">
        <v>8.2617030844542381</v>
      </c>
      <c r="Q111" s="8">
        <v>8.1352540895728023</v>
      </c>
      <c r="R111" s="8">
        <v>7.9593878964396758</v>
      </c>
      <c r="S111" s="8">
        <v>7.7381972749177006</v>
      </c>
      <c r="T111" s="8">
        <v>7.5378976295009377</v>
      </c>
      <c r="U111" s="8">
        <v>7.4473237695988868</v>
      </c>
      <c r="V111" s="8">
        <v>7.434328498509907</v>
      </c>
      <c r="W111" s="8">
        <v>7.5077872132009391</v>
      </c>
      <c r="X111" s="8">
        <v>7.7739062781834924</v>
      </c>
      <c r="Y111" s="8">
        <v>8.0509153375413174</v>
      </c>
      <c r="Z111" s="8">
        <v>8.1868146620927913</v>
      </c>
      <c r="AA111" s="8">
        <v>8.3155876952634564</v>
      </c>
      <c r="AB111" s="8">
        <v>8.5000000000000053</v>
      </c>
      <c r="AC111" s="8">
        <v>8.6636260626486816</v>
      </c>
      <c r="AD111" s="8">
        <v>8.7142918687912836</v>
      </c>
      <c r="AE111" s="8">
        <v>8.6717434810613376</v>
      </c>
      <c r="AF111" s="8">
        <v>8.6449393563242936</v>
      </c>
      <c r="AG111" s="8">
        <v>8.6428059972926992</v>
      </c>
      <c r="AH111" s="8">
        <v>8.6379471886464962</v>
      </c>
    </row>
    <row r="112" spans="1:34" x14ac:dyDescent="0.25">
      <c r="A112" s="4">
        <v>17</v>
      </c>
      <c r="B112" s="37" t="s">
        <v>514</v>
      </c>
      <c r="C112" s="8">
        <v>6.7711024321546809</v>
      </c>
      <c r="D112" s="8">
        <v>6.90126131676291</v>
      </c>
      <c r="E112" s="8">
        <v>7.0142883470997708</v>
      </c>
      <c r="F112" s="8">
        <v>7.2012383695591344</v>
      </c>
      <c r="G112" s="8">
        <v>7.4305056210948353</v>
      </c>
      <c r="H112" s="8">
        <v>7.5874989020808892</v>
      </c>
      <c r="I112" s="8">
        <v>7.7405273666211176</v>
      </c>
      <c r="J112" s="8">
        <v>7.9164238031941139</v>
      </c>
      <c r="K112" s="8">
        <v>8.242919947275146</v>
      </c>
      <c r="L112" s="8">
        <v>8.6352166509126782</v>
      </c>
      <c r="M112" s="8">
        <v>9.0034505511928256</v>
      </c>
      <c r="N112" s="8">
        <v>9.4346739911510369</v>
      </c>
      <c r="O112" s="8">
        <v>9.8047382778346837</v>
      </c>
      <c r="P112" s="8">
        <v>10.095739035779998</v>
      </c>
      <c r="Q112" s="8">
        <v>10.294116934379954</v>
      </c>
      <c r="R112" s="8">
        <v>10.38201754982753</v>
      </c>
      <c r="S112" s="8">
        <v>10.328487320958773</v>
      </c>
      <c r="T112" s="8">
        <v>10.281351574541491</v>
      </c>
      <c r="U112" s="8">
        <v>10.344869694410709</v>
      </c>
      <c r="V112" s="8">
        <v>10.512621414291127</v>
      </c>
      <c r="W112" s="8">
        <v>10.854430703402867</v>
      </c>
      <c r="X112" s="8">
        <v>11.283630665566911</v>
      </c>
      <c r="Y112" s="8">
        <v>11.425417482722843</v>
      </c>
      <c r="Z112" s="8">
        <v>11.359465907384685</v>
      </c>
      <c r="AA112" s="8">
        <v>11.539026157315174</v>
      </c>
      <c r="AB112" s="8">
        <v>12.000000000000007</v>
      </c>
      <c r="AC112" s="8">
        <v>12.480107959533575</v>
      </c>
      <c r="AD112" s="8">
        <v>12.795273749054004</v>
      </c>
      <c r="AE112" s="8">
        <v>12.97854295528116</v>
      </c>
      <c r="AF112" s="8">
        <v>13.14220052537755</v>
      </c>
      <c r="AG112" s="8">
        <v>13.323454598576054</v>
      </c>
      <c r="AH112" s="8">
        <v>13.521209362893877</v>
      </c>
    </row>
    <row r="113" spans="1:34" x14ac:dyDescent="0.25">
      <c r="A113" s="4">
        <v>18</v>
      </c>
      <c r="B113" s="37" t="s">
        <v>515</v>
      </c>
      <c r="C113" s="8">
        <v>9.0851384205531911</v>
      </c>
      <c r="D113" s="8">
        <v>9.2512763226269232</v>
      </c>
      <c r="E113" s="8">
        <v>9.4781177336714038</v>
      </c>
      <c r="F113" s="8">
        <v>9.8829897206673554</v>
      </c>
      <c r="G113" s="8">
        <v>10.240596522452003</v>
      </c>
      <c r="H113" s="8">
        <v>10.595780186104291</v>
      </c>
      <c r="I113" s="8">
        <v>10.84278994109739</v>
      </c>
      <c r="J113" s="8">
        <v>11.114212527442486</v>
      </c>
      <c r="K113" s="8">
        <v>11.738987215138287</v>
      </c>
      <c r="L113" s="8">
        <v>12.57054786083598</v>
      </c>
      <c r="M113" s="8">
        <v>13.967433104464842</v>
      </c>
      <c r="N113" s="8">
        <v>15.510833197654922</v>
      </c>
      <c r="O113" s="8">
        <v>16.560785287542537</v>
      </c>
      <c r="P113" s="8">
        <v>17.227319207680207</v>
      </c>
      <c r="Q113" s="8">
        <v>17.489355540309063</v>
      </c>
      <c r="R113" s="8">
        <v>17.140045809700055</v>
      </c>
      <c r="S113" s="8">
        <v>16.444249304548247</v>
      </c>
      <c r="T113" s="8">
        <v>15.945407418319991</v>
      </c>
      <c r="U113" s="8">
        <v>15.742289754342728</v>
      </c>
      <c r="V113" s="8">
        <v>15.785945181308348</v>
      </c>
      <c r="W113" s="8">
        <v>15.975981226059698</v>
      </c>
      <c r="X113" s="8">
        <v>16.362814733145086</v>
      </c>
      <c r="Y113" s="8">
        <v>16.728719550796132</v>
      </c>
      <c r="Z113" s="8">
        <v>16.966887615858127</v>
      </c>
      <c r="AA113" s="8">
        <v>17.608985964314932</v>
      </c>
      <c r="AB113" s="8">
        <v>18.400000000000013</v>
      </c>
      <c r="AC113" s="8">
        <v>19.0080099854049</v>
      </c>
      <c r="AD113" s="8">
        <v>19.42411247137721</v>
      </c>
      <c r="AE113" s="8">
        <v>19.524327703105836</v>
      </c>
      <c r="AF113" s="8">
        <v>19.506777262704855</v>
      </c>
      <c r="AG113" s="8">
        <v>19.470365192337148</v>
      </c>
      <c r="AH113" s="8">
        <v>19.506936658675908</v>
      </c>
    </row>
    <row r="114" spans="1:34" x14ac:dyDescent="0.25">
      <c r="A114" s="4">
        <v>19</v>
      </c>
      <c r="B114" s="37" t="s">
        <v>516</v>
      </c>
      <c r="C114" s="8">
        <v>25.872361760909875</v>
      </c>
      <c r="D114" s="8">
        <v>27.161166225140395</v>
      </c>
      <c r="E114" s="8">
        <v>28.249140594104201</v>
      </c>
      <c r="F114" s="8">
        <v>29.48246357242213</v>
      </c>
      <c r="G114" s="8">
        <v>30.551354837171125</v>
      </c>
      <c r="H114" s="8">
        <v>31.803705141757678</v>
      </c>
      <c r="I114" s="8">
        <v>33.09471635136476</v>
      </c>
      <c r="J114" s="8">
        <v>34.809238529471706</v>
      </c>
      <c r="K114" s="8">
        <v>37.800628644545121</v>
      </c>
      <c r="L114" s="8">
        <v>42.288296631781229</v>
      </c>
      <c r="M114" s="8">
        <v>47.901512317616969</v>
      </c>
      <c r="N114" s="8">
        <v>53.776505074412796</v>
      </c>
      <c r="O114" s="8">
        <v>59.012075104680733</v>
      </c>
      <c r="P114" s="8">
        <v>64.777572605304073</v>
      </c>
      <c r="Q114" s="8">
        <v>71.717669820466966</v>
      </c>
      <c r="R114" s="8">
        <v>74.756131753265066</v>
      </c>
      <c r="S114" s="8">
        <v>73.623535649049558</v>
      </c>
      <c r="T114" s="8">
        <v>72.711050334105238</v>
      </c>
      <c r="U114" s="8">
        <v>73.334578138229787</v>
      </c>
      <c r="V114" s="8">
        <v>75.320913173017047</v>
      </c>
      <c r="W114" s="8">
        <v>78.219219859451911</v>
      </c>
      <c r="X114" s="8">
        <v>83.093139011255076</v>
      </c>
      <c r="Y114" s="8">
        <v>85.639760660803532</v>
      </c>
      <c r="Z114" s="8">
        <v>85.354208270157827</v>
      </c>
      <c r="AA114" s="8">
        <v>87.109554255278965</v>
      </c>
      <c r="AB114" s="8">
        <v>89.000000000000071</v>
      </c>
      <c r="AC114" s="8">
        <v>89.816222013328982</v>
      </c>
      <c r="AD114" s="8">
        <v>90.83456000110526</v>
      </c>
      <c r="AE114" s="8">
        <v>92.010365300701409</v>
      </c>
      <c r="AF114" s="8">
        <v>93.610956268329502</v>
      </c>
      <c r="AG114" s="8">
        <v>95.574731856280664</v>
      </c>
      <c r="AH114" s="8">
        <v>97.744427120813739</v>
      </c>
    </row>
    <row r="115" spans="1:34" x14ac:dyDescent="0.25">
      <c r="A115" s="4">
        <v>20</v>
      </c>
      <c r="B115" s="37" t="s">
        <v>517</v>
      </c>
      <c r="C115" s="8">
        <v>5.3131721971301911</v>
      </c>
      <c r="D115" s="8">
        <v>5.276761783164333</v>
      </c>
      <c r="E115" s="8">
        <v>5.3003129749899642</v>
      </c>
      <c r="F115" s="8">
        <v>5.3547900871122298</v>
      </c>
      <c r="G115" s="8">
        <v>5.3911238405649007</v>
      </c>
      <c r="H115" s="8">
        <v>5.4924862212901573</v>
      </c>
      <c r="I115" s="8">
        <v>5.5137526012775222</v>
      </c>
      <c r="J115" s="8">
        <v>5.5783284485218676</v>
      </c>
      <c r="K115" s="8">
        <v>5.7236484442920785</v>
      </c>
      <c r="L115" s="8">
        <v>5.9555118533078941</v>
      </c>
      <c r="M115" s="8">
        <v>6.0933896831541459</v>
      </c>
      <c r="N115" s="8">
        <v>6.1227558960359936</v>
      </c>
      <c r="O115" s="8">
        <v>6.1444085855260173</v>
      </c>
      <c r="P115" s="8">
        <v>6.2450146383706837</v>
      </c>
      <c r="Q115" s="8">
        <v>6.4114815831615548</v>
      </c>
      <c r="R115" s="8">
        <v>6.441465419080556</v>
      </c>
      <c r="S115" s="8">
        <v>6.3743291593962033</v>
      </c>
      <c r="T115" s="8">
        <v>6.2878754811663899</v>
      </c>
      <c r="U115" s="8">
        <v>6.180015745614778</v>
      </c>
      <c r="V115" s="8">
        <v>6.1815457504225195</v>
      </c>
      <c r="W115" s="8">
        <v>6.3148645053892594</v>
      </c>
      <c r="X115" s="8">
        <v>6.4302259969452162</v>
      </c>
      <c r="Y115" s="8">
        <v>6.4559964934384819</v>
      </c>
      <c r="Z115" s="8">
        <v>6.3821476934622838</v>
      </c>
      <c r="AA115" s="8">
        <v>6.3448337663770129</v>
      </c>
      <c r="AB115" s="8">
        <v>6.4000000000000021</v>
      </c>
      <c r="AC115" s="8">
        <v>6.5046730906917842</v>
      </c>
      <c r="AD115" s="8">
        <v>6.6144771178857722</v>
      </c>
      <c r="AE115" s="8">
        <v>6.739634715901035</v>
      </c>
      <c r="AF115" s="8">
        <v>6.8026055377868104</v>
      </c>
      <c r="AG115" s="8">
        <v>6.8586954265218978</v>
      </c>
      <c r="AH115" s="8">
        <v>7.0013690973372631</v>
      </c>
    </row>
    <row r="116" spans="1:34" x14ac:dyDescent="0.25">
      <c r="A116" s="4">
        <v>21</v>
      </c>
      <c r="B116" s="37" t="s">
        <v>518</v>
      </c>
      <c r="C116" s="8">
        <v>18.230255792538902</v>
      </c>
      <c r="D116" s="8">
        <v>18.751574377993574</v>
      </c>
      <c r="E116" s="8">
        <v>19.337654032296566</v>
      </c>
      <c r="F116" s="8">
        <v>20.053499809779399</v>
      </c>
      <c r="G116" s="8">
        <v>20.494796783879721</v>
      </c>
      <c r="H116" s="8">
        <v>20.931821635610355</v>
      </c>
      <c r="I116" s="8">
        <v>21.749453216358834</v>
      </c>
      <c r="J116" s="8">
        <v>23.27382882930717</v>
      </c>
      <c r="K116" s="8">
        <v>25.241581085700982</v>
      </c>
      <c r="L116" s="8">
        <v>27.403161747765697</v>
      </c>
      <c r="M116" s="8">
        <v>29.170500864376468</v>
      </c>
      <c r="N116" s="8">
        <v>30.495415381371934</v>
      </c>
      <c r="O116" s="8">
        <v>31.680936202925555</v>
      </c>
      <c r="P116" s="8">
        <v>32.488440170285692</v>
      </c>
      <c r="Q116" s="8">
        <v>32.784184891979514</v>
      </c>
      <c r="R116" s="8">
        <v>32.965773456789627</v>
      </c>
      <c r="S116" s="8">
        <v>33.311505028470634</v>
      </c>
      <c r="T116" s="8">
        <v>33.59014291595043</v>
      </c>
      <c r="U116" s="8">
        <v>33.695708716169172</v>
      </c>
      <c r="V116" s="8">
        <v>33.776024511589647</v>
      </c>
      <c r="W116" s="8">
        <v>33.57267814240322</v>
      </c>
      <c r="X116" s="8">
        <v>32.59846399644168</v>
      </c>
      <c r="Y116" s="8">
        <v>30.860691674224899</v>
      </c>
      <c r="Z116" s="8">
        <v>29.399428105330617</v>
      </c>
      <c r="AA116" s="8">
        <v>28.974661351834531</v>
      </c>
      <c r="AB116" s="8">
        <v>29.70000000000001</v>
      </c>
      <c r="AC116" s="8">
        <v>31.255751081682597</v>
      </c>
      <c r="AD116" s="8">
        <v>33.005300612147828</v>
      </c>
      <c r="AE116" s="8">
        <v>34.455577615510421</v>
      </c>
      <c r="AF116" s="8">
        <v>35.506237698008704</v>
      </c>
      <c r="AG116" s="8">
        <v>36.634300868564516</v>
      </c>
      <c r="AH116" s="8">
        <v>37.875164437016501</v>
      </c>
    </row>
    <row r="117" spans="1:34" x14ac:dyDescent="0.25">
      <c r="A117" s="4">
        <v>22</v>
      </c>
      <c r="B117" s="37" t="s">
        <v>519</v>
      </c>
      <c r="C117" s="8">
        <v>13.170681175479626</v>
      </c>
      <c r="D117" s="8">
        <v>13.962523628354427</v>
      </c>
      <c r="E117" s="8">
        <v>14.359827068758118</v>
      </c>
      <c r="F117" s="8">
        <v>14.540042089919584</v>
      </c>
      <c r="G117" s="8">
        <v>14.583955415744283</v>
      </c>
      <c r="H117" s="8">
        <v>14.556463727189518</v>
      </c>
      <c r="I117" s="8">
        <v>14.533259966032258</v>
      </c>
      <c r="J117" s="8">
        <v>14.350516808601698</v>
      </c>
      <c r="K117" s="8">
        <v>14.259315150294073</v>
      </c>
      <c r="L117" s="8">
        <v>14.31126010777691</v>
      </c>
      <c r="M117" s="8">
        <v>14.844223290545713</v>
      </c>
      <c r="N117" s="8">
        <v>15.641949588235748</v>
      </c>
      <c r="O117" s="8">
        <v>16.184463999494536</v>
      </c>
      <c r="P117" s="8">
        <v>16.172944052259563</v>
      </c>
      <c r="Q117" s="8">
        <v>15.793695100867808</v>
      </c>
      <c r="R117" s="8">
        <v>15.702447273855737</v>
      </c>
      <c r="S117" s="8">
        <v>15.809418402969188</v>
      </c>
      <c r="T117" s="8">
        <v>15.986793405059922</v>
      </c>
      <c r="U117" s="8">
        <v>16.595383431592559</v>
      </c>
      <c r="V117" s="8">
        <v>17.553054502770376</v>
      </c>
      <c r="W117" s="8">
        <v>18.823942973002964</v>
      </c>
      <c r="X117" s="8">
        <v>20.077923892102994</v>
      </c>
      <c r="Y117" s="8">
        <v>20.927209948384721</v>
      </c>
      <c r="Z117" s="8">
        <v>21.037673387960531</v>
      </c>
      <c r="AA117" s="8">
        <v>20.653795951471153</v>
      </c>
      <c r="AB117" s="8">
        <v>20.299999999999997</v>
      </c>
      <c r="AC117" s="8">
        <v>20.337048440061363</v>
      </c>
      <c r="AD117" s="8">
        <v>20.782166069577752</v>
      </c>
      <c r="AE117" s="8">
        <v>21.342540831191062</v>
      </c>
      <c r="AF117" s="8">
        <v>22.271013122283598</v>
      </c>
      <c r="AG117" s="8">
        <v>23.167128120322804</v>
      </c>
      <c r="AH117" s="8">
        <v>23.848931640430639</v>
      </c>
    </row>
    <row r="118" spans="1:34" x14ac:dyDescent="0.25">
      <c r="A118" s="4">
        <v>23</v>
      </c>
      <c r="B118" s="37" t="s">
        <v>520</v>
      </c>
      <c r="C118" s="8">
        <v>0.86317397078424851</v>
      </c>
      <c r="D118" s="8">
        <v>0.90031118663631615</v>
      </c>
      <c r="E118" s="8">
        <v>0.93850904561198434</v>
      </c>
      <c r="F118" s="8">
        <v>0.97719373668650955</v>
      </c>
      <c r="G118" s="8">
        <v>0.93642443700000666</v>
      </c>
      <c r="H118" s="8">
        <v>0.95122474596411355</v>
      </c>
      <c r="I118" s="8">
        <v>0.9826724644623448</v>
      </c>
      <c r="J118" s="8">
        <v>1.0395570491018915</v>
      </c>
      <c r="K118" s="8">
        <v>1.1146663219976682</v>
      </c>
      <c r="L118" s="8">
        <v>1.2080468637223889</v>
      </c>
      <c r="M118" s="8">
        <v>1.3230550313820131</v>
      </c>
      <c r="N118" s="8">
        <v>1.4195871398257838</v>
      </c>
      <c r="O118" s="8">
        <v>1.5726649894256051</v>
      </c>
      <c r="P118" s="8">
        <v>1.7149207353126468</v>
      </c>
      <c r="Q118" s="8">
        <v>1.7792010373794778</v>
      </c>
      <c r="R118" s="8">
        <v>1.8714879824264137</v>
      </c>
      <c r="S118" s="8">
        <v>1.9537326678124212</v>
      </c>
      <c r="T118" s="8">
        <v>1.9713289343448697</v>
      </c>
      <c r="U118" s="8">
        <v>1.9950747482951889</v>
      </c>
      <c r="V118" s="8">
        <v>2.0213996142388755</v>
      </c>
      <c r="W118" s="8">
        <v>2.0876516261685056</v>
      </c>
      <c r="X118" s="8">
        <v>2.0878290529580852</v>
      </c>
      <c r="Y118" s="8">
        <v>2.0231948847633547</v>
      </c>
      <c r="Z118" s="8">
        <v>1.9338138837470789</v>
      </c>
      <c r="AA118" s="8">
        <v>1.8845559675824084</v>
      </c>
      <c r="AB118" s="8">
        <v>1.9000000000000004</v>
      </c>
      <c r="AC118" s="8">
        <v>1.9357344601616395</v>
      </c>
      <c r="AD118" s="8">
        <v>1.9384570400149606</v>
      </c>
      <c r="AE118" s="8">
        <v>1.9776811086268109</v>
      </c>
      <c r="AF118" s="8">
        <v>2.0544430848170281</v>
      </c>
      <c r="AG118" s="8">
        <v>2.1035706763486934</v>
      </c>
      <c r="AH118" s="8">
        <v>2.1491960488103121</v>
      </c>
    </row>
    <row r="119" spans="1:34" x14ac:dyDescent="0.25">
      <c r="A119" s="4">
        <v>24</v>
      </c>
      <c r="B119" s="37" t="s">
        <v>521</v>
      </c>
      <c r="C119" s="8">
        <v>4.6759089070158133</v>
      </c>
      <c r="D119" s="8">
        <v>4.8384427138214292</v>
      </c>
      <c r="E119" s="8">
        <v>4.9897418970715099</v>
      </c>
      <c r="F119" s="8">
        <v>5.2803924449455382</v>
      </c>
      <c r="G119" s="8">
        <v>5.4756363485472441</v>
      </c>
      <c r="H119" s="8">
        <v>5.6518425097877989</v>
      </c>
      <c r="I119" s="8">
        <v>5.7204249579255508</v>
      </c>
      <c r="J119" s="8">
        <v>5.7040343617082465</v>
      </c>
      <c r="K119" s="8">
        <v>5.768630266327027</v>
      </c>
      <c r="L119" s="8">
        <v>5.947402101809514</v>
      </c>
      <c r="M119" s="8">
        <v>6.1568804481172696</v>
      </c>
      <c r="N119" s="8">
        <v>6.4113852457139204</v>
      </c>
      <c r="O119" s="8">
        <v>6.7062648407862397</v>
      </c>
      <c r="P119" s="8">
        <v>7.0342695962503692</v>
      </c>
      <c r="Q119" s="8">
        <v>7.2695506997528527</v>
      </c>
      <c r="R119" s="8">
        <v>7.4800999563465096</v>
      </c>
      <c r="S119" s="8">
        <v>7.6510551032991474</v>
      </c>
      <c r="T119" s="8">
        <v>7.8797467312512603</v>
      </c>
      <c r="U119" s="8">
        <v>8.2113742529864346</v>
      </c>
      <c r="V119" s="8">
        <v>8.5537381520354039</v>
      </c>
      <c r="W119" s="8">
        <v>8.8451915705756292</v>
      </c>
      <c r="X119" s="8">
        <v>9.1408984189614984</v>
      </c>
      <c r="Y119" s="8">
        <v>9.4041441137039836</v>
      </c>
      <c r="Z119" s="8">
        <v>9.6578704266372259</v>
      </c>
      <c r="AA119" s="8">
        <v>10.01090137546759</v>
      </c>
      <c r="AB119" s="8">
        <v>10.500000000000007</v>
      </c>
      <c r="AC119" s="8">
        <v>10.89724274205494</v>
      </c>
      <c r="AD119" s="8">
        <v>11.089762285161067</v>
      </c>
      <c r="AE119" s="8">
        <v>11.271477232753421</v>
      </c>
      <c r="AF119" s="8">
        <v>11.457304073311953</v>
      </c>
      <c r="AG119" s="8">
        <v>11.562244494157756</v>
      </c>
      <c r="AH119" s="8">
        <v>11.697340127517229</v>
      </c>
    </row>
    <row r="120" spans="1:34" x14ac:dyDescent="0.25">
      <c r="A120" s="4">
        <v>25</v>
      </c>
      <c r="B120" s="37" t="s">
        <v>522</v>
      </c>
      <c r="C120" s="8">
        <v>64.348505850607864</v>
      </c>
      <c r="D120" s="8">
        <v>65.87715045373659</v>
      </c>
      <c r="E120" s="8">
        <v>67.991461734823858</v>
      </c>
      <c r="F120" s="8">
        <v>71.075773559005839</v>
      </c>
      <c r="G120" s="8">
        <v>74.186012307343631</v>
      </c>
      <c r="H120" s="8">
        <v>77.122188313326419</v>
      </c>
      <c r="I120" s="8">
        <v>79.716625004808449</v>
      </c>
      <c r="J120" s="8">
        <v>82.085982250069279</v>
      </c>
      <c r="K120" s="8">
        <v>84.968708427642341</v>
      </c>
      <c r="L120" s="8">
        <v>88.110824557467112</v>
      </c>
      <c r="M120" s="8">
        <v>91.196880665394914</v>
      </c>
      <c r="N120" s="8">
        <v>94.473992739977916</v>
      </c>
      <c r="O120" s="8">
        <v>97.622124645759001</v>
      </c>
      <c r="P120" s="8">
        <v>100.18284910826722</v>
      </c>
      <c r="Q120" s="8">
        <v>102.11591613633637</v>
      </c>
      <c r="R120" s="8">
        <v>103.75673585570695</v>
      </c>
      <c r="S120" s="8">
        <v>105.11642304378869</v>
      </c>
      <c r="T120" s="8">
        <v>106.27949660254768</v>
      </c>
      <c r="U120" s="8">
        <v>108.10223299297381</v>
      </c>
      <c r="V120" s="8">
        <v>110.67933967641305</v>
      </c>
      <c r="W120" s="8">
        <v>114.42859054074934</v>
      </c>
      <c r="X120" s="8">
        <v>119.09435938108723</v>
      </c>
      <c r="Y120" s="8">
        <v>122.66503006599838</v>
      </c>
      <c r="Z120" s="8">
        <v>124.77816812767176</v>
      </c>
      <c r="AA120" s="8">
        <v>126.76688862978546</v>
      </c>
      <c r="AB120" s="8">
        <v>129.50000000000003</v>
      </c>
      <c r="AC120" s="8">
        <v>133.20912913388906</v>
      </c>
      <c r="AD120" s="8">
        <v>136.87025176798116</v>
      </c>
      <c r="AE120" s="8">
        <v>140.34473456715386</v>
      </c>
      <c r="AF120" s="8">
        <v>144.30061286358682</v>
      </c>
      <c r="AG120" s="8">
        <v>147.74704328765733</v>
      </c>
      <c r="AH120" s="8">
        <v>150.83038797685253</v>
      </c>
    </row>
    <row r="121" spans="1:34" x14ac:dyDescent="0.25">
      <c r="A121" s="4">
        <v>26</v>
      </c>
      <c r="B121" s="37" t="s">
        <v>523</v>
      </c>
      <c r="C121" s="8">
        <v>11.374552832092554</v>
      </c>
      <c r="D121" s="8">
        <v>11.672356565775187</v>
      </c>
      <c r="E121" s="8">
        <v>11.885099873090041</v>
      </c>
      <c r="F121" s="8">
        <v>12.277581388789338</v>
      </c>
      <c r="G121" s="8">
        <v>12.718648234332861</v>
      </c>
      <c r="H121" s="8">
        <v>13.128384616861533</v>
      </c>
      <c r="I121" s="8">
        <v>13.497744652740499</v>
      </c>
      <c r="J121" s="8">
        <v>13.716605374688557</v>
      </c>
      <c r="K121" s="8">
        <v>14.110956348743057</v>
      </c>
      <c r="L121" s="8">
        <v>14.421242213296726</v>
      </c>
      <c r="M121" s="8">
        <v>14.726169054522678</v>
      </c>
      <c r="N121" s="8">
        <v>15.113258217133444</v>
      </c>
      <c r="O121" s="8">
        <v>15.554294558436528</v>
      </c>
      <c r="P121" s="8">
        <v>15.942914884336142</v>
      </c>
      <c r="Q121" s="8">
        <v>16.199822896021001</v>
      </c>
      <c r="R121" s="8">
        <v>16.488290868477328</v>
      </c>
      <c r="S121" s="8">
        <v>16.711529177677459</v>
      </c>
      <c r="T121" s="8">
        <v>16.873280590126225</v>
      </c>
      <c r="U121" s="8">
        <v>17.174700461357894</v>
      </c>
      <c r="V121" s="8">
        <v>17.562432536036241</v>
      </c>
      <c r="W121" s="8">
        <v>17.893522970234361</v>
      </c>
      <c r="X121" s="8">
        <v>18.335835787135785</v>
      </c>
      <c r="Y121" s="8">
        <v>18.766933105402305</v>
      </c>
      <c r="Z121" s="8">
        <v>18.98326256571351</v>
      </c>
      <c r="AA121" s="8">
        <v>19.202781901767423</v>
      </c>
      <c r="AB121" s="8">
        <v>19.600000000000001</v>
      </c>
      <c r="AC121" s="8">
        <v>20.066687427605608</v>
      </c>
      <c r="AD121" s="8">
        <v>20.462518751167991</v>
      </c>
      <c r="AE121" s="8">
        <v>20.904640198481538</v>
      </c>
      <c r="AF121" s="8">
        <v>21.434269845127975</v>
      </c>
      <c r="AG121" s="8">
        <v>21.820096716421727</v>
      </c>
      <c r="AH121" s="8">
        <v>22.155593062917625</v>
      </c>
    </row>
    <row r="122" spans="1:34" x14ac:dyDescent="0.25">
      <c r="A122" s="4">
        <v>27</v>
      </c>
      <c r="B122" s="37" t="s">
        <v>524</v>
      </c>
      <c r="C122" s="8">
        <v>3.1204066412724472</v>
      </c>
      <c r="D122" s="8">
        <v>3.1732233609075347</v>
      </c>
      <c r="E122" s="8">
        <v>3.0174900009721957</v>
      </c>
      <c r="F122" s="8">
        <v>3.1053909089809038</v>
      </c>
      <c r="G122" s="8">
        <v>3.1654488610374494</v>
      </c>
      <c r="H122" s="8">
        <v>3.1759196982960716</v>
      </c>
      <c r="I122" s="8">
        <v>3.2334323793651998</v>
      </c>
      <c r="J122" s="8">
        <v>3.2412520621785852</v>
      </c>
      <c r="K122" s="8">
        <v>3.3762994904407071</v>
      </c>
      <c r="L122" s="8">
        <v>3.4485007148161246</v>
      </c>
      <c r="M122" s="8">
        <v>3.5224967719518112</v>
      </c>
      <c r="N122" s="8">
        <v>3.5119286303137471</v>
      </c>
      <c r="O122" s="8">
        <v>3.5351116759973746</v>
      </c>
      <c r="P122" s="8">
        <v>3.4952734023209713</v>
      </c>
      <c r="Q122" s="8">
        <v>3.3917081514718692</v>
      </c>
      <c r="R122" s="8">
        <v>3.2066740864930243</v>
      </c>
      <c r="S122" s="8">
        <v>3.0936780101332646</v>
      </c>
      <c r="T122" s="8">
        <v>2.9167638914555996</v>
      </c>
      <c r="U122" s="8">
        <v>2.7674054383183644</v>
      </c>
      <c r="V122" s="8">
        <v>2.6500194542137661</v>
      </c>
      <c r="W122" s="8">
        <v>2.564109574651543</v>
      </c>
      <c r="X122" s="8">
        <v>2.4853643205484857</v>
      </c>
      <c r="Y122" s="8">
        <v>2.4083485418573232</v>
      </c>
      <c r="Z122" s="8">
        <v>2.3298642444550928</v>
      </c>
      <c r="AA122" s="8">
        <v>2.2428888190297021</v>
      </c>
      <c r="AB122" s="8">
        <v>2.2000000000000015</v>
      </c>
      <c r="AC122" s="8">
        <v>2.1755382197672772</v>
      </c>
      <c r="AD122" s="8">
        <v>2.1694821995110884</v>
      </c>
      <c r="AE122" s="8">
        <v>2.1553121182519308</v>
      </c>
      <c r="AF122" s="8">
        <v>2.1214139574865252</v>
      </c>
      <c r="AG122" s="8">
        <v>2.0597753755390671</v>
      </c>
      <c r="AH122" s="8">
        <v>1.9973388563628709</v>
      </c>
    </row>
    <row r="123" spans="1:34" x14ac:dyDescent="0.25">
      <c r="A123" s="4">
        <v>28</v>
      </c>
      <c r="B123" s="37" t="s">
        <v>525</v>
      </c>
      <c r="C123" s="8">
        <v>0.94580428403057082</v>
      </c>
      <c r="D123" s="8">
        <v>0.96010949991847061</v>
      </c>
      <c r="E123" s="8">
        <v>0.97907086771490437</v>
      </c>
      <c r="F123" s="8">
        <v>0.89922147307731404</v>
      </c>
      <c r="G123" s="8">
        <v>0.94585334181474257</v>
      </c>
      <c r="H123" s="8">
        <v>0.96859452087726028</v>
      </c>
      <c r="I123" s="8">
        <v>1.0000137258284911</v>
      </c>
      <c r="J123" s="8">
        <v>1.066135623537076</v>
      </c>
      <c r="K123" s="8">
        <v>1.1325394859757822</v>
      </c>
      <c r="L123" s="8">
        <v>1.2028555786455735</v>
      </c>
      <c r="M123" s="8">
        <v>1.1782022909788621</v>
      </c>
      <c r="N123" s="8">
        <v>1.2534279780141109</v>
      </c>
      <c r="O123" s="8">
        <v>1.3111993583799291</v>
      </c>
      <c r="P123" s="8">
        <v>1.36346469817202</v>
      </c>
      <c r="Q123" s="8">
        <v>1.3485871002796959</v>
      </c>
      <c r="R123" s="8">
        <v>1.3366031395268552</v>
      </c>
      <c r="S123" s="8">
        <v>1.2914626340312636</v>
      </c>
      <c r="T123" s="8">
        <v>1.2393158678671286</v>
      </c>
      <c r="U123" s="8">
        <v>1.1807527951182439</v>
      </c>
      <c r="V123" s="8">
        <v>1.1498168347109983</v>
      </c>
      <c r="W123" s="8">
        <v>1.1189815734797153</v>
      </c>
      <c r="X123" s="8">
        <v>1.074805466075462</v>
      </c>
      <c r="Y123" s="8">
        <v>1.0453028073155257</v>
      </c>
      <c r="Z123" s="8">
        <v>1.0132082313562767</v>
      </c>
      <c r="AA123" s="8">
        <v>0.98954063053994123</v>
      </c>
      <c r="AB123" s="8">
        <v>1.0000000000000004</v>
      </c>
      <c r="AC123" s="8">
        <v>1.0303431151755977</v>
      </c>
      <c r="AD123" s="8">
        <v>1.0331889617760295</v>
      </c>
      <c r="AE123" s="8">
        <v>1.0041122412258059</v>
      </c>
      <c r="AF123" s="8">
        <v>0.97942878564293878</v>
      </c>
      <c r="AG123" s="8">
        <v>0.96039401101649546</v>
      </c>
      <c r="AH123" s="8">
        <v>0.92342300784506048</v>
      </c>
    </row>
    <row r="124" spans="1:34" x14ac:dyDescent="0.25">
      <c r="A124" s="4">
        <v>29</v>
      </c>
      <c r="B124" s="37" t="s">
        <v>526</v>
      </c>
      <c r="C124" s="8">
        <v>7.6756703895496594</v>
      </c>
      <c r="D124" s="8">
        <v>7.8994769460148451</v>
      </c>
      <c r="E124" s="8">
        <v>8.2265494048745715</v>
      </c>
      <c r="F124" s="8">
        <v>8.8659936657082046</v>
      </c>
      <c r="G124" s="8">
        <v>9.3222999797881929</v>
      </c>
      <c r="H124" s="8">
        <v>9.599330646883514</v>
      </c>
      <c r="I124" s="8">
        <v>9.6457363721775682</v>
      </c>
      <c r="J124" s="8">
        <v>9.7159095315783421</v>
      </c>
      <c r="K124" s="8">
        <v>9.7822980942915834</v>
      </c>
      <c r="L124" s="8">
        <v>9.9456880977084889</v>
      </c>
      <c r="M124" s="8">
        <v>10.059770530627835</v>
      </c>
      <c r="N124" s="8">
        <v>10.170065771159313</v>
      </c>
      <c r="O124" s="8">
        <v>10.123056531109576</v>
      </c>
      <c r="P124" s="8">
        <v>9.976286943474225</v>
      </c>
      <c r="Q124" s="8">
        <v>9.8715274098653865</v>
      </c>
      <c r="R124" s="8">
        <v>9.6670272436691569</v>
      </c>
      <c r="S124" s="8">
        <v>9.4596044683772753</v>
      </c>
      <c r="T124" s="8">
        <v>9.2211316546809954</v>
      </c>
      <c r="U124" s="8">
        <v>8.9821674066986148</v>
      </c>
      <c r="V124" s="8">
        <v>8.9389048444952124</v>
      </c>
      <c r="W124" s="8">
        <v>8.9276309696799743</v>
      </c>
      <c r="X124" s="8">
        <v>8.7990064828694408</v>
      </c>
      <c r="Y124" s="8">
        <v>8.5307577158806094</v>
      </c>
      <c r="Z124" s="8">
        <v>8.295045624199453</v>
      </c>
      <c r="AA124" s="8">
        <v>8.2200837942155971</v>
      </c>
      <c r="AB124" s="8">
        <v>8.2999999999999972</v>
      </c>
      <c r="AC124" s="8">
        <v>8.3980763942165044</v>
      </c>
      <c r="AD124" s="8">
        <v>8.5125471242956117</v>
      </c>
      <c r="AE124" s="8">
        <v>8.668027894205407</v>
      </c>
      <c r="AF124" s="8">
        <v>8.7697467070486823</v>
      </c>
      <c r="AG124" s="8">
        <v>8.8170096867935062</v>
      </c>
      <c r="AH124" s="8">
        <v>8.8708601103806579</v>
      </c>
    </row>
    <row r="125" spans="1:34" x14ac:dyDescent="0.25">
      <c r="A125" s="4">
        <v>30</v>
      </c>
      <c r="B125" s="37" t="s">
        <v>527</v>
      </c>
      <c r="C125" s="8">
        <v>2.9142110148432367</v>
      </c>
      <c r="D125" s="8">
        <v>3.0505446434996126</v>
      </c>
      <c r="E125" s="8">
        <v>3.2331975387203671</v>
      </c>
      <c r="F125" s="8">
        <v>3.231325679375447</v>
      </c>
      <c r="G125" s="8">
        <v>3.3565866417995678</v>
      </c>
      <c r="H125" s="8">
        <v>3.4441786131866201</v>
      </c>
      <c r="I125" s="8">
        <v>3.4694587573009521</v>
      </c>
      <c r="J125" s="8">
        <v>3.5038330184665796</v>
      </c>
      <c r="K125" s="8">
        <v>3.469060094109838</v>
      </c>
      <c r="L125" s="8">
        <v>3.5345234654022835</v>
      </c>
      <c r="M125" s="8">
        <v>3.6557456559447412</v>
      </c>
      <c r="N125" s="8">
        <v>3.8332945332762893</v>
      </c>
      <c r="O125" s="8">
        <v>4.096686198025222</v>
      </c>
      <c r="P125" s="8">
        <v>4.2856389025467765</v>
      </c>
      <c r="Q125" s="8">
        <v>4.3566455316290025</v>
      </c>
      <c r="R125" s="8">
        <v>4.4093823641607761</v>
      </c>
      <c r="S125" s="8">
        <v>4.4348206667082772</v>
      </c>
      <c r="T125" s="8">
        <v>4.4927404999226956</v>
      </c>
      <c r="U125" s="8">
        <v>4.6560132792085724</v>
      </c>
      <c r="V125" s="8">
        <v>4.8446513130623057</v>
      </c>
      <c r="W125" s="8">
        <v>4.9969397768606534</v>
      </c>
      <c r="X125" s="8">
        <v>5.1391286832223271</v>
      </c>
      <c r="Y125" s="8">
        <v>5.0477226295161213</v>
      </c>
      <c r="Z125" s="8">
        <v>4.7713766037020768</v>
      </c>
      <c r="AA125" s="8">
        <v>4.6344673244880106</v>
      </c>
      <c r="AB125" s="8">
        <v>4.6000000000000041</v>
      </c>
      <c r="AC125" s="8">
        <v>4.5029763918928545</v>
      </c>
      <c r="AD125" s="8">
        <v>4.3954212515692701</v>
      </c>
      <c r="AE125" s="8">
        <v>4.3008371915348853</v>
      </c>
      <c r="AF125" s="8">
        <v>4.2480475991345967</v>
      </c>
      <c r="AG125" s="8">
        <v>4.2203201890310922</v>
      </c>
      <c r="AH125" s="8">
        <v>4.2091506606633837</v>
      </c>
    </row>
    <row r="126" spans="1:34" x14ac:dyDescent="0.25">
      <c r="A126" s="4">
        <v>31</v>
      </c>
      <c r="B126" s="37" t="s">
        <v>528</v>
      </c>
      <c r="C126" s="8">
        <v>8.9023760333478208</v>
      </c>
      <c r="D126" s="8">
        <v>8.871589573260259</v>
      </c>
      <c r="E126" s="8">
        <v>8.9058126610515203</v>
      </c>
      <c r="F126" s="8">
        <v>9.0159534963308676</v>
      </c>
      <c r="G126" s="8">
        <v>9.1771043406309012</v>
      </c>
      <c r="H126" s="8">
        <v>9.4478190166797305</v>
      </c>
      <c r="I126" s="8">
        <v>9.6888691366111939</v>
      </c>
      <c r="J126" s="8">
        <v>9.8318696932881462</v>
      </c>
      <c r="K126" s="8">
        <v>10.155653485025125</v>
      </c>
      <c r="L126" s="8">
        <v>10.422892373215248</v>
      </c>
      <c r="M126" s="8">
        <v>10.558408267456651</v>
      </c>
      <c r="N126" s="8">
        <v>10.600981138022565</v>
      </c>
      <c r="O126" s="8">
        <v>10.620608403150257</v>
      </c>
      <c r="P126" s="8">
        <v>10.672575922629813</v>
      </c>
      <c r="Q126" s="8">
        <v>10.746837764024578</v>
      </c>
      <c r="R126" s="8">
        <v>10.850859291264726</v>
      </c>
      <c r="S126" s="8">
        <v>11.065221597198708</v>
      </c>
      <c r="T126" s="8">
        <v>11.297640700150117</v>
      </c>
      <c r="U126" s="8">
        <v>11.687871739550115</v>
      </c>
      <c r="V126" s="8">
        <v>12.278642254040751</v>
      </c>
      <c r="W126" s="8">
        <v>12.997017417363882</v>
      </c>
      <c r="X126" s="8">
        <v>13.988544729324815</v>
      </c>
      <c r="Y126" s="8">
        <v>15.044898515785196</v>
      </c>
      <c r="Z126" s="8">
        <v>15.772943317621145</v>
      </c>
      <c r="AA126" s="8">
        <v>15.975339440324694</v>
      </c>
      <c r="AB126" s="8">
        <v>16.20000000000001</v>
      </c>
      <c r="AC126" s="8">
        <v>17.270277429349314</v>
      </c>
      <c r="AD126" s="8">
        <v>18.041189185974037</v>
      </c>
      <c r="AE126" s="8">
        <v>17.93460718310741</v>
      </c>
      <c r="AF126" s="8">
        <v>18.025207120458809</v>
      </c>
      <c r="AG126" s="8">
        <v>18.26803596843347</v>
      </c>
      <c r="AH126" s="8">
        <v>18.546560448154466</v>
      </c>
    </row>
    <row r="127" spans="1:34" x14ac:dyDescent="0.25">
      <c r="A127" s="4">
        <v>32</v>
      </c>
      <c r="B127" s="37" t="s">
        <v>529</v>
      </c>
      <c r="C127" s="8">
        <v>22.016130841046884</v>
      </c>
      <c r="D127" s="8">
        <v>22.722046994413923</v>
      </c>
      <c r="E127" s="8">
        <v>24.046542385559906</v>
      </c>
      <c r="F127" s="8">
        <v>25.451918353049852</v>
      </c>
      <c r="G127" s="8">
        <v>27.273162226043336</v>
      </c>
      <c r="H127" s="8">
        <v>29.095735168117493</v>
      </c>
      <c r="I127" s="8">
        <v>30.935086694440585</v>
      </c>
      <c r="J127" s="8">
        <v>32.317351204026409</v>
      </c>
      <c r="K127" s="8">
        <v>33.997602325036638</v>
      </c>
      <c r="L127" s="8">
        <v>36.081336546978839</v>
      </c>
      <c r="M127" s="8">
        <v>38.278353310644036</v>
      </c>
      <c r="N127" s="8">
        <v>40.658029154550796</v>
      </c>
      <c r="O127" s="8">
        <v>42.963181058892715</v>
      </c>
      <c r="P127" s="8">
        <v>44.894064619267738</v>
      </c>
      <c r="Q127" s="8">
        <v>46.60548545984161</v>
      </c>
      <c r="R127" s="8">
        <v>48.291159478938489</v>
      </c>
      <c r="S127" s="8">
        <v>49.650974246991211</v>
      </c>
      <c r="T127" s="8">
        <v>50.896751820039633</v>
      </c>
      <c r="U127" s="8">
        <v>52.362719124604325</v>
      </c>
      <c r="V127" s="8">
        <v>53.919354083845768</v>
      </c>
      <c r="W127" s="8">
        <v>56.604205256828848</v>
      </c>
      <c r="X127" s="8">
        <v>60.006409459864123</v>
      </c>
      <c r="Y127" s="8">
        <v>62.730839964226696</v>
      </c>
      <c r="Z127" s="8">
        <v>64.78124435206712</v>
      </c>
      <c r="AA127" s="8">
        <v>66.729127926784344</v>
      </c>
      <c r="AB127" s="8">
        <v>68.80000000000004</v>
      </c>
      <c r="AC127" s="8">
        <v>70.84995808816673</v>
      </c>
      <c r="AD127" s="8">
        <v>73.107045368521199</v>
      </c>
      <c r="AE127" s="8">
        <v>75.98859670984892</v>
      </c>
      <c r="AF127" s="8">
        <v>79.100385330693229</v>
      </c>
      <c r="AG127" s="8">
        <v>81.773742579598576</v>
      </c>
      <c r="AH127" s="8">
        <v>84.181048470579157</v>
      </c>
    </row>
    <row r="128" spans="1:34" x14ac:dyDescent="0.25">
      <c r="A128" s="4">
        <v>33</v>
      </c>
      <c r="B128" s="37" t="s">
        <v>530</v>
      </c>
      <c r="C128" s="8">
        <v>5.1470804964275603</v>
      </c>
      <c r="D128" s="8">
        <v>5.2764391788780856</v>
      </c>
      <c r="E128" s="8">
        <v>5.4393768031223022</v>
      </c>
      <c r="F128" s="8">
        <v>5.7157635299603236</v>
      </c>
      <c r="G128" s="8">
        <v>5.8890063102864403</v>
      </c>
      <c r="H128" s="8">
        <v>6.0595711882831447</v>
      </c>
      <c r="I128" s="8">
        <v>6.2362448355550066</v>
      </c>
      <c r="J128" s="8">
        <v>6.494576527875128</v>
      </c>
      <c r="K128" s="8">
        <v>6.8812453938251323</v>
      </c>
      <c r="L128" s="8">
        <v>7.2196262533716098</v>
      </c>
      <c r="M128" s="8">
        <v>7.5611482859193213</v>
      </c>
      <c r="N128" s="8">
        <v>7.9477207096048437</v>
      </c>
      <c r="O128" s="8">
        <v>8.3177217692628798</v>
      </c>
      <c r="P128" s="8">
        <v>8.678352741471377</v>
      </c>
      <c r="Q128" s="8">
        <v>8.8708598581991556</v>
      </c>
      <c r="R128" s="8">
        <v>8.9760742550729571</v>
      </c>
      <c r="S128" s="8">
        <v>9.0402751734557807</v>
      </c>
      <c r="T128" s="8">
        <v>9.00965667515616</v>
      </c>
      <c r="U128" s="8">
        <v>9.0230049960036425</v>
      </c>
      <c r="V128" s="8">
        <v>9.0682656323769102</v>
      </c>
      <c r="W128" s="8">
        <v>9.1307172960438159</v>
      </c>
      <c r="X128" s="8">
        <v>9.184349916755993</v>
      </c>
      <c r="Y128" s="8">
        <v>9.0689783677038864</v>
      </c>
      <c r="Z128" s="8">
        <v>8.8889642756728815</v>
      </c>
      <c r="AA128" s="8">
        <v>8.8502838885354329</v>
      </c>
      <c r="AB128" s="8">
        <v>8.9000000000000092</v>
      </c>
      <c r="AC128" s="8">
        <v>9.0497185813545613</v>
      </c>
      <c r="AD128" s="8">
        <v>9.3188267923232093</v>
      </c>
      <c r="AE128" s="8">
        <v>9.5969379739163418</v>
      </c>
      <c r="AF128" s="8">
        <v>9.9170275906332197</v>
      </c>
      <c r="AG128" s="8">
        <v>10.200986263127778</v>
      </c>
      <c r="AH128" s="8">
        <v>10.384738767419469</v>
      </c>
    </row>
    <row r="129" spans="1:34" x14ac:dyDescent="0.25">
      <c r="A129" s="4">
        <v>34</v>
      </c>
      <c r="B129" s="37" t="s">
        <v>40</v>
      </c>
      <c r="C129" s="8">
        <v>24.386358256593486</v>
      </c>
      <c r="D129" s="8">
        <v>25.098037441265049</v>
      </c>
      <c r="E129" s="8">
        <v>25.385761785738051</v>
      </c>
      <c r="F129" s="8">
        <v>25.097201420338578</v>
      </c>
      <c r="G129" s="8">
        <v>24.594221403515004</v>
      </c>
      <c r="H129" s="8">
        <v>24.170873103534912</v>
      </c>
      <c r="I129" s="8">
        <v>24.592934352984177</v>
      </c>
      <c r="J129" s="8">
        <v>26.257753153026357</v>
      </c>
      <c r="K129" s="8">
        <v>28.759408428371941</v>
      </c>
      <c r="L129" s="8">
        <v>31.791521896422445</v>
      </c>
      <c r="M129" s="8">
        <v>35.037330953637749</v>
      </c>
      <c r="N129" s="8">
        <v>38.204940800563648</v>
      </c>
      <c r="O129" s="8">
        <v>40.530083876470499</v>
      </c>
      <c r="P129" s="8">
        <v>42.305424385038187</v>
      </c>
      <c r="Q129" s="8">
        <v>43.071844182432876</v>
      </c>
      <c r="R129" s="8">
        <v>42.795874314352162</v>
      </c>
      <c r="S129" s="8">
        <v>43.172934329028514</v>
      </c>
      <c r="T129" s="8">
        <v>44.746443125763982</v>
      </c>
      <c r="U129" s="8">
        <v>47.912995679131107</v>
      </c>
      <c r="V129" s="8">
        <v>51.125434547926744</v>
      </c>
      <c r="W129" s="8">
        <v>52.147442812135203</v>
      </c>
      <c r="X129" s="8">
        <v>52.32073738612921</v>
      </c>
      <c r="Y129" s="8">
        <v>51.680198912331896</v>
      </c>
      <c r="Z129" s="8">
        <v>51.132621697259559</v>
      </c>
      <c r="AA129" s="8">
        <v>52.661465321407086</v>
      </c>
      <c r="AB129" s="8">
        <v>55.300000000000018</v>
      </c>
      <c r="AC129" s="8">
        <v>56.859933024217234</v>
      </c>
      <c r="AD129" s="8">
        <v>58.444338828308744</v>
      </c>
      <c r="AE129" s="8">
        <v>60.292156468228107</v>
      </c>
      <c r="AF129" s="8">
        <v>61.602394337533063</v>
      </c>
      <c r="AG129" s="8">
        <v>62.838361291929004</v>
      </c>
      <c r="AH129" s="8">
        <v>64.215943712562108</v>
      </c>
    </row>
    <row r="130" spans="1:34" x14ac:dyDescent="0.25">
      <c r="A130" s="4">
        <v>35</v>
      </c>
      <c r="B130" s="37" t="s">
        <v>42</v>
      </c>
      <c r="C130" s="8">
        <v>16.595113877653169</v>
      </c>
      <c r="D130" s="8">
        <v>17.565725018644152</v>
      </c>
      <c r="E130" s="8">
        <v>18.826673054422017</v>
      </c>
      <c r="F130" s="8">
        <v>19.647241195519847</v>
      </c>
      <c r="G130" s="8">
        <v>20.399778751433601</v>
      </c>
      <c r="H130" s="8">
        <v>21.147567029020262</v>
      </c>
      <c r="I130" s="8">
        <v>22.170900765903074</v>
      </c>
      <c r="J130" s="8">
        <v>23.560225367650734</v>
      </c>
      <c r="K130" s="8">
        <v>25.184273735699094</v>
      </c>
      <c r="L130" s="8">
        <v>26.911276617563637</v>
      </c>
      <c r="M130" s="8">
        <v>28.279610552062792</v>
      </c>
      <c r="N130" s="8">
        <v>30.167826050687804</v>
      </c>
      <c r="O130" s="8">
        <v>32.549945224530937</v>
      </c>
      <c r="P130" s="8">
        <v>35.501484510258742</v>
      </c>
      <c r="Q130" s="8">
        <v>38.693547110969853</v>
      </c>
      <c r="R130" s="8">
        <v>41.669132846934716</v>
      </c>
      <c r="S130" s="8">
        <v>45.102344012872557</v>
      </c>
      <c r="T130" s="8">
        <v>49.252842057302985</v>
      </c>
      <c r="U130" s="8">
        <v>53.242547654064936</v>
      </c>
      <c r="V130" s="8">
        <v>56.87669078994891</v>
      </c>
      <c r="W130" s="8">
        <v>59.806721548869064</v>
      </c>
      <c r="X130" s="8">
        <v>61.10957683937383</v>
      </c>
      <c r="Y130" s="8">
        <v>60.775405768899731</v>
      </c>
      <c r="Z130" s="8">
        <v>60.667683507803794</v>
      </c>
      <c r="AA130" s="8">
        <v>62.552438207591855</v>
      </c>
      <c r="AB130" s="8">
        <v>65.500000000000028</v>
      </c>
      <c r="AC130" s="8">
        <v>67.884669350768789</v>
      </c>
      <c r="AD130" s="8">
        <v>70.147613363144472</v>
      </c>
      <c r="AE130" s="8">
        <v>72.913695442728795</v>
      </c>
      <c r="AF130" s="8">
        <v>75.371493998326883</v>
      </c>
      <c r="AG130" s="8">
        <v>78.378137787273303</v>
      </c>
      <c r="AH130" s="8">
        <v>82.506211533648141</v>
      </c>
    </row>
    <row r="131" spans="1:34" x14ac:dyDescent="0.25">
      <c r="A131" s="4">
        <v>36</v>
      </c>
      <c r="B131" s="37" t="s">
        <v>44</v>
      </c>
      <c r="C131" s="8">
        <v>32.744249894225298</v>
      </c>
      <c r="D131" s="8">
        <v>33.27021181758569</v>
      </c>
      <c r="E131" s="8">
        <v>33.312388392309693</v>
      </c>
      <c r="F131" s="8">
        <v>32.985121164026523</v>
      </c>
      <c r="G131" s="8">
        <v>32.386328588046062</v>
      </c>
      <c r="H131" s="8">
        <v>32.023369838944525</v>
      </c>
      <c r="I131" s="8">
        <v>32.189333969301508</v>
      </c>
      <c r="J131" s="8">
        <v>33.238009536957236</v>
      </c>
      <c r="K131" s="8">
        <v>35.616828597311375</v>
      </c>
      <c r="L131" s="8">
        <v>37.874188682278266</v>
      </c>
      <c r="M131" s="8">
        <v>40.811289633977211</v>
      </c>
      <c r="N131" s="8">
        <v>44.419259156745909</v>
      </c>
      <c r="O131" s="8">
        <v>47.20380061458836</v>
      </c>
      <c r="P131" s="8">
        <v>49.564820343607423</v>
      </c>
      <c r="Q131" s="8">
        <v>51.39196433412684</v>
      </c>
      <c r="R131" s="8">
        <v>51.036658785244732</v>
      </c>
      <c r="S131" s="8">
        <v>49.6060466643913</v>
      </c>
      <c r="T131" s="8">
        <v>49.214909200734198</v>
      </c>
      <c r="U131" s="8">
        <v>50.268515635144425</v>
      </c>
      <c r="V131" s="8">
        <v>52.605944254519699</v>
      </c>
      <c r="W131" s="8">
        <v>54.389808623905182</v>
      </c>
      <c r="X131" s="8">
        <v>55.122877973623218</v>
      </c>
      <c r="Y131" s="8">
        <v>54.744468150758685</v>
      </c>
      <c r="Z131" s="8">
        <v>53.727235128588951</v>
      </c>
      <c r="AA131" s="8">
        <v>53.997532459812703</v>
      </c>
      <c r="AB131" s="8">
        <v>55.30000000000004</v>
      </c>
      <c r="AC131" s="8">
        <v>57.108875007969274</v>
      </c>
      <c r="AD131" s="8">
        <v>60.585782186148684</v>
      </c>
      <c r="AE131" s="8">
        <v>65.203405780015146</v>
      </c>
      <c r="AF131" s="8">
        <v>68.765309697635985</v>
      </c>
      <c r="AG131" s="8">
        <v>71.066271519994245</v>
      </c>
      <c r="AH131" s="8">
        <v>73.505740166377066</v>
      </c>
    </row>
    <row r="132" spans="1:34" x14ac:dyDescent="0.25">
      <c r="A132" s="4">
        <v>37</v>
      </c>
      <c r="B132" s="37" t="s">
        <v>531</v>
      </c>
      <c r="C132" s="8">
        <v>5.4178202918042579</v>
      </c>
      <c r="D132" s="8">
        <v>5.4805323414937721</v>
      </c>
      <c r="E132" s="8">
        <v>5.6495432949529309</v>
      </c>
      <c r="F132" s="8">
        <v>5.5863164575390156</v>
      </c>
      <c r="G132" s="8">
        <v>5.738781055104913</v>
      </c>
      <c r="H132" s="8">
        <v>6.0968594218930487</v>
      </c>
      <c r="I132" s="8">
        <v>6.4717067377250714</v>
      </c>
      <c r="J132" s="8">
        <v>6.7747623054301433</v>
      </c>
      <c r="K132" s="8">
        <v>7.4712696362425683</v>
      </c>
      <c r="L132" s="8">
        <v>8.5239129001013314</v>
      </c>
      <c r="M132" s="8">
        <v>10.053106838832841</v>
      </c>
      <c r="N132" s="8">
        <v>11.850415498921853</v>
      </c>
      <c r="O132" s="8">
        <v>12.966792307884139</v>
      </c>
      <c r="P132" s="8">
        <v>13.879573357640975</v>
      </c>
      <c r="Q132" s="8">
        <v>15.092668364766226</v>
      </c>
      <c r="R132" s="8">
        <v>15.015923094958833</v>
      </c>
      <c r="S132" s="8">
        <v>14.048762197079188</v>
      </c>
      <c r="T132" s="8">
        <v>13.332503159582052</v>
      </c>
      <c r="U132" s="8">
        <v>12.7824700954792</v>
      </c>
      <c r="V132" s="8">
        <v>12.258534715933287</v>
      </c>
      <c r="W132" s="8">
        <v>12.099966404802734</v>
      </c>
      <c r="X132" s="8">
        <v>12.356993714815037</v>
      </c>
      <c r="Y132" s="8">
        <v>12.468307010364477</v>
      </c>
      <c r="Z132" s="8">
        <v>12.348068647120071</v>
      </c>
      <c r="AA132" s="8">
        <v>12.32861211085924</v>
      </c>
      <c r="AB132" s="8">
        <v>12.400000000000009</v>
      </c>
      <c r="AC132" s="8">
        <v>12.688032773109343</v>
      </c>
      <c r="AD132" s="8">
        <v>13.28297282673573</v>
      </c>
      <c r="AE132" s="8">
        <v>14.012548504276616</v>
      </c>
      <c r="AF132" s="8">
        <v>14.735013063959286</v>
      </c>
      <c r="AG132" s="8">
        <v>15.360560302556586</v>
      </c>
      <c r="AH132" s="8">
        <v>15.968168261479732</v>
      </c>
    </row>
    <row r="133" spans="1:34" x14ac:dyDescent="0.25">
      <c r="A133" s="4">
        <v>38</v>
      </c>
      <c r="B133" s="37" t="s">
        <v>532</v>
      </c>
      <c r="C133" s="8">
        <v>5.9392068225554588</v>
      </c>
      <c r="D133" s="8">
        <v>5.8502735893142619</v>
      </c>
      <c r="E133" s="8">
        <v>5.8140500032456153</v>
      </c>
      <c r="F133" s="8">
        <v>5.7915704301717161</v>
      </c>
      <c r="G133" s="8">
        <v>5.2246851688188771</v>
      </c>
      <c r="H133" s="8">
        <v>5.2031992200599735</v>
      </c>
      <c r="I133" s="8">
        <v>5.3524724517900619</v>
      </c>
      <c r="J133" s="8">
        <v>5.3707235654103771</v>
      </c>
      <c r="K133" s="8">
        <v>5.4264904569592769</v>
      </c>
      <c r="L133" s="8">
        <v>5.5139199858314454</v>
      </c>
      <c r="M133" s="8">
        <v>5.5316576101492716</v>
      </c>
      <c r="N133" s="8">
        <v>5.6749328987586214</v>
      </c>
      <c r="O133" s="8">
        <v>5.8060022255042405</v>
      </c>
      <c r="P133" s="8">
        <v>5.8019571236092427</v>
      </c>
      <c r="Q133" s="8">
        <v>5.7493101322162818</v>
      </c>
      <c r="R133" s="8">
        <v>5.6822367774851967</v>
      </c>
      <c r="S133" s="8">
        <v>5.6722724760521741</v>
      </c>
      <c r="T133" s="8">
        <v>5.6669539924887173</v>
      </c>
      <c r="U133" s="8">
        <v>5.6550246517365892</v>
      </c>
      <c r="V133" s="8">
        <v>5.6684639433422346</v>
      </c>
      <c r="W133" s="8">
        <v>5.7643502649994227</v>
      </c>
      <c r="X133" s="8">
        <v>5.9348633726101916</v>
      </c>
      <c r="Y133" s="8">
        <v>6.0048533444801828</v>
      </c>
      <c r="Z133" s="8">
        <v>6.0061674580265825</v>
      </c>
      <c r="AA133" s="8">
        <v>6.1126842666066743</v>
      </c>
      <c r="AB133" s="8">
        <v>6.3000000000000034</v>
      </c>
      <c r="AC133" s="8">
        <v>6.4049740752136124</v>
      </c>
      <c r="AD133" s="8">
        <v>6.5596743857568161</v>
      </c>
      <c r="AE133" s="8">
        <v>6.8391525710906231</v>
      </c>
      <c r="AF133" s="8">
        <v>6.9647959673143056</v>
      </c>
      <c r="AG133" s="8">
        <v>6.8513279067111581</v>
      </c>
      <c r="AH133" s="8">
        <v>6.6801936993914133</v>
      </c>
    </row>
    <row r="134" spans="1:34" x14ac:dyDescent="0.25">
      <c r="A134" s="4">
        <v>39</v>
      </c>
      <c r="B134" s="37" t="s">
        <v>533</v>
      </c>
      <c r="C134" s="8">
        <v>2.8221750000000001</v>
      </c>
      <c r="D134" s="8">
        <v>2.8065150000000001</v>
      </c>
      <c r="E134" s="8">
        <v>2.7709020000000004</v>
      </c>
      <c r="F134" s="8">
        <v>2.7234630000000006</v>
      </c>
      <c r="G134" s="8">
        <v>2.6618759999999999</v>
      </c>
      <c r="H134" s="8">
        <v>2.563542</v>
      </c>
      <c r="I134" s="8">
        <v>2.5162110000000002</v>
      </c>
      <c r="J134" s="8">
        <v>2.5482330000000002</v>
      </c>
      <c r="K134" s="8">
        <v>2.4257104550065174</v>
      </c>
      <c r="L134" s="8">
        <v>2.506290577604783</v>
      </c>
      <c r="M134" s="8">
        <v>2.6889069990004226</v>
      </c>
      <c r="N134" s="8">
        <v>2.8758328619710172</v>
      </c>
      <c r="O134" s="8">
        <v>2.9127756093859234</v>
      </c>
      <c r="P134" s="8">
        <v>2.8870189330578371</v>
      </c>
      <c r="Q134" s="8">
        <v>2.771561198164175</v>
      </c>
      <c r="R134" s="8">
        <v>2.6466963280066311</v>
      </c>
      <c r="S134" s="8">
        <v>2.5544366905115563</v>
      </c>
      <c r="T134" s="8">
        <v>2.5424393803818295</v>
      </c>
      <c r="U134" s="8">
        <v>2.5107174038348461</v>
      </c>
      <c r="V134" s="8">
        <v>2.5100664197702711</v>
      </c>
      <c r="W134" s="8">
        <v>2.5338471174901143</v>
      </c>
      <c r="X134" s="8">
        <v>2.5611748248686483</v>
      </c>
      <c r="Y134" s="8">
        <v>2.5922064273738421</v>
      </c>
      <c r="Z134" s="8">
        <v>2.6396732000930534</v>
      </c>
      <c r="AA134" s="8">
        <v>2.6461164992580204</v>
      </c>
      <c r="AB134" s="8">
        <v>2.7000000000000006</v>
      </c>
      <c r="AC134" s="8">
        <v>2.7980468254435324</v>
      </c>
      <c r="AD134" s="8">
        <v>2.9827931226048023</v>
      </c>
      <c r="AE134" s="8">
        <v>3.219261990187003</v>
      </c>
      <c r="AF134" s="8">
        <v>3.4662525326332267</v>
      </c>
      <c r="AG134" s="8">
        <v>3.5127430374413873</v>
      </c>
      <c r="AH134" s="8">
        <v>3.4402484827951305</v>
      </c>
    </row>
    <row r="135" spans="1:34" x14ac:dyDescent="0.25">
      <c r="A135" s="4">
        <v>40</v>
      </c>
      <c r="B135" s="37" t="s">
        <v>534</v>
      </c>
      <c r="C135" s="8">
        <v>8.6469880000000003</v>
      </c>
      <c r="D135" s="8">
        <v>8.9657680000000024</v>
      </c>
      <c r="E135" s="8">
        <v>9.1182350000000003</v>
      </c>
      <c r="F135" s="8">
        <v>8.8442825098417241</v>
      </c>
      <c r="G135" s="8">
        <v>8.4280373344935189</v>
      </c>
      <c r="H135" s="8">
        <v>8.0448827997469596</v>
      </c>
      <c r="I135" s="8">
        <v>7.7922265076601613</v>
      </c>
      <c r="J135" s="8">
        <v>8.0543066458507067</v>
      </c>
      <c r="K135" s="8">
        <v>9.0492803533437183</v>
      </c>
      <c r="L135" s="8">
        <v>9.667399332519711</v>
      </c>
      <c r="M135" s="8">
        <v>10.079262776613081</v>
      </c>
      <c r="N135" s="8">
        <v>10.643948129219991</v>
      </c>
      <c r="O135" s="8">
        <v>11.075406239535351</v>
      </c>
      <c r="P135" s="8">
        <v>11.452317572391784</v>
      </c>
      <c r="Q135" s="8">
        <v>11.604694556969774</v>
      </c>
      <c r="R135" s="8">
        <v>11.713170081967014</v>
      </c>
      <c r="S135" s="8">
        <v>11.886519994257606</v>
      </c>
      <c r="T135" s="8">
        <v>12.394305416695079</v>
      </c>
      <c r="U135" s="8">
        <v>13.984412728743569</v>
      </c>
      <c r="V135" s="8">
        <v>16.186861493079419</v>
      </c>
      <c r="W135" s="8">
        <v>17.037450856483662</v>
      </c>
      <c r="X135" s="8">
        <v>16.608513289682172</v>
      </c>
      <c r="Y135" s="8">
        <v>15.84752001321114</v>
      </c>
      <c r="Z135" s="8">
        <v>15.14253017225516</v>
      </c>
      <c r="AA135" s="8">
        <v>15.348923317302022</v>
      </c>
      <c r="AB135" s="8">
        <v>16.100000000000009</v>
      </c>
      <c r="AC135" s="8">
        <v>16.819312150728159</v>
      </c>
      <c r="AD135" s="8">
        <v>17.887106368676438</v>
      </c>
      <c r="AE135" s="8">
        <v>19.262226027741637</v>
      </c>
      <c r="AF135" s="8">
        <v>20.217318012680732</v>
      </c>
      <c r="AG135" s="8">
        <v>20.759702654420543</v>
      </c>
      <c r="AH135" s="8">
        <v>21.552967119768923</v>
      </c>
    </row>
    <row r="136" spans="1:34" x14ac:dyDescent="0.25">
      <c r="A136" s="4">
        <v>41</v>
      </c>
      <c r="B136" s="37" t="s">
        <v>535</v>
      </c>
      <c r="C136" s="8">
        <v>1.0690316884871973</v>
      </c>
      <c r="D136" s="8">
        <v>1.1174511896875736</v>
      </c>
      <c r="E136" s="8">
        <v>1.1411663068880191</v>
      </c>
      <c r="F136" s="8">
        <v>1.1500279860028311</v>
      </c>
      <c r="G136" s="8">
        <v>1.1413322692064536</v>
      </c>
      <c r="H136" s="8">
        <v>1.124592112686039</v>
      </c>
      <c r="I136" s="8">
        <v>1.1336615055901553</v>
      </c>
      <c r="J136" s="8">
        <v>1.1856396131786209</v>
      </c>
      <c r="K136" s="8">
        <v>1.2611291514742329</v>
      </c>
      <c r="L136" s="8">
        <v>1.3829805512852564</v>
      </c>
      <c r="M136" s="8">
        <v>1.5152487639017105</v>
      </c>
      <c r="N136" s="8">
        <v>1.6595767467287998</v>
      </c>
      <c r="O136" s="8">
        <v>1.9258505819626839</v>
      </c>
      <c r="P136" s="8">
        <v>2.2156402445981298</v>
      </c>
      <c r="Q136" s="8">
        <v>2.3899414820366549</v>
      </c>
      <c r="R136" s="8">
        <v>2.3679188834522904</v>
      </c>
      <c r="S136" s="8">
        <v>2.3089449462027587</v>
      </c>
      <c r="T136" s="8">
        <v>2.3908588990743653</v>
      </c>
      <c r="U136" s="8">
        <v>2.4345458156170086</v>
      </c>
      <c r="V136" s="8">
        <v>2.4959461664906977</v>
      </c>
      <c r="W136" s="8">
        <v>2.6187601973589096</v>
      </c>
      <c r="X136" s="8">
        <v>2.6898052221374478</v>
      </c>
      <c r="Y136" s="8">
        <v>2.6460687177138049</v>
      </c>
      <c r="Z136" s="8">
        <v>2.6192982263537461</v>
      </c>
      <c r="AA136" s="8">
        <v>2.6082385251431246</v>
      </c>
      <c r="AB136" s="8">
        <v>2.6</v>
      </c>
      <c r="AC136" s="8">
        <v>2.7999952317770642</v>
      </c>
      <c r="AD136" s="8">
        <v>2.8848690365962102</v>
      </c>
      <c r="AE136" s="8">
        <v>2.8725765017296943</v>
      </c>
      <c r="AF136" s="8">
        <v>2.9263546871718744</v>
      </c>
      <c r="AG136" s="8">
        <v>3.0682163689184274</v>
      </c>
      <c r="AH136" s="8">
        <v>3.276872304705809</v>
      </c>
    </row>
    <row r="137" spans="1:34" x14ac:dyDescent="0.25">
      <c r="A137" s="4">
        <v>42</v>
      </c>
      <c r="B137" s="37" t="s">
        <v>536</v>
      </c>
      <c r="C137" s="8">
        <v>1.6749279702394686</v>
      </c>
      <c r="D137" s="8">
        <v>1.520566681230594</v>
      </c>
      <c r="E137" s="8">
        <v>1.5738205499735758</v>
      </c>
      <c r="F137" s="8">
        <v>1.6109468381978211</v>
      </c>
      <c r="G137" s="8">
        <v>1.6834418712160624</v>
      </c>
      <c r="H137" s="8">
        <v>1.8623639518441479</v>
      </c>
      <c r="I137" s="8">
        <v>2.0057681388601853</v>
      </c>
      <c r="J137" s="8">
        <v>2.1402714214348357</v>
      </c>
      <c r="K137" s="8">
        <v>2.3037453492899056</v>
      </c>
      <c r="L137" s="8">
        <v>2.4988263497671372</v>
      </c>
      <c r="M137" s="8">
        <v>2.7206530401841742</v>
      </c>
      <c r="N137" s="8">
        <v>2.8857949163170002</v>
      </c>
      <c r="O137" s="8">
        <v>3.0331264178026656</v>
      </c>
      <c r="P137" s="8">
        <v>3.2434454286851748</v>
      </c>
      <c r="Q137" s="8">
        <v>3.5473494666404894</v>
      </c>
      <c r="R137" s="8">
        <v>3.6857190240212678</v>
      </c>
      <c r="S137" s="8">
        <v>3.6037152416927181</v>
      </c>
      <c r="T137" s="8">
        <v>3.6599709624507195</v>
      </c>
      <c r="U137" s="8">
        <v>3.8396604966573817</v>
      </c>
      <c r="V137" s="8">
        <v>4.216912871622875</v>
      </c>
      <c r="W137" s="8">
        <v>4.7913132680503683</v>
      </c>
      <c r="X137" s="8">
        <v>5.5739841806710828</v>
      </c>
      <c r="Y137" s="8">
        <v>6.0638678185927759</v>
      </c>
      <c r="Z137" s="8">
        <v>6.1078766443052448</v>
      </c>
      <c r="AA137" s="8">
        <v>6.0217169152093311</v>
      </c>
      <c r="AB137" s="8">
        <v>6.0000000000000027</v>
      </c>
      <c r="AC137" s="8">
        <v>6.5275225683412739</v>
      </c>
      <c r="AD137" s="8">
        <v>7.7710523213391003</v>
      </c>
      <c r="AE137" s="8">
        <v>8.7595772881918652</v>
      </c>
      <c r="AF137" s="8">
        <v>9.5325960873729674</v>
      </c>
      <c r="AG137" s="8">
        <v>10.203266331154808</v>
      </c>
      <c r="AH137" s="8">
        <v>10.385066819952192</v>
      </c>
    </row>
    <row r="138" spans="1:34" x14ac:dyDescent="0.25">
      <c r="A138" s="4">
        <v>43</v>
      </c>
      <c r="B138" s="37" t="s">
        <v>537</v>
      </c>
      <c r="C138" s="8">
        <v>7.3531431323686709</v>
      </c>
      <c r="D138" s="8">
        <v>7.5007117246124322</v>
      </c>
      <c r="E138" s="8">
        <v>7.5188965386957856</v>
      </c>
      <c r="F138" s="8">
        <v>7.4490815638972707</v>
      </c>
      <c r="G138" s="8">
        <v>6.7670707223608675</v>
      </c>
      <c r="H138" s="8">
        <v>6.5855915008202759</v>
      </c>
      <c r="I138" s="8">
        <v>6.1903418796434604</v>
      </c>
      <c r="J138" s="8">
        <v>6.2715348117999516</v>
      </c>
      <c r="K138" s="8">
        <v>6.4531997418297395</v>
      </c>
      <c r="L138" s="8">
        <v>6.5527199324151795</v>
      </c>
      <c r="M138" s="8">
        <v>6.7817160257573823</v>
      </c>
      <c r="N138" s="8">
        <v>7.2518973614441542</v>
      </c>
      <c r="O138" s="8">
        <v>7.7016762891349559</v>
      </c>
      <c r="P138" s="8">
        <v>8.1551741124710038</v>
      </c>
      <c r="Q138" s="8">
        <v>8.409040964219491</v>
      </c>
      <c r="R138" s="8">
        <v>8.1567471581743831</v>
      </c>
      <c r="S138" s="8">
        <v>7.7629066531125064</v>
      </c>
      <c r="T138" s="8">
        <v>7.5796057645763399</v>
      </c>
      <c r="U138" s="8">
        <v>7.4971974891782622</v>
      </c>
      <c r="V138" s="8">
        <v>7.7930555615732597</v>
      </c>
      <c r="W138" s="8">
        <v>8.0350195323784384</v>
      </c>
      <c r="X138" s="8">
        <v>7.856988340595163</v>
      </c>
      <c r="Y138" s="8">
        <v>7.5419929340342113</v>
      </c>
      <c r="Z138" s="8">
        <v>7.208841020798527</v>
      </c>
      <c r="AA138" s="8">
        <v>7.2555765321872991</v>
      </c>
      <c r="AB138" s="8">
        <v>7.5000000000000071</v>
      </c>
      <c r="AC138" s="8">
        <v>7.3896953972509518</v>
      </c>
      <c r="AD138" s="8">
        <v>7.4541811964633258</v>
      </c>
      <c r="AE138" s="8">
        <v>8.2535311431143157</v>
      </c>
      <c r="AF138" s="8">
        <v>8.8411544655545882</v>
      </c>
      <c r="AG138" s="8">
        <v>9.2209155401847678</v>
      </c>
      <c r="AH138" s="8">
        <v>9.9110060251295593</v>
      </c>
    </row>
    <row r="139" spans="1:34" x14ac:dyDescent="0.25">
      <c r="A139" s="4">
        <v>44</v>
      </c>
      <c r="B139" s="37" t="s">
        <v>538</v>
      </c>
      <c r="C139" s="8">
        <v>0.80905861223883457</v>
      </c>
      <c r="D139" s="8">
        <v>0.85251282010742424</v>
      </c>
      <c r="E139" s="8">
        <v>0.88989788352254051</v>
      </c>
      <c r="F139" s="8">
        <v>0.89990265817606063</v>
      </c>
      <c r="G139" s="8">
        <v>0.89844356859436092</v>
      </c>
      <c r="H139" s="8">
        <v>0.88319319989090028</v>
      </c>
      <c r="I139" s="8">
        <v>0.89252790395166226</v>
      </c>
      <c r="J139" s="8">
        <v>0.9705782824175303</v>
      </c>
      <c r="K139" s="8">
        <v>0.93379968192559393</v>
      </c>
      <c r="L139" s="8">
        <v>1.0035165874355187</v>
      </c>
      <c r="M139" s="8">
        <v>1.0942380175950064</v>
      </c>
      <c r="N139" s="8">
        <v>1.1603522516903102</v>
      </c>
      <c r="O139" s="8">
        <v>1.1657347049671758</v>
      </c>
      <c r="P139" s="8">
        <v>1.1685277744725353</v>
      </c>
      <c r="Q139" s="8">
        <v>1.1442364824453248</v>
      </c>
      <c r="R139" s="8">
        <v>1.171525331533807</v>
      </c>
      <c r="S139" s="8">
        <v>1.243456686949646</v>
      </c>
      <c r="T139" s="8">
        <v>1.3032000697259767</v>
      </c>
      <c r="U139" s="8">
        <v>1.3471018242568293</v>
      </c>
      <c r="V139" s="8">
        <v>1.4174181681595681</v>
      </c>
      <c r="W139" s="8">
        <v>1.5786318498739262</v>
      </c>
      <c r="X139" s="8">
        <v>1.7125657071096989</v>
      </c>
      <c r="Y139" s="8">
        <v>1.7827435567224823</v>
      </c>
      <c r="Z139" s="8">
        <v>1.809341710118447</v>
      </c>
      <c r="AA139" s="8">
        <v>1.7916816774427184</v>
      </c>
      <c r="AB139" s="8">
        <v>1.8000000000000014</v>
      </c>
      <c r="AC139" s="8">
        <v>1.8846139001553885</v>
      </c>
      <c r="AD139" s="8">
        <v>2.170483617221894</v>
      </c>
      <c r="AE139" s="8">
        <v>2.4509675450061068</v>
      </c>
      <c r="AF139" s="8">
        <v>2.6578989266164457</v>
      </c>
      <c r="AG139" s="8">
        <v>2.8665387602961698</v>
      </c>
      <c r="AH139" s="8">
        <v>3.0641706810849469</v>
      </c>
    </row>
    <row r="140" spans="1:34" x14ac:dyDescent="0.25">
      <c r="A140" s="4">
        <v>45</v>
      </c>
      <c r="B140" s="37" t="s">
        <v>54</v>
      </c>
      <c r="C140" s="8">
        <v>39.001274544582962</v>
      </c>
      <c r="D140" s="8">
        <v>41.681757115801176</v>
      </c>
      <c r="E140" s="8">
        <v>44.551931150972948</v>
      </c>
      <c r="F140" s="8">
        <v>47.537399230616387</v>
      </c>
      <c r="G140" s="8">
        <v>50.331866504066639</v>
      </c>
      <c r="H140" s="8">
        <v>53.272657285507691</v>
      </c>
      <c r="I140" s="8">
        <v>56.497628894977659</v>
      </c>
      <c r="J140" s="8">
        <v>59.879310650544404</v>
      </c>
      <c r="K140" s="8">
        <v>63.634611565412406</v>
      </c>
      <c r="L140" s="8">
        <v>67.779094474840633</v>
      </c>
      <c r="M140" s="8">
        <v>72.64922065744868</v>
      </c>
      <c r="N140" s="8">
        <v>79.122790813278101</v>
      </c>
      <c r="O140" s="8">
        <v>88.533454480704393</v>
      </c>
      <c r="P140" s="8">
        <v>101.382104094429</v>
      </c>
      <c r="Q140" s="8">
        <v>113.64216608427391</v>
      </c>
      <c r="R140" s="8">
        <v>121.03476671725799</v>
      </c>
      <c r="S140" s="8">
        <v>126.59210317309982</v>
      </c>
      <c r="T140" s="8">
        <v>132.73047731389434</v>
      </c>
      <c r="U140" s="8">
        <v>139.13039025369974</v>
      </c>
      <c r="V140" s="8">
        <v>147.3355153351547</v>
      </c>
      <c r="W140" s="8">
        <v>157.48954877268355</v>
      </c>
      <c r="X140" s="8">
        <v>167.01206278148049</v>
      </c>
      <c r="Y140" s="8">
        <v>174.67455471872054</v>
      </c>
      <c r="Z140" s="8">
        <v>184.78308189664187</v>
      </c>
      <c r="AA140" s="8">
        <v>198.33043267539634</v>
      </c>
      <c r="AB140" s="8">
        <v>211.00000000000011</v>
      </c>
      <c r="AC140" s="8">
        <v>224.94818867168991</v>
      </c>
      <c r="AD140" s="8">
        <v>242.72167693346381</v>
      </c>
      <c r="AE140" s="8">
        <v>260.16763837437128</v>
      </c>
      <c r="AF140" s="8">
        <v>278.15320657854494</v>
      </c>
      <c r="AG140" s="8">
        <v>300.51780200041577</v>
      </c>
      <c r="AH140" s="8">
        <v>325.28573549100088</v>
      </c>
    </row>
    <row r="141" spans="1:34" x14ac:dyDescent="0.25">
      <c r="A141" s="4">
        <v>46</v>
      </c>
      <c r="B141" s="37" t="s">
        <v>539</v>
      </c>
      <c r="C141" s="8">
        <v>7.2869195319295201</v>
      </c>
      <c r="D141" s="8">
        <v>8.0092677073073517</v>
      </c>
      <c r="E141" s="8">
        <v>8.7290699250532313</v>
      </c>
      <c r="F141" s="8">
        <v>9.4618808153776897</v>
      </c>
      <c r="G141" s="8">
        <v>10.095052560861564</v>
      </c>
      <c r="H141" s="8">
        <v>10.622765289827646</v>
      </c>
      <c r="I141" s="8">
        <v>11.163205226821823</v>
      </c>
      <c r="J141" s="8">
        <v>11.499467829016917</v>
      </c>
      <c r="K141" s="8">
        <v>11.761511847254527</v>
      </c>
      <c r="L141" s="8">
        <v>12.049580944126902</v>
      </c>
      <c r="M141" s="8">
        <v>12.61245286803323</v>
      </c>
      <c r="N141" s="8">
        <v>13.711855728753081</v>
      </c>
      <c r="O141" s="8">
        <v>15.584118932944858</v>
      </c>
      <c r="P141" s="8">
        <v>17.905960212773405</v>
      </c>
      <c r="Q141" s="8">
        <v>20.042408224846152</v>
      </c>
      <c r="R141" s="8">
        <v>22.837070052376372</v>
      </c>
      <c r="S141" s="8">
        <v>26.834148405540123</v>
      </c>
      <c r="T141" s="8">
        <v>30.226519759737812</v>
      </c>
      <c r="U141" s="8">
        <v>32.35205300695025</v>
      </c>
      <c r="V141" s="8">
        <v>34.534764800245682</v>
      </c>
      <c r="W141" s="8">
        <v>37.226285642127728</v>
      </c>
      <c r="X141" s="8">
        <v>39.884055905916306</v>
      </c>
      <c r="Y141" s="8">
        <v>42.344929236308332</v>
      </c>
      <c r="Z141" s="8">
        <v>44.694540495138888</v>
      </c>
      <c r="AA141" s="8">
        <v>47.629759497186384</v>
      </c>
      <c r="AB141" s="8">
        <v>49.800000000000026</v>
      </c>
      <c r="AC141" s="8">
        <v>51.600190210457569</v>
      </c>
      <c r="AD141" s="8">
        <v>55.041013284214095</v>
      </c>
      <c r="AE141" s="8">
        <v>57.524746903191357</v>
      </c>
      <c r="AF141" s="8">
        <v>58.405832393006818</v>
      </c>
      <c r="AG141" s="8">
        <v>59.561524654591103</v>
      </c>
      <c r="AH141" s="8">
        <v>61.428702737990115</v>
      </c>
    </row>
    <row r="142" spans="1:34" x14ac:dyDescent="0.25">
      <c r="A142" s="4">
        <v>47</v>
      </c>
      <c r="B142" s="37" t="s">
        <v>540</v>
      </c>
      <c r="C142" s="8">
        <v>11.31406692837043</v>
      </c>
      <c r="D142" s="8">
        <v>11.972881920064957</v>
      </c>
      <c r="E142" s="8">
        <v>12.549727406970575</v>
      </c>
      <c r="F142" s="8">
        <v>13.221878154679603</v>
      </c>
      <c r="G142" s="8">
        <v>13.85272382569139</v>
      </c>
      <c r="H142" s="8">
        <v>14.561660948328713</v>
      </c>
      <c r="I142" s="8">
        <v>15.278423423726712</v>
      </c>
      <c r="J142" s="8">
        <v>16.100985831361328</v>
      </c>
      <c r="K142" s="8">
        <v>17.010907366172962</v>
      </c>
      <c r="L142" s="8">
        <v>17.962862785496345</v>
      </c>
      <c r="M142" s="8">
        <v>18.863953399465455</v>
      </c>
      <c r="N142" s="8">
        <v>19.81846637532443</v>
      </c>
      <c r="O142" s="8">
        <v>20.844273906576976</v>
      </c>
      <c r="P142" s="8">
        <v>21.83184518336946</v>
      </c>
      <c r="Q142" s="8">
        <v>22.722492820652938</v>
      </c>
      <c r="R142" s="8">
        <v>23.450785961377008</v>
      </c>
      <c r="S142" s="8">
        <v>24.309242945874058</v>
      </c>
      <c r="T142" s="8">
        <v>25.379203521861022</v>
      </c>
      <c r="U142" s="8">
        <v>26.691324807021569</v>
      </c>
      <c r="V142" s="8">
        <v>27.901573014151939</v>
      </c>
      <c r="W142" s="8">
        <v>28.868735523543073</v>
      </c>
      <c r="X142" s="8">
        <v>29.47014668069351</v>
      </c>
      <c r="Y142" s="8">
        <v>29.59692412994189</v>
      </c>
      <c r="Z142" s="8">
        <v>29.843551908686944</v>
      </c>
      <c r="AA142" s="8">
        <v>30.051749417036032</v>
      </c>
      <c r="AB142" s="8">
        <v>29.9</v>
      </c>
      <c r="AC142" s="8">
        <v>29.703387370888596</v>
      </c>
      <c r="AD142" s="8">
        <v>29.843299670935881</v>
      </c>
      <c r="AE142" s="8">
        <v>30.451380547131468</v>
      </c>
      <c r="AF142" s="8">
        <v>31.158409666217619</v>
      </c>
      <c r="AG142" s="8">
        <v>31.924884495018183</v>
      </c>
      <c r="AH142" s="8">
        <v>32.79617233770901</v>
      </c>
    </row>
    <row r="143" spans="1:34" x14ac:dyDescent="0.25">
      <c r="A143" s="4">
        <v>48</v>
      </c>
      <c r="B143" s="37" t="s">
        <v>541</v>
      </c>
      <c r="C143" s="8">
        <v>21.477375652660903</v>
      </c>
      <c r="D143" s="8">
        <v>22.746484570617898</v>
      </c>
      <c r="E143" s="8">
        <v>24.247114776024322</v>
      </c>
      <c r="F143" s="8">
        <v>25.772876876256483</v>
      </c>
      <c r="G143" s="8">
        <v>27.326265685455223</v>
      </c>
      <c r="H143" s="8">
        <v>29.012855563700814</v>
      </c>
      <c r="I143" s="8">
        <v>30.993019499856601</v>
      </c>
      <c r="J143" s="8">
        <v>33.07119067310753</v>
      </c>
      <c r="K143" s="8">
        <v>35.341089925187525</v>
      </c>
      <c r="L143" s="8">
        <v>37.907825156297875</v>
      </c>
      <c r="M143" s="8">
        <v>40.833642863449562</v>
      </c>
      <c r="N143" s="8">
        <v>44.277429777851069</v>
      </c>
      <c r="O143" s="8">
        <v>49.140166008753049</v>
      </c>
      <c r="P143" s="8">
        <v>56.449152672504368</v>
      </c>
      <c r="Q143" s="8">
        <v>63.511745712949633</v>
      </c>
      <c r="R143" s="8">
        <v>65.552454042170766</v>
      </c>
      <c r="S143" s="8">
        <v>64.81678187637209</v>
      </c>
      <c r="T143" s="8">
        <v>65.299522494085025</v>
      </c>
      <c r="U143" s="8">
        <v>67.264736773668446</v>
      </c>
      <c r="V143" s="8">
        <v>70.798745884859642</v>
      </c>
      <c r="W143" s="8">
        <v>75.725860983168715</v>
      </c>
      <c r="X143" s="8">
        <v>81.120283873672037</v>
      </c>
      <c r="Y143" s="8">
        <v>85.900493290637172</v>
      </c>
      <c r="Z143" s="8">
        <v>90.791483171237857</v>
      </c>
      <c r="AA143" s="8">
        <v>96.788237481836859</v>
      </c>
      <c r="AB143" s="8">
        <v>103.60000000000012</v>
      </c>
      <c r="AC143" s="8">
        <v>110.6857308055682</v>
      </c>
      <c r="AD143" s="8">
        <v>117.73987178685944</v>
      </c>
      <c r="AE143" s="8">
        <v>125.40336487956397</v>
      </c>
      <c r="AF143" s="8">
        <v>133.93590450041623</v>
      </c>
      <c r="AG143" s="8">
        <v>143.41223731813062</v>
      </c>
      <c r="AH143" s="8">
        <v>153.809506192664</v>
      </c>
    </row>
    <row r="144" spans="1:34" x14ac:dyDescent="0.25">
      <c r="A144" s="4">
        <v>49</v>
      </c>
      <c r="B144" s="37" t="s">
        <v>542</v>
      </c>
      <c r="C144" s="8">
        <v>0.57335554647808618</v>
      </c>
      <c r="D144" s="8">
        <v>0.67464582483693503</v>
      </c>
      <c r="E144" s="8">
        <v>0.78736511631135908</v>
      </c>
      <c r="F144" s="8">
        <v>0.8658952515888515</v>
      </c>
      <c r="G144" s="8">
        <v>0.94962311315595116</v>
      </c>
      <c r="H144" s="8">
        <v>1.0176172145401359</v>
      </c>
      <c r="I144" s="8">
        <v>1.0936437066566864</v>
      </c>
      <c r="J144" s="8">
        <v>1.1871641493253577</v>
      </c>
      <c r="K144" s="8">
        <v>1.3090287579491684</v>
      </c>
      <c r="L144" s="8">
        <v>1.4511985835483465</v>
      </c>
      <c r="M144" s="8">
        <v>1.6776777127223701</v>
      </c>
      <c r="N144" s="8">
        <v>2.5370643554441283</v>
      </c>
      <c r="O144" s="8">
        <v>4.083194786323884</v>
      </c>
      <c r="P144" s="8">
        <v>6.2151199313148142</v>
      </c>
      <c r="Q144" s="8">
        <v>8.2763335752586222</v>
      </c>
      <c r="R144" s="8">
        <v>10.2613742271527</v>
      </c>
      <c r="S144" s="8">
        <v>12.042791822550889</v>
      </c>
      <c r="T144" s="8">
        <v>13.356869850984957</v>
      </c>
      <c r="U144" s="8">
        <v>14.195616533998539</v>
      </c>
      <c r="V144" s="8">
        <v>15.232595795165039</v>
      </c>
      <c r="W144" s="8">
        <v>16.630015500733286</v>
      </c>
      <c r="X144" s="8">
        <v>17.275503268706426</v>
      </c>
      <c r="Y144" s="8">
        <v>17.41479226592838</v>
      </c>
      <c r="Z144" s="8">
        <v>19.816362598975818</v>
      </c>
      <c r="AA144" s="8">
        <v>23.917781842228525</v>
      </c>
      <c r="AB144" s="8">
        <v>27.600000000000009</v>
      </c>
      <c r="AC144" s="8">
        <v>32.793475871806578</v>
      </c>
      <c r="AD144" s="8">
        <v>39.715716128133948</v>
      </c>
      <c r="AE144" s="8">
        <v>46.469546292784365</v>
      </c>
      <c r="AF144" s="8">
        <v>54.786631178516963</v>
      </c>
      <c r="AG144" s="8">
        <v>66.104294337981557</v>
      </c>
      <c r="AH144" s="8">
        <v>77.904621982874716</v>
      </c>
    </row>
    <row r="145" spans="1:34" x14ac:dyDescent="0.25">
      <c r="A145" s="4">
        <v>50</v>
      </c>
      <c r="B145" s="2" t="s">
        <v>242</v>
      </c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</row>
    <row r="146" spans="1:34" x14ac:dyDescent="0.25">
      <c r="A146" s="4">
        <v>51</v>
      </c>
      <c r="B146" s="37" t="s">
        <v>61</v>
      </c>
      <c r="C146" s="8">
        <v>19.361138475134691</v>
      </c>
      <c r="D146" s="8">
        <v>21.896918695573223</v>
      </c>
      <c r="E146" s="8">
        <v>24.792590939607461</v>
      </c>
      <c r="F146" s="8">
        <v>27.443590464020858</v>
      </c>
      <c r="G146" s="8">
        <v>29.500431578563251</v>
      </c>
      <c r="H146" s="8">
        <v>31.303823222812994</v>
      </c>
      <c r="I146" s="8">
        <v>33.611682044013726</v>
      </c>
      <c r="J146" s="8">
        <v>36.72586183780335</v>
      </c>
      <c r="K146" s="8">
        <v>40.221232885443676</v>
      </c>
      <c r="L146" s="8">
        <v>44.158214519495772</v>
      </c>
      <c r="M146" s="8">
        <v>49.021524272441418</v>
      </c>
      <c r="N146" s="8">
        <v>56.301710543480993</v>
      </c>
      <c r="O146" s="8">
        <v>65.504232077849167</v>
      </c>
      <c r="P146" s="8">
        <v>74.047151954516281</v>
      </c>
      <c r="Q146" s="8">
        <v>80.500460580655798</v>
      </c>
      <c r="R146" s="8">
        <v>85.788198984014983</v>
      </c>
      <c r="S146" s="8">
        <v>91.267206528556969</v>
      </c>
      <c r="T146" s="8">
        <v>97.910491973892746</v>
      </c>
      <c r="U146" s="8">
        <v>104.73717931102784</v>
      </c>
      <c r="V146" s="8">
        <v>111.23460479082638</v>
      </c>
      <c r="W146" s="8">
        <v>118.47826106431934</v>
      </c>
      <c r="X146" s="8">
        <v>123.05278953853433</v>
      </c>
      <c r="Y146" s="8">
        <v>122.80162082047076</v>
      </c>
      <c r="Z146" s="8">
        <v>122.7647783363746</v>
      </c>
      <c r="AA146" s="8">
        <v>125.12802622413773</v>
      </c>
      <c r="AB146" s="8">
        <v>130.40000000000006</v>
      </c>
      <c r="AC146" s="8">
        <v>138.44334893058195</v>
      </c>
      <c r="AD146" s="8">
        <v>146.28231842242604</v>
      </c>
      <c r="AE146" s="8">
        <v>156.17781153205013</v>
      </c>
      <c r="AF146" s="8">
        <v>168.47562063706843</v>
      </c>
      <c r="AG146" s="8">
        <v>179.51481426417348</v>
      </c>
      <c r="AH146" s="8">
        <v>190.67665900862244</v>
      </c>
    </row>
    <row r="147" spans="1:34" x14ac:dyDescent="0.25">
      <c r="A147" s="4">
        <v>52</v>
      </c>
      <c r="B147" s="37" t="s">
        <v>244</v>
      </c>
      <c r="C147" s="8">
        <v>13.373166631140315</v>
      </c>
      <c r="D147" s="8">
        <v>14.706587994368228</v>
      </c>
      <c r="E147" s="8">
        <v>16.137638873964583</v>
      </c>
      <c r="F147" s="8">
        <v>17.633396356688095</v>
      </c>
      <c r="G147" s="8">
        <v>18.653024100557214</v>
      </c>
      <c r="H147" s="8">
        <v>19.81889074743675</v>
      </c>
      <c r="I147" s="8">
        <v>21.553413016523091</v>
      </c>
      <c r="J147" s="8">
        <v>23.888100259245572</v>
      </c>
      <c r="K147" s="8">
        <v>26.147862170407485</v>
      </c>
      <c r="L147" s="8">
        <v>28.936206655283385</v>
      </c>
      <c r="M147" s="8">
        <v>32.862983983438177</v>
      </c>
      <c r="N147" s="8">
        <v>37.963736548740499</v>
      </c>
      <c r="O147" s="8">
        <v>44.232949858459307</v>
      </c>
      <c r="P147" s="8">
        <v>49.578112554535856</v>
      </c>
      <c r="Q147" s="8">
        <v>53.425991455863667</v>
      </c>
      <c r="R147" s="8">
        <v>56.771098181624929</v>
      </c>
      <c r="S147" s="8">
        <v>59.909132178601595</v>
      </c>
      <c r="T147" s="8">
        <v>63.82777453875272</v>
      </c>
      <c r="U147" s="8">
        <v>68.627321814991944</v>
      </c>
      <c r="V147" s="8">
        <v>73.636293161606375</v>
      </c>
      <c r="W147" s="8">
        <v>78.432347326246614</v>
      </c>
      <c r="X147" s="8">
        <v>80.412988279881915</v>
      </c>
      <c r="Y147" s="8">
        <v>77.650505281363607</v>
      </c>
      <c r="Z147" s="8">
        <v>75.576948479062082</v>
      </c>
      <c r="AA147" s="8">
        <v>76.610999346754554</v>
      </c>
      <c r="AB147" s="8">
        <v>79.600000000000023</v>
      </c>
      <c r="AC147" s="8">
        <v>84.440684589461611</v>
      </c>
      <c r="AD147" s="8">
        <v>89.335312685386484</v>
      </c>
      <c r="AE147" s="8">
        <v>96.233591677529361</v>
      </c>
      <c r="AF147" s="8">
        <v>104.61863360526013</v>
      </c>
      <c r="AG147" s="8">
        <v>111.30479139043115</v>
      </c>
      <c r="AH147" s="8">
        <v>117.30714705471351</v>
      </c>
    </row>
    <row r="148" spans="1:34" x14ac:dyDescent="0.25">
      <c r="A148" s="4">
        <v>53</v>
      </c>
      <c r="B148" s="37" t="s">
        <v>543</v>
      </c>
      <c r="C148" s="8">
        <v>2.1964430332781806</v>
      </c>
      <c r="D148" s="8">
        <v>2.7645469380280554</v>
      </c>
      <c r="E148" s="8">
        <v>3.3694907693194538</v>
      </c>
      <c r="F148" s="8">
        <v>3.8733977266016608</v>
      </c>
      <c r="G148" s="8">
        <v>4.1779938177219664</v>
      </c>
      <c r="H148" s="8">
        <v>3.981274972170104</v>
      </c>
      <c r="I148" s="8">
        <v>3.7257646282082875</v>
      </c>
      <c r="J148" s="8">
        <v>3.7734679725890885</v>
      </c>
      <c r="K148" s="8">
        <v>3.8713939737748744</v>
      </c>
      <c r="L148" s="8">
        <v>3.9998613564434002</v>
      </c>
      <c r="M148" s="8">
        <v>4.2485286258901409</v>
      </c>
      <c r="N148" s="8">
        <v>4.9437194714806187</v>
      </c>
      <c r="O148" s="8">
        <v>5.9577282566410865</v>
      </c>
      <c r="P148" s="8">
        <v>7.300022744142999</v>
      </c>
      <c r="Q148" s="8">
        <v>8.3026981871106997</v>
      </c>
      <c r="R148" s="8">
        <v>8.7536463116914618</v>
      </c>
      <c r="S148" s="8">
        <v>9.1691061901398001</v>
      </c>
      <c r="T148" s="8">
        <v>9.65148350106994</v>
      </c>
      <c r="U148" s="8">
        <v>10.199661048432398</v>
      </c>
      <c r="V148" s="8">
        <v>10.990282614960005</v>
      </c>
      <c r="W148" s="8">
        <v>12.594689524837076</v>
      </c>
      <c r="X148" s="8">
        <v>14.074638234610175</v>
      </c>
      <c r="Y148" s="8">
        <v>15.680383922843006</v>
      </c>
      <c r="Z148" s="8">
        <v>17.360514887998143</v>
      </c>
      <c r="AA148" s="8">
        <v>18.192353341506792</v>
      </c>
      <c r="AB148" s="8">
        <v>18.500000000000014</v>
      </c>
      <c r="AC148" s="8">
        <v>18.710699016034276</v>
      </c>
      <c r="AD148" s="8">
        <v>19.375061405635282</v>
      </c>
      <c r="AE148" s="8">
        <v>20.346196049634461</v>
      </c>
      <c r="AF148" s="8">
        <v>21.708655300670053</v>
      </c>
      <c r="AG148" s="8">
        <v>23.687776783336552</v>
      </c>
      <c r="AH148" s="8">
        <v>26.124853046502142</v>
      </c>
    </row>
    <row r="149" spans="1:34" x14ac:dyDescent="0.25">
      <c r="A149" s="4">
        <v>54</v>
      </c>
      <c r="B149" s="37" t="s">
        <v>544</v>
      </c>
      <c r="C149" s="8">
        <v>3.9275257355889068</v>
      </c>
      <c r="D149" s="8">
        <v>4.3605350312779461</v>
      </c>
      <c r="E149" s="8">
        <v>4.8833536365179784</v>
      </c>
      <c r="F149" s="8">
        <v>5.60305007924892</v>
      </c>
      <c r="G149" s="8">
        <v>6.2062519273248133</v>
      </c>
      <c r="H149" s="8">
        <v>7.0533168792385785</v>
      </c>
      <c r="I149" s="8">
        <v>7.8539650052525678</v>
      </c>
      <c r="J149" s="8">
        <v>8.7225290661346353</v>
      </c>
      <c r="K149" s="8">
        <v>9.9568153726398396</v>
      </c>
      <c r="L149" s="8">
        <v>10.94401480449349</v>
      </c>
      <c r="M149" s="8">
        <v>11.442614374235227</v>
      </c>
      <c r="N149" s="8">
        <v>12.726071556940543</v>
      </c>
      <c r="O149" s="8">
        <v>14.462941260902124</v>
      </c>
      <c r="P149" s="8">
        <v>16.163456085308134</v>
      </c>
      <c r="Q149" s="8">
        <v>17.831664918306373</v>
      </c>
      <c r="R149" s="8">
        <v>19.28539534036646</v>
      </c>
      <c r="S149" s="8">
        <v>21.247813708277739</v>
      </c>
      <c r="T149" s="8">
        <v>23.511098843254654</v>
      </c>
      <c r="U149" s="8">
        <v>24.891394602131605</v>
      </c>
      <c r="V149" s="8">
        <v>25.432397324269392</v>
      </c>
      <c r="W149" s="8">
        <v>26.13282969531722</v>
      </c>
      <c r="X149" s="8">
        <v>27.276112295790064</v>
      </c>
      <c r="Y149" s="8">
        <v>28.424609952107691</v>
      </c>
      <c r="Z149" s="8">
        <v>28.852188811293271</v>
      </c>
      <c r="AA149" s="8">
        <v>29.282056571355589</v>
      </c>
      <c r="AB149" s="8">
        <v>31.099999999999994</v>
      </c>
      <c r="AC149" s="8">
        <v>34.000292569457152</v>
      </c>
      <c r="AD149" s="8">
        <v>36.38189521199029</v>
      </c>
      <c r="AE149" s="8">
        <v>38.428050174595349</v>
      </c>
      <c r="AF149" s="8">
        <v>40.972538805972448</v>
      </c>
      <c r="AG149" s="8">
        <v>43.419887552100242</v>
      </c>
      <c r="AH149" s="8">
        <v>46.292042776805793</v>
      </c>
    </row>
    <row r="150" spans="1:34" x14ac:dyDescent="0.25">
      <c r="A150" s="4">
        <v>55</v>
      </c>
      <c r="B150" s="37" t="s">
        <v>545</v>
      </c>
      <c r="C150" s="8">
        <v>0.13780064870674594</v>
      </c>
      <c r="D150" s="8">
        <v>0.1560340414377332</v>
      </c>
      <c r="E150" s="8">
        <v>0.17509777680622704</v>
      </c>
      <c r="F150" s="8">
        <v>0.19248763358261642</v>
      </c>
      <c r="G150" s="8">
        <v>0.22434483396771146</v>
      </c>
      <c r="H150" s="8">
        <v>0.21504916855454245</v>
      </c>
      <c r="I150" s="8">
        <v>0.50534400000000013</v>
      </c>
      <c r="J150" s="8">
        <v>0.53994000000000009</v>
      </c>
      <c r="K150" s="8">
        <v>0.40152666759396083</v>
      </c>
      <c r="L150" s="8">
        <v>0.43769293085224525</v>
      </c>
      <c r="M150" s="8">
        <v>0.48890318884927475</v>
      </c>
      <c r="N150" s="8">
        <v>0.40540858406196478</v>
      </c>
      <c r="O150" s="8">
        <v>0.53172991557329996</v>
      </c>
      <c r="P150" s="8">
        <v>0.59864892584108131</v>
      </c>
      <c r="Q150" s="8">
        <v>0.6458867525113331</v>
      </c>
      <c r="R150" s="8">
        <v>0.64712758162653716</v>
      </c>
      <c r="S150" s="8">
        <v>0.65653972012018169</v>
      </c>
      <c r="T150" s="8">
        <v>0.67405956211523743</v>
      </c>
      <c r="U150" s="8">
        <v>0.76507693275209276</v>
      </c>
      <c r="V150" s="8">
        <v>0.78938522304286363</v>
      </c>
      <c r="W150" s="8">
        <v>0.87119694519437973</v>
      </c>
      <c r="X150" s="8">
        <v>0.96676373528022097</v>
      </c>
      <c r="Y150" s="8">
        <v>1.0486525906543154</v>
      </c>
      <c r="Z150" s="8">
        <v>1.0229549783054639</v>
      </c>
      <c r="AA150" s="8">
        <v>1.0718460491399302</v>
      </c>
      <c r="AB150" s="8">
        <v>1.2000000000000002</v>
      </c>
      <c r="AC150" s="8">
        <v>1.2349959397373464</v>
      </c>
      <c r="AD150" s="8">
        <v>1.1455800086777714</v>
      </c>
      <c r="AE150" s="8">
        <v>1.1151755861120005</v>
      </c>
      <c r="AF150" s="8">
        <v>1.1548172953706071</v>
      </c>
      <c r="AG150" s="8">
        <v>1.2354941728596216</v>
      </c>
      <c r="AH150" s="8">
        <v>1.283942729983059</v>
      </c>
    </row>
    <row r="151" spans="1:34" x14ac:dyDescent="0.25">
      <c r="A151" s="4">
        <v>56</v>
      </c>
      <c r="B151" s="37" t="s">
        <v>67</v>
      </c>
      <c r="C151" s="8">
        <v>152.91179325494238</v>
      </c>
      <c r="D151" s="8">
        <v>160.21976964516972</v>
      </c>
      <c r="E151" s="8">
        <v>166.91040798395912</v>
      </c>
      <c r="F151" s="8">
        <v>172.50733342542048</v>
      </c>
      <c r="G151" s="8">
        <v>176.7197075088018</v>
      </c>
      <c r="H151" s="8">
        <v>181.09127998896213</v>
      </c>
      <c r="I151" s="8">
        <v>186.30159560812331</v>
      </c>
      <c r="J151" s="8">
        <v>192.44167131748344</v>
      </c>
      <c r="K151" s="8">
        <v>199.40383941044198</v>
      </c>
      <c r="L151" s="8">
        <v>207.25966851729152</v>
      </c>
      <c r="M151" s="8">
        <v>217.72203753723375</v>
      </c>
      <c r="N151" s="8">
        <v>229.9427273944257</v>
      </c>
      <c r="O151" s="8">
        <v>244.54000792515998</v>
      </c>
      <c r="P151" s="8">
        <v>260.33707889209649</v>
      </c>
      <c r="Q151" s="8">
        <v>272.70332349788157</v>
      </c>
      <c r="R151" s="8">
        <v>282.74019224158332</v>
      </c>
      <c r="S151" s="8">
        <v>293.60217401172667</v>
      </c>
      <c r="T151" s="8">
        <v>307.09519526996695</v>
      </c>
      <c r="U151" s="8">
        <v>322.84518053109207</v>
      </c>
      <c r="V151" s="8">
        <v>338.67093219829621</v>
      </c>
      <c r="W151" s="8">
        <v>350.05749376631189</v>
      </c>
      <c r="X151" s="8">
        <v>353.69635262483905</v>
      </c>
      <c r="Y151" s="8">
        <v>350.55031808938458</v>
      </c>
      <c r="Z151" s="8">
        <v>347.01947055028353</v>
      </c>
      <c r="AA151" s="8">
        <v>346.07771673720146</v>
      </c>
      <c r="AB151" s="8">
        <v>348.3000000000003</v>
      </c>
      <c r="AC151" s="8">
        <v>354.47372776622865</v>
      </c>
      <c r="AD151" s="8">
        <v>361.03305381271321</v>
      </c>
      <c r="AE151" s="8">
        <v>368.99029897154259</v>
      </c>
      <c r="AF151" s="8">
        <v>378.84177906938703</v>
      </c>
      <c r="AG151" s="8">
        <v>387.10161277796692</v>
      </c>
      <c r="AH151" s="8">
        <v>394.04311663365081</v>
      </c>
    </row>
    <row r="152" spans="1:34" x14ac:dyDescent="0.25">
      <c r="A152" s="4">
        <v>57</v>
      </c>
      <c r="B152" s="37" t="s">
        <v>546</v>
      </c>
      <c r="C152" s="8">
        <v>157.24357954613569</v>
      </c>
      <c r="D152" s="8">
        <v>163.56430630553939</v>
      </c>
      <c r="E152" s="8">
        <v>169.76088803436053</v>
      </c>
      <c r="F152" s="8">
        <v>174.38711820173742</v>
      </c>
      <c r="G152" s="8">
        <v>177.93618528113154</v>
      </c>
      <c r="H152" s="8">
        <v>180.88160753623819</v>
      </c>
      <c r="I152" s="8">
        <v>184.52795021441906</v>
      </c>
      <c r="J152" s="8">
        <v>189.01751842769784</v>
      </c>
      <c r="K152" s="8">
        <v>193.41231736621037</v>
      </c>
      <c r="L152" s="8">
        <v>198.51951382743971</v>
      </c>
      <c r="M152" s="8">
        <v>204.6820544426493</v>
      </c>
      <c r="N152" s="8">
        <v>212.36127044321537</v>
      </c>
      <c r="O152" s="8">
        <v>221.50216114499969</v>
      </c>
      <c r="P152" s="8">
        <v>230.32548284175408</v>
      </c>
      <c r="Q152" s="8">
        <v>238.28638574994275</v>
      </c>
      <c r="R152" s="8">
        <v>247.12104880023409</v>
      </c>
      <c r="S152" s="8">
        <v>257.56439808613459</v>
      </c>
      <c r="T152" s="8">
        <v>269.55253352148389</v>
      </c>
      <c r="U152" s="8">
        <v>282.64611961511474</v>
      </c>
      <c r="V152" s="8">
        <v>294.08227085784398</v>
      </c>
      <c r="W152" s="8">
        <v>301.50013387117349</v>
      </c>
      <c r="X152" s="8">
        <v>304.27465171565399</v>
      </c>
      <c r="Y152" s="8">
        <v>303.36952652192582</v>
      </c>
      <c r="Z152" s="8">
        <v>301.35511814542525</v>
      </c>
      <c r="AA152" s="8">
        <v>299.42626821648582</v>
      </c>
      <c r="AB152" s="8">
        <v>298.90000000000015</v>
      </c>
      <c r="AC152" s="8">
        <v>301.51213845608544</v>
      </c>
      <c r="AD152" s="8">
        <v>305.05607203872847</v>
      </c>
      <c r="AE152" s="8">
        <v>308.77374119646464</v>
      </c>
      <c r="AF152" s="8">
        <v>314.1660426786388</v>
      </c>
      <c r="AG152" s="8">
        <v>319.8666589576481</v>
      </c>
      <c r="AH152" s="8">
        <v>324.73045397157659</v>
      </c>
    </row>
    <row r="153" spans="1:34" x14ac:dyDescent="0.25">
      <c r="A153" s="4">
        <v>58</v>
      </c>
      <c r="B153" s="37" t="s">
        <v>547</v>
      </c>
      <c r="C153" s="8">
        <v>5.2777378180029553</v>
      </c>
      <c r="D153" s="8">
        <v>5.9263817540787302</v>
      </c>
      <c r="E153" s="8">
        <v>6.5588210843387751</v>
      </c>
      <c r="F153" s="8">
        <v>6.9742953029544337</v>
      </c>
      <c r="G153" s="8">
        <v>7.1836831780874943</v>
      </c>
      <c r="H153" s="8">
        <v>7.4964448672268471</v>
      </c>
      <c r="I153" s="8">
        <v>8.3460472648229107</v>
      </c>
      <c r="J153" s="8">
        <v>9.8274583857036291</v>
      </c>
      <c r="K153" s="8">
        <v>11.969100814120036</v>
      </c>
      <c r="L153" s="8">
        <v>14.610216681797789</v>
      </c>
      <c r="M153" s="8">
        <v>18.494767427202721</v>
      </c>
      <c r="N153" s="8">
        <v>22.307430880305461</v>
      </c>
      <c r="O153" s="8">
        <v>26.861442127835847</v>
      </c>
      <c r="P153" s="8">
        <v>32.571897434254602</v>
      </c>
      <c r="Q153" s="8">
        <v>36.159044977681198</v>
      </c>
      <c r="R153" s="8">
        <v>36.993332042043228</v>
      </c>
      <c r="S153" s="8">
        <v>37.244063597761574</v>
      </c>
      <c r="T153" s="8">
        <v>38.375978217647827</v>
      </c>
      <c r="U153" s="8">
        <v>40.587610518036989</v>
      </c>
      <c r="V153" s="8">
        <v>44.819329723269611</v>
      </c>
      <c r="W153" s="8">
        <v>48.713406365733199</v>
      </c>
      <c r="X153" s="8">
        <v>49.458064483688801</v>
      </c>
      <c r="Y153" s="8">
        <v>47.118260731215685</v>
      </c>
      <c r="Z153" s="8">
        <v>45.545493764105494</v>
      </c>
      <c r="AA153" s="8">
        <v>46.619981373330504</v>
      </c>
      <c r="AB153" s="8">
        <v>49.400000000000055</v>
      </c>
      <c r="AC153" s="8">
        <v>52.882363547222738</v>
      </c>
      <c r="AD153" s="8">
        <v>55.760778850410532</v>
      </c>
      <c r="AE153" s="8">
        <v>59.706178190853855</v>
      </c>
      <c r="AF153" s="8">
        <v>63.84802463063172</v>
      </c>
      <c r="AG153" s="8">
        <v>66.409574129012228</v>
      </c>
      <c r="AH153" s="8">
        <v>68.671208586685268</v>
      </c>
    </row>
    <row r="154" spans="1:34" x14ac:dyDescent="0.25">
      <c r="A154" s="4">
        <v>59</v>
      </c>
      <c r="B154" s="2" t="s">
        <v>253</v>
      </c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</row>
    <row r="155" spans="1:34" x14ac:dyDescent="0.25">
      <c r="A155" s="4">
        <v>60</v>
      </c>
      <c r="B155" s="37" t="s">
        <v>72</v>
      </c>
      <c r="C155" s="8">
        <v>9.9546794921746269</v>
      </c>
      <c r="D155" s="8">
        <v>11.506042624980539</v>
      </c>
      <c r="E155" s="8">
        <v>13.103785596984325</v>
      </c>
      <c r="F155" s="8">
        <v>14.847652756702962</v>
      </c>
      <c r="G155" s="8">
        <v>16.348806859721108</v>
      </c>
      <c r="H155" s="8">
        <v>17.822060446982579</v>
      </c>
      <c r="I155" s="8">
        <v>19.315286004335174</v>
      </c>
      <c r="J155" s="8">
        <v>20.671086374278151</v>
      </c>
      <c r="K155" s="8">
        <v>22.180538078633798</v>
      </c>
      <c r="L155" s="8">
        <v>24.09814765913114</v>
      </c>
      <c r="M155" s="8">
        <v>27.563335299365658</v>
      </c>
      <c r="N155" s="8">
        <v>32.290758956539698</v>
      </c>
      <c r="O155" s="8">
        <v>38.69055006439001</v>
      </c>
      <c r="P155" s="8">
        <v>46.400511723149044</v>
      </c>
      <c r="Q155" s="8">
        <v>52.452058787612067</v>
      </c>
      <c r="R155" s="8">
        <v>57.448745966015849</v>
      </c>
      <c r="S155" s="8">
        <v>62.943645724570423</v>
      </c>
      <c r="T155" s="8">
        <v>68.493515182551079</v>
      </c>
      <c r="U155" s="8">
        <v>74.758447273841099</v>
      </c>
      <c r="V155" s="8">
        <v>81.192955404702914</v>
      </c>
      <c r="W155" s="8">
        <v>86.919253646883575</v>
      </c>
      <c r="X155" s="8">
        <v>92.285015971324924</v>
      </c>
      <c r="Y155" s="8">
        <v>96.985937512882316</v>
      </c>
      <c r="Z155" s="8">
        <v>100.91450357640979</v>
      </c>
      <c r="AA155" s="8">
        <v>103.67274902354096</v>
      </c>
      <c r="AB155" s="8">
        <v>106.50000000000004</v>
      </c>
      <c r="AC155" s="8">
        <v>109.84944092683352</v>
      </c>
      <c r="AD155" s="8">
        <v>111.55910535662906</v>
      </c>
      <c r="AE155" s="8">
        <v>113.09638124425736</v>
      </c>
      <c r="AF155" s="8">
        <v>115.68082611961471</v>
      </c>
      <c r="AG155" s="8">
        <v>118.74758917144806</v>
      </c>
      <c r="AH155" s="8">
        <v>123.36534904781327</v>
      </c>
    </row>
    <row r="156" spans="1:34" x14ac:dyDescent="0.25">
      <c r="A156" s="4">
        <v>61</v>
      </c>
      <c r="B156" s="37" t="s">
        <v>548</v>
      </c>
      <c r="C156" s="8">
        <v>0.61687220494293138</v>
      </c>
      <c r="D156" s="8">
        <v>0.65833182857015915</v>
      </c>
      <c r="E156" s="8">
        <v>0.6804334430854887</v>
      </c>
      <c r="F156" s="8">
        <v>0.61424519533696387</v>
      </c>
      <c r="G156" s="8">
        <v>0.62897778641363533</v>
      </c>
      <c r="H156" s="8">
        <v>0.69235732772444936</v>
      </c>
      <c r="I156" s="8">
        <v>0.70764460602018597</v>
      </c>
      <c r="J156" s="8">
        <v>0.73645658969711392</v>
      </c>
      <c r="K156" s="8">
        <v>0.78340323270613255</v>
      </c>
      <c r="L156" s="8">
        <v>0.85263961041434899</v>
      </c>
      <c r="M156" s="8">
        <v>0.99759009559496792</v>
      </c>
      <c r="N156" s="8">
        <v>1.2252810305862172</v>
      </c>
      <c r="O156" s="8">
        <v>1.6203697049259604</v>
      </c>
      <c r="P156" s="8">
        <v>1.9633520350990503</v>
      </c>
      <c r="Q156" s="8">
        <v>2.2922707693814068</v>
      </c>
      <c r="R156" s="8">
        <v>2.6597474337019524</v>
      </c>
      <c r="S156" s="8">
        <v>3.0864861296774642</v>
      </c>
      <c r="T156" s="8">
        <v>3.5382103335282413</v>
      </c>
      <c r="U156" s="8">
        <v>3.9600320798573687</v>
      </c>
      <c r="V156" s="8">
        <v>4.241869946697391</v>
      </c>
      <c r="W156" s="8">
        <v>4.4590481347621873</v>
      </c>
      <c r="X156" s="8">
        <v>4.7799554616292861</v>
      </c>
      <c r="Y156" s="8">
        <v>5.1449524173092991</v>
      </c>
      <c r="Z156" s="8">
        <v>5.3104069381187857</v>
      </c>
      <c r="AA156" s="8">
        <v>5.2509201387676558</v>
      </c>
      <c r="AB156" s="8">
        <v>5.4000000000000048</v>
      </c>
      <c r="AC156" s="8">
        <v>5.7646075059070929</v>
      </c>
      <c r="AD156" s="8">
        <v>5.8357835272579077</v>
      </c>
      <c r="AE156" s="8">
        <v>5.813011689481506</v>
      </c>
      <c r="AF156" s="8">
        <v>5.8461303842827821</v>
      </c>
      <c r="AG156" s="8">
        <v>5.9442615652510415</v>
      </c>
      <c r="AH156" s="8">
        <v>6.2580524633728292</v>
      </c>
    </row>
    <row r="157" spans="1:34" x14ac:dyDescent="0.25">
      <c r="A157" s="4">
        <v>62</v>
      </c>
      <c r="B157" s="37" t="s">
        <v>549</v>
      </c>
      <c r="C157" s="8">
        <v>0.98905020526962129</v>
      </c>
      <c r="D157" s="8">
        <v>1.3229963175846557</v>
      </c>
      <c r="E157" s="8">
        <v>1.617477841333212</v>
      </c>
      <c r="F157" s="8">
        <v>1.8672243305146308</v>
      </c>
      <c r="G157" s="8">
        <v>2.0920458047785191</v>
      </c>
      <c r="H157" s="8">
        <v>2.2161064852790266</v>
      </c>
      <c r="I157" s="8">
        <v>2.4061244995213138</v>
      </c>
      <c r="J157" s="8">
        <v>2.6535329832435339</v>
      </c>
      <c r="K157" s="8">
        <v>2.9118763795812779</v>
      </c>
      <c r="L157" s="8">
        <v>3.2670769879273536</v>
      </c>
      <c r="M157" s="8">
        <v>4.0235288387538892</v>
      </c>
      <c r="N157" s="8">
        <v>5.2081232329990721</v>
      </c>
      <c r="O157" s="8">
        <v>7.1117944728348741</v>
      </c>
      <c r="P157" s="8">
        <v>9.3220245917981437</v>
      </c>
      <c r="Q157" s="8">
        <v>10.936040852144062</v>
      </c>
      <c r="R157" s="8">
        <v>12.441985321614171</v>
      </c>
      <c r="S157" s="8">
        <v>14.232619943421707</v>
      </c>
      <c r="T157" s="8">
        <v>16.277902069318305</v>
      </c>
      <c r="U157" s="8">
        <v>18.450066689357808</v>
      </c>
      <c r="V157" s="8">
        <v>20.732409751787142</v>
      </c>
      <c r="W157" s="8">
        <v>22.814395658677459</v>
      </c>
      <c r="X157" s="8">
        <v>24.245812296272334</v>
      </c>
      <c r="Y157" s="8">
        <v>26.02356088187689</v>
      </c>
      <c r="Z157" s="8">
        <v>27.278046117734437</v>
      </c>
      <c r="AA157" s="8">
        <v>27.576594042735088</v>
      </c>
      <c r="AB157" s="8">
        <v>27.500000000000014</v>
      </c>
      <c r="AC157" s="8">
        <v>27.191437156388165</v>
      </c>
      <c r="AD157" s="8">
        <v>26.6507135358084</v>
      </c>
      <c r="AE157" s="8">
        <v>26.495249633809618</v>
      </c>
      <c r="AF157" s="8">
        <v>26.95042199706786</v>
      </c>
      <c r="AG157" s="8">
        <v>26.511661199500253</v>
      </c>
      <c r="AH157" s="8">
        <v>25.929823347990062</v>
      </c>
    </row>
    <row r="158" spans="1:34" x14ac:dyDescent="0.25">
      <c r="A158" s="4">
        <v>63</v>
      </c>
      <c r="B158" s="37" t="s">
        <v>550</v>
      </c>
      <c r="C158" s="8">
        <v>9.0853616788236415</v>
      </c>
      <c r="D158" s="8">
        <v>10.29834182177108</v>
      </c>
      <c r="E158" s="8">
        <v>11.634837414254143</v>
      </c>
      <c r="F158" s="8">
        <v>12.997936126402546</v>
      </c>
      <c r="G158" s="8">
        <v>14.237093257485679</v>
      </c>
      <c r="H158" s="8">
        <v>15.566568209881787</v>
      </c>
      <c r="I158" s="8">
        <v>16.853316278740277</v>
      </c>
      <c r="J158" s="8">
        <v>18.013214645975896</v>
      </c>
      <c r="K158" s="8">
        <v>19.249634044776666</v>
      </c>
      <c r="L158" s="8">
        <v>20.69704823128426</v>
      </c>
      <c r="M158" s="8">
        <v>23.061709146420739</v>
      </c>
      <c r="N158" s="8">
        <v>26.249676712815102</v>
      </c>
      <c r="O158" s="8">
        <v>30.296380996315257</v>
      </c>
      <c r="P158" s="8">
        <v>35.176937957253152</v>
      </c>
      <c r="Q158" s="8">
        <v>39.128010080720131</v>
      </c>
      <c r="R158" s="8">
        <v>42.12730829629897</v>
      </c>
      <c r="S158" s="8">
        <v>45.378009462779822</v>
      </c>
      <c r="T158" s="8">
        <v>48.423584359709004</v>
      </c>
      <c r="U158" s="8">
        <v>52.164600168779501</v>
      </c>
      <c r="V158" s="8">
        <v>56.154970732807321</v>
      </c>
      <c r="W158" s="8">
        <v>59.671234263199857</v>
      </c>
      <c r="X158" s="8">
        <v>63.312475159491953</v>
      </c>
      <c r="Y158" s="8">
        <v>65.893088063223786</v>
      </c>
      <c r="Z158" s="8">
        <v>68.420415673222735</v>
      </c>
      <c r="AA158" s="8">
        <v>70.940540549863641</v>
      </c>
      <c r="AB158" s="8">
        <v>73.700000000000031</v>
      </c>
      <c r="AC158" s="8">
        <v>77.01848566569565</v>
      </c>
      <c r="AD158" s="8">
        <v>79.173522241148291</v>
      </c>
      <c r="AE158" s="8">
        <v>80.835558106227239</v>
      </c>
      <c r="AF158" s="8">
        <v>82.908643694017755</v>
      </c>
      <c r="AG158" s="8">
        <v>86.260419076719032</v>
      </c>
      <c r="AH158" s="8">
        <v>91.10751820847598</v>
      </c>
    </row>
    <row r="159" spans="1:34" x14ac:dyDescent="0.25">
      <c r="A159" s="4">
        <v>64</v>
      </c>
      <c r="B159" s="37" t="s">
        <v>551</v>
      </c>
      <c r="C159" s="8">
        <v>8.9584837995366069</v>
      </c>
      <c r="D159" s="8">
        <v>9.7188983268538482</v>
      </c>
      <c r="E159" s="8">
        <v>10.214003605010221</v>
      </c>
      <c r="F159" s="8">
        <v>10.638689734328878</v>
      </c>
      <c r="G159" s="8">
        <v>11.039267333536147</v>
      </c>
      <c r="H159" s="8">
        <v>11.431018187348137</v>
      </c>
      <c r="I159" s="8">
        <v>11.768784578756284</v>
      </c>
      <c r="J159" s="8">
        <v>12.174743894404765</v>
      </c>
      <c r="K159" s="8">
        <v>12.659667308974326</v>
      </c>
      <c r="L159" s="8">
        <v>13.323690322543877</v>
      </c>
      <c r="M159" s="8">
        <v>13.976685196679739</v>
      </c>
      <c r="N159" s="8">
        <v>14.72596975240989</v>
      </c>
      <c r="O159" s="8">
        <v>15.60800903287975</v>
      </c>
      <c r="P159" s="8">
        <v>16.24225473435564</v>
      </c>
      <c r="Q159" s="8">
        <v>16.384882911750005</v>
      </c>
      <c r="R159" s="8">
        <v>17.066925450366384</v>
      </c>
      <c r="S159" s="8">
        <v>18.21230142342036</v>
      </c>
      <c r="T159" s="8">
        <v>18.919128093422398</v>
      </c>
      <c r="U159" s="8">
        <v>19.170339916778286</v>
      </c>
      <c r="V159" s="8">
        <v>19.221772282868788</v>
      </c>
      <c r="W159" s="8">
        <v>19.803356677185207</v>
      </c>
      <c r="X159" s="8">
        <v>21.672768868577901</v>
      </c>
      <c r="Y159" s="8">
        <v>24.137824590825435</v>
      </c>
      <c r="Z159" s="8">
        <v>25.894841954501594</v>
      </c>
      <c r="AA159" s="8">
        <v>27.649973622338617</v>
      </c>
      <c r="AB159" s="8">
        <v>30.200000000000014</v>
      </c>
      <c r="AC159" s="8">
        <v>32.191345194181508</v>
      </c>
      <c r="AD159" s="8">
        <v>33.14554004561807</v>
      </c>
      <c r="AE159" s="8">
        <v>33.541007152137723</v>
      </c>
      <c r="AF159" s="8">
        <v>34.185669837750204</v>
      </c>
      <c r="AG159" s="8">
        <v>36.213345076922948</v>
      </c>
      <c r="AH159" s="8">
        <v>39.141742413565019</v>
      </c>
    </row>
    <row r="160" spans="1:34" x14ac:dyDescent="0.25">
      <c r="A160" s="4">
        <v>65</v>
      </c>
      <c r="B160" s="37" t="s">
        <v>78</v>
      </c>
      <c r="C160" s="8">
        <v>4.3183112751338379</v>
      </c>
      <c r="D160" s="8">
        <v>4.9876589663446653</v>
      </c>
      <c r="E160" s="8">
        <v>5.5739920917339774</v>
      </c>
      <c r="F160" s="8">
        <v>5.9934499556114735</v>
      </c>
      <c r="G160" s="8">
        <v>6.4529704399221588</v>
      </c>
      <c r="H160" s="8">
        <v>6.745786537674733</v>
      </c>
      <c r="I160" s="8">
        <v>7.3970527201052736</v>
      </c>
      <c r="J160" s="8">
        <v>7.9812232141920632</v>
      </c>
      <c r="K160" s="8">
        <v>8.6266013669029551</v>
      </c>
      <c r="L160" s="8">
        <v>9.2591236168330155</v>
      </c>
      <c r="M160" s="8">
        <v>9.8308705451840961</v>
      </c>
      <c r="N160" s="8">
        <v>10.813065096936107</v>
      </c>
      <c r="O160" s="8">
        <v>12.420752296021258</v>
      </c>
      <c r="P160" s="8">
        <v>14.256697880983928</v>
      </c>
      <c r="Q160" s="8">
        <v>15.954927652937194</v>
      </c>
      <c r="R160" s="8">
        <v>17.369702923837082</v>
      </c>
      <c r="S160" s="8">
        <v>19.101827536467429</v>
      </c>
      <c r="T160" s="8">
        <v>21.119936355373522</v>
      </c>
      <c r="U160" s="8">
        <v>23.033190248431232</v>
      </c>
      <c r="V160" s="8">
        <v>24.86944202867015</v>
      </c>
      <c r="W160" s="8">
        <v>26.485363706155866</v>
      </c>
      <c r="X160" s="8">
        <v>27.155671268022498</v>
      </c>
      <c r="Y160" s="8">
        <v>28.069660775122045</v>
      </c>
      <c r="Z160" s="8">
        <v>29.665964548378739</v>
      </c>
      <c r="AA160" s="8">
        <v>31.538007911598864</v>
      </c>
      <c r="AB160" s="8">
        <v>33.799999999999997</v>
      </c>
      <c r="AC160" s="8">
        <v>36.53674177081141</v>
      </c>
      <c r="AD160" s="8">
        <v>39.558250469919997</v>
      </c>
      <c r="AE160" s="8">
        <v>42.23101364061705</v>
      </c>
      <c r="AF160" s="8">
        <v>45.015047926954324</v>
      </c>
      <c r="AG160" s="8">
        <v>46.989066918646337</v>
      </c>
      <c r="AH160" s="8">
        <v>48.370900109640075</v>
      </c>
    </row>
    <row r="161" spans="1:34" x14ac:dyDescent="0.25">
      <c r="A161" s="4">
        <v>66</v>
      </c>
      <c r="B161" s="37" t="s">
        <v>552</v>
      </c>
      <c r="C161" s="8">
        <v>1.8460985297290591</v>
      </c>
      <c r="D161" s="8">
        <v>2.1575638529059331</v>
      </c>
      <c r="E161" s="8">
        <v>2.4546816876268482</v>
      </c>
      <c r="F161" s="8">
        <v>2.7160820119042821</v>
      </c>
      <c r="G161" s="8">
        <v>2.9118796089200965</v>
      </c>
      <c r="H161" s="8">
        <v>3.2679844191888687</v>
      </c>
      <c r="I161" s="8">
        <v>3.6035526468466794</v>
      </c>
      <c r="J161" s="8">
        <v>4.0578467977998613</v>
      </c>
      <c r="K161" s="8">
        <v>4.6280598018818067</v>
      </c>
      <c r="L161" s="8">
        <v>5.277303691353401</v>
      </c>
      <c r="M161" s="8">
        <v>6.0963458368554679</v>
      </c>
      <c r="N161" s="8">
        <v>7.2346958382428079</v>
      </c>
      <c r="O161" s="8">
        <v>8.9456314829339476</v>
      </c>
      <c r="P161" s="8">
        <v>10.825145116464716</v>
      </c>
      <c r="Q161" s="8">
        <v>12.517009383861446</v>
      </c>
      <c r="R161" s="8">
        <v>13.909710472077474</v>
      </c>
      <c r="S161" s="8">
        <v>15.495730531601742</v>
      </c>
      <c r="T161" s="8">
        <v>17.411886733986044</v>
      </c>
      <c r="U161" s="8">
        <v>19.12907096834445</v>
      </c>
      <c r="V161" s="8">
        <v>20.649859771096793</v>
      </c>
      <c r="W161" s="8">
        <v>21.96751521418884</v>
      </c>
      <c r="X161" s="8">
        <v>22.648854978893631</v>
      </c>
      <c r="Y161" s="8">
        <v>23.653092183054905</v>
      </c>
      <c r="Z161" s="8">
        <v>25.286818623945507</v>
      </c>
      <c r="AA161" s="8">
        <v>26.991466988445588</v>
      </c>
      <c r="AB161" s="8">
        <v>29.100000000000009</v>
      </c>
      <c r="AC161" s="8">
        <v>31.740204956481918</v>
      </c>
      <c r="AD161" s="8">
        <v>34.600276693091025</v>
      </c>
      <c r="AE161" s="8">
        <v>37.122419978126985</v>
      </c>
      <c r="AF161" s="8">
        <v>39.751867089540823</v>
      </c>
      <c r="AG161" s="8">
        <v>41.465355352113683</v>
      </c>
      <c r="AH161" s="8">
        <v>42.457721925842243</v>
      </c>
    </row>
    <row r="162" spans="1:34" x14ac:dyDescent="0.25">
      <c r="A162" s="4">
        <v>67</v>
      </c>
      <c r="B162" s="37" t="s">
        <v>553</v>
      </c>
      <c r="C162" s="8">
        <v>2.8922934744265341</v>
      </c>
      <c r="D162" s="8">
        <v>3.1638688780071451</v>
      </c>
      <c r="E162" s="8">
        <v>3.3960228385297428</v>
      </c>
      <c r="F162" s="8">
        <v>3.3459638691901592</v>
      </c>
      <c r="G162" s="8">
        <v>3.4359917155153998</v>
      </c>
      <c r="H162" s="8">
        <v>3.5468930311218925</v>
      </c>
      <c r="I162" s="8">
        <v>3.6619083312375613</v>
      </c>
      <c r="J162" s="8">
        <v>3.6615730980192791</v>
      </c>
      <c r="K162" s="8">
        <v>3.7092100033126276</v>
      </c>
      <c r="L162" s="8">
        <v>3.644451153221071</v>
      </c>
      <c r="M162" s="8">
        <v>3.5119606439702618</v>
      </c>
      <c r="N162" s="8">
        <v>3.4479329205730291</v>
      </c>
      <c r="O162" s="8">
        <v>3.427690925062759</v>
      </c>
      <c r="P162" s="8">
        <v>3.4338647474395043</v>
      </c>
      <c r="Q162" s="8">
        <v>3.4475572168861026</v>
      </c>
      <c r="R162" s="8">
        <v>3.4428645004932905</v>
      </c>
      <c r="S162" s="8">
        <v>3.4903547343304253</v>
      </c>
      <c r="T162" s="8">
        <v>3.6230434571716184</v>
      </c>
      <c r="U162" s="8">
        <v>3.78925280501312</v>
      </c>
      <c r="V162" s="8">
        <v>4.0549939794420551</v>
      </c>
      <c r="W162" s="8">
        <v>4.3006786260429557</v>
      </c>
      <c r="X162" s="8">
        <v>4.3074794062122121</v>
      </c>
      <c r="Y162" s="8">
        <v>4.2124250083534935</v>
      </c>
      <c r="Z162" s="8">
        <v>4.2008512367517179</v>
      </c>
      <c r="AA162" s="8">
        <v>4.3436464816500173</v>
      </c>
      <c r="AB162" s="8">
        <v>4.5000000000000018</v>
      </c>
      <c r="AC162" s="8">
        <v>4.5946216015717622</v>
      </c>
      <c r="AD162" s="8">
        <v>4.7461928769851864</v>
      </c>
      <c r="AE162" s="8">
        <v>4.8857521334036162</v>
      </c>
      <c r="AF162" s="8">
        <v>5.0609348640696208</v>
      </c>
      <c r="AG162" s="8">
        <v>5.3204039132552161</v>
      </c>
      <c r="AH162" s="8">
        <v>5.6824447883287776</v>
      </c>
    </row>
    <row r="163" spans="1:34" x14ac:dyDescent="0.25">
      <c r="A163" s="4">
        <v>68</v>
      </c>
      <c r="B163" s="2" t="s">
        <v>262</v>
      </c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</row>
    <row r="164" spans="1:34" x14ac:dyDescent="0.25">
      <c r="A164" s="4">
        <v>69</v>
      </c>
      <c r="B164" s="37" t="s">
        <v>83</v>
      </c>
      <c r="C164" s="8">
        <v>2.7435546696503956</v>
      </c>
      <c r="D164" s="8">
        <v>2.8550438196728272</v>
      </c>
      <c r="E164" s="8">
        <v>3.0222786332736247</v>
      </c>
      <c r="F164" s="8">
        <v>3.2312408956418466</v>
      </c>
      <c r="G164" s="8">
        <v>3.3745577810673479</v>
      </c>
      <c r="H164" s="8">
        <v>3.6188146611586247</v>
      </c>
      <c r="I164" s="8">
        <v>3.9125947543483948</v>
      </c>
      <c r="J164" s="8">
        <v>4.1261829665579679</v>
      </c>
      <c r="K164" s="8">
        <v>4.3662225809377677</v>
      </c>
      <c r="L164" s="8">
        <v>4.8243836807234013</v>
      </c>
      <c r="M164" s="8">
        <v>5.3084795794251045</v>
      </c>
      <c r="N164" s="8">
        <v>6.0858251471055089</v>
      </c>
      <c r="O164" s="8">
        <v>6.8288973776273636</v>
      </c>
      <c r="P164" s="8">
        <v>7.6883468872874916</v>
      </c>
      <c r="Q164" s="8">
        <v>8.5919376883446112</v>
      </c>
      <c r="R164" s="8">
        <v>9.6459871298541149</v>
      </c>
      <c r="S164" s="8">
        <v>10.797225783708994</v>
      </c>
      <c r="T164" s="8">
        <v>11.983461195797723</v>
      </c>
      <c r="U164" s="8">
        <v>12.985603061150696</v>
      </c>
      <c r="V164" s="8">
        <v>13.881946795421999</v>
      </c>
      <c r="W164" s="8">
        <v>14.88303089687758</v>
      </c>
      <c r="X164" s="8">
        <v>15.998697279468827</v>
      </c>
      <c r="Y164" s="8">
        <v>17.189460202442714</v>
      </c>
      <c r="Z164" s="8">
        <v>18.364804484949968</v>
      </c>
      <c r="AA164" s="8">
        <v>19.532509221896269</v>
      </c>
      <c r="AB164" s="8">
        <v>20.70000000000001</v>
      </c>
      <c r="AC164" s="8">
        <v>21.653381186856731</v>
      </c>
      <c r="AD164" s="8">
        <v>22.394969668273617</v>
      </c>
      <c r="AE164" s="8">
        <v>23.517443416778963</v>
      </c>
      <c r="AF164" s="8">
        <v>24.637859794527476</v>
      </c>
      <c r="AG164" s="8">
        <v>25.403358389069503</v>
      </c>
      <c r="AH164" s="8">
        <v>26.325369933187048</v>
      </c>
    </row>
    <row r="165" spans="1:34" x14ac:dyDescent="0.25">
      <c r="A165" s="4">
        <v>70</v>
      </c>
      <c r="B165" s="37" t="s">
        <v>554</v>
      </c>
      <c r="C165" s="8">
        <v>17.291682554013068</v>
      </c>
      <c r="D165" s="8">
        <v>18.459518632516069</v>
      </c>
      <c r="E165" s="8">
        <v>19.79713307315075</v>
      </c>
      <c r="F165" s="8">
        <v>21.26876188569517</v>
      </c>
      <c r="G165" s="8">
        <v>22.885751379198908</v>
      </c>
      <c r="H165" s="8">
        <v>24.847571574827665</v>
      </c>
      <c r="I165" s="8">
        <v>26.758911686015619</v>
      </c>
      <c r="J165" s="8">
        <v>28.189040196603791</v>
      </c>
      <c r="K165" s="8">
        <v>29.428673537348768</v>
      </c>
      <c r="L165" s="8">
        <v>30.526117148246708</v>
      </c>
      <c r="M165" s="8">
        <v>32.112595429297969</v>
      </c>
      <c r="N165" s="8">
        <v>34.129006370842241</v>
      </c>
      <c r="O165" s="8">
        <v>36.180141834631328</v>
      </c>
      <c r="P165" s="8">
        <v>38.070895121774896</v>
      </c>
      <c r="Q165" s="8">
        <v>39.867778168715596</v>
      </c>
      <c r="R165" s="8">
        <v>42.591621558100023</v>
      </c>
      <c r="S165" s="8">
        <v>46.085825752478698</v>
      </c>
      <c r="T165" s="8">
        <v>49.508019383238491</v>
      </c>
      <c r="U165" s="8">
        <v>53.396327947189377</v>
      </c>
      <c r="V165" s="8">
        <v>57.539905338128762</v>
      </c>
      <c r="W165" s="8">
        <v>62.407716668591327</v>
      </c>
      <c r="X165" s="8">
        <v>67.657100149707105</v>
      </c>
      <c r="Y165" s="8">
        <v>71.939272041328053</v>
      </c>
      <c r="Z165" s="8">
        <v>75.651626175071854</v>
      </c>
      <c r="AA165" s="8">
        <v>79.803520623393084</v>
      </c>
      <c r="AB165" s="8">
        <v>84.600000000000037</v>
      </c>
      <c r="AC165" s="8">
        <v>89.701451414860472</v>
      </c>
      <c r="AD165" s="8">
        <v>94.125757296021803</v>
      </c>
      <c r="AE165" s="8">
        <v>98.067322457343138</v>
      </c>
      <c r="AF165" s="8">
        <v>102.39594952297267</v>
      </c>
      <c r="AG165" s="8">
        <v>107.39699954075401</v>
      </c>
      <c r="AH165" s="8">
        <v>113.47410859851335</v>
      </c>
    </row>
    <row r="166" spans="1:34" x14ac:dyDescent="0.25">
      <c r="A166" s="4">
        <v>71</v>
      </c>
      <c r="B166" s="37" t="s">
        <v>555</v>
      </c>
      <c r="C166" s="8">
        <v>7.0586984184581949</v>
      </c>
      <c r="D166" s="8">
        <v>7.5732208597237456</v>
      </c>
      <c r="E166" s="8">
        <v>8.2331763756169583</v>
      </c>
      <c r="F166" s="8">
        <v>8.9644427409645928</v>
      </c>
      <c r="G166" s="8">
        <v>9.6159093776391167</v>
      </c>
      <c r="H166" s="8">
        <v>10.66915458950316</v>
      </c>
      <c r="I166" s="8">
        <v>11.804025880519619</v>
      </c>
      <c r="J166" s="8">
        <v>12.658696873878762</v>
      </c>
      <c r="K166" s="8">
        <v>13.232623105853058</v>
      </c>
      <c r="L166" s="8">
        <v>13.814749809407699</v>
      </c>
      <c r="M166" s="8">
        <v>14.405957055453745</v>
      </c>
      <c r="N166" s="8">
        <v>15.062190547935508</v>
      </c>
      <c r="O166" s="8">
        <v>15.638409314340427</v>
      </c>
      <c r="P166" s="8">
        <v>15.981253063676482</v>
      </c>
      <c r="Q166" s="8">
        <v>16.215270819575395</v>
      </c>
      <c r="R166" s="8">
        <v>17.06158185478526</v>
      </c>
      <c r="S166" s="8">
        <v>18.324501620199161</v>
      </c>
      <c r="T166" s="8">
        <v>19.377141092687946</v>
      </c>
      <c r="U166" s="8">
        <v>20.744042281069543</v>
      </c>
      <c r="V166" s="8">
        <v>22.061539906385629</v>
      </c>
      <c r="W166" s="8">
        <v>23.682870442896967</v>
      </c>
      <c r="X166" s="8">
        <v>25.465720747513632</v>
      </c>
      <c r="Y166" s="8">
        <v>26.518558843594665</v>
      </c>
      <c r="Z166" s="8">
        <v>27.778909106764448</v>
      </c>
      <c r="AA166" s="8">
        <v>29.240260988009759</v>
      </c>
      <c r="AB166" s="8">
        <v>30.500000000000028</v>
      </c>
      <c r="AC166" s="8">
        <v>32.048247955594185</v>
      </c>
      <c r="AD166" s="8">
        <v>33.516690387732019</v>
      </c>
      <c r="AE166" s="8">
        <v>34.948574031135983</v>
      </c>
      <c r="AF166" s="8">
        <v>36.521482390025859</v>
      </c>
      <c r="AG166" s="8">
        <v>38.65152499843775</v>
      </c>
      <c r="AH166" s="8">
        <v>41.529303436574544</v>
      </c>
    </row>
    <row r="167" spans="1:34" x14ac:dyDescent="0.25">
      <c r="A167" s="4">
        <v>72</v>
      </c>
      <c r="B167" s="1" t="s">
        <v>157</v>
      </c>
      <c r="C167" s="8">
        <v>9.7780512336835699</v>
      </c>
      <c r="D167" s="8">
        <v>10.28652687826842</v>
      </c>
      <c r="E167" s="8">
        <v>10.987145693079553</v>
      </c>
      <c r="F167" s="8">
        <v>11.881872528702463</v>
      </c>
      <c r="G167" s="8">
        <v>12.608239538257154</v>
      </c>
      <c r="H167" s="8">
        <v>13.525765718152261</v>
      </c>
      <c r="I167" s="8">
        <v>14.223031208494014</v>
      </c>
      <c r="J167" s="8">
        <v>14.863419999481998</v>
      </c>
      <c r="K167" s="8">
        <v>15.408712220504729</v>
      </c>
      <c r="L167" s="8">
        <v>15.935374845774662</v>
      </c>
      <c r="M167" s="8">
        <v>16.830150179415121</v>
      </c>
      <c r="N167" s="8">
        <v>18.153688336353397</v>
      </c>
      <c r="O167" s="8">
        <v>19.49650153543103</v>
      </c>
      <c r="P167" s="8">
        <v>20.878571010680247</v>
      </c>
      <c r="Q167" s="8">
        <v>22.294219284821615</v>
      </c>
      <c r="R167" s="8">
        <v>24.007900706246193</v>
      </c>
      <c r="S167" s="8">
        <v>26.118770863154488</v>
      </c>
      <c r="T167" s="8">
        <v>28.341034639509374</v>
      </c>
      <c r="U167" s="8">
        <v>30.673352626276813</v>
      </c>
      <c r="V167" s="8">
        <v>33.256833614572265</v>
      </c>
      <c r="W167" s="8">
        <v>36.270512348347793</v>
      </c>
      <c r="X167" s="8">
        <v>39.584103748348213</v>
      </c>
      <c r="Y167" s="8">
        <v>42.742858404145935</v>
      </c>
      <c r="Z167" s="8">
        <v>45.102620011512755</v>
      </c>
      <c r="AA167" s="8">
        <v>47.670919632633876</v>
      </c>
      <c r="AB167" s="8">
        <v>51.100000000000009</v>
      </c>
      <c r="AC167" s="8">
        <v>54.599233534929382</v>
      </c>
      <c r="AD167" s="8">
        <v>57.476864829955076</v>
      </c>
      <c r="AE167" s="8">
        <v>59.949697223569729</v>
      </c>
      <c r="AF167" s="8">
        <v>62.727696916568924</v>
      </c>
      <c r="AG167" s="8">
        <v>65.705470224983799</v>
      </c>
      <c r="AH167" s="8">
        <v>69.080544264687887</v>
      </c>
    </row>
    <row r="168" spans="1:34" x14ac:dyDescent="0.25">
      <c r="A168" s="4">
        <v>73</v>
      </c>
      <c r="B168" s="37" t="s">
        <v>556</v>
      </c>
      <c r="C168" s="8">
        <v>0.57532935820925424</v>
      </c>
      <c r="D168" s="8">
        <v>0.60669620512316103</v>
      </c>
      <c r="E168" s="8">
        <v>0.63614119787724643</v>
      </c>
      <c r="F168" s="8">
        <v>0.61496366721421536</v>
      </c>
      <c r="G168" s="8">
        <v>0.65826591319629446</v>
      </c>
      <c r="H168" s="8">
        <v>0.71443947121934426</v>
      </c>
      <c r="I168" s="8">
        <v>0.75579166917731044</v>
      </c>
      <c r="J168" s="8">
        <v>0.77647340111159124</v>
      </c>
      <c r="K168" s="8">
        <v>0.7765458057439486</v>
      </c>
      <c r="L168" s="8">
        <v>0.80953558840566675</v>
      </c>
      <c r="M168" s="8">
        <v>0.87108618466714394</v>
      </c>
      <c r="N168" s="8">
        <v>1.0021757643249165</v>
      </c>
      <c r="O168" s="8">
        <v>1.1358367472591706</v>
      </c>
      <c r="P168" s="8">
        <v>1.2402737218648443</v>
      </c>
      <c r="Q168" s="8">
        <v>1.3786945936176176</v>
      </c>
      <c r="R168" s="8">
        <v>1.5926257980290515</v>
      </c>
      <c r="S168" s="8">
        <v>1.7212416768288148</v>
      </c>
      <c r="T168" s="8">
        <v>1.8665470760858502</v>
      </c>
      <c r="U168" s="8">
        <v>2.0560226804398298</v>
      </c>
      <c r="V168" s="8">
        <v>2.2852879666137351</v>
      </c>
      <c r="W168" s="8">
        <v>2.5411629151357737</v>
      </c>
      <c r="X168" s="8">
        <v>2.6861711422743895</v>
      </c>
      <c r="Y168" s="8">
        <v>2.7499725035951248</v>
      </c>
      <c r="Z168" s="8">
        <v>2.8532578896280363</v>
      </c>
      <c r="AA168" s="8">
        <v>2.982744084523989</v>
      </c>
      <c r="AB168" s="8">
        <v>3.1000000000000028</v>
      </c>
      <c r="AC168" s="8">
        <v>3.1713336612599479</v>
      </c>
      <c r="AD168" s="8">
        <v>3.2688473809866654</v>
      </c>
      <c r="AE168" s="8">
        <v>3.3378282705874422</v>
      </c>
      <c r="AF168" s="8">
        <v>3.3446877502694563</v>
      </c>
      <c r="AG168" s="8">
        <v>3.3006780283535018</v>
      </c>
      <c r="AH168" s="8">
        <v>3.2502804191654149</v>
      </c>
    </row>
    <row r="169" spans="1:34" x14ac:dyDescent="0.25">
      <c r="A169" s="4">
        <v>74</v>
      </c>
      <c r="B169" s="2" t="s">
        <v>269</v>
      </c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</row>
    <row r="170" spans="1:34" x14ac:dyDescent="0.25">
      <c r="A170" s="4">
        <v>75</v>
      </c>
      <c r="B170" s="37" t="s">
        <v>91</v>
      </c>
      <c r="C170" s="8">
        <v>8.3861439064284422</v>
      </c>
      <c r="D170" s="8">
        <v>8.8362909944363111</v>
      </c>
      <c r="E170" s="8">
        <v>9.0862854988051271</v>
      </c>
      <c r="F170" s="8">
        <v>9.5565456098685466</v>
      </c>
      <c r="G170" s="8">
        <v>9.8425381252616582</v>
      </c>
      <c r="H170" s="8">
        <v>10.204299345239045</v>
      </c>
      <c r="I170" s="8">
        <v>10.567104274064484</v>
      </c>
      <c r="J170" s="8">
        <v>11.070688137561557</v>
      </c>
      <c r="K170" s="8">
        <v>11.659694451313873</v>
      </c>
      <c r="L170" s="8">
        <v>11.970497733576018</v>
      </c>
      <c r="M170" s="8">
        <v>12.377082261941778</v>
      </c>
      <c r="N170" s="8">
        <v>12.930453490432233</v>
      </c>
      <c r="O170" s="8">
        <v>13.715063143994284</v>
      </c>
      <c r="P170" s="8">
        <v>14.556304738334809</v>
      </c>
      <c r="Q170" s="8">
        <v>15.357688824925015</v>
      </c>
      <c r="R170" s="8">
        <v>16.085452766220403</v>
      </c>
      <c r="S170" s="8">
        <v>16.649253780669511</v>
      </c>
      <c r="T170" s="8">
        <v>17.155106070169964</v>
      </c>
      <c r="U170" s="8">
        <v>17.617963484153996</v>
      </c>
      <c r="V170" s="8">
        <v>18.006334022518192</v>
      </c>
      <c r="W170" s="8">
        <v>18.471353159940531</v>
      </c>
      <c r="X170" s="8">
        <v>18.887787071849228</v>
      </c>
      <c r="Y170" s="8">
        <v>19.190322078706842</v>
      </c>
      <c r="Z170" s="8">
        <v>19.32591984267852</v>
      </c>
      <c r="AA170" s="8">
        <v>19.363977949101397</v>
      </c>
      <c r="AB170" s="8">
        <v>19.500000000000011</v>
      </c>
      <c r="AC170" s="8">
        <v>19.793349607732164</v>
      </c>
      <c r="AD170" s="8">
        <v>20.418000355853536</v>
      </c>
      <c r="AE170" s="8">
        <v>21.146389645027106</v>
      </c>
      <c r="AF170" s="8">
        <v>22.058963801400228</v>
      </c>
      <c r="AG170" s="8">
        <v>23.030151134886204</v>
      </c>
      <c r="AH170" s="8">
        <v>23.895190457512513</v>
      </c>
    </row>
    <row r="171" spans="1:34" x14ac:dyDescent="0.25">
      <c r="A171" s="4">
        <v>76</v>
      </c>
      <c r="B171" s="37" t="s">
        <v>557</v>
      </c>
      <c r="C171" s="8">
        <v>6.1356289354112485</v>
      </c>
      <c r="D171" s="8">
        <v>6.4558668896133611</v>
      </c>
      <c r="E171" s="8">
        <v>6.7977548765346478</v>
      </c>
      <c r="F171" s="8">
        <v>7.1321281762383979</v>
      </c>
      <c r="G171" s="8">
        <v>7.4362669642048376</v>
      </c>
      <c r="H171" s="8">
        <v>7.548211954949485</v>
      </c>
      <c r="I171" s="8">
        <v>7.9707479926337719</v>
      </c>
      <c r="J171" s="8">
        <v>8.2645053535329343</v>
      </c>
      <c r="K171" s="8">
        <v>8.52213762425108</v>
      </c>
      <c r="L171" s="8">
        <v>8.8236110153131726</v>
      </c>
      <c r="M171" s="8">
        <v>8.9837391321941613</v>
      </c>
      <c r="N171" s="8">
        <v>9.2975235219986629</v>
      </c>
      <c r="O171" s="8">
        <v>9.6208730634434296</v>
      </c>
      <c r="P171" s="8">
        <v>9.8585757708828492</v>
      </c>
      <c r="Q171" s="8">
        <v>10.146953383097063</v>
      </c>
      <c r="R171" s="8">
        <v>10.320937299131435</v>
      </c>
      <c r="S171" s="8">
        <v>10.605726446319935</v>
      </c>
      <c r="T171" s="8">
        <v>10.862701368038195</v>
      </c>
      <c r="U171" s="8">
        <v>11.088131759888302</v>
      </c>
      <c r="V171" s="8">
        <v>11.252465230743271</v>
      </c>
      <c r="W171" s="8">
        <v>11.449258747371697</v>
      </c>
      <c r="X171" s="8">
        <v>11.611238391496137</v>
      </c>
      <c r="Y171" s="8">
        <v>11.688399605448954</v>
      </c>
      <c r="Z171" s="8">
        <v>11.70892234609436</v>
      </c>
      <c r="AA171" s="8">
        <v>11.794336844723425</v>
      </c>
      <c r="AB171" s="8">
        <v>11.900000000000016</v>
      </c>
      <c r="AC171" s="8">
        <v>12.028977996969125</v>
      </c>
      <c r="AD171" s="8">
        <v>12.417300944206332</v>
      </c>
      <c r="AE171" s="8">
        <v>12.851458988730581</v>
      </c>
      <c r="AF171" s="8">
        <v>13.322916385020454</v>
      </c>
      <c r="AG171" s="8">
        <v>13.742235616471101</v>
      </c>
      <c r="AH171" s="8">
        <v>14.083189267029795</v>
      </c>
    </row>
    <row r="172" spans="1:34" x14ac:dyDescent="0.25">
      <c r="A172" s="4">
        <v>77</v>
      </c>
      <c r="B172" s="37" t="s">
        <v>558</v>
      </c>
      <c r="C172" s="8">
        <v>2.2487051125760535</v>
      </c>
      <c r="D172" s="8">
        <v>2.2541096521771951</v>
      </c>
      <c r="E172" s="8">
        <v>2.265013323218501</v>
      </c>
      <c r="F172" s="8">
        <v>2.3521176619088506</v>
      </c>
      <c r="G172" s="8">
        <v>2.3675244010486711</v>
      </c>
      <c r="H172" s="8">
        <v>2.4221335189842974</v>
      </c>
      <c r="I172" s="8">
        <v>2.3972713018583915</v>
      </c>
      <c r="J172" s="8">
        <v>2.6507928014964226</v>
      </c>
      <c r="K172" s="8">
        <v>2.8963184764732381</v>
      </c>
      <c r="L172" s="8">
        <v>3.1438206028111169</v>
      </c>
      <c r="M172" s="8">
        <v>3.4130167806225078</v>
      </c>
      <c r="N172" s="8">
        <v>3.75819867173638</v>
      </c>
      <c r="O172" s="8">
        <v>4.2130006184564497</v>
      </c>
      <c r="P172" s="8">
        <v>4.7426437871454707</v>
      </c>
      <c r="Q172" s="8">
        <v>5.3614215129483958</v>
      </c>
      <c r="R172" s="8">
        <v>5.7942224149633113</v>
      </c>
      <c r="S172" s="8">
        <v>6.0937213902369978</v>
      </c>
      <c r="T172" s="8">
        <v>6.3351919682833486</v>
      </c>
      <c r="U172" s="8">
        <v>6.5847436835545112</v>
      </c>
      <c r="V172" s="8">
        <v>6.7956556708451901</v>
      </c>
      <c r="W172" s="8">
        <v>7.0378093566715121</v>
      </c>
      <c r="X172" s="8">
        <v>7.2685269337746119</v>
      </c>
      <c r="Y172" s="8">
        <v>7.510107586990582</v>
      </c>
      <c r="Z172" s="8">
        <v>7.6221497219155045</v>
      </c>
      <c r="AA172" s="8">
        <v>7.5659141672156354</v>
      </c>
      <c r="AB172" s="8">
        <v>7.6000000000000059</v>
      </c>
      <c r="AC172" s="8">
        <v>7.7789714691316219</v>
      </c>
      <c r="AD172" s="8">
        <v>8.0568753081778919</v>
      </c>
      <c r="AE172" s="8">
        <v>8.3662576092914396</v>
      </c>
      <c r="AF172" s="8">
        <v>8.8620035543112241</v>
      </c>
      <c r="AG172" s="8">
        <v>9.4390645253764429</v>
      </c>
      <c r="AH172" s="8">
        <v>9.9753759992994606</v>
      </c>
    </row>
    <row r="173" spans="1:34" x14ac:dyDescent="0.25">
      <c r="A173" s="4">
        <v>78</v>
      </c>
      <c r="B173" s="37" t="s">
        <v>95</v>
      </c>
      <c r="C173" s="8">
        <v>13.905302617764336</v>
      </c>
      <c r="D173" s="8">
        <v>14.556071545365775</v>
      </c>
      <c r="E173" s="8">
        <v>15.214441119015053</v>
      </c>
      <c r="F173" s="8">
        <v>15.601257699342266</v>
      </c>
      <c r="G173" s="8">
        <v>16.063536517774015</v>
      </c>
      <c r="H173" s="8">
        <v>16.155547195688051</v>
      </c>
      <c r="I173" s="8">
        <v>16.558845777446177</v>
      </c>
      <c r="J173" s="8">
        <v>16.877938158087382</v>
      </c>
      <c r="K173" s="8">
        <v>17.484147292992326</v>
      </c>
      <c r="L173" s="8">
        <v>18.306077470333793</v>
      </c>
      <c r="M173" s="8">
        <v>19.044718042582009</v>
      </c>
      <c r="N173" s="8">
        <v>19.611895268128631</v>
      </c>
      <c r="O173" s="8">
        <v>20.199533531206662</v>
      </c>
      <c r="P173" s="8">
        <v>20.635313738926779</v>
      </c>
      <c r="Q173" s="8">
        <v>20.926083571421387</v>
      </c>
      <c r="R173" s="8">
        <v>21.031664779058282</v>
      </c>
      <c r="S173" s="8">
        <v>21.30051431221537</v>
      </c>
      <c r="T173" s="8">
        <v>21.75389259944286</v>
      </c>
      <c r="U173" s="8">
        <v>22.184394629326995</v>
      </c>
      <c r="V173" s="8">
        <v>22.869647159905995</v>
      </c>
      <c r="W173" s="8">
        <v>23.773951251092026</v>
      </c>
      <c r="X173" s="8">
        <v>24.643582815522919</v>
      </c>
      <c r="Y173" s="8">
        <v>24.972125877904979</v>
      </c>
      <c r="Z173" s="8">
        <v>24.599643241110087</v>
      </c>
      <c r="AA173" s="8">
        <v>24.290759285681268</v>
      </c>
      <c r="AB173" s="8">
        <v>24.500000000000018</v>
      </c>
      <c r="AC173" s="8">
        <v>25.103557539322818</v>
      </c>
      <c r="AD173" s="8">
        <v>25.715870228220496</v>
      </c>
      <c r="AE173" s="8">
        <v>26.114018089220107</v>
      </c>
      <c r="AF173" s="8">
        <v>26.264928913446894</v>
      </c>
      <c r="AG173" s="8">
        <v>26.787186674815558</v>
      </c>
      <c r="AH173" s="8">
        <v>27.920435206860308</v>
      </c>
    </row>
    <row r="174" spans="1:34" x14ac:dyDescent="0.25">
      <c r="A174" s="4">
        <v>79</v>
      </c>
      <c r="B174" s="37" t="s">
        <v>559</v>
      </c>
      <c r="C174" s="8">
        <v>4.8463171603672945</v>
      </c>
      <c r="D174" s="8">
        <v>4.9273337116818352</v>
      </c>
      <c r="E174" s="8">
        <v>5.1688471652509032</v>
      </c>
      <c r="F174" s="8">
        <v>5.5186314703154267</v>
      </c>
      <c r="G174" s="8">
        <v>5.8189116173438409</v>
      </c>
      <c r="H174" s="8">
        <v>5.7854142333406218</v>
      </c>
      <c r="I174" s="8">
        <v>5.90655705982521</v>
      </c>
      <c r="J174" s="8">
        <v>6.0033369262246685</v>
      </c>
      <c r="K174" s="8">
        <v>6.0707729259975398</v>
      </c>
      <c r="L174" s="8">
        <v>6.2920105174729493</v>
      </c>
      <c r="M174" s="8">
        <v>6.481606921973408</v>
      </c>
      <c r="N174" s="8">
        <v>6.7514493339662245</v>
      </c>
      <c r="O174" s="8">
        <v>7.0394001858160333</v>
      </c>
      <c r="P174" s="8">
        <v>7.3528803783775505</v>
      </c>
      <c r="Q174" s="8">
        <v>7.6115878464895754</v>
      </c>
      <c r="R174" s="8">
        <v>7.9921162536434247</v>
      </c>
      <c r="S174" s="8">
        <v>8.420903494909826</v>
      </c>
      <c r="T174" s="8">
        <v>8.858181760781429</v>
      </c>
      <c r="U174" s="8">
        <v>9.3533035698290021</v>
      </c>
      <c r="V174" s="8">
        <v>10.057749260724158</v>
      </c>
      <c r="W174" s="8">
        <v>10.878959499739704</v>
      </c>
      <c r="X174" s="8">
        <v>11.620039702240211</v>
      </c>
      <c r="Y174" s="8">
        <v>12.009774861179155</v>
      </c>
      <c r="Z174" s="8">
        <v>11.817280786562671</v>
      </c>
      <c r="AA174" s="8">
        <v>11.591794780369426</v>
      </c>
      <c r="AB174" s="8">
        <v>11.500000000000009</v>
      </c>
      <c r="AC174" s="8">
        <v>11.505715807131599</v>
      </c>
      <c r="AD174" s="8">
        <v>11.629563403731416</v>
      </c>
      <c r="AE174" s="8">
        <v>11.889681261133026</v>
      </c>
      <c r="AF174" s="8">
        <v>12.148462940047342</v>
      </c>
      <c r="AG174" s="8">
        <v>12.424278270221722</v>
      </c>
      <c r="AH174" s="8">
        <v>12.895359946798312</v>
      </c>
    </row>
    <row r="175" spans="1:34" x14ac:dyDescent="0.25">
      <c r="A175" s="4">
        <v>80</v>
      </c>
      <c r="B175" s="37" t="s">
        <v>560</v>
      </c>
      <c r="C175" s="8">
        <v>8.7435094206004838</v>
      </c>
      <c r="D175" s="8">
        <v>9.2443069730654077</v>
      </c>
      <c r="E175" s="8">
        <v>9.6444631790547</v>
      </c>
      <c r="F175" s="8">
        <v>9.6873583916128556</v>
      </c>
      <c r="G175" s="8">
        <v>9.8464062273733255</v>
      </c>
      <c r="H175" s="8">
        <v>9.99385015211171</v>
      </c>
      <c r="I175" s="8">
        <v>10.239378292973074</v>
      </c>
      <c r="J175" s="8">
        <v>10.461753323254706</v>
      </c>
      <c r="K175" s="8">
        <v>10.992635007826699</v>
      </c>
      <c r="L175" s="8">
        <v>11.563461599604661</v>
      </c>
      <c r="M175" s="8">
        <v>12.035920700676106</v>
      </c>
      <c r="N175" s="8">
        <v>12.468471881071997</v>
      </c>
      <c r="O175" s="8">
        <v>12.775016477539646</v>
      </c>
      <c r="P175" s="8">
        <v>12.918754585508431</v>
      </c>
      <c r="Q175" s="8">
        <v>12.902860668692208</v>
      </c>
      <c r="R175" s="8">
        <v>12.720081197014954</v>
      </c>
      <c r="S175" s="8">
        <v>12.630979444240273</v>
      </c>
      <c r="T175" s="8">
        <v>12.562765008675953</v>
      </c>
      <c r="U175" s="8">
        <v>12.571967230337895</v>
      </c>
      <c r="V175" s="8">
        <v>12.592067298453191</v>
      </c>
      <c r="W175" s="8">
        <v>12.724834053568575</v>
      </c>
      <c r="X175" s="8">
        <v>12.860959930405949</v>
      </c>
      <c r="Y175" s="8">
        <v>12.792814074615535</v>
      </c>
      <c r="Z175" s="8">
        <v>12.59975669388953</v>
      </c>
      <c r="AA175" s="8">
        <v>12.510510791119696</v>
      </c>
      <c r="AB175" s="8">
        <v>12.80000000000001</v>
      </c>
      <c r="AC175" s="8">
        <v>13.393638143702935</v>
      </c>
      <c r="AD175" s="8">
        <v>13.869009329979692</v>
      </c>
      <c r="AE175" s="8">
        <v>14.033170677187806</v>
      </c>
      <c r="AF175" s="8">
        <v>13.959807838967539</v>
      </c>
      <c r="AG175" s="8">
        <v>14.227590471628886</v>
      </c>
      <c r="AH175" s="8">
        <v>14.92796603549608</v>
      </c>
    </row>
    <row r="176" spans="1:34" x14ac:dyDescent="0.25">
      <c r="A176" s="4">
        <v>81</v>
      </c>
      <c r="B176" s="37" t="s">
        <v>99</v>
      </c>
      <c r="C176" s="8">
        <v>8.6965592610864135</v>
      </c>
      <c r="D176" s="8">
        <v>8.8517009656139152</v>
      </c>
      <c r="E176" s="8">
        <v>9.0652584201937358</v>
      </c>
      <c r="F176" s="8">
        <v>9.2772420557855444</v>
      </c>
      <c r="G176" s="8">
        <v>9.4953940944469704</v>
      </c>
      <c r="H176" s="8">
        <v>9.7418551929289681</v>
      </c>
      <c r="I176" s="8">
        <v>10.029512581928074</v>
      </c>
      <c r="J176" s="8">
        <v>10.391055682247991</v>
      </c>
      <c r="K176" s="8">
        <v>10.820455547401775</v>
      </c>
      <c r="L176" s="8">
        <v>11.068682924129671</v>
      </c>
      <c r="M176" s="8">
        <v>11.351902502371015</v>
      </c>
      <c r="N176" s="8">
        <v>12.054392416391197</v>
      </c>
      <c r="O176" s="8">
        <v>12.9887523005722</v>
      </c>
      <c r="P176" s="8">
        <v>14.089842389425</v>
      </c>
      <c r="Q176" s="8">
        <v>15.271712515304664</v>
      </c>
      <c r="R176" s="8">
        <v>16.374630122668332</v>
      </c>
      <c r="S176" s="8">
        <v>17.443576621946718</v>
      </c>
      <c r="T176" s="8">
        <v>18.48872905336394</v>
      </c>
      <c r="U176" s="8">
        <v>19.358791064592712</v>
      </c>
      <c r="V176" s="8">
        <v>20.365438036452016</v>
      </c>
      <c r="W176" s="8">
        <v>21.655695254953034</v>
      </c>
      <c r="X176" s="8">
        <v>22.805397911948948</v>
      </c>
      <c r="Y176" s="8">
        <v>23.272397590790305</v>
      </c>
      <c r="Z176" s="8">
        <v>23.513504449667376</v>
      </c>
      <c r="AA176" s="8">
        <v>24.059724997792522</v>
      </c>
      <c r="AB176" s="8">
        <v>24.700000000000014</v>
      </c>
      <c r="AC176" s="8">
        <v>25.235831832522514</v>
      </c>
      <c r="AD176" s="8">
        <v>26.109776660902831</v>
      </c>
      <c r="AE176" s="8">
        <v>27.563148621032479</v>
      </c>
      <c r="AF176" s="8">
        <v>29.06217976765781</v>
      </c>
      <c r="AG176" s="8">
        <v>29.773645817422302</v>
      </c>
      <c r="AH176" s="8">
        <v>30.042066210922421</v>
      </c>
    </row>
    <row r="177" spans="1:34" x14ac:dyDescent="0.25">
      <c r="A177" s="4">
        <v>82</v>
      </c>
      <c r="B177" s="37" t="s">
        <v>373</v>
      </c>
      <c r="C177" s="8">
        <v>280.39691500000004</v>
      </c>
      <c r="D177" s="8">
        <v>293.39109900000005</v>
      </c>
      <c r="E177" s="8">
        <v>304.68695500000007</v>
      </c>
      <c r="F177" s="8">
        <v>315.31631600000003</v>
      </c>
      <c r="G177" s="8">
        <v>324.08936499999999</v>
      </c>
      <c r="H177" s="8">
        <v>330.52721300000007</v>
      </c>
      <c r="I177" s="8">
        <v>334.965576</v>
      </c>
      <c r="J177" s="8">
        <v>337.63649300000003</v>
      </c>
      <c r="K177" s="8">
        <v>339.82358399999998</v>
      </c>
      <c r="L177" s="8">
        <v>342.691981</v>
      </c>
      <c r="M177" s="8">
        <v>346.31080200000002</v>
      </c>
      <c r="N177" s="8">
        <v>351.13425100000006</v>
      </c>
      <c r="O177" s="8">
        <v>357.79920100000004</v>
      </c>
      <c r="P177" s="8">
        <v>364.85911100000004</v>
      </c>
      <c r="Q177" s="8">
        <v>371.58824200000004</v>
      </c>
      <c r="R177" s="8">
        <v>379.66023700000005</v>
      </c>
      <c r="S177" s="8">
        <v>389.45030800000001</v>
      </c>
      <c r="T177" s="8">
        <v>400.51412500000004</v>
      </c>
      <c r="U177" s="8">
        <v>412.44685400000003</v>
      </c>
      <c r="V177" s="8">
        <v>425.32255000000004</v>
      </c>
      <c r="W177" s="8">
        <v>439.09184299999998</v>
      </c>
      <c r="X177" s="8">
        <v>453.42395400000004</v>
      </c>
      <c r="Y177" s="8">
        <v>466.81309800000002</v>
      </c>
      <c r="Z177" s="8">
        <v>477.96578100000005</v>
      </c>
      <c r="AA177" s="8">
        <v>487.03505000000007</v>
      </c>
      <c r="AB177" s="8">
        <v>493.70000000000005</v>
      </c>
      <c r="AC177" s="8">
        <v>498.32103200000006</v>
      </c>
      <c r="AD177" s="8">
        <v>501.20917700000007</v>
      </c>
      <c r="AE177" s="8">
        <v>503.49007100000011</v>
      </c>
      <c r="AF177" s="8">
        <v>506.58557000000008</v>
      </c>
      <c r="AG177" s="8">
        <v>510.93506700000006</v>
      </c>
      <c r="AH177" s="8">
        <v>516.98782900000003</v>
      </c>
    </row>
    <row r="178" spans="1:34" x14ac:dyDescent="0.25">
      <c r="A178" s="4">
        <v>83</v>
      </c>
      <c r="B178" s="37" t="s">
        <v>374</v>
      </c>
      <c r="C178" s="8">
        <v>174.88364199999995</v>
      </c>
      <c r="D178" s="8">
        <v>183.449083</v>
      </c>
      <c r="E178" s="8">
        <v>189.86596699999998</v>
      </c>
      <c r="F178" s="8">
        <v>195.12613700000003</v>
      </c>
      <c r="G178" s="8">
        <v>198.82657499999996</v>
      </c>
      <c r="H178" s="8">
        <v>200.65847500000001</v>
      </c>
      <c r="I178" s="8">
        <v>200.88353699999999</v>
      </c>
      <c r="J178" s="8">
        <v>199.62999399999998</v>
      </c>
      <c r="K178" s="8">
        <v>197.79547700000001</v>
      </c>
      <c r="L178" s="8">
        <v>196.54978500000001</v>
      </c>
      <c r="M178" s="8">
        <v>195.57887799999997</v>
      </c>
      <c r="N178" s="8">
        <v>194.85396899999995</v>
      </c>
      <c r="O178" s="8">
        <v>195.26222099999998</v>
      </c>
      <c r="P178" s="8">
        <v>195.90600299999997</v>
      </c>
      <c r="Q178" s="8">
        <v>196.49744499999997</v>
      </c>
      <c r="R178" s="8">
        <v>198.57272599999999</v>
      </c>
      <c r="S178" s="8">
        <v>202.32812099999998</v>
      </c>
      <c r="T178" s="8">
        <v>207.43388799999997</v>
      </c>
      <c r="U178" s="8">
        <v>213.863857</v>
      </c>
      <c r="V178" s="8">
        <v>221.31445599999998</v>
      </c>
      <c r="W178" s="8">
        <v>229.06600999999998</v>
      </c>
      <c r="X178" s="8">
        <v>237.28862399999997</v>
      </c>
      <c r="Y178" s="8">
        <v>245.27570800000001</v>
      </c>
      <c r="Z178" s="8">
        <v>252.270949</v>
      </c>
      <c r="AA178" s="8">
        <v>257.97600899999998</v>
      </c>
      <c r="AB178" s="8">
        <v>261.7</v>
      </c>
      <c r="AC178" s="8">
        <v>263.599942</v>
      </c>
      <c r="AD178" s="8">
        <v>263.79621700000001</v>
      </c>
      <c r="AE178" s="8">
        <v>263.21785999999997</v>
      </c>
      <c r="AF178" s="8">
        <v>262.97709599999996</v>
      </c>
      <c r="AG178" s="8">
        <v>263.67321800000002</v>
      </c>
      <c r="AH178" s="8">
        <v>265.68569099999996</v>
      </c>
    </row>
    <row r="179" spans="1:34" x14ac:dyDescent="0.25">
      <c r="A179" s="4">
        <v>84</v>
      </c>
      <c r="B179" s="37" t="s">
        <v>375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</row>
    <row r="180" spans="1:34" x14ac:dyDescent="0.25">
      <c r="A180" s="4">
        <v>85</v>
      </c>
      <c r="B180" s="37" t="s">
        <v>376</v>
      </c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</row>
    <row r="181" spans="1:34" x14ac:dyDescent="0.25">
      <c r="A181" s="4">
        <v>86</v>
      </c>
      <c r="B181" s="37" t="s">
        <v>377</v>
      </c>
      <c r="C181" s="8">
        <v>99.806400000000011</v>
      </c>
      <c r="D181" s="8">
        <v>103.89656000000001</v>
      </c>
      <c r="E181" s="8">
        <v>108.65256000000001</v>
      </c>
      <c r="F181" s="8">
        <v>114.04192</v>
      </c>
      <c r="G181" s="8">
        <v>119.25496000000001</v>
      </c>
      <c r="H181" s="8">
        <v>124.14552000000002</v>
      </c>
      <c r="I181" s="8">
        <v>128.77392</v>
      </c>
      <c r="J181" s="8">
        <v>133.25152000000003</v>
      </c>
      <c r="K181" s="8">
        <v>137.90544000000003</v>
      </c>
      <c r="L181" s="8">
        <v>142.59880000000004</v>
      </c>
      <c r="M181" s="8">
        <v>147.76312000000001</v>
      </c>
      <c r="N181" s="8">
        <v>153.95287999999999</v>
      </c>
      <c r="O181" s="8">
        <v>160.82704000000004</v>
      </c>
      <c r="P181" s="8">
        <v>167.84736000000001</v>
      </c>
      <c r="Q181" s="8">
        <v>174.54752000000005</v>
      </c>
      <c r="R181" s="8">
        <v>180.93680000000001</v>
      </c>
      <c r="S181" s="8">
        <v>187.21472000000003</v>
      </c>
      <c r="T181" s="8">
        <v>193.28848000000002</v>
      </c>
      <c r="U181" s="8">
        <v>198.75672000000003</v>
      </c>
      <c r="V181" s="8">
        <v>204.11127999999999</v>
      </c>
      <c r="W181" s="8">
        <v>210.09920000000002</v>
      </c>
      <c r="X181" s="8">
        <v>216.18224000000001</v>
      </c>
      <c r="Y181" s="8">
        <v>221.57159999999999</v>
      </c>
      <c r="Z181" s="8">
        <v>225.71512000000001</v>
      </c>
      <c r="AA181" s="8">
        <v>229.06056000000004</v>
      </c>
      <c r="AB181" s="8">
        <v>232.00000000000003</v>
      </c>
      <c r="AC181" s="8">
        <v>234.72136000000003</v>
      </c>
      <c r="AD181" s="8">
        <v>237.39632</v>
      </c>
      <c r="AE181" s="8">
        <v>240.22904000000003</v>
      </c>
      <c r="AF181" s="8">
        <v>243.53040000000004</v>
      </c>
      <c r="AG181" s="8">
        <v>247.15192000000002</v>
      </c>
      <c r="AH181" s="8">
        <v>251.16320000000005</v>
      </c>
    </row>
    <row r="182" spans="1:34" x14ac:dyDescent="0.25">
      <c r="A182" s="4">
        <v>87</v>
      </c>
      <c r="B182" s="37" t="s">
        <v>375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</row>
    <row r="183" spans="1:34" x14ac:dyDescent="0.25">
      <c r="A183" s="4">
        <v>88</v>
      </c>
      <c r="B183" s="37" t="s">
        <v>378</v>
      </c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</row>
    <row r="184" spans="1:34" x14ac:dyDescent="0.25"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</row>
    <row r="185" spans="1:34" ht="18" x14ac:dyDescent="0.25">
      <c r="A185" s="20" t="s">
        <v>562</v>
      </c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</row>
    <row r="186" spans="1:34" x14ac:dyDescent="0.25">
      <c r="C186" s="8"/>
    </row>
    <row r="187" spans="1:34" x14ac:dyDescent="0.25">
      <c r="A187" s="7" t="s">
        <v>165</v>
      </c>
      <c r="B187" s="7" t="s">
        <v>563</v>
      </c>
      <c r="C187" s="7" t="s">
        <v>390</v>
      </c>
      <c r="D187" s="7" t="s">
        <v>391</v>
      </c>
      <c r="E187" s="7" t="s">
        <v>392</v>
      </c>
      <c r="F187" s="7" t="s">
        <v>393</v>
      </c>
      <c r="G187" s="7" t="s">
        <v>394</v>
      </c>
      <c r="H187" s="7" t="s">
        <v>395</v>
      </c>
      <c r="I187" s="7" t="s">
        <v>396</v>
      </c>
      <c r="J187" s="7" t="s">
        <v>397</v>
      </c>
      <c r="K187" s="7" t="s">
        <v>398</v>
      </c>
      <c r="L187" s="7" t="s">
        <v>399</v>
      </c>
      <c r="M187" s="7" t="s">
        <v>167</v>
      </c>
      <c r="N187" s="7" t="s">
        <v>168</v>
      </c>
      <c r="O187" s="7" t="s">
        <v>169</v>
      </c>
      <c r="P187" s="7" t="s">
        <v>170</v>
      </c>
      <c r="Q187" s="7" t="s">
        <v>171</v>
      </c>
      <c r="R187" s="7" t="s">
        <v>172</v>
      </c>
      <c r="S187" s="7" t="s">
        <v>173</v>
      </c>
      <c r="T187" s="7" t="s">
        <v>174</v>
      </c>
      <c r="U187" s="7" t="s">
        <v>175</v>
      </c>
      <c r="V187" s="7" t="s">
        <v>176</v>
      </c>
      <c r="W187" s="7" t="s">
        <v>177</v>
      </c>
      <c r="X187" s="7" t="s">
        <v>178</v>
      </c>
      <c r="Y187" s="7" t="s">
        <v>179</v>
      </c>
      <c r="Z187" s="7" t="s">
        <v>180</v>
      </c>
      <c r="AA187" s="7" t="s">
        <v>181</v>
      </c>
      <c r="AB187" s="7" t="s">
        <v>182</v>
      </c>
      <c r="AC187" s="7" t="s">
        <v>183</v>
      </c>
      <c r="AD187" s="7" t="s">
        <v>184</v>
      </c>
      <c r="AE187" s="7" t="s">
        <v>185</v>
      </c>
      <c r="AF187" s="7" t="s">
        <v>186</v>
      </c>
      <c r="AG187" s="7" t="s">
        <v>187</v>
      </c>
      <c r="AH187" s="7" t="s">
        <v>188</v>
      </c>
    </row>
    <row r="188" spans="1:34" x14ac:dyDescent="0.25">
      <c r="A188" s="4">
        <v>1</v>
      </c>
      <c r="B188" s="37" t="s">
        <v>166</v>
      </c>
    </row>
    <row r="189" spans="1:34" x14ac:dyDescent="0.25">
      <c r="A189" s="4">
        <v>2</v>
      </c>
      <c r="B189" s="37" t="s">
        <v>504</v>
      </c>
      <c r="C189" s="13">
        <f>C5*100/C97</f>
        <v>69.882416491278889</v>
      </c>
      <c r="D189" s="13">
        <f t="shared" ref="D189:AH189" si="0">D5*100/D97</f>
        <v>72.244784288861254</v>
      </c>
      <c r="E189" s="13">
        <f t="shared" si="0"/>
        <v>74.650492296748752</v>
      </c>
      <c r="F189" s="13">
        <f t="shared" si="0"/>
        <v>76.965500110616574</v>
      </c>
      <c r="G189" s="13">
        <f t="shared" si="0"/>
        <v>79.058507877655529</v>
      </c>
      <c r="H189" s="13">
        <f t="shared" si="0"/>
        <v>80.869181441317551</v>
      </c>
      <c r="I189" s="13">
        <f t="shared" si="0"/>
        <v>82.54587860328742</v>
      </c>
      <c r="J189" s="13">
        <f t="shared" si="0"/>
        <v>84.27210647387345</v>
      </c>
      <c r="K189" s="13">
        <f t="shared" si="0"/>
        <v>85.836794766157894</v>
      </c>
      <c r="L189" s="13">
        <f t="shared" si="0"/>
        <v>87.571744208033707</v>
      </c>
      <c r="M189" s="13">
        <f t="shared" si="0"/>
        <v>89.083863869285253</v>
      </c>
      <c r="N189" s="13">
        <f t="shared" si="0"/>
        <v>90.264410654324578</v>
      </c>
      <c r="O189" s="13">
        <f t="shared" si="0"/>
        <v>91.214577560428637</v>
      </c>
      <c r="P189" s="13">
        <f t="shared" si="0"/>
        <v>92.210335519576645</v>
      </c>
      <c r="Q189" s="13">
        <f t="shared" si="0"/>
        <v>93.028002262224746</v>
      </c>
      <c r="R189" s="13">
        <f t="shared" si="0"/>
        <v>93.507362769254172</v>
      </c>
      <c r="S189" s="13">
        <f t="shared" si="0"/>
        <v>93.737110322467217</v>
      </c>
      <c r="T189" s="13">
        <f t="shared" si="0"/>
        <v>93.939192115204065</v>
      </c>
      <c r="U189" s="13">
        <f t="shared" si="0"/>
        <v>94.473659352912577</v>
      </c>
      <c r="V189" s="13">
        <f t="shared" si="0"/>
        <v>95.436377703054006</v>
      </c>
      <c r="W189" s="13">
        <f t="shared" si="0"/>
        <v>96.560646400351516</v>
      </c>
      <c r="X189" s="13">
        <f t="shared" si="0"/>
        <v>97.651220728925708</v>
      </c>
      <c r="Y189" s="13">
        <f t="shared" si="0"/>
        <v>98.393669463420025</v>
      </c>
      <c r="Z189" s="13">
        <f t="shared" si="0"/>
        <v>98.760191784190425</v>
      </c>
      <c r="AA189" s="13">
        <f t="shared" si="0"/>
        <v>99.228770416114671</v>
      </c>
      <c r="AB189" s="13">
        <f t="shared" si="0"/>
        <v>99.999999999999943</v>
      </c>
      <c r="AC189" s="13">
        <f t="shared" si="0"/>
        <v>100.91510698018141</v>
      </c>
      <c r="AD189" s="13">
        <f t="shared" si="0"/>
        <v>101.99605303583684</v>
      </c>
      <c r="AE189" s="13">
        <f t="shared" si="0"/>
        <v>103.08513815464082</v>
      </c>
      <c r="AF189" s="13">
        <f t="shared" si="0"/>
        <v>104.00467494846035</v>
      </c>
      <c r="AG189" s="13">
        <f t="shared" si="0"/>
        <v>104.90120239963775</v>
      </c>
      <c r="AH189" s="13">
        <f t="shared" si="0"/>
        <v>105.98358644684764</v>
      </c>
    </row>
    <row r="190" spans="1:34" x14ac:dyDescent="0.25">
      <c r="A190" s="4">
        <v>3</v>
      </c>
      <c r="B190" s="37" t="s">
        <v>4</v>
      </c>
      <c r="C190" s="13">
        <f t="shared" ref="C190:AH197" si="1">C6*100/C98</f>
        <v>46.066131489940993</v>
      </c>
      <c r="D190" s="13">
        <f t="shared" si="1"/>
        <v>48.152992171555333</v>
      </c>
      <c r="E190" s="13">
        <f t="shared" si="1"/>
        <v>50.316649231048345</v>
      </c>
      <c r="F190" s="13">
        <f t="shared" si="1"/>
        <v>53.563792571562587</v>
      </c>
      <c r="G190" s="13">
        <f t="shared" si="1"/>
        <v>55.8050849653916</v>
      </c>
      <c r="H190" s="13">
        <f t="shared" si="1"/>
        <v>58.032462829777586</v>
      </c>
      <c r="I190" s="13">
        <f t="shared" si="1"/>
        <v>59.91298634315865</v>
      </c>
      <c r="J190" s="13">
        <f t="shared" si="1"/>
        <v>62.968737662186548</v>
      </c>
      <c r="K190" s="13">
        <f t="shared" si="1"/>
        <v>65.214419073225528</v>
      </c>
      <c r="L190" s="13">
        <f t="shared" si="1"/>
        <v>67.642703272577108</v>
      </c>
      <c r="M190" s="13">
        <f t="shared" si="1"/>
        <v>70.381789166303562</v>
      </c>
      <c r="N190" s="13">
        <f t="shared" si="1"/>
        <v>72.741229510916526</v>
      </c>
      <c r="O190" s="13">
        <f t="shared" si="1"/>
        <v>74.847474923869441</v>
      </c>
      <c r="P190" s="13">
        <f t="shared" si="1"/>
        <v>76.448953182483407</v>
      </c>
      <c r="Q190" s="13">
        <f t="shared" si="1"/>
        <v>77.560182795807719</v>
      </c>
      <c r="R190" s="13">
        <f t="shared" si="1"/>
        <v>79.170520572001237</v>
      </c>
      <c r="S190" s="13">
        <f t="shared" si="1"/>
        <v>80.706438379202282</v>
      </c>
      <c r="T190" s="13">
        <f t="shared" si="1"/>
        <v>82.242352833163935</v>
      </c>
      <c r="U190" s="13">
        <f t="shared" si="1"/>
        <v>84.148073713142566</v>
      </c>
      <c r="V190" s="13">
        <f t="shared" si="1"/>
        <v>86.474512636271143</v>
      </c>
      <c r="W190" s="13">
        <f t="shared" si="1"/>
        <v>88.312292367482485</v>
      </c>
      <c r="X190" s="13">
        <f t="shared" si="1"/>
        <v>90.558754234730188</v>
      </c>
      <c r="Y190" s="13">
        <f t="shared" si="1"/>
        <v>92.879103509027814</v>
      </c>
      <c r="Z190" s="13">
        <f t="shared" si="1"/>
        <v>94.801787549379355</v>
      </c>
      <c r="AA190" s="13">
        <f t="shared" si="1"/>
        <v>97.512750766940528</v>
      </c>
      <c r="AB190" s="13">
        <f t="shared" si="1"/>
        <v>99.999999999999943</v>
      </c>
      <c r="AC190" s="13">
        <f t="shared" si="1"/>
        <v>102.98388983213157</v>
      </c>
      <c r="AD190" s="13">
        <f t="shared" si="1"/>
        <v>105.72325069691122</v>
      </c>
      <c r="AE190" s="13">
        <f t="shared" si="1"/>
        <v>107.74877790743275</v>
      </c>
      <c r="AF190" s="13">
        <f t="shared" si="1"/>
        <v>109.23923891009765</v>
      </c>
      <c r="AG190" s="13">
        <f t="shared" si="1"/>
        <v>110.66831171467697</v>
      </c>
      <c r="AH190" s="13">
        <f t="shared" si="1"/>
        <v>112.33629254075592</v>
      </c>
    </row>
    <row r="191" spans="1:34" x14ac:dyDescent="0.25">
      <c r="A191" s="4">
        <v>4</v>
      </c>
      <c r="B191" s="37" t="s">
        <v>505</v>
      </c>
      <c r="C191" s="13">
        <f t="shared" si="1"/>
        <v>45.86631065103456</v>
      </c>
      <c r="D191" s="13">
        <f t="shared" si="1"/>
        <v>47.275916724590672</v>
      </c>
      <c r="E191" s="13">
        <f t="shared" si="1"/>
        <v>49.678351192250169</v>
      </c>
      <c r="F191" s="13">
        <f t="shared" si="1"/>
        <v>52.144261384237673</v>
      </c>
      <c r="G191" s="13">
        <f t="shared" si="1"/>
        <v>54.087914696171204</v>
      </c>
      <c r="H191" s="13">
        <f t="shared" si="1"/>
        <v>56.818580080684718</v>
      </c>
      <c r="I191" s="13">
        <f t="shared" si="1"/>
        <v>58.608172360063008</v>
      </c>
      <c r="J191" s="13">
        <f t="shared" si="1"/>
        <v>61.196398067510479</v>
      </c>
      <c r="K191" s="13">
        <f t="shared" si="1"/>
        <v>63.722781870485164</v>
      </c>
      <c r="L191" s="13">
        <f t="shared" si="1"/>
        <v>66.766387898825883</v>
      </c>
      <c r="M191" s="13">
        <f t="shared" si="1"/>
        <v>69.167254698292425</v>
      </c>
      <c r="N191" s="13">
        <f t="shared" si="1"/>
        <v>72.202645369327911</v>
      </c>
      <c r="O191" s="13">
        <f t="shared" si="1"/>
        <v>74.051623004781561</v>
      </c>
      <c r="P191" s="13">
        <f t="shared" si="1"/>
        <v>75.755634304741179</v>
      </c>
      <c r="Q191" s="13">
        <f t="shared" si="1"/>
        <v>77.315065730343662</v>
      </c>
      <c r="R191" s="13">
        <f t="shared" si="1"/>
        <v>79.205359468185165</v>
      </c>
      <c r="S191" s="13">
        <f t="shared" si="1"/>
        <v>80.379036301057454</v>
      </c>
      <c r="T191" s="13">
        <f t="shared" si="1"/>
        <v>82.292965786424446</v>
      </c>
      <c r="U191" s="13">
        <f t="shared" si="1"/>
        <v>83.934573183077916</v>
      </c>
      <c r="V191" s="13">
        <f t="shared" si="1"/>
        <v>85.848283782098534</v>
      </c>
      <c r="W191" s="13">
        <f t="shared" si="1"/>
        <v>87.435523659164645</v>
      </c>
      <c r="X191" s="13">
        <f t="shared" si="1"/>
        <v>89.916767071478517</v>
      </c>
      <c r="Y191" s="13">
        <f t="shared" si="1"/>
        <v>92.479167878588711</v>
      </c>
      <c r="Z191" s="13">
        <f t="shared" si="1"/>
        <v>94.681267996815848</v>
      </c>
      <c r="AA191" s="13">
        <f t="shared" si="1"/>
        <v>97.017185839460268</v>
      </c>
      <c r="AB191" s="13">
        <f t="shared" si="1"/>
        <v>100</v>
      </c>
      <c r="AC191" s="13">
        <f t="shared" si="1"/>
        <v>102.80794888528364</v>
      </c>
      <c r="AD191" s="13">
        <f t="shared" si="1"/>
        <v>106.0938675484331</v>
      </c>
      <c r="AE191" s="13">
        <f t="shared" si="1"/>
        <v>108.1076617377272</v>
      </c>
      <c r="AF191" s="13">
        <f t="shared" si="1"/>
        <v>109.26734360445261</v>
      </c>
      <c r="AG191" s="13">
        <f t="shared" si="1"/>
        <v>110.85940172884357</v>
      </c>
      <c r="AH191" s="13">
        <f t="shared" si="1"/>
        <v>112.3784374138917</v>
      </c>
    </row>
    <row r="192" spans="1:34" x14ac:dyDescent="0.25">
      <c r="A192" s="4">
        <v>5</v>
      </c>
      <c r="B192" s="37" t="s">
        <v>506</v>
      </c>
      <c r="C192" s="13">
        <f t="shared" si="1"/>
        <v>53.000343901850755</v>
      </c>
      <c r="D192" s="13">
        <f t="shared" si="1"/>
        <v>53.266387670706649</v>
      </c>
      <c r="E192" s="13">
        <f t="shared" si="1"/>
        <v>56.73940768020141</v>
      </c>
      <c r="F192" s="13">
        <f t="shared" si="1"/>
        <v>58.938317849969721</v>
      </c>
      <c r="G192" s="13">
        <f t="shared" si="1"/>
        <v>60.678200419791139</v>
      </c>
      <c r="H192" s="13">
        <f t="shared" si="1"/>
        <v>62.330199855654755</v>
      </c>
      <c r="I192" s="13">
        <f t="shared" si="1"/>
        <v>64.109975202968201</v>
      </c>
      <c r="J192" s="13">
        <f t="shared" si="1"/>
        <v>66.820843005132119</v>
      </c>
      <c r="K192" s="13">
        <f t="shared" si="1"/>
        <v>67.413096907192553</v>
      </c>
      <c r="L192" s="13">
        <f t="shared" si="1"/>
        <v>69.187134500300672</v>
      </c>
      <c r="M192" s="13">
        <f t="shared" si="1"/>
        <v>69.090921049547759</v>
      </c>
      <c r="N192" s="13">
        <f t="shared" si="1"/>
        <v>71.496622609106723</v>
      </c>
      <c r="O192" s="13">
        <f t="shared" si="1"/>
        <v>73.122252181091525</v>
      </c>
      <c r="P192" s="13">
        <f t="shared" si="1"/>
        <v>74.085043478551711</v>
      </c>
      <c r="Q192" s="13">
        <f t="shared" si="1"/>
        <v>74.828668145008962</v>
      </c>
      <c r="R192" s="13">
        <f t="shared" si="1"/>
        <v>78.255859744099467</v>
      </c>
      <c r="S192" s="13">
        <f t="shared" si="1"/>
        <v>79.805406444624481</v>
      </c>
      <c r="T192" s="13">
        <f t="shared" si="1"/>
        <v>82.976901457988532</v>
      </c>
      <c r="U192" s="13">
        <f t="shared" si="1"/>
        <v>83.753257851134293</v>
      </c>
      <c r="V192" s="13">
        <f t="shared" si="1"/>
        <v>86.471609454478937</v>
      </c>
      <c r="W192" s="13">
        <f t="shared" si="1"/>
        <v>87.625509986325824</v>
      </c>
      <c r="X192" s="13">
        <f t="shared" si="1"/>
        <v>90.514895444068074</v>
      </c>
      <c r="Y192" s="13">
        <f t="shared" si="1"/>
        <v>91.181525384310945</v>
      </c>
      <c r="Z192" s="13">
        <f t="shared" si="1"/>
        <v>93.244475041753915</v>
      </c>
      <c r="AA192" s="13">
        <f t="shared" si="1"/>
        <v>98.389913615327472</v>
      </c>
      <c r="AB192" s="13">
        <f t="shared" si="1"/>
        <v>99.999999999999901</v>
      </c>
      <c r="AC192" s="13">
        <f t="shared" si="1"/>
        <v>102.10035124346527</v>
      </c>
      <c r="AD192" s="13">
        <f t="shared" si="1"/>
        <v>102.81596774402057</v>
      </c>
      <c r="AE192" s="13">
        <f t="shared" si="1"/>
        <v>104.83598758285552</v>
      </c>
      <c r="AF192" s="13">
        <f t="shared" si="1"/>
        <v>106.65200574996037</v>
      </c>
      <c r="AG192" s="13">
        <f t="shared" si="1"/>
        <v>106.81464340135646</v>
      </c>
      <c r="AH192" s="13">
        <f t="shared" si="1"/>
        <v>109.35064003682263</v>
      </c>
    </row>
    <row r="193" spans="1:34" x14ac:dyDescent="0.25">
      <c r="A193" s="4">
        <v>6</v>
      </c>
      <c r="B193" s="37" t="s">
        <v>8</v>
      </c>
      <c r="C193" s="13">
        <f t="shared" si="1"/>
        <v>34.518276630506556</v>
      </c>
      <c r="D193" s="13">
        <f t="shared" si="1"/>
        <v>34.910855953551433</v>
      </c>
      <c r="E193" s="13">
        <f t="shared" si="1"/>
        <v>35.380439549065059</v>
      </c>
      <c r="F193" s="13">
        <f t="shared" si="1"/>
        <v>36.121671291311046</v>
      </c>
      <c r="G193" s="13">
        <f t="shared" si="1"/>
        <v>36.741762071452136</v>
      </c>
      <c r="H193" s="13">
        <f t="shared" si="1"/>
        <v>37.534229601977621</v>
      </c>
      <c r="I193" s="13">
        <f t="shared" si="1"/>
        <v>38.192574471123301</v>
      </c>
      <c r="J193" s="13">
        <f t="shared" si="1"/>
        <v>39.536064128839975</v>
      </c>
      <c r="K193" s="13">
        <f t="shared" si="1"/>
        <v>40.690771069480547</v>
      </c>
      <c r="L193" s="13">
        <f t="shared" si="1"/>
        <v>41.824157308884345</v>
      </c>
      <c r="M193" s="13">
        <f t="shared" si="1"/>
        <v>43.060722166761252</v>
      </c>
      <c r="N193" s="13">
        <f t="shared" si="1"/>
        <v>44.309409324845149</v>
      </c>
      <c r="O193" s="13">
        <f t="shared" si="1"/>
        <v>45.433625268830475</v>
      </c>
      <c r="P193" s="13">
        <f t="shared" si="1"/>
        <v>46.469632454367677</v>
      </c>
      <c r="Q193" s="13">
        <f t="shared" si="1"/>
        <v>47.620996167480925</v>
      </c>
      <c r="R193" s="13">
        <f t="shared" si="1"/>
        <v>48.722528174310611</v>
      </c>
      <c r="S193" s="13">
        <f t="shared" si="1"/>
        <v>50.306167043777734</v>
      </c>
      <c r="T193" s="13">
        <f t="shared" si="1"/>
        <v>52.359534212757708</v>
      </c>
      <c r="U193" s="13">
        <f t="shared" si="1"/>
        <v>55.824865890586821</v>
      </c>
      <c r="V193" s="13">
        <f t="shared" si="1"/>
        <v>61.496216534451911</v>
      </c>
      <c r="W193" s="13">
        <f t="shared" si="1"/>
        <v>68.800421541756322</v>
      </c>
      <c r="X193" s="13">
        <f t="shared" si="1"/>
        <v>76.34197559492425</v>
      </c>
      <c r="Y193" s="13">
        <f t="shared" si="1"/>
        <v>82.391673612807224</v>
      </c>
      <c r="Z193" s="13">
        <f t="shared" si="1"/>
        <v>87.243997223758939</v>
      </c>
      <c r="AA193" s="13">
        <f t="shared" si="1"/>
        <v>93.085593715933001</v>
      </c>
      <c r="AB193" s="13">
        <f t="shared" si="1"/>
        <v>99.999999999999929</v>
      </c>
      <c r="AC193" s="13">
        <f t="shared" si="1"/>
        <v>106.89617472906026</v>
      </c>
      <c r="AD193" s="13">
        <f t="shared" si="1"/>
        <v>113.99145867168799</v>
      </c>
      <c r="AE193" s="13">
        <f t="shared" si="1"/>
        <v>120.38412006808196</v>
      </c>
      <c r="AF193" s="13">
        <f t="shared" si="1"/>
        <v>124.40014577867206</v>
      </c>
      <c r="AG193" s="13">
        <f t="shared" si="1"/>
        <v>127.47984711162623</v>
      </c>
      <c r="AH193" s="13">
        <f t="shared" si="1"/>
        <v>131.64134288924106</v>
      </c>
    </row>
    <row r="194" spans="1:34" x14ac:dyDescent="0.25">
      <c r="A194" s="4">
        <v>7</v>
      </c>
      <c r="B194" s="37" t="s">
        <v>507</v>
      </c>
      <c r="C194" s="13">
        <f t="shared" si="1"/>
        <v>30.147241673202998</v>
      </c>
      <c r="D194" s="13">
        <f t="shared" si="1"/>
        <v>30.207598552065868</v>
      </c>
      <c r="E194" s="13">
        <f t="shared" si="1"/>
        <v>30.483005506400378</v>
      </c>
      <c r="F194" s="13">
        <f t="shared" si="1"/>
        <v>30.858895348187534</v>
      </c>
      <c r="G194" s="13">
        <f t="shared" si="1"/>
        <v>31.268129275310681</v>
      </c>
      <c r="H194" s="13">
        <f t="shared" si="1"/>
        <v>32.098497641311241</v>
      </c>
      <c r="I194" s="13">
        <f t="shared" si="1"/>
        <v>32.556553506700332</v>
      </c>
      <c r="J194" s="13">
        <f t="shared" si="1"/>
        <v>32.808455841700059</v>
      </c>
      <c r="K194" s="13">
        <f t="shared" si="1"/>
        <v>33.60993254355138</v>
      </c>
      <c r="L194" s="13">
        <f t="shared" si="1"/>
        <v>34.293666477978796</v>
      </c>
      <c r="M194" s="13">
        <f t="shared" si="1"/>
        <v>35.088632520620521</v>
      </c>
      <c r="N194" s="13">
        <f t="shared" si="1"/>
        <v>36.229660651481474</v>
      </c>
      <c r="O194" s="13">
        <f t="shared" si="1"/>
        <v>37.652185857984826</v>
      </c>
      <c r="P194" s="13">
        <f t="shared" si="1"/>
        <v>38.774248513191267</v>
      </c>
      <c r="Q194" s="13">
        <f t="shared" si="1"/>
        <v>40.218543877002432</v>
      </c>
      <c r="R194" s="13">
        <f t="shared" si="1"/>
        <v>41.672924349801967</v>
      </c>
      <c r="S194" s="13">
        <f t="shared" si="1"/>
        <v>44.105788781917354</v>
      </c>
      <c r="T194" s="13">
        <f t="shared" si="1"/>
        <v>46.754340149176727</v>
      </c>
      <c r="U194" s="13">
        <f t="shared" si="1"/>
        <v>50.624802992515349</v>
      </c>
      <c r="V194" s="13">
        <f t="shared" si="1"/>
        <v>56.985775810761019</v>
      </c>
      <c r="W194" s="13">
        <f t="shared" si="1"/>
        <v>64.984090686407967</v>
      </c>
      <c r="X194" s="13">
        <f t="shared" si="1"/>
        <v>73.241623459210459</v>
      </c>
      <c r="Y194" s="13">
        <f t="shared" si="1"/>
        <v>80.141733245110416</v>
      </c>
      <c r="Z194" s="13">
        <f t="shared" si="1"/>
        <v>85.551704086898056</v>
      </c>
      <c r="AA194" s="13">
        <f t="shared" si="1"/>
        <v>91.984766613858596</v>
      </c>
      <c r="AB194" s="13">
        <f t="shared" si="1"/>
        <v>99.999999999999915</v>
      </c>
      <c r="AC194" s="13">
        <f t="shared" si="1"/>
        <v>108.24366456206161</v>
      </c>
      <c r="AD194" s="13">
        <f t="shared" si="1"/>
        <v>117.02049344636603</v>
      </c>
      <c r="AE194" s="13">
        <f t="shared" si="1"/>
        <v>124.96365728606033</v>
      </c>
      <c r="AF194" s="13">
        <f t="shared" si="1"/>
        <v>129.66532969557085</v>
      </c>
      <c r="AG194" s="13">
        <f t="shared" si="1"/>
        <v>133.70778592142463</v>
      </c>
      <c r="AH194" s="13">
        <f t="shared" si="1"/>
        <v>138.8094974064681</v>
      </c>
    </row>
    <row r="195" spans="1:34" x14ac:dyDescent="0.25">
      <c r="A195" s="4">
        <v>8</v>
      </c>
      <c r="B195" s="37" t="s">
        <v>508</v>
      </c>
      <c r="C195" s="13">
        <f t="shared" si="1"/>
        <v>46.191503188975602</v>
      </c>
      <c r="D195" s="13">
        <f t="shared" si="1"/>
        <v>47.599296381744686</v>
      </c>
      <c r="E195" s="13">
        <f t="shared" si="1"/>
        <v>48.653364832271876</v>
      </c>
      <c r="F195" s="13">
        <f t="shared" si="1"/>
        <v>50.372514453084108</v>
      </c>
      <c r="G195" s="13">
        <f t="shared" si="1"/>
        <v>54.292461250740537</v>
      </c>
      <c r="H195" s="13">
        <f t="shared" si="1"/>
        <v>55.952219982708449</v>
      </c>
      <c r="I195" s="13">
        <f t="shared" si="1"/>
        <v>57.83771320448249</v>
      </c>
      <c r="J195" s="13">
        <f t="shared" si="1"/>
        <v>61.649641893298444</v>
      </c>
      <c r="K195" s="13">
        <f t="shared" si="1"/>
        <v>61.892739855948925</v>
      </c>
      <c r="L195" s="13">
        <f t="shared" si="1"/>
        <v>65.306331404625354</v>
      </c>
      <c r="M195" s="13">
        <f t="shared" si="1"/>
        <v>66.677958141828313</v>
      </c>
      <c r="N195" s="13">
        <f t="shared" si="1"/>
        <v>67.168394505505972</v>
      </c>
      <c r="O195" s="13">
        <f t="shared" si="1"/>
        <v>68.709833654217334</v>
      </c>
      <c r="P195" s="13">
        <f t="shared" si="1"/>
        <v>68.837171533177823</v>
      </c>
      <c r="Q195" s="13">
        <f t="shared" si="1"/>
        <v>69.550658763337609</v>
      </c>
      <c r="R195" s="13">
        <f t="shared" si="1"/>
        <v>71.062011646493886</v>
      </c>
      <c r="S195" s="13">
        <f t="shared" si="1"/>
        <v>73.130317214512502</v>
      </c>
      <c r="T195" s="13">
        <f t="shared" si="1"/>
        <v>74.670904638701757</v>
      </c>
      <c r="U195" s="13">
        <f t="shared" si="1"/>
        <v>77.208337494828854</v>
      </c>
      <c r="V195" s="13">
        <f t="shared" si="1"/>
        <v>80.308046726687238</v>
      </c>
      <c r="W195" s="13">
        <f t="shared" si="1"/>
        <v>83.812701920090703</v>
      </c>
      <c r="X195" s="13">
        <f t="shared" si="1"/>
        <v>86.941282507749207</v>
      </c>
      <c r="Y195" s="13">
        <f t="shared" si="1"/>
        <v>89.88787662190667</v>
      </c>
      <c r="Z195" s="13">
        <f t="shared" si="1"/>
        <v>92.599879264740338</v>
      </c>
      <c r="AA195" s="13">
        <f t="shared" si="1"/>
        <v>96.104762805890886</v>
      </c>
      <c r="AB195" s="13">
        <f t="shared" si="1"/>
        <v>100</v>
      </c>
      <c r="AC195" s="13">
        <f t="shared" si="1"/>
        <v>103.57574935370154</v>
      </c>
      <c r="AD195" s="13">
        <f t="shared" si="1"/>
        <v>105.76771821434174</v>
      </c>
      <c r="AE195" s="13">
        <f t="shared" si="1"/>
        <v>107.29963521525018</v>
      </c>
      <c r="AF195" s="13">
        <f t="shared" si="1"/>
        <v>108.39731715205468</v>
      </c>
      <c r="AG195" s="13">
        <f t="shared" si="1"/>
        <v>110.00828172230734</v>
      </c>
      <c r="AH195" s="13">
        <f t="shared" si="1"/>
        <v>110.83856273274273</v>
      </c>
    </row>
    <row r="196" spans="1:34" x14ac:dyDescent="0.25">
      <c r="A196" s="4">
        <v>9</v>
      </c>
      <c r="B196" s="37" t="s">
        <v>509</v>
      </c>
      <c r="C196" s="13">
        <f t="shared" si="1"/>
        <v>49.110992285600418</v>
      </c>
      <c r="D196" s="13">
        <f t="shared" si="1"/>
        <v>49.568828105200382</v>
      </c>
      <c r="E196" s="13">
        <f t="shared" si="1"/>
        <v>51.087623903438718</v>
      </c>
      <c r="F196" s="13">
        <f t="shared" si="1"/>
        <v>52.422701123291311</v>
      </c>
      <c r="G196" s="13">
        <f t="shared" si="1"/>
        <v>52.174824665036304</v>
      </c>
      <c r="H196" s="13">
        <f t="shared" si="1"/>
        <v>53.970010709902169</v>
      </c>
      <c r="I196" s="13">
        <f t="shared" si="1"/>
        <v>54.919234736312688</v>
      </c>
      <c r="J196" s="13">
        <f t="shared" si="1"/>
        <v>58.287670055251787</v>
      </c>
      <c r="K196" s="13">
        <f t="shared" si="1"/>
        <v>59.149811569194661</v>
      </c>
      <c r="L196" s="13">
        <f t="shared" si="1"/>
        <v>63.278279233948062</v>
      </c>
      <c r="M196" s="13">
        <f t="shared" si="1"/>
        <v>66.268080493420598</v>
      </c>
      <c r="N196" s="13">
        <f t="shared" si="1"/>
        <v>66.411026754532855</v>
      </c>
      <c r="O196" s="13">
        <f t="shared" si="1"/>
        <v>67.799055946614104</v>
      </c>
      <c r="P196" s="13">
        <f t="shared" si="1"/>
        <v>68.321776364131367</v>
      </c>
      <c r="Q196" s="13">
        <f t="shared" si="1"/>
        <v>69.430094939376573</v>
      </c>
      <c r="R196" s="13">
        <f t="shared" si="1"/>
        <v>72.282988844269639</v>
      </c>
      <c r="S196" s="13">
        <f t="shared" si="1"/>
        <v>71.569533028811549</v>
      </c>
      <c r="T196" s="13">
        <f t="shared" si="1"/>
        <v>71.779956457309325</v>
      </c>
      <c r="U196" s="13">
        <f t="shared" si="1"/>
        <v>73.604710269645523</v>
      </c>
      <c r="V196" s="13">
        <f t="shared" si="1"/>
        <v>76.521071922766126</v>
      </c>
      <c r="W196" s="13">
        <f t="shared" si="1"/>
        <v>82.079624802002485</v>
      </c>
      <c r="X196" s="13">
        <f t="shared" si="1"/>
        <v>87.776786190601683</v>
      </c>
      <c r="Y196" s="13">
        <f t="shared" si="1"/>
        <v>91.532731399701618</v>
      </c>
      <c r="Z196" s="13">
        <f t="shared" si="1"/>
        <v>94.219225869621852</v>
      </c>
      <c r="AA196" s="13">
        <f t="shared" si="1"/>
        <v>96.74980645694194</v>
      </c>
      <c r="AB196" s="13">
        <f t="shared" si="1"/>
        <v>100</v>
      </c>
      <c r="AC196" s="13">
        <f t="shared" si="1"/>
        <v>102.08163027005315</v>
      </c>
      <c r="AD196" s="13">
        <f t="shared" si="1"/>
        <v>103.81045965148911</v>
      </c>
      <c r="AE196" s="13">
        <f t="shared" si="1"/>
        <v>105.81730707901231</v>
      </c>
      <c r="AF196" s="13">
        <f t="shared" si="1"/>
        <v>105.55090754390071</v>
      </c>
      <c r="AG196" s="13">
        <f t="shared" si="1"/>
        <v>106.58113739723626</v>
      </c>
      <c r="AH196" s="13">
        <f t="shared" si="1"/>
        <v>107.3608999928007</v>
      </c>
    </row>
    <row r="197" spans="1:34" x14ac:dyDescent="0.25">
      <c r="A197" s="4">
        <v>10</v>
      </c>
      <c r="B197" s="37" t="s">
        <v>13</v>
      </c>
      <c r="C197" s="13">
        <f t="shared" si="1"/>
        <v>62.327079592097995</v>
      </c>
      <c r="D197" s="13">
        <f t="shared" si="1"/>
        <v>63.716420846949696</v>
      </c>
      <c r="E197" s="13">
        <f t="shared" si="1"/>
        <v>65.922284684945879</v>
      </c>
      <c r="F197" s="13">
        <f t="shared" si="1"/>
        <v>68.150341417342375</v>
      </c>
      <c r="G197" s="13">
        <f t="shared" si="1"/>
        <v>69.950973784876979</v>
      </c>
      <c r="H197" s="13">
        <f t="shared" si="1"/>
        <v>71.753969117169447</v>
      </c>
      <c r="I197" s="13">
        <f t="shared" si="1"/>
        <v>73.944500359901866</v>
      </c>
      <c r="J197" s="13">
        <f t="shared" si="1"/>
        <v>75.464764203040232</v>
      </c>
      <c r="K197" s="13">
        <f t="shared" si="1"/>
        <v>76.772301508169292</v>
      </c>
      <c r="L197" s="13">
        <f t="shared" si="1"/>
        <v>78.482337472179651</v>
      </c>
      <c r="M197" s="13">
        <f t="shared" si="1"/>
        <v>79.452406980739568</v>
      </c>
      <c r="N197" s="13">
        <f t="shared" si="1"/>
        <v>79.989037339415731</v>
      </c>
      <c r="O197" s="13">
        <f t="shared" si="1"/>
        <v>80.818399824011721</v>
      </c>
      <c r="P197" s="13">
        <f t="shared" si="1"/>
        <v>81.71745917424731</v>
      </c>
      <c r="Q197" s="13">
        <f t="shared" si="1"/>
        <v>82.455655498182693</v>
      </c>
      <c r="R197" s="13">
        <f t="shared" si="1"/>
        <v>83.553448178355737</v>
      </c>
      <c r="S197" s="13">
        <f t="shared" si="1"/>
        <v>84.06621029591075</v>
      </c>
      <c r="T197" s="13">
        <f t="shared" si="1"/>
        <v>84.354227902916023</v>
      </c>
      <c r="U197" s="13">
        <f t="shared" si="1"/>
        <v>85.155661703488107</v>
      </c>
      <c r="V197" s="13">
        <f t="shared" si="1"/>
        <v>86.46230235790361</v>
      </c>
      <c r="W197" s="13">
        <f t="shared" si="1"/>
        <v>88.444138131646667</v>
      </c>
      <c r="X197" s="13">
        <f t="shared" si="1"/>
        <v>90.94018159798884</v>
      </c>
      <c r="Y197" s="13">
        <f t="shared" si="1"/>
        <v>93.796619451007032</v>
      </c>
      <c r="Z197" s="13">
        <f t="shared" si="1"/>
        <v>95.937372422219639</v>
      </c>
      <c r="AA197" s="13">
        <f t="shared" si="1"/>
        <v>97.782243033326168</v>
      </c>
      <c r="AB197" s="13">
        <f t="shared" si="1"/>
        <v>100.00000000000001</v>
      </c>
      <c r="AC197" s="13">
        <f t="shared" si="1"/>
        <v>102.13551501511806</v>
      </c>
      <c r="AD197" s="13">
        <f t="shared" si="1"/>
        <v>104.01039882303223</v>
      </c>
      <c r="AE197" s="13">
        <f t="shared" si="1"/>
        <v>105.89945193380632</v>
      </c>
      <c r="AF197" s="13">
        <f t="shared" si="1"/>
        <v>107.66150535017182</v>
      </c>
      <c r="AG197" s="13">
        <f t="shared" si="1"/>
        <v>109.12668757724227</v>
      </c>
      <c r="AH197" s="13">
        <f t="shared" ref="AH197" si="2">AH13*100/AH105</f>
        <v>110.60178361874256</v>
      </c>
    </row>
    <row r="198" spans="1:34" x14ac:dyDescent="0.25">
      <c r="A198" s="4">
        <v>11</v>
      </c>
      <c r="B198" s="37" t="s">
        <v>15</v>
      </c>
      <c r="C198" s="13">
        <f t="shared" ref="C198:AH205" si="3">C14*100/C106</f>
        <v>57.120935143127575</v>
      </c>
      <c r="D198" s="13">
        <f t="shared" si="3"/>
        <v>59.048644574575221</v>
      </c>
      <c r="E198" s="13">
        <f t="shared" si="3"/>
        <v>61.61295812293703</v>
      </c>
      <c r="F198" s="13">
        <f t="shared" si="3"/>
        <v>66.300409757345918</v>
      </c>
      <c r="G198" s="13">
        <f t="shared" si="3"/>
        <v>68.133386709743618</v>
      </c>
      <c r="H198" s="13">
        <f t="shared" si="3"/>
        <v>70.797145910521422</v>
      </c>
      <c r="I198" s="13">
        <f t="shared" si="3"/>
        <v>75.145945378503981</v>
      </c>
      <c r="J198" s="13">
        <f t="shared" si="3"/>
        <v>80.404043034666273</v>
      </c>
      <c r="K198" s="13">
        <f t="shared" si="3"/>
        <v>83.64455517138731</v>
      </c>
      <c r="L198" s="13">
        <f t="shared" si="3"/>
        <v>86.240554458950371</v>
      </c>
      <c r="M198" s="13">
        <f t="shared" si="3"/>
        <v>87.317955547887166</v>
      </c>
      <c r="N198" s="13">
        <f t="shared" si="3"/>
        <v>88.582323173366731</v>
      </c>
      <c r="O198" s="13">
        <f t="shared" si="3"/>
        <v>89.907557154069792</v>
      </c>
      <c r="P198" s="13">
        <f t="shared" si="3"/>
        <v>91.941160568984401</v>
      </c>
      <c r="Q198" s="13">
        <f t="shared" si="3"/>
        <v>92.956872789207026</v>
      </c>
      <c r="R198" s="13">
        <f t="shared" si="3"/>
        <v>93.497808938185159</v>
      </c>
      <c r="S198" s="13">
        <f t="shared" si="3"/>
        <v>93.213454530573216</v>
      </c>
      <c r="T198" s="13">
        <f t="shared" si="3"/>
        <v>93.60443711146533</v>
      </c>
      <c r="U198" s="13">
        <f t="shared" si="3"/>
        <v>93.999770028686655</v>
      </c>
      <c r="V198" s="13">
        <f t="shared" si="3"/>
        <v>94.755384175054886</v>
      </c>
      <c r="W198" s="13">
        <f t="shared" si="3"/>
        <v>95.538400715095136</v>
      </c>
      <c r="X198" s="13">
        <f t="shared" si="3"/>
        <v>96.675663397526918</v>
      </c>
      <c r="Y198" s="13">
        <f t="shared" si="3"/>
        <v>97.61792389889149</v>
      </c>
      <c r="Z198" s="13">
        <f t="shared" si="3"/>
        <v>97.977987109012645</v>
      </c>
      <c r="AA198" s="13">
        <f t="shared" si="3"/>
        <v>98.690385309534179</v>
      </c>
      <c r="AB198" s="13">
        <f t="shared" si="3"/>
        <v>99.999999999999915</v>
      </c>
      <c r="AC198" s="13">
        <f t="shared" si="3"/>
        <v>101.63252041927684</v>
      </c>
      <c r="AD198" s="13">
        <f t="shared" si="3"/>
        <v>103.41939286482837</v>
      </c>
      <c r="AE198" s="13">
        <f t="shared" si="3"/>
        <v>104.91256046219712</v>
      </c>
      <c r="AF198" s="13">
        <f t="shared" si="3"/>
        <v>105.53984656195213</v>
      </c>
      <c r="AG198" s="13">
        <f t="shared" si="3"/>
        <v>106.7668299121984</v>
      </c>
      <c r="AH198" s="13">
        <f t="shared" si="3"/>
        <v>107.54740245403165</v>
      </c>
    </row>
    <row r="199" spans="1:34" x14ac:dyDescent="0.25">
      <c r="A199" s="4">
        <v>12</v>
      </c>
      <c r="B199" s="37" t="s">
        <v>17</v>
      </c>
      <c r="C199" s="13">
        <f t="shared" si="3"/>
        <v>63.120188784531088</v>
      </c>
      <c r="D199" s="13">
        <f t="shared" si="3"/>
        <v>65.298986633721512</v>
      </c>
      <c r="E199" s="13">
        <f t="shared" si="3"/>
        <v>67.478145325434241</v>
      </c>
      <c r="F199" s="13">
        <f t="shared" si="3"/>
        <v>69.668848447583045</v>
      </c>
      <c r="G199" s="13">
        <f t="shared" si="3"/>
        <v>71.739635745527622</v>
      </c>
      <c r="H199" s="13">
        <f t="shared" si="3"/>
        <v>73.674353469709459</v>
      </c>
      <c r="I199" s="13">
        <f t="shared" si="3"/>
        <v>75.378607413157852</v>
      </c>
      <c r="J199" s="13">
        <f t="shared" si="3"/>
        <v>76.982348424117234</v>
      </c>
      <c r="K199" s="13">
        <f t="shared" si="3"/>
        <v>78.636638561149454</v>
      </c>
      <c r="L199" s="13">
        <f t="shared" si="3"/>
        <v>80.77389902905071</v>
      </c>
      <c r="M199" s="13">
        <f t="shared" si="3"/>
        <v>82.658270928778947</v>
      </c>
      <c r="N199" s="13">
        <f t="shared" si="3"/>
        <v>84.273800561478893</v>
      </c>
      <c r="O199" s="13">
        <f t="shared" si="3"/>
        <v>85.569238290101339</v>
      </c>
      <c r="P199" s="13">
        <f t="shared" si="3"/>
        <v>86.901375450054033</v>
      </c>
      <c r="Q199" s="13">
        <f t="shared" si="3"/>
        <v>88.164076381524794</v>
      </c>
      <c r="R199" s="13">
        <f t="shared" si="3"/>
        <v>88.927682502696314</v>
      </c>
      <c r="S199" s="13">
        <f t="shared" si="3"/>
        <v>89.338107208791641</v>
      </c>
      <c r="T199" s="13">
        <f t="shared" si="3"/>
        <v>89.725316153636967</v>
      </c>
      <c r="U199" s="13">
        <f t="shared" si="3"/>
        <v>90.485623036195591</v>
      </c>
      <c r="V199" s="13">
        <f t="shared" si="3"/>
        <v>91.634991838953312</v>
      </c>
      <c r="W199" s="13">
        <f t="shared" si="3"/>
        <v>93.079595721399372</v>
      </c>
      <c r="X199" s="13">
        <f t="shared" si="3"/>
        <v>94.774937997443615</v>
      </c>
      <c r="Y199" s="13">
        <f t="shared" si="3"/>
        <v>96.181257157735672</v>
      </c>
      <c r="Z199" s="13">
        <f t="shared" si="3"/>
        <v>97.175381850692673</v>
      </c>
      <c r="AA199" s="13">
        <f t="shared" si="3"/>
        <v>98.416492853733615</v>
      </c>
      <c r="AB199" s="13">
        <f t="shared" si="3"/>
        <v>99.999999999999929</v>
      </c>
      <c r="AC199" s="13">
        <f t="shared" si="3"/>
        <v>101.58681933875781</v>
      </c>
      <c r="AD199" s="13">
        <f t="shared" si="3"/>
        <v>103.13230051413159</v>
      </c>
      <c r="AE199" s="13">
        <f t="shared" si="3"/>
        <v>104.69323298221912</v>
      </c>
      <c r="AF199" s="13">
        <f t="shared" si="3"/>
        <v>105.98964028292878</v>
      </c>
      <c r="AG199" s="13">
        <f t="shared" si="3"/>
        <v>107.14139426353549</v>
      </c>
      <c r="AH199" s="13">
        <f t="shared" si="3"/>
        <v>108.62288009207731</v>
      </c>
    </row>
    <row r="200" spans="1:34" x14ac:dyDescent="0.25">
      <c r="A200" s="4">
        <v>13</v>
      </c>
      <c r="B200" s="37" t="s">
        <v>510</v>
      </c>
      <c r="C200" s="13">
        <f t="shared" si="3"/>
        <v>66.463796407212598</v>
      </c>
      <c r="D200" s="13">
        <f t="shared" si="3"/>
        <v>68.473112824072999</v>
      </c>
      <c r="E200" s="13">
        <f t="shared" si="3"/>
        <v>70.387220699997755</v>
      </c>
      <c r="F200" s="13">
        <f t="shared" si="3"/>
        <v>72.28242017064693</v>
      </c>
      <c r="G200" s="13">
        <f t="shared" si="3"/>
        <v>74.080588163190583</v>
      </c>
      <c r="H200" s="13">
        <f t="shared" si="3"/>
        <v>75.76146868558088</v>
      </c>
      <c r="I200" s="13">
        <f t="shared" si="3"/>
        <v>77.201607885465535</v>
      </c>
      <c r="J200" s="13">
        <f t="shared" si="3"/>
        <v>78.724624674775669</v>
      </c>
      <c r="K200" s="13">
        <f t="shared" si="3"/>
        <v>80.292769262260833</v>
      </c>
      <c r="L200" s="13">
        <f t="shared" si="3"/>
        <v>82.355702000925561</v>
      </c>
      <c r="M200" s="13">
        <f t="shared" si="3"/>
        <v>84.02192994138727</v>
      </c>
      <c r="N200" s="13">
        <f t="shared" si="3"/>
        <v>85.478487948507151</v>
      </c>
      <c r="O200" s="13">
        <f t="shared" si="3"/>
        <v>86.614410424989956</v>
      </c>
      <c r="P200" s="13">
        <f t="shared" si="3"/>
        <v>87.83953720816767</v>
      </c>
      <c r="Q200" s="13">
        <f t="shared" si="3"/>
        <v>89.005598247387113</v>
      </c>
      <c r="R200" s="13">
        <f t="shared" si="3"/>
        <v>89.589389479122246</v>
      </c>
      <c r="S200" s="13">
        <f t="shared" si="3"/>
        <v>89.868886510100751</v>
      </c>
      <c r="T200" s="13">
        <f t="shared" si="3"/>
        <v>90.196646971542862</v>
      </c>
      <c r="U200" s="13">
        <f t="shared" si="3"/>
        <v>90.87949804553655</v>
      </c>
      <c r="V200" s="13">
        <f t="shared" si="3"/>
        <v>91.972565125745561</v>
      </c>
      <c r="W200" s="13">
        <f t="shared" si="3"/>
        <v>93.312571457991979</v>
      </c>
      <c r="X200" s="13">
        <f t="shared" si="3"/>
        <v>94.964387262326809</v>
      </c>
      <c r="Y200" s="13">
        <f t="shared" si="3"/>
        <v>96.277170080082783</v>
      </c>
      <c r="Z200" s="13">
        <f t="shared" si="3"/>
        <v>97.166611415238577</v>
      </c>
      <c r="AA200" s="13">
        <f t="shared" si="3"/>
        <v>98.437623381133321</v>
      </c>
      <c r="AB200" s="13">
        <f t="shared" si="3"/>
        <v>99.999999999999957</v>
      </c>
      <c r="AC200" s="13">
        <f t="shared" si="3"/>
        <v>101.56446811564327</v>
      </c>
      <c r="AD200" s="13">
        <f t="shared" si="3"/>
        <v>103.09040810367947</v>
      </c>
      <c r="AE200" s="13">
        <f t="shared" si="3"/>
        <v>104.56023731618168</v>
      </c>
      <c r="AF200" s="13">
        <f t="shared" si="3"/>
        <v>105.74895199263877</v>
      </c>
      <c r="AG200" s="13">
        <f t="shared" si="3"/>
        <v>106.79572540599867</v>
      </c>
      <c r="AH200" s="13">
        <f t="shared" si="3"/>
        <v>108.33644809272698</v>
      </c>
    </row>
    <row r="201" spans="1:34" x14ac:dyDescent="0.25">
      <c r="A201" s="4">
        <v>14</v>
      </c>
      <c r="B201" s="37" t="s">
        <v>511</v>
      </c>
      <c r="C201" s="13">
        <f t="shared" si="3"/>
        <v>60.498350134150101</v>
      </c>
      <c r="D201" s="13">
        <f t="shared" si="3"/>
        <v>65.141525920242756</v>
      </c>
      <c r="E201" s="13">
        <f t="shared" si="3"/>
        <v>65.752802380803629</v>
      </c>
      <c r="F201" s="13">
        <f t="shared" si="3"/>
        <v>65.881846910007468</v>
      </c>
      <c r="G201" s="13">
        <f t="shared" si="3"/>
        <v>70.906662419099419</v>
      </c>
      <c r="H201" s="13">
        <f t="shared" si="3"/>
        <v>72.465417691829643</v>
      </c>
      <c r="I201" s="13">
        <f t="shared" si="3"/>
        <v>73.216727780072731</v>
      </c>
      <c r="J201" s="13">
        <f t="shared" si="3"/>
        <v>75.930420965770907</v>
      </c>
      <c r="K201" s="13">
        <f t="shared" si="3"/>
        <v>75.770992501280205</v>
      </c>
      <c r="L201" s="13">
        <f t="shared" si="3"/>
        <v>83.359797539479757</v>
      </c>
      <c r="M201" s="13">
        <f t="shared" si="3"/>
        <v>84.064207886686617</v>
      </c>
      <c r="N201" s="13">
        <f t="shared" si="3"/>
        <v>82.706503443138217</v>
      </c>
      <c r="O201" s="13">
        <f t="shared" si="3"/>
        <v>84.377813673053893</v>
      </c>
      <c r="P201" s="13">
        <f t="shared" si="3"/>
        <v>86.32655833158411</v>
      </c>
      <c r="Q201" s="13">
        <f t="shared" si="3"/>
        <v>85.96052418258283</v>
      </c>
      <c r="R201" s="13">
        <f t="shared" si="3"/>
        <v>86.799547757608494</v>
      </c>
      <c r="S201" s="13">
        <f t="shared" si="3"/>
        <v>88.305969510837571</v>
      </c>
      <c r="T201" s="13">
        <f t="shared" si="3"/>
        <v>91.926624809176872</v>
      </c>
      <c r="U201" s="13">
        <f t="shared" si="3"/>
        <v>93.252630549479989</v>
      </c>
      <c r="V201" s="13">
        <f t="shared" si="3"/>
        <v>92.443417658854301</v>
      </c>
      <c r="W201" s="13">
        <f t="shared" si="3"/>
        <v>92.762297969084415</v>
      </c>
      <c r="X201" s="13">
        <f t="shared" si="3"/>
        <v>93.565202554906563</v>
      </c>
      <c r="Y201" s="13">
        <f t="shared" si="3"/>
        <v>94.735291181794906</v>
      </c>
      <c r="Z201" s="13">
        <f t="shared" si="3"/>
        <v>97.023245156249999</v>
      </c>
      <c r="AA201" s="13">
        <f t="shared" si="3"/>
        <v>97.522610226210787</v>
      </c>
      <c r="AB201" s="13">
        <f t="shared" si="3"/>
        <v>99.999999999999929</v>
      </c>
      <c r="AC201" s="13">
        <f t="shared" si="3"/>
        <v>102.13012816995194</v>
      </c>
      <c r="AD201" s="13">
        <f t="shared" si="3"/>
        <v>103.74829446651523</v>
      </c>
      <c r="AE201" s="13">
        <f t="shared" si="3"/>
        <v>104.53405991653605</v>
      </c>
      <c r="AF201" s="13">
        <f t="shared" si="3"/>
        <v>106.25203798577174</v>
      </c>
      <c r="AG201" s="13">
        <f t="shared" si="3"/>
        <v>104.28513823942497</v>
      </c>
      <c r="AH201" s="13">
        <f t="shared" si="3"/>
        <v>107.19377714810798</v>
      </c>
    </row>
    <row r="202" spans="1:34" x14ac:dyDescent="0.25">
      <c r="A202" s="4">
        <v>15</v>
      </c>
      <c r="B202" s="37" t="s">
        <v>512</v>
      </c>
      <c r="C202" s="13">
        <f t="shared" si="3"/>
        <v>63.388155324086441</v>
      </c>
      <c r="D202" s="13">
        <f t="shared" si="3"/>
        <v>64.66726033435441</v>
      </c>
      <c r="E202" s="13">
        <f t="shared" si="3"/>
        <v>63.465003060890965</v>
      </c>
      <c r="F202" s="13">
        <f t="shared" si="3"/>
        <v>66.112404185637118</v>
      </c>
      <c r="G202" s="13">
        <f t="shared" si="3"/>
        <v>67.538549521382862</v>
      </c>
      <c r="H202" s="13">
        <f t="shared" si="3"/>
        <v>69.525953464147776</v>
      </c>
      <c r="I202" s="13">
        <f t="shared" si="3"/>
        <v>69.92798296670739</v>
      </c>
      <c r="J202" s="13">
        <f t="shared" si="3"/>
        <v>74.386964925183733</v>
      </c>
      <c r="K202" s="13">
        <f t="shared" si="3"/>
        <v>74.74224117412308</v>
      </c>
      <c r="L202" s="13">
        <f t="shared" si="3"/>
        <v>76.974145925026079</v>
      </c>
      <c r="M202" s="13">
        <f t="shared" si="3"/>
        <v>77.840838649251296</v>
      </c>
      <c r="N202" s="13">
        <f t="shared" si="3"/>
        <v>81.476789361763636</v>
      </c>
      <c r="O202" s="13">
        <f t="shared" si="3"/>
        <v>83.338434382905277</v>
      </c>
      <c r="P202" s="13">
        <f t="shared" si="3"/>
        <v>83.547301677993644</v>
      </c>
      <c r="Q202" s="13">
        <f t="shared" si="3"/>
        <v>84.437686062910956</v>
      </c>
      <c r="R202" s="13">
        <f t="shared" si="3"/>
        <v>84.743582900361943</v>
      </c>
      <c r="S202" s="13">
        <f t="shared" si="3"/>
        <v>85.629546027675204</v>
      </c>
      <c r="T202" s="13">
        <f t="shared" si="3"/>
        <v>86.664685940671433</v>
      </c>
      <c r="U202" s="13">
        <f t="shared" si="3"/>
        <v>88.098823354093881</v>
      </c>
      <c r="V202" s="13">
        <f t="shared" si="3"/>
        <v>89.655410140000839</v>
      </c>
      <c r="W202" s="13">
        <f t="shared" si="3"/>
        <v>92.178310069851946</v>
      </c>
      <c r="X202" s="13">
        <f t="shared" si="3"/>
        <v>93.339522700318312</v>
      </c>
      <c r="Y202" s="13">
        <f t="shared" si="3"/>
        <v>95.544085078745027</v>
      </c>
      <c r="Z202" s="13">
        <f t="shared" si="3"/>
        <v>96.35903297287669</v>
      </c>
      <c r="AA202" s="13">
        <f t="shared" si="3"/>
        <v>97.904868487877579</v>
      </c>
      <c r="AB202" s="13">
        <f t="shared" si="3"/>
        <v>100</v>
      </c>
      <c r="AC202" s="13">
        <f t="shared" si="3"/>
        <v>100.19736566584258</v>
      </c>
      <c r="AD202" s="13">
        <f t="shared" si="3"/>
        <v>103.81876278585263</v>
      </c>
      <c r="AE202" s="13">
        <f t="shared" si="3"/>
        <v>105.42786304039292</v>
      </c>
      <c r="AF202" s="13">
        <f t="shared" si="3"/>
        <v>107.57825243704448</v>
      </c>
      <c r="AG202" s="13">
        <f t="shared" si="3"/>
        <v>108.46096907207621</v>
      </c>
      <c r="AH202" s="13">
        <f t="shared" si="3"/>
        <v>110.79715696500514</v>
      </c>
    </row>
    <row r="203" spans="1:34" x14ac:dyDescent="0.25">
      <c r="A203" s="4">
        <v>16</v>
      </c>
      <c r="B203" s="37" t="s">
        <v>513</v>
      </c>
      <c r="C203" s="13">
        <f t="shared" si="3"/>
        <v>58.585311282506254</v>
      </c>
      <c r="D203" s="13">
        <f t="shared" si="3"/>
        <v>59.174918473532664</v>
      </c>
      <c r="E203" s="13">
        <f t="shared" si="3"/>
        <v>62.196444826174101</v>
      </c>
      <c r="F203" s="13">
        <f t="shared" si="3"/>
        <v>64.547709885825199</v>
      </c>
      <c r="G203" s="13">
        <f t="shared" si="3"/>
        <v>66.713372154343801</v>
      </c>
      <c r="H203" s="13">
        <f t="shared" si="3"/>
        <v>67.538504052234771</v>
      </c>
      <c r="I203" s="13">
        <f t="shared" si="3"/>
        <v>70.64023657368422</v>
      </c>
      <c r="J203" s="13">
        <f t="shared" si="3"/>
        <v>71.736127727334548</v>
      </c>
      <c r="K203" s="13">
        <f t="shared" si="3"/>
        <v>73.258022738233109</v>
      </c>
      <c r="L203" s="13">
        <f t="shared" si="3"/>
        <v>75.689298691014173</v>
      </c>
      <c r="M203" s="13">
        <f t="shared" si="3"/>
        <v>78.457306693072155</v>
      </c>
      <c r="N203" s="13">
        <f t="shared" si="3"/>
        <v>79.081191034435761</v>
      </c>
      <c r="O203" s="13">
        <f t="shared" si="3"/>
        <v>80.312384643114328</v>
      </c>
      <c r="P203" s="13">
        <f t="shared" si="3"/>
        <v>81.097080487038554</v>
      </c>
      <c r="Q203" s="13">
        <f t="shared" si="3"/>
        <v>82.357599728662308</v>
      </c>
      <c r="R203" s="13">
        <f t="shared" si="3"/>
        <v>82.920949272396371</v>
      </c>
      <c r="S203" s="13">
        <f t="shared" si="3"/>
        <v>82.706601713873553</v>
      </c>
      <c r="T203" s="13">
        <f t="shared" si="3"/>
        <v>84.904310386923171</v>
      </c>
      <c r="U203" s="13">
        <f t="shared" si="3"/>
        <v>84.594146768770301</v>
      </c>
      <c r="V203" s="13">
        <f t="shared" si="3"/>
        <v>86.087129473533196</v>
      </c>
      <c r="W203" s="13">
        <f t="shared" si="3"/>
        <v>89.240675178158924</v>
      </c>
      <c r="X203" s="13">
        <f t="shared" si="3"/>
        <v>91.331175678375146</v>
      </c>
      <c r="Y203" s="13">
        <f t="shared" si="3"/>
        <v>93.157109292003028</v>
      </c>
      <c r="Z203" s="13">
        <f t="shared" si="3"/>
        <v>96.496626906422804</v>
      </c>
      <c r="AA203" s="13">
        <f t="shared" si="3"/>
        <v>98.609987658126755</v>
      </c>
      <c r="AB203" s="13">
        <f t="shared" si="3"/>
        <v>99.999999999999943</v>
      </c>
      <c r="AC203" s="13">
        <f t="shared" si="3"/>
        <v>101.57409768571691</v>
      </c>
      <c r="AD203" s="13">
        <f t="shared" si="3"/>
        <v>103.27861558357863</v>
      </c>
      <c r="AE203" s="13">
        <f t="shared" si="3"/>
        <v>104.93852845017793</v>
      </c>
      <c r="AF203" s="13">
        <f t="shared" si="3"/>
        <v>105.26389630880179</v>
      </c>
      <c r="AG203" s="13">
        <f t="shared" si="3"/>
        <v>107.60394254959748</v>
      </c>
      <c r="AH203" s="13">
        <f t="shared" si="3"/>
        <v>109.97983424217463</v>
      </c>
    </row>
    <row r="204" spans="1:34" x14ac:dyDescent="0.25">
      <c r="A204" s="4">
        <v>17</v>
      </c>
      <c r="B204" s="37" t="s">
        <v>514</v>
      </c>
      <c r="C204" s="13">
        <f t="shared" si="3"/>
        <v>66.458897130699924</v>
      </c>
      <c r="D204" s="13">
        <f t="shared" si="3"/>
        <v>66.654482258580302</v>
      </c>
      <c r="E204" s="13">
        <f t="shared" si="3"/>
        <v>68.431746208219081</v>
      </c>
      <c r="F204" s="13">
        <f t="shared" si="3"/>
        <v>70.821152394546075</v>
      </c>
      <c r="G204" s="13">
        <f t="shared" si="3"/>
        <v>74.019189008965611</v>
      </c>
      <c r="H204" s="13">
        <f t="shared" si="3"/>
        <v>76.441526711909475</v>
      </c>
      <c r="I204" s="13">
        <f t="shared" si="3"/>
        <v>77.514098404629891</v>
      </c>
      <c r="J204" s="13">
        <f t="shared" si="3"/>
        <v>78.31819207933799</v>
      </c>
      <c r="K204" s="13">
        <f t="shared" si="3"/>
        <v>80.068714026293023</v>
      </c>
      <c r="L204" s="13">
        <f t="shared" si="3"/>
        <v>83.379494586728313</v>
      </c>
      <c r="M204" s="13">
        <f t="shared" si="3"/>
        <v>84.412081310238449</v>
      </c>
      <c r="N204" s="13">
        <f t="shared" si="3"/>
        <v>85.853522947344516</v>
      </c>
      <c r="O204" s="13">
        <f t="shared" si="3"/>
        <v>86.692778115411087</v>
      </c>
      <c r="P204" s="13">
        <f t="shared" si="3"/>
        <v>87.165486041310999</v>
      </c>
      <c r="Q204" s="13">
        <f t="shared" si="3"/>
        <v>88.400006120079311</v>
      </c>
      <c r="R204" s="13">
        <f t="shared" si="3"/>
        <v>89.577964546539377</v>
      </c>
      <c r="S204" s="13">
        <f t="shared" si="3"/>
        <v>90.042227007707652</v>
      </c>
      <c r="T204" s="13">
        <f t="shared" si="3"/>
        <v>90.455033392968531</v>
      </c>
      <c r="U204" s="13">
        <f t="shared" si="3"/>
        <v>90.866296799067285</v>
      </c>
      <c r="V204" s="13">
        <f t="shared" si="3"/>
        <v>92.270040152055415</v>
      </c>
      <c r="W204" s="13">
        <f t="shared" si="3"/>
        <v>93.049559907675743</v>
      </c>
      <c r="X204" s="13">
        <f t="shared" si="3"/>
        <v>93.941394522482241</v>
      </c>
      <c r="Y204" s="13">
        <f t="shared" si="3"/>
        <v>96.276569470077177</v>
      </c>
      <c r="Z204" s="13">
        <f t="shared" si="3"/>
        <v>97.715861735928897</v>
      </c>
      <c r="AA204" s="13">
        <f t="shared" si="3"/>
        <v>98.795165593527699</v>
      </c>
      <c r="AB204" s="13">
        <f t="shared" si="3"/>
        <v>99.999999999999943</v>
      </c>
      <c r="AC204" s="13">
        <f t="shared" si="3"/>
        <v>101.76194021060891</v>
      </c>
      <c r="AD204" s="13">
        <f t="shared" si="3"/>
        <v>104.72616891835317</v>
      </c>
      <c r="AE204" s="13">
        <f t="shared" si="3"/>
        <v>105.55884468082967</v>
      </c>
      <c r="AF204" s="13">
        <f t="shared" si="3"/>
        <v>106.52706122514294</v>
      </c>
      <c r="AG204" s="13">
        <f t="shared" si="3"/>
        <v>107.32952099021161</v>
      </c>
      <c r="AH204" s="13">
        <f t="shared" si="3"/>
        <v>109.45766464215468</v>
      </c>
    </row>
    <row r="205" spans="1:34" x14ac:dyDescent="0.25">
      <c r="A205" s="4">
        <v>18</v>
      </c>
      <c r="B205" s="37" t="s">
        <v>515</v>
      </c>
      <c r="C205" s="13">
        <f t="shared" si="3"/>
        <v>75.948209929198427</v>
      </c>
      <c r="D205" s="13">
        <f t="shared" si="3"/>
        <v>76.746167257318902</v>
      </c>
      <c r="E205" s="13">
        <f t="shared" si="3"/>
        <v>78.074573538068591</v>
      </c>
      <c r="F205" s="13">
        <f t="shared" si="3"/>
        <v>80.947165039242748</v>
      </c>
      <c r="G205" s="13">
        <f t="shared" si="3"/>
        <v>82.026471617970813</v>
      </c>
      <c r="H205" s="13">
        <f t="shared" si="3"/>
        <v>83.051930536843869</v>
      </c>
      <c r="I205" s="13">
        <f t="shared" si="3"/>
        <v>84.849010724899045</v>
      </c>
      <c r="J205" s="13">
        <f t="shared" si="3"/>
        <v>86.375890116338056</v>
      </c>
      <c r="K205" s="13">
        <f t="shared" si="3"/>
        <v>87.741811207677202</v>
      </c>
      <c r="L205" s="13">
        <f t="shared" si="3"/>
        <v>89.097150927637983</v>
      </c>
      <c r="M205" s="13">
        <f t="shared" si="3"/>
        <v>90.925797925893107</v>
      </c>
      <c r="N205" s="13">
        <f t="shared" si="3"/>
        <v>91.548918224115084</v>
      </c>
      <c r="O205" s="13">
        <f t="shared" si="3"/>
        <v>91.783087191123983</v>
      </c>
      <c r="P205" s="13">
        <f t="shared" si="3"/>
        <v>92.875738860559053</v>
      </c>
      <c r="Q205" s="13">
        <f t="shared" si="3"/>
        <v>93.199546217881704</v>
      </c>
      <c r="R205" s="13">
        <f t="shared" si="3"/>
        <v>92.181783966168382</v>
      </c>
      <c r="S205" s="13">
        <f t="shared" si="3"/>
        <v>92.433529305566381</v>
      </c>
      <c r="T205" s="13">
        <f t="shared" si="3"/>
        <v>92.189554110175209</v>
      </c>
      <c r="U205" s="13">
        <f t="shared" si="3"/>
        <v>92.743814450324109</v>
      </c>
      <c r="V205" s="13">
        <f t="shared" si="3"/>
        <v>92.487334982560398</v>
      </c>
      <c r="W205" s="13">
        <f t="shared" si="3"/>
        <v>93.265006944896882</v>
      </c>
      <c r="X205" s="13">
        <f t="shared" si="3"/>
        <v>94.726978535072334</v>
      </c>
      <c r="Y205" s="13">
        <f t="shared" si="3"/>
        <v>96.839449969911357</v>
      </c>
      <c r="Z205" s="13">
        <f t="shared" si="3"/>
        <v>97.837625708587751</v>
      </c>
      <c r="AA205" s="13">
        <f t="shared" si="3"/>
        <v>98.813185695425901</v>
      </c>
      <c r="AB205" s="13">
        <f t="shared" si="3"/>
        <v>99.999999999999915</v>
      </c>
      <c r="AC205" s="13">
        <f t="shared" si="3"/>
        <v>102.06223594629887</v>
      </c>
      <c r="AD205" s="13">
        <f t="shared" si="3"/>
        <v>102.96480742413019</v>
      </c>
      <c r="AE205" s="13">
        <f t="shared" si="3"/>
        <v>103.97285022403497</v>
      </c>
      <c r="AF205" s="13">
        <f t="shared" si="3"/>
        <v>105.09168031150945</v>
      </c>
      <c r="AG205" s="13">
        <f t="shared" si="3"/>
        <v>105.80181622945335</v>
      </c>
      <c r="AH205" s="13">
        <f t="shared" ref="AH205" si="4">AH21*100/AH113</f>
        <v>107.14137419780113</v>
      </c>
    </row>
    <row r="206" spans="1:34" x14ac:dyDescent="0.25">
      <c r="A206" s="4">
        <v>19</v>
      </c>
      <c r="B206" s="37" t="s">
        <v>516</v>
      </c>
      <c r="C206" s="13">
        <f t="shared" ref="C206:AH213" si="5">C22*100/C114</f>
        <v>69.572311048912056</v>
      </c>
      <c r="D206" s="13">
        <f t="shared" si="5"/>
        <v>71.425504483836718</v>
      </c>
      <c r="E206" s="13">
        <f t="shared" si="5"/>
        <v>72.922572392518617</v>
      </c>
      <c r="F206" s="13">
        <f t="shared" si="5"/>
        <v>74.620629805776403</v>
      </c>
      <c r="G206" s="13">
        <f t="shared" si="5"/>
        <v>76.265030222657856</v>
      </c>
      <c r="H206" s="13">
        <f t="shared" si="5"/>
        <v>77.66390705078372</v>
      </c>
      <c r="I206" s="13">
        <f t="shared" si="5"/>
        <v>78.86455264610143</v>
      </c>
      <c r="J206" s="13">
        <f t="shared" si="5"/>
        <v>80.151135671577805</v>
      </c>
      <c r="K206" s="13">
        <f t="shared" si="5"/>
        <v>81.480126401137611</v>
      </c>
      <c r="L206" s="13">
        <f t="shared" si="5"/>
        <v>83.238159972482535</v>
      </c>
      <c r="M206" s="13">
        <f t="shared" si="5"/>
        <v>84.966002179917751</v>
      </c>
      <c r="N206" s="13">
        <f t="shared" si="5"/>
        <v>86.097078893343394</v>
      </c>
      <c r="O206" s="13">
        <f t="shared" si="5"/>
        <v>87.2702746152289</v>
      </c>
      <c r="P206" s="13">
        <f t="shared" si="5"/>
        <v>88.610915308209641</v>
      </c>
      <c r="Q206" s="13">
        <f t="shared" si="5"/>
        <v>89.935995078290773</v>
      </c>
      <c r="R206" s="13">
        <f t="shared" si="5"/>
        <v>90.561133130116943</v>
      </c>
      <c r="S206" s="13">
        <f t="shared" si="5"/>
        <v>90.596029397375275</v>
      </c>
      <c r="T206" s="13">
        <f t="shared" si="5"/>
        <v>90.770247021232464</v>
      </c>
      <c r="U206" s="13">
        <f t="shared" si="5"/>
        <v>91.362085527662515</v>
      </c>
      <c r="V206" s="13">
        <f t="shared" si="5"/>
        <v>92.537380474788662</v>
      </c>
      <c r="W206" s="13">
        <f t="shared" si="5"/>
        <v>93.710983223444316</v>
      </c>
      <c r="X206" s="13">
        <f t="shared" si="5"/>
        <v>95.314728679671433</v>
      </c>
      <c r="Y206" s="13">
        <f t="shared" si="5"/>
        <v>96.684062824450109</v>
      </c>
      <c r="Z206" s="13">
        <f t="shared" si="5"/>
        <v>97.476154587083201</v>
      </c>
      <c r="AA206" s="13">
        <f t="shared" si="5"/>
        <v>98.496658298306457</v>
      </c>
      <c r="AB206" s="13">
        <f t="shared" si="5"/>
        <v>99.999999999999915</v>
      </c>
      <c r="AC206" s="13">
        <f t="shared" si="5"/>
        <v>101.31800020100528</v>
      </c>
      <c r="AD206" s="13">
        <f t="shared" si="5"/>
        <v>102.71420921603489</v>
      </c>
      <c r="AE206" s="13">
        <f t="shared" si="5"/>
        <v>104.22738751942434</v>
      </c>
      <c r="AF206" s="13">
        <f t="shared" si="5"/>
        <v>105.22272597841686</v>
      </c>
      <c r="AG206" s="13">
        <f t="shared" si="5"/>
        <v>106.09498769243633</v>
      </c>
      <c r="AH206" s="13">
        <f t="shared" si="5"/>
        <v>107.72992701655251</v>
      </c>
    </row>
    <row r="207" spans="1:34" x14ac:dyDescent="0.25">
      <c r="A207" s="4">
        <v>20</v>
      </c>
      <c r="B207" s="37" t="s">
        <v>517</v>
      </c>
      <c r="C207" s="13">
        <f t="shared" si="5"/>
        <v>67.756132615925225</v>
      </c>
      <c r="D207" s="13">
        <f t="shared" si="5"/>
        <v>68.223659659716077</v>
      </c>
      <c r="E207" s="13">
        <f t="shared" si="5"/>
        <v>69.807198508065568</v>
      </c>
      <c r="F207" s="13">
        <f t="shared" si="5"/>
        <v>72.831986624208099</v>
      </c>
      <c r="G207" s="13">
        <f t="shared" si="5"/>
        <v>74.196032558229376</v>
      </c>
      <c r="H207" s="13">
        <f t="shared" si="5"/>
        <v>76.468102618442998</v>
      </c>
      <c r="I207" s="13">
        <f t="shared" si="5"/>
        <v>77.98681426155575</v>
      </c>
      <c r="J207" s="13">
        <f t="shared" si="5"/>
        <v>78.876674986140358</v>
      </c>
      <c r="K207" s="13">
        <f t="shared" si="5"/>
        <v>80.368318298573357</v>
      </c>
      <c r="L207" s="13">
        <f t="shared" si="5"/>
        <v>82.276723154843083</v>
      </c>
      <c r="M207" s="13">
        <f t="shared" si="5"/>
        <v>83.697256620555834</v>
      </c>
      <c r="N207" s="13">
        <f t="shared" si="5"/>
        <v>84.929075865438207</v>
      </c>
      <c r="O207" s="13">
        <f t="shared" si="5"/>
        <v>86.257284590169746</v>
      </c>
      <c r="P207" s="13">
        <f t="shared" si="5"/>
        <v>86.468972655744693</v>
      </c>
      <c r="Q207" s="13">
        <f t="shared" si="5"/>
        <v>88.903008237127025</v>
      </c>
      <c r="R207" s="13">
        <f t="shared" si="5"/>
        <v>88.489181097142449</v>
      </c>
      <c r="S207" s="13">
        <f t="shared" si="5"/>
        <v>89.421174487009409</v>
      </c>
      <c r="T207" s="13">
        <f t="shared" si="5"/>
        <v>89.060287799484371</v>
      </c>
      <c r="U207" s="13">
        <f t="shared" si="5"/>
        <v>90.614655860280834</v>
      </c>
      <c r="V207" s="13">
        <f t="shared" si="5"/>
        <v>92.209946025399802</v>
      </c>
      <c r="W207" s="13">
        <f t="shared" si="5"/>
        <v>93.43034985097141</v>
      </c>
      <c r="X207" s="13">
        <f t="shared" si="5"/>
        <v>94.864472926735459</v>
      </c>
      <c r="Y207" s="13">
        <f t="shared" si="5"/>
        <v>96.034748567495924</v>
      </c>
      <c r="Z207" s="13">
        <f t="shared" si="5"/>
        <v>97.145981224331877</v>
      </c>
      <c r="AA207" s="13">
        <f t="shared" si="5"/>
        <v>97.717296122957123</v>
      </c>
      <c r="AB207" s="13">
        <f t="shared" si="5"/>
        <v>99.999999999999972</v>
      </c>
      <c r="AC207" s="13">
        <f t="shared" si="5"/>
        <v>99.928157946961676</v>
      </c>
      <c r="AD207" s="13">
        <f t="shared" si="5"/>
        <v>101.29296512165671</v>
      </c>
      <c r="AE207" s="13">
        <f t="shared" si="5"/>
        <v>103.86319578247581</v>
      </c>
      <c r="AF207" s="13">
        <f t="shared" si="5"/>
        <v>104.37177285322861</v>
      </c>
      <c r="AG207" s="13">
        <f t="shared" si="5"/>
        <v>104.97623166292399</v>
      </c>
      <c r="AH207" s="13">
        <f t="shared" si="5"/>
        <v>107.12190566916939</v>
      </c>
    </row>
    <row r="208" spans="1:34" x14ac:dyDescent="0.25">
      <c r="A208" s="4">
        <v>21</v>
      </c>
      <c r="B208" s="37" t="s">
        <v>518</v>
      </c>
      <c r="C208" s="13">
        <f t="shared" si="5"/>
        <v>62.533406715366425</v>
      </c>
      <c r="D208" s="13">
        <f t="shared" si="5"/>
        <v>63.461338019518884</v>
      </c>
      <c r="E208" s="13">
        <f t="shared" si="5"/>
        <v>64.64072621799555</v>
      </c>
      <c r="F208" s="13">
        <f t="shared" si="5"/>
        <v>65.823921635677863</v>
      </c>
      <c r="G208" s="13">
        <f t="shared" si="5"/>
        <v>67.334163619784974</v>
      </c>
      <c r="H208" s="13">
        <f t="shared" si="5"/>
        <v>68.794776922338826</v>
      </c>
      <c r="I208" s="13">
        <f t="shared" si="5"/>
        <v>70.806377736507415</v>
      </c>
      <c r="J208" s="13">
        <f t="shared" si="5"/>
        <v>72.613750508979265</v>
      </c>
      <c r="K208" s="13">
        <f t="shared" si="5"/>
        <v>74.480278934071791</v>
      </c>
      <c r="L208" s="13">
        <f t="shared" si="5"/>
        <v>76.633492854933877</v>
      </c>
      <c r="M208" s="13">
        <f t="shared" si="5"/>
        <v>78.503965723694122</v>
      </c>
      <c r="N208" s="13">
        <f t="shared" si="5"/>
        <v>80.339945180631247</v>
      </c>
      <c r="O208" s="13">
        <f t="shared" si="5"/>
        <v>82.068281800330908</v>
      </c>
      <c r="P208" s="13">
        <f t="shared" si="5"/>
        <v>83.722086555812666</v>
      </c>
      <c r="Q208" s="13">
        <f t="shared" si="5"/>
        <v>85.102009069091096</v>
      </c>
      <c r="R208" s="13">
        <f t="shared" si="5"/>
        <v>86.149958038223247</v>
      </c>
      <c r="S208" s="13">
        <f t="shared" si="5"/>
        <v>86.756812624646599</v>
      </c>
      <c r="T208" s="13">
        <f t="shared" si="5"/>
        <v>87.823383406897605</v>
      </c>
      <c r="U208" s="13">
        <f t="shared" si="5"/>
        <v>88.735334970569212</v>
      </c>
      <c r="V208" s="13">
        <f t="shared" si="5"/>
        <v>90.004671774112367</v>
      </c>
      <c r="W208" s="13">
        <f t="shared" si="5"/>
        <v>91.443404871609147</v>
      </c>
      <c r="X208" s="13">
        <f t="shared" si="5"/>
        <v>93.255927651432728</v>
      </c>
      <c r="Y208" s="13">
        <f t="shared" si="5"/>
        <v>94.942784527644264</v>
      </c>
      <c r="Z208" s="13">
        <f t="shared" si="5"/>
        <v>96.60051854835433</v>
      </c>
      <c r="AA208" s="13">
        <f t="shared" si="5"/>
        <v>98.016676209407549</v>
      </c>
      <c r="AB208" s="13">
        <f t="shared" si="5"/>
        <v>99.999999999999986</v>
      </c>
      <c r="AC208" s="13">
        <f t="shared" si="5"/>
        <v>101.74127608354405</v>
      </c>
      <c r="AD208" s="13">
        <f t="shared" si="5"/>
        <v>104.22568303267884</v>
      </c>
      <c r="AE208" s="13">
        <f t="shared" si="5"/>
        <v>105.3530444477567</v>
      </c>
      <c r="AF208" s="13">
        <f t="shared" si="5"/>
        <v>107.02344845207622</v>
      </c>
      <c r="AG208" s="13">
        <f t="shared" si="5"/>
        <v>107.82244798861306</v>
      </c>
      <c r="AH208" s="13">
        <f t="shared" si="5"/>
        <v>109.57048138764209</v>
      </c>
    </row>
    <row r="209" spans="1:34" x14ac:dyDescent="0.25">
      <c r="A209" s="4">
        <v>22</v>
      </c>
      <c r="B209" s="37" t="s">
        <v>519</v>
      </c>
      <c r="C209" s="13">
        <f t="shared" si="5"/>
        <v>67.574333334933954</v>
      </c>
      <c r="D209" s="13">
        <f t="shared" si="5"/>
        <v>70.18788480399509</v>
      </c>
      <c r="E209" s="13">
        <f t="shared" si="5"/>
        <v>71.031496069974096</v>
      </c>
      <c r="F209" s="13">
        <f t="shared" si="5"/>
        <v>72.902127342181743</v>
      </c>
      <c r="G209" s="13">
        <f t="shared" si="5"/>
        <v>74.053983930455047</v>
      </c>
      <c r="H209" s="13">
        <f t="shared" si="5"/>
        <v>75.567804146370236</v>
      </c>
      <c r="I209" s="13">
        <f t="shared" si="5"/>
        <v>76.376532353672786</v>
      </c>
      <c r="J209" s="13">
        <f t="shared" si="5"/>
        <v>77.349130683200642</v>
      </c>
      <c r="K209" s="13">
        <f t="shared" si="5"/>
        <v>78.545146677461716</v>
      </c>
      <c r="L209" s="13">
        <f t="shared" si="5"/>
        <v>80.35630624693043</v>
      </c>
      <c r="M209" s="13">
        <f t="shared" si="5"/>
        <v>81.513190438912986</v>
      </c>
      <c r="N209" s="13">
        <f t="shared" si="5"/>
        <v>83.749151127890499</v>
      </c>
      <c r="O209" s="13">
        <f t="shared" si="5"/>
        <v>84.649080750699383</v>
      </c>
      <c r="P209" s="13">
        <f t="shared" si="5"/>
        <v>85.946009304706621</v>
      </c>
      <c r="Q209" s="13">
        <f t="shared" si="5"/>
        <v>86.743475244417212</v>
      </c>
      <c r="R209" s="13">
        <f t="shared" si="5"/>
        <v>87.247546583456625</v>
      </c>
      <c r="S209" s="13">
        <f t="shared" si="5"/>
        <v>88.554807287348666</v>
      </c>
      <c r="T209" s="13">
        <f t="shared" si="5"/>
        <v>88.823315847101711</v>
      </c>
      <c r="U209" s="13">
        <f t="shared" si="5"/>
        <v>90.386582882107831</v>
      </c>
      <c r="V209" s="13">
        <f t="shared" si="5"/>
        <v>91.152226511202031</v>
      </c>
      <c r="W209" s="13">
        <f t="shared" si="5"/>
        <v>93.497945808918331</v>
      </c>
      <c r="X209" s="13">
        <f t="shared" si="5"/>
        <v>94.631298047070686</v>
      </c>
      <c r="Y209" s="13">
        <f t="shared" si="5"/>
        <v>96.04720385361945</v>
      </c>
      <c r="Z209" s="13">
        <f t="shared" si="5"/>
        <v>96.968897766397205</v>
      </c>
      <c r="AA209" s="13">
        <f t="shared" si="5"/>
        <v>98.287017300343024</v>
      </c>
      <c r="AB209" s="13">
        <f t="shared" si="5"/>
        <v>100.00000000000001</v>
      </c>
      <c r="AC209" s="13">
        <f t="shared" si="5"/>
        <v>101.29296815471342</v>
      </c>
      <c r="AD209" s="13">
        <f t="shared" si="5"/>
        <v>102.97290440444836</v>
      </c>
      <c r="AE209" s="13">
        <f t="shared" si="5"/>
        <v>104.01760584923331</v>
      </c>
      <c r="AF209" s="13">
        <f t="shared" si="5"/>
        <v>105.96733911663257</v>
      </c>
      <c r="AG209" s="13">
        <f t="shared" si="5"/>
        <v>107.47987351162908</v>
      </c>
      <c r="AH209" s="13">
        <f t="shared" si="5"/>
        <v>109.01955857814065</v>
      </c>
    </row>
    <row r="210" spans="1:34" x14ac:dyDescent="0.25">
      <c r="A210" s="4">
        <v>23</v>
      </c>
      <c r="B210" s="37" t="s">
        <v>520</v>
      </c>
      <c r="C210" s="13">
        <f t="shared" si="5"/>
        <v>69.510900503042492</v>
      </c>
      <c r="D210" s="13">
        <f t="shared" si="5"/>
        <v>66.643623772096049</v>
      </c>
      <c r="E210" s="13">
        <f t="shared" si="5"/>
        <v>63.931189880940479</v>
      </c>
      <c r="F210" s="13">
        <f t="shared" si="5"/>
        <v>71.633696954871581</v>
      </c>
      <c r="G210" s="13">
        <f t="shared" si="5"/>
        <v>85.431345914352121</v>
      </c>
      <c r="H210" s="13">
        <f t="shared" si="5"/>
        <v>84.102101358723615</v>
      </c>
      <c r="I210" s="13">
        <f t="shared" si="5"/>
        <v>81.410645859269962</v>
      </c>
      <c r="J210" s="13">
        <f t="shared" si="5"/>
        <v>86.575335213929847</v>
      </c>
      <c r="K210" s="13">
        <f t="shared" si="5"/>
        <v>80.7416517605959</v>
      </c>
      <c r="L210" s="13">
        <f t="shared" si="5"/>
        <v>82.778245615296058</v>
      </c>
      <c r="M210" s="13">
        <f t="shared" si="5"/>
        <v>83.140910537257241</v>
      </c>
      <c r="N210" s="13">
        <f t="shared" si="5"/>
        <v>91.575921162510681</v>
      </c>
      <c r="O210" s="13">
        <f t="shared" si="5"/>
        <v>89.020866453657831</v>
      </c>
      <c r="P210" s="13">
        <f t="shared" si="5"/>
        <v>87.46759947051055</v>
      </c>
      <c r="Q210" s="13">
        <f t="shared" si="5"/>
        <v>95.54850544061452</v>
      </c>
      <c r="R210" s="13">
        <f t="shared" si="5"/>
        <v>90.836810920683732</v>
      </c>
      <c r="S210" s="13">
        <f t="shared" si="5"/>
        <v>92.13133555346883</v>
      </c>
      <c r="T210" s="13">
        <f t="shared" si="5"/>
        <v>91.308962631251234</v>
      </c>
      <c r="U210" s="13">
        <f t="shared" si="5"/>
        <v>95.23452700825213</v>
      </c>
      <c r="V210" s="13">
        <f t="shared" si="5"/>
        <v>98.94134667444601</v>
      </c>
      <c r="W210" s="13">
        <f t="shared" si="5"/>
        <v>95.801424669240731</v>
      </c>
      <c r="X210" s="13">
        <f t="shared" si="5"/>
        <v>100.58294748914767</v>
      </c>
      <c r="Y210" s="13">
        <f t="shared" si="5"/>
        <v>93.910874049201425</v>
      </c>
      <c r="Z210" s="13">
        <f t="shared" si="5"/>
        <v>98.251440635974802</v>
      </c>
      <c r="AA210" s="13">
        <f t="shared" si="5"/>
        <v>95.513215365480463</v>
      </c>
      <c r="AB210" s="13">
        <f t="shared" si="5"/>
        <v>99.999999999999986</v>
      </c>
      <c r="AC210" s="13">
        <f t="shared" si="5"/>
        <v>98.153958567299796</v>
      </c>
      <c r="AD210" s="13">
        <f t="shared" si="5"/>
        <v>98.0161004747021</v>
      </c>
      <c r="AE210" s="13">
        <f t="shared" si="5"/>
        <v>106.18496535359637</v>
      </c>
      <c r="AF210" s="13">
        <f t="shared" si="5"/>
        <v>102.21748246615599</v>
      </c>
      <c r="AG210" s="13">
        <f t="shared" si="5"/>
        <v>99.830256411688936</v>
      </c>
      <c r="AH210" s="13">
        <f t="shared" si="5"/>
        <v>107.01676104760965</v>
      </c>
    </row>
    <row r="211" spans="1:34" x14ac:dyDescent="0.25">
      <c r="A211" s="4">
        <v>24</v>
      </c>
      <c r="B211" s="37" t="s">
        <v>521</v>
      </c>
      <c r="C211" s="13">
        <f t="shared" si="5"/>
        <v>70.574514294934701</v>
      </c>
      <c r="D211" s="13">
        <f t="shared" si="5"/>
        <v>70.270543666614188</v>
      </c>
      <c r="E211" s="13">
        <f t="shared" si="5"/>
        <v>74.152132040567821</v>
      </c>
      <c r="F211" s="13">
        <f t="shared" si="5"/>
        <v>77.645744000042527</v>
      </c>
      <c r="G211" s="13">
        <f t="shared" si="5"/>
        <v>78.529685433563259</v>
      </c>
      <c r="H211" s="13">
        <f t="shared" si="5"/>
        <v>81.389387479105622</v>
      </c>
      <c r="I211" s="13">
        <f t="shared" si="5"/>
        <v>82.161728098333498</v>
      </c>
      <c r="J211" s="13">
        <f t="shared" si="5"/>
        <v>82.397820594342306</v>
      </c>
      <c r="K211" s="13">
        <f t="shared" si="5"/>
        <v>84.942174723912473</v>
      </c>
      <c r="L211" s="13">
        <f t="shared" si="5"/>
        <v>85.751726765679919</v>
      </c>
      <c r="M211" s="13">
        <f t="shared" si="5"/>
        <v>86.082555031918844</v>
      </c>
      <c r="N211" s="13">
        <f t="shared" si="5"/>
        <v>87.344618758382367</v>
      </c>
      <c r="O211" s="13">
        <f t="shared" si="5"/>
        <v>87.977438113050823</v>
      </c>
      <c r="P211" s="13">
        <f t="shared" si="5"/>
        <v>90.98314917317829</v>
      </c>
      <c r="Q211" s="13">
        <f t="shared" si="5"/>
        <v>92.165255828366156</v>
      </c>
      <c r="R211" s="13">
        <f t="shared" si="5"/>
        <v>92.244756624484381</v>
      </c>
      <c r="S211" s="13">
        <f t="shared" si="5"/>
        <v>91.490649400519786</v>
      </c>
      <c r="T211" s="13">
        <f t="shared" si="5"/>
        <v>92.642571506112361</v>
      </c>
      <c r="U211" s="13">
        <f t="shared" si="5"/>
        <v>93.772366996907351</v>
      </c>
      <c r="V211" s="13">
        <f t="shared" si="5"/>
        <v>94.695440239453276</v>
      </c>
      <c r="W211" s="13">
        <f t="shared" si="5"/>
        <v>94.966852136288367</v>
      </c>
      <c r="X211" s="13">
        <f t="shared" si="5"/>
        <v>97.364608948483792</v>
      </c>
      <c r="Y211" s="13">
        <f t="shared" si="5"/>
        <v>96.765850139825318</v>
      </c>
      <c r="Z211" s="13">
        <f t="shared" si="5"/>
        <v>98.365370214516375</v>
      </c>
      <c r="AA211" s="13">
        <f t="shared" si="5"/>
        <v>98.892193906341319</v>
      </c>
      <c r="AB211" s="13">
        <f t="shared" si="5"/>
        <v>99.999999999999929</v>
      </c>
      <c r="AC211" s="13">
        <f t="shared" si="5"/>
        <v>101.86062899344779</v>
      </c>
      <c r="AD211" s="13">
        <f t="shared" si="5"/>
        <v>101.89578197830487</v>
      </c>
      <c r="AE211" s="13">
        <f t="shared" si="5"/>
        <v>102.9146380768258</v>
      </c>
      <c r="AF211" s="13">
        <f t="shared" si="5"/>
        <v>102.99106949152467</v>
      </c>
      <c r="AG211" s="13">
        <f t="shared" si="5"/>
        <v>103.78607722802813</v>
      </c>
      <c r="AH211" s="13">
        <f t="shared" si="5"/>
        <v>105.15211035938891</v>
      </c>
    </row>
    <row r="212" spans="1:34" x14ac:dyDescent="0.25">
      <c r="A212" s="4">
        <v>25</v>
      </c>
      <c r="B212" s="37" t="s">
        <v>522</v>
      </c>
      <c r="C212" s="13">
        <f t="shared" si="5"/>
        <v>56.411566236323246</v>
      </c>
      <c r="D212" s="13">
        <f t="shared" si="5"/>
        <v>58.745710361558174</v>
      </c>
      <c r="E212" s="13">
        <f t="shared" si="5"/>
        <v>61.478307619015169</v>
      </c>
      <c r="F212" s="13">
        <f t="shared" si="5"/>
        <v>64.156881756824916</v>
      </c>
      <c r="G212" s="13">
        <f t="shared" si="5"/>
        <v>66.724168694938768</v>
      </c>
      <c r="H212" s="13">
        <f t="shared" si="5"/>
        <v>69.111109481822055</v>
      </c>
      <c r="I212" s="13">
        <f t="shared" si="5"/>
        <v>71.126944971114739</v>
      </c>
      <c r="J212" s="13">
        <f t="shared" si="5"/>
        <v>73.094087876312599</v>
      </c>
      <c r="K212" s="13">
        <f t="shared" si="5"/>
        <v>74.733394416693216</v>
      </c>
      <c r="L212" s="13">
        <f t="shared" si="5"/>
        <v>76.948547854957241</v>
      </c>
      <c r="M212" s="13">
        <f t="shared" si="5"/>
        <v>79.16937451501741</v>
      </c>
      <c r="N212" s="13">
        <f t="shared" si="5"/>
        <v>80.974665917372633</v>
      </c>
      <c r="O212" s="13">
        <f t="shared" si="5"/>
        <v>82.768122793064194</v>
      </c>
      <c r="P212" s="13">
        <f t="shared" si="5"/>
        <v>84.345774503459339</v>
      </c>
      <c r="Q212" s="13">
        <f t="shared" si="5"/>
        <v>85.882792142716056</v>
      </c>
      <c r="R212" s="13">
        <f t="shared" si="5"/>
        <v>87.030494218302081</v>
      </c>
      <c r="S212" s="13">
        <f t="shared" si="5"/>
        <v>87.902534470287904</v>
      </c>
      <c r="T212" s="13">
        <f t="shared" si="5"/>
        <v>88.54012580799548</v>
      </c>
      <c r="U212" s="13">
        <f t="shared" si="5"/>
        <v>89.544866299192535</v>
      </c>
      <c r="V212" s="13">
        <f t="shared" si="5"/>
        <v>90.893205808887686</v>
      </c>
      <c r="W212" s="13">
        <f t="shared" si="5"/>
        <v>92.372019528073281</v>
      </c>
      <c r="X212" s="13">
        <f t="shared" si="5"/>
        <v>94.211010985813246</v>
      </c>
      <c r="Y212" s="13">
        <f t="shared" si="5"/>
        <v>95.952367138925396</v>
      </c>
      <c r="Z212" s="13">
        <f t="shared" si="5"/>
        <v>97.212518680260686</v>
      </c>
      <c r="AA212" s="13">
        <f t="shared" si="5"/>
        <v>98.448420836824667</v>
      </c>
      <c r="AB212" s="13">
        <f t="shared" si="5"/>
        <v>99.999999999999972</v>
      </c>
      <c r="AC212" s="13">
        <f t="shared" si="5"/>
        <v>101.64468522567164</v>
      </c>
      <c r="AD212" s="13">
        <f t="shared" si="5"/>
        <v>103.30951990918929</v>
      </c>
      <c r="AE212" s="13">
        <f t="shared" si="5"/>
        <v>104.95584351938626</v>
      </c>
      <c r="AF212" s="13">
        <f t="shared" si="5"/>
        <v>106.44445435945879</v>
      </c>
      <c r="AG212" s="13">
        <f t="shared" si="5"/>
        <v>107.75173327160546</v>
      </c>
      <c r="AH212" s="13">
        <f t="shared" si="5"/>
        <v>109.26180208811193</v>
      </c>
    </row>
    <row r="213" spans="1:34" x14ac:dyDescent="0.25">
      <c r="A213" s="4">
        <v>26</v>
      </c>
      <c r="B213" s="37" t="s">
        <v>523</v>
      </c>
      <c r="C213" s="13">
        <f t="shared" si="5"/>
        <v>62.420036240614365</v>
      </c>
      <c r="D213" s="13">
        <f t="shared" si="5"/>
        <v>64.254377063762263</v>
      </c>
      <c r="E213" s="13">
        <f t="shared" si="5"/>
        <v>67.311171848992274</v>
      </c>
      <c r="F213" s="13">
        <f t="shared" si="5"/>
        <v>69.23187662809022</v>
      </c>
      <c r="G213" s="13">
        <f t="shared" si="5"/>
        <v>71.548484023918192</v>
      </c>
      <c r="H213" s="13">
        <f t="shared" si="5"/>
        <v>73.124000249582664</v>
      </c>
      <c r="I213" s="13">
        <f t="shared" si="5"/>
        <v>75.56818018430252</v>
      </c>
      <c r="J213" s="13">
        <f t="shared" si="5"/>
        <v>77.278595617836544</v>
      </c>
      <c r="K213" s="13">
        <f t="shared" si="5"/>
        <v>78.66228004446161</v>
      </c>
      <c r="L213" s="13">
        <f t="shared" si="5"/>
        <v>81.130320307721647</v>
      </c>
      <c r="M213" s="13">
        <f t="shared" si="5"/>
        <v>82.166651457011923</v>
      </c>
      <c r="N213" s="13">
        <f t="shared" si="5"/>
        <v>84.03217769152117</v>
      </c>
      <c r="O213" s="13">
        <f t="shared" si="5"/>
        <v>84.864022282774783</v>
      </c>
      <c r="P213" s="13">
        <f t="shared" si="5"/>
        <v>85.931588416495913</v>
      </c>
      <c r="Q213" s="13">
        <f t="shared" si="5"/>
        <v>87.037988566302431</v>
      </c>
      <c r="R213" s="13">
        <f t="shared" si="5"/>
        <v>87.941194849500221</v>
      </c>
      <c r="S213" s="13">
        <f t="shared" si="5"/>
        <v>88.561614216424928</v>
      </c>
      <c r="T213" s="13">
        <f t="shared" si="5"/>
        <v>88.897946785627354</v>
      </c>
      <c r="U213" s="13">
        <f t="shared" si="5"/>
        <v>89.666774885821908</v>
      </c>
      <c r="V213" s="13">
        <f t="shared" si="5"/>
        <v>90.534155603871469</v>
      </c>
      <c r="W213" s="13">
        <f t="shared" si="5"/>
        <v>92.7709989118067</v>
      </c>
      <c r="X213" s="13">
        <f t="shared" si="5"/>
        <v>93.805377620513624</v>
      </c>
      <c r="Y213" s="13">
        <f t="shared" si="5"/>
        <v>95.380528610970799</v>
      </c>
      <c r="Z213" s="13">
        <f t="shared" si="5"/>
        <v>96.92749039479142</v>
      </c>
      <c r="AA213" s="13">
        <f t="shared" si="5"/>
        <v>98.423239386270609</v>
      </c>
      <c r="AB213" s="13">
        <f t="shared" si="5"/>
        <v>100</v>
      </c>
      <c r="AC213" s="13">
        <f t="shared" si="5"/>
        <v>101.16268603493283</v>
      </c>
      <c r="AD213" s="13">
        <f t="shared" si="5"/>
        <v>102.62666221772591</v>
      </c>
      <c r="AE213" s="13">
        <f t="shared" si="5"/>
        <v>104.28306726648901</v>
      </c>
      <c r="AF213" s="13">
        <f t="shared" si="5"/>
        <v>105.90517038377085</v>
      </c>
      <c r="AG213" s="13">
        <f t="shared" si="5"/>
        <v>107.24058790440303</v>
      </c>
      <c r="AH213" s="13">
        <f t="shared" ref="AH213" si="6">AH29*100/AH121</f>
        <v>108.77614483873501</v>
      </c>
    </row>
    <row r="214" spans="1:34" x14ac:dyDescent="0.25">
      <c r="A214" s="4">
        <v>27</v>
      </c>
      <c r="B214" s="37" t="s">
        <v>524</v>
      </c>
      <c r="C214" s="13">
        <f t="shared" ref="C214:AH221" si="7">C30*100/C122</f>
        <v>51.27536837146161</v>
      </c>
      <c r="D214" s="13">
        <f t="shared" si="7"/>
        <v>53.57328516306535</v>
      </c>
      <c r="E214" s="13">
        <f t="shared" si="7"/>
        <v>62.966240132953047</v>
      </c>
      <c r="F214" s="13">
        <f t="shared" si="7"/>
        <v>64.404130063494648</v>
      </c>
      <c r="G214" s="13">
        <f t="shared" si="7"/>
        <v>66.341302361515403</v>
      </c>
      <c r="H214" s="13">
        <f t="shared" si="7"/>
        <v>66.122578638454911</v>
      </c>
      <c r="I214" s="13">
        <f t="shared" si="7"/>
        <v>68.039152884091337</v>
      </c>
      <c r="J214" s="13">
        <f t="shared" si="7"/>
        <v>77.130687525722465</v>
      </c>
      <c r="K214" s="13">
        <f t="shared" si="7"/>
        <v>77.007386559200739</v>
      </c>
      <c r="L214" s="13">
        <f t="shared" si="7"/>
        <v>78.294894601579486</v>
      </c>
      <c r="M214" s="13">
        <f t="shared" si="7"/>
        <v>79.48907213472117</v>
      </c>
      <c r="N214" s="13">
        <f t="shared" si="7"/>
        <v>85.423148241255333</v>
      </c>
      <c r="O214" s="13">
        <f t="shared" si="7"/>
        <v>84.862948471170952</v>
      </c>
      <c r="P214" s="13">
        <f t="shared" si="7"/>
        <v>85.830195658168137</v>
      </c>
      <c r="Q214" s="13">
        <f t="shared" si="7"/>
        <v>85.502639687365587</v>
      </c>
      <c r="R214" s="13">
        <f t="shared" si="7"/>
        <v>90.436381178094166</v>
      </c>
      <c r="S214" s="13">
        <f t="shared" si="7"/>
        <v>87.274758108510895</v>
      </c>
      <c r="T214" s="13">
        <f t="shared" si="7"/>
        <v>89.139885734888196</v>
      </c>
      <c r="U214" s="13">
        <f t="shared" si="7"/>
        <v>90.337323378216112</v>
      </c>
      <c r="V214" s="13">
        <f t="shared" si="7"/>
        <v>90.565372876179723</v>
      </c>
      <c r="W214" s="13">
        <f t="shared" si="7"/>
        <v>93.599744087619769</v>
      </c>
      <c r="X214" s="13">
        <f t="shared" si="7"/>
        <v>92.541764641266809</v>
      </c>
      <c r="Y214" s="13">
        <f t="shared" si="7"/>
        <v>99.653349932029158</v>
      </c>
      <c r="Z214" s="13">
        <f t="shared" si="7"/>
        <v>98.718198087027275</v>
      </c>
      <c r="AA214" s="13">
        <f t="shared" si="7"/>
        <v>98.087786667541735</v>
      </c>
      <c r="AB214" s="13">
        <f t="shared" si="7"/>
        <v>99.999999999999943</v>
      </c>
      <c r="AC214" s="13">
        <f t="shared" si="7"/>
        <v>101.12440130954536</v>
      </c>
      <c r="AD214" s="13">
        <f t="shared" si="7"/>
        <v>106.01608072738853</v>
      </c>
      <c r="AE214" s="13">
        <f t="shared" si="7"/>
        <v>102.0733833104559</v>
      </c>
      <c r="AF214" s="13">
        <f t="shared" si="7"/>
        <v>103.70441809511729</v>
      </c>
      <c r="AG214" s="13">
        <f t="shared" si="7"/>
        <v>106.80776293018039</v>
      </c>
      <c r="AH214" s="13">
        <f t="shared" si="7"/>
        <v>105.13989618286773</v>
      </c>
    </row>
    <row r="215" spans="1:34" x14ac:dyDescent="0.25">
      <c r="A215" s="4">
        <v>28</v>
      </c>
      <c r="B215" s="37" t="s">
        <v>525</v>
      </c>
      <c r="C215" s="13">
        <f t="shared" si="7"/>
        <v>63.438071716389736</v>
      </c>
      <c r="D215" s="13">
        <f t="shared" si="7"/>
        <v>62.492871912104825</v>
      </c>
      <c r="E215" s="13">
        <f t="shared" si="7"/>
        <v>61.282591463513342</v>
      </c>
      <c r="F215" s="13">
        <f t="shared" si="7"/>
        <v>77.845116131898109</v>
      </c>
      <c r="G215" s="13">
        <f t="shared" si="7"/>
        <v>84.57970856931118</v>
      </c>
      <c r="H215" s="13">
        <f t="shared" si="7"/>
        <v>82.59390103460801</v>
      </c>
      <c r="I215" s="13">
        <f t="shared" si="7"/>
        <v>79.998901948792366</v>
      </c>
      <c r="J215" s="13">
        <f t="shared" si="7"/>
        <v>84.41702726470254</v>
      </c>
      <c r="K215" s="13">
        <f t="shared" si="7"/>
        <v>79.467427947959877</v>
      </c>
      <c r="L215" s="13">
        <f t="shared" si="7"/>
        <v>83.135500034510315</v>
      </c>
      <c r="M215" s="13">
        <f t="shared" si="7"/>
        <v>93.362575206513057</v>
      </c>
      <c r="N215" s="13">
        <f t="shared" si="7"/>
        <v>95.73745129746024</v>
      </c>
      <c r="O215" s="13">
        <f t="shared" si="7"/>
        <v>91.519263819857031</v>
      </c>
      <c r="P215" s="13">
        <f t="shared" si="7"/>
        <v>88.011079539413444</v>
      </c>
      <c r="Q215" s="13">
        <f t="shared" si="7"/>
        <v>96.397184855941532</v>
      </c>
      <c r="R215" s="13">
        <f t="shared" si="7"/>
        <v>97.261480356853539</v>
      </c>
      <c r="S215" s="13">
        <f t="shared" si="7"/>
        <v>100.66106178713721</v>
      </c>
      <c r="T215" s="13">
        <f t="shared" si="7"/>
        <v>104.89658316384742</v>
      </c>
      <c r="U215" s="13">
        <f t="shared" si="7"/>
        <v>101.63007912929214</v>
      </c>
      <c r="V215" s="13">
        <f t="shared" si="7"/>
        <v>104.36444864730259</v>
      </c>
      <c r="W215" s="13">
        <f t="shared" si="7"/>
        <v>107.24037182027408</v>
      </c>
      <c r="X215" s="13">
        <f t="shared" si="7"/>
        <v>102.34410176722801</v>
      </c>
      <c r="Y215" s="13">
        <f t="shared" si="7"/>
        <v>105.23266486052438</v>
      </c>
      <c r="Z215" s="13">
        <f t="shared" si="7"/>
        <v>108.56603469629775</v>
      </c>
      <c r="AA215" s="13">
        <f t="shared" si="7"/>
        <v>101.05699242024571</v>
      </c>
      <c r="AB215" s="13">
        <f t="shared" si="7"/>
        <v>99.999999999999957</v>
      </c>
      <c r="AC215" s="13">
        <f t="shared" si="7"/>
        <v>106.76055226637109</v>
      </c>
      <c r="AD215" s="13">
        <f t="shared" si="7"/>
        <v>106.46648780578569</v>
      </c>
      <c r="AE215" s="13">
        <f t="shared" si="7"/>
        <v>109.54950600513901</v>
      </c>
      <c r="AF215" s="13">
        <f t="shared" si="7"/>
        <v>112.31036050037198</v>
      </c>
      <c r="AG215" s="13">
        <f t="shared" si="7"/>
        <v>104.12393127499671</v>
      </c>
      <c r="AH215" s="13">
        <f t="shared" si="7"/>
        <v>108.29273166299407</v>
      </c>
    </row>
    <row r="216" spans="1:34" x14ac:dyDescent="0.25">
      <c r="A216" s="4">
        <v>29</v>
      </c>
      <c r="B216" s="37" t="s">
        <v>526</v>
      </c>
      <c r="C216" s="13">
        <f t="shared" si="7"/>
        <v>59.929618737444073</v>
      </c>
      <c r="D216" s="13">
        <f t="shared" si="7"/>
        <v>62.029423384442786</v>
      </c>
      <c r="E216" s="13">
        <f t="shared" si="7"/>
        <v>65.641130129240779</v>
      </c>
      <c r="F216" s="13">
        <f t="shared" si="7"/>
        <v>67.674309572391593</v>
      </c>
      <c r="G216" s="13">
        <f t="shared" si="7"/>
        <v>71.870675847444971</v>
      </c>
      <c r="H216" s="13">
        <f t="shared" si="7"/>
        <v>72.92175108347368</v>
      </c>
      <c r="I216" s="13">
        <f t="shared" si="7"/>
        <v>75.681106328556993</v>
      </c>
      <c r="J216" s="13">
        <f t="shared" si="7"/>
        <v>76.163739235619204</v>
      </c>
      <c r="K216" s="13">
        <f t="shared" si="7"/>
        <v>78.713610296677643</v>
      </c>
      <c r="L216" s="13">
        <f t="shared" si="7"/>
        <v>79.431407082031654</v>
      </c>
      <c r="M216" s="13">
        <f t="shared" si="7"/>
        <v>81.512793706719222</v>
      </c>
      <c r="N216" s="13">
        <f t="shared" si="7"/>
        <v>83.578613858178244</v>
      </c>
      <c r="O216" s="13">
        <f t="shared" si="7"/>
        <v>84.954578427681327</v>
      </c>
      <c r="P216" s="13">
        <f t="shared" si="7"/>
        <v>87.206793963468726</v>
      </c>
      <c r="Q216" s="13">
        <f t="shared" si="7"/>
        <v>87.119243486123025</v>
      </c>
      <c r="R216" s="13">
        <f t="shared" si="7"/>
        <v>88.962198856241528</v>
      </c>
      <c r="S216" s="13">
        <f t="shared" si="7"/>
        <v>89.855765411913794</v>
      </c>
      <c r="T216" s="13">
        <f t="shared" si="7"/>
        <v>88.926178554639421</v>
      </c>
      <c r="U216" s="13">
        <f t="shared" si="7"/>
        <v>90.178679969372183</v>
      </c>
      <c r="V216" s="13">
        <f t="shared" si="7"/>
        <v>90.615127254522349</v>
      </c>
      <c r="W216" s="13">
        <f t="shared" si="7"/>
        <v>92.969792638029801</v>
      </c>
      <c r="X216" s="13">
        <f t="shared" si="7"/>
        <v>94.328831512501523</v>
      </c>
      <c r="Y216" s="13">
        <f t="shared" si="7"/>
        <v>96.12276274984481</v>
      </c>
      <c r="Z216" s="13">
        <f t="shared" si="7"/>
        <v>95.237571411940507</v>
      </c>
      <c r="AA216" s="13">
        <f t="shared" si="7"/>
        <v>98.539141482960318</v>
      </c>
      <c r="AB216" s="13">
        <f t="shared" si="7"/>
        <v>100.00000000000004</v>
      </c>
      <c r="AC216" s="13">
        <f t="shared" si="7"/>
        <v>101.21365418697177</v>
      </c>
      <c r="AD216" s="13">
        <f t="shared" si="7"/>
        <v>103.37681391371062</v>
      </c>
      <c r="AE216" s="13">
        <f t="shared" si="7"/>
        <v>104.98351079469145</v>
      </c>
      <c r="AF216" s="13">
        <f t="shared" si="7"/>
        <v>107.18667612651517</v>
      </c>
      <c r="AG216" s="13">
        <f t="shared" si="7"/>
        <v>107.74628062652019</v>
      </c>
      <c r="AH216" s="13">
        <f t="shared" si="7"/>
        <v>109.34678125122369</v>
      </c>
    </row>
    <row r="217" spans="1:34" x14ac:dyDescent="0.25">
      <c r="A217" s="4">
        <v>30</v>
      </c>
      <c r="B217" s="37" t="s">
        <v>527</v>
      </c>
      <c r="C217" s="13">
        <f t="shared" si="7"/>
        <v>65.197749590628263</v>
      </c>
      <c r="D217" s="13">
        <f t="shared" si="7"/>
        <v>65.56206296674884</v>
      </c>
      <c r="E217" s="13">
        <f t="shared" si="7"/>
        <v>68.044094852018077</v>
      </c>
      <c r="F217" s="13">
        <f t="shared" si="7"/>
        <v>77.367627037928344</v>
      </c>
      <c r="G217" s="13">
        <f t="shared" si="7"/>
        <v>77.459642114468437</v>
      </c>
      <c r="H217" s="13">
        <f t="shared" si="7"/>
        <v>78.393146907729857</v>
      </c>
      <c r="I217" s="13">
        <f t="shared" si="7"/>
        <v>77.821936759393893</v>
      </c>
      <c r="J217" s="13">
        <f t="shared" si="7"/>
        <v>79.912483992327765</v>
      </c>
      <c r="K217" s="13">
        <f t="shared" si="7"/>
        <v>86.478755588400986</v>
      </c>
      <c r="L217" s="13">
        <f t="shared" si="7"/>
        <v>84.877071247808331</v>
      </c>
      <c r="M217" s="13">
        <f t="shared" si="7"/>
        <v>90.268861966196951</v>
      </c>
      <c r="N217" s="13">
        <f t="shared" si="7"/>
        <v>91.305271995590061</v>
      </c>
      <c r="O217" s="13">
        <f t="shared" si="7"/>
        <v>90.316900566696035</v>
      </c>
      <c r="P217" s="13">
        <f t="shared" si="7"/>
        <v>93.334975040080181</v>
      </c>
      <c r="Q217" s="13">
        <f t="shared" si="7"/>
        <v>96.404446253619568</v>
      </c>
      <c r="R217" s="13">
        <f t="shared" si="7"/>
        <v>95.251435532952982</v>
      </c>
      <c r="S217" s="13">
        <f t="shared" si="7"/>
        <v>94.705069621618506</v>
      </c>
      <c r="T217" s="13">
        <f t="shared" si="7"/>
        <v>97.935769939877659</v>
      </c>
      <c r="U217" s="13">
        <f t="shared" si="7"/>
        <v>96.649208886382482</v>
      </c>
      <c r="V217" s="13">
        <f t="shared" si="7"/>
        <v>94.950073859749835</v>
      </c>
      <c r="W217" s="13">
        <f t="shared" si="7"/>
        <v>96.058792267767103</v>
      </c>
      <c r="X217" s="13">
        <f t="shared" si="7"/>
        <v>97.292757356387298</v>
      </c>
      <c r="Y217" s="13">
        <f t="shared" si="7"/>
        <v>97.073479658879705</v>
      </c>
      <c r="Z217" s="13">
        <f t="shared" si="7"/>
        <v>100.59989807293171</v>
      </c>
      <c r="AA217" s="13">
        <f t="shared" si="7"/>
        <v>97.098537651188082</v>
      </c>
      <c r="AB217" s="13">
        <f t="shared" si="7"/>
        <v>99.999999999999901</v>
      </c>
      <c r="AC217" s="13">
        <f t="shared" si="7"/>
        <v>99.933901676717355</v>
      </c>
      <c r="AD217" s="13">
        <f t="shared" si="7"/>
        <v>100.10417086710619</v>
      </c>
      <c r="AE217" s="13">
        <f t="shared" si="7"/>
        <v>99.980534219325179</v>
      </c>
      <c r="AF217" s="13">
        <f t="shared" si="7"/>
        <v>101.22297125098096</v>
      </c>
      <c r="AG217" s="13">
        <f t="shared" si="7"/>
        <v>101.88800392861189</v>
      </c>
      <c r="AH217" s="13">
        <f t="shared" si="7"/>
        <v>102.1583769900576</v>
      </c>
    </row>
    <row r="218" spans="1:34" x14ac:dyDescent="0.25">
      <c r="A218" s="4">
        <v>31</v>
      </c>
      <c r="B218" s="37" t="s">
        <v>528</v>
      </c>
      <c r="C218" s="13">
        <f t="shared" si="7"/>
        <v>57.288076586471682</v>
      </c>
      <c r="D218" s="13">
        <f t="shared" si="7"/>
        <v>59.741266841002883</v>
      </c>
      <c r="E218" s="13">
        <f t="shared" si="7"/>
        <v>60.634556390527258</v>
      </c>
      <c r="F218" s="13">
        <f t="shared" si="7"/>
        <v>63.221266639403943</v>
      </c>
      <c r="G218" s="13">
        <f t="shared" si="7"/>
        <v>65.38010005438727</v>
      </c>
      <c r="H218" s="13">
        <f t="shared" si="7"/>
        <v>66.682056344195558</v>
      </c>
      <c r="I218" s="13">
        <f t="shared" si="7"/>
        <v>69.15151712270324</v>
      </c>
      <c r="J218" s="13">
        <f t="shared" si="7"/>
        <v>72.214138525929684</v>
      </c>
      <c r="K218" s="13">
        <f t="shared" si="7"/>
        <v>73.85049136482472</v>
      </c>
      <c r="L218" s="13">
        <f t="shared" si="7"/>
        <v>75.794699946258888</v>
      </c>
      <c r="M218" s="13">
        <f t="shared" si="7"/>
        <v>77.663221503512162</v>
      </c>
      <c r="N218" s="13">
        <f t="shared" si="7"/>
        <v>78.294639825651331</v>
      </c>
      <c r="O218" s="13">
        <f t="shared" si="7"/>
        <v>80.033079813758619</v>
      </c>
      <c r="P218" s="13">
        <f t="shared" si="7"/>
        <v>80.580359065563684</v>
      </c>
      <c r="Q218" s="13">
        <f t="shared" si="7"/>
        <v>81.88455239789991</v>
      </c>
      <c r="R218" s="13">
        <f t="shared" si="7"/>
        <v>83.864325909430775</v>
      </c>
      <c r="S218" s="13">
        <f t="shared" si="7"/>
        <v>84.950851796585084</v>
      </c>
      <c r="T218" s="13">
        <f t="shared" si="7"/>
        <v>85.858634182543184</v>
      </c>
      <c r="U218" s="13">
        <f t="shared" si="7"/>
        <v>86.414363753009198</v>
      </c>
      <c r="V218" s="13">
        <f t="shared" si="7"/>
        <v>89.586452413987672</v>
      </c>
      <c r="W218" s="13">
        <f t="shared" si="7"/>
        <v>91.559467975335039</v>
      </c>
      <c r="X218" s="13">
        <f t="shared" si="7"/>
        <v>93.648054558083388</v>
      </c>
      <c r="Y218" s="13">
        <f t="shared" si="7"/>
        <v>95.713507039555196</v>
      </c>
      <c r="Z218" s="13">
        <f t="shared" si="7"/>
        <v>97.001553178139019</v>
      </c>
      <c r="AA218" s="13">
        <f t="shared" si="7"/>
        <v>98.902436840358433</v>
      </c>
      <c r="AB218" s="13">
        <f t="shared" si="7"/>
        <v>99.999999999999943</v>
      </c>
      <c r="AC218" s="13">
        <f t="shared" si="7"/>
        <v>101.90919093222182</v>
      </c>
      <c r="AD218" s="13">
        <f t="shared" si="7"/>
        <v>104.20599111402198</v>
      </c>
      <c r="AE218" s="13">
        <f t="shared" si="7"/>
        <v>105.3828489636611</v>
      </c>
      <c r="AF218" s="13">
        <f t="shared" si="7"/>
        <v>106.51750003032025</v>
      </c>
      <c r="AG218" s="13">
        <f t="shared" si="7"/>
        <v>107.29122733209043</v>
      </c>
      <c r="AH218" s="13">
        <f t="shared" si="7"/>
        <v>108.91507380286282</v>
      </c>
    </row>
    <row r="219" spans="1:34" x14ac:dyDescent="0.25">
      <c r="A219" s="4">
        <v>32</v>
      </c>
      <c r="B219" s="37" t="s">
        <v>529</v>
      </c>
      <c r="C219" s="13">
        <f t="shared" si="7"/>
        <v>57.230764528836076</v>
      </c>
      <c r="D219" s="13">
        <f t="shared" si="7"/>
        <v>59.413661116530974</v>
      </c>
      <c r="E219" s="13">
        <f t="shared" si="7"/>
        <v>61.963170259968599</v>
      </c>
      <c r="F219" s="13">
        <f t="shared" si="7"/>
        <v>64.828119323362671</v>
      </c>
      <c r="G219" s="13">
        <f t="shared" si="7"/>
        <v>67.465590705978741</v>
      </c>
      <c r="H219" s="13">
        <f t="shared" si="7"/>
        <v>69.769675461729932</v>
      </c>
      <c r="I219" s="13">
        <f t="shared" si="7"/>
        <v>71.439916164746492</v>
      </c>
      <c r="J219" s="13">
        <f t="shared" si="7"/>
        <v>73.335218132132141</v>
      </c>
      <c r="K219" s="13">
        <f t="shared" si="7"/>
        <v>75.005289361894782</v>
      </c>
      <c r="L219" s="13">
        <f t="shared" si="7"/>
        <v>76.770992016700617</v>
      </c>
      <c r="M219" s="13">
        <f t="shared" si="7"/>
        <v>78.895765852086186</v>
      </c>
      <c r="N219" s="13">
        <f t="shared" si="7"/>
        <v>80.42691856926848</v>
      </c>
      <c r="O219" s="13">
        <f t="shared" si="7"/>
        <v>81.930618572560633</v>
      </c>
      <c r="P219" s="13">
        <f t="shared" si="7"/>
        <v>83.529972877318087</v>
      </c>
      <c r="Q219" s="13">
        <f t="shared" si="7"/>
        <v>84.968538808853296</v>
      </c>
      <c r="R219" s="13">
        <f t="shared" si="7"/>
        <v>86.351208896085566</v>
      </c>
      <c r="S219" s="13">
        <f t="shared" si="7"/>
        <v>87.007356160021104</v>
      </c>
      <c r="T219" s="13">
        <f t="shared" si="7"/>
        <v>87.824857975318224</v>
      </c>
      <c r="U219" s="13">
        <f t="shared" si="7"/>
        <v>89.18559001657438</v>
      </c>
      <c r="V219" s="13">
        <f t="shared" si="7"/>
        <v>90.320073056272975</v>
      </c>
      <c r="W219" s="13">
        <f t="shared" si="7"/>
        <v>92.0426313974518</v>
      </c>
      <c r="X219" s="13">
        <f t="shared" si="7"/>
        <v>93.989959585440118</v>
      </c>
      <c r="Y219" s="13">
        <f t="shared" si="7"/>
        <v>95.646734579380734</v>
      </c>
      <c r="Z219" s="13">
        <f t="shared" si="7"/>
        <v>96.941638939042861</v>
      </c>
      <c r="AA219" s="13">
        <f t="shared" si="7"/>
        <v>98.158033882695193</v>
      </c>
      <c r="AB219" s="13">
        <f t="shared" si="7"/>
        <v>99.999999999999943</v>
      </c>
      <c r="AC219" s="13">
        <f t="shared" si="7"/>
        <v>101.48206426675171</v>
      </c>
      <c r="AD219" s="13">
        <f t="shared" si="7"/>
        <v>103.13643455281277</v>
      </c>
      <c r="AE219" s="13">
        <f t="shared" si="7"/>
        <v>104.88415821695263</v>
      </c>
      <c r="AF219" s="13">
        <f t="shared" si="7"/>
        <v>106.44701621614981</v>
      </c>
      <c r="AG219" s="13">
        <f t="shared" si="7"/>
        <v>107.85858298480848</v>
      </c>
      <c r="AH219" s="13">
        <f t="shared" si="7"/>
        <v>109.40704787276258</v>
      </c>
    </row>
    <row r="220" spans="1:34" x14ac:dyDescent="0.25">
      <c r="A220" s="4">
        <v>33</v>
      </c>
      <c r="B220" s="37" t="s">
        <v>530</v>
      </c>
      <c r="C220" s="13">
        <f t="shared" si="7"/>
        <v>56.342619899043868</v>
      </c>
      <c r="D220" s="13">
        <f t="shared" si="7"/>
        <v>58.751743266737414</v>
      </c>
      <c r="E220" s="13">
        <f t="shared" si="7"/>
        <v>62.50716071091707</v>
      </c>
      <c r="F220" s="13">
        <f t="shared" si="7"/>
        <v>64.733258830700507</v>
      </c>
      <c r="G220" s="13">
        <f t="shared" si="7"/>
        <v>67.923173948941496</v>
      </c>
      <c r="H220" s="13">
        <f t="shared" si="7"/>
        <v>69.311835268495031</v>
      </c>
      <c r="I220" s="13">
        <f t="shared" si="7"/>
        <v>73.76233809445381</v>
      </c>
      <c r="J220" s="13">
        <f t="shared" si="7"/>
        <v>75.447567350525389</v>
      </c>
      <c r="K220" s="13">
        <f t="shared" si="7"/>
        <v>77.020941656228985</v>
      </c>
      <c r="L220" s="13">
        <f t="shared" si="7"/>
        <v>78.95145537953664</v>
      </c>
      <c r="M220" s="13">
        <f t="shared" si="7"/>
        <v>81.998127341926264</v>
      </c>
      <c r="N220" s="13">
        <f t="shared" si="7"/>
        <v>84.300898896749487</v>
      </c>
      <c r="O220" s="13">
        <f t="shared" si="7"/>
        <v>86.562164493247622</v>
      </c>
      <c r="P220" s="13">
        <f t="shared" si="7"/>
        <v>87.574223201158489</v>
      </c>
      <c r="Q220" s="13">
        <f t="shared" si="7"/>
        <v>87.928342062473448</v>
      </c>
      <c r="R220" s="13">
        <f t="shared" si="7"/>
        <v>90.239895190507909</v>
      </c>
      <c r="S220" s="13">
        <f t="shared" si="7"/>
        <v>90.705203576955157</v>
      </c>
      <c r="T220" s="13">
        <f t="shared" si="7"/>
        <v>91.013456956814338</v>
      </c>
      <c r="U220" s="13">
        <f t="shared" si="7"/>
        <v>90.878814803181911</v>
      </c>
      <c r="V220" s="13">
        <f t="shared" si="7"/>
        <v>92.630722792338972</v>
      </c>
      <c r="W220" s="13">
        <f t="shared" si="7"/>
        <v>94.187561843867769</v>
      </c>
      <c r="X220" s="13">
        <f t="shared" si="7"/>
        <v>95.815164706924094</v>
      </c>
      <c r="Y220" s="13">
        <f t="shared" si="7"/>
        <v>97.034083037823081</v>
      </c>
      <c r="Z220" s="13">
        <f t="shared" si="7"/>
        <v>97.87416992787297</v>
      </c>
      <c r="AA220" s="13">
        <f t="shared" si="7"/>
        <v>99.431838693891294</v>
      </c>
      <c r="AB220" s="13">
        <f t="shared" si="7"/>
        <v>99.999999999999886</v>
      </c>
      <c r="AC220" s="13">
        <f t="shared" si="7"/>
        <v>101.660619800433</v>
      </c>
      <c r="AD220" s="13">
        <f t="shared" si="7"/>
        <v>101.94416326984465</v>
      </c>
      <c r="AE220" s="13">
        <f t="shared" si="7"/>
        <v>105.24190140074822</v>
      </c>
      <c r="AF220" s="13">
        <f t="shared" si="7"/>
        <v>105.87849941969917</v>
      </c>
      <c r="AG220" s="13">
        <f t="shared" si="7"/>
        <v>105.87211590547281</v>
      </c>
      <c r="AH220" s="13">
        <f t="shared" si="7"/>
        <v>108.81352196794803</v>
      </c>
    </row>
    <row r="221" spans="1:34" x14ac:dyDescent="0.25">
      <c r="A221" s="4">
        <v>34</v>
      </c>
      <c r="B221" s="37" t="s">
        <v>40</v>
      </c>
      <c r="C221" s="13">
        <f t="shared" si="7"/>
        <v>85.293588247749867</v>
      </c>
      <c r="D221" s="13">
        <f t="shared" si="7"/>
        <v>86.859381140923134</v>
      </c>
      <c r="E221" s="13">
        <f t="shared" si="7"/>
        <v>89.026282491537771</v>
      </c>
      <c r="F221" s="13">
        <f t="shared" si="7"/>
        <v>91.643684149424629</v>
      </c>
      <c r="G221" s="13">
        <f t="shared" si="7"/>
        <v>94.331101681813209</v>
      </c>
      <c r="H221" s="13">
        <f t="shared" si="7"/>
        <v>96.8107353829011</v>
      </c>
      <c r="I221" s="13">
        <f t="shared" si="7"/>
        <v>99.215488683802533</v>
      </c>
      <c r="J221" s="13">
        <f t="shared" si="7"/>
        <v>100.92257264192355</v>
      </c>
      <c r="K221" s="13">
        <f t="shared" si="7"/>
        <v>101.53199107945977</v>
      </c>
      <c r="L221" s="13">
        <f t="shared" si="7"/>
        <v>101.28486489230802</v>
      </c>
      <c r="M221" s="13">
        <f t="shared" si="7"/>
        <v>100.74968337830819</v>
      </c>
      <c r="N221" s="13">
        <f t="shared" si="7"/>
        <v>100.51056014051846</v>
      </c>
      <c r="O221" s="13">
        <f t="shared" si="7"/>
        <v>100.91269518379718</v>
      </c>
      <c r="P221" s="13">
        <f t="shared" si="7"/>
        <v>101.64181219089117</v>
      </c>
      <c r="Q221" s="13">
        <f t="shared" si="7"/>
        <v>102.15490150279119</v>
      </c>
      <c r="R221" s="13">
        <f t="shared" si="7"/>
        <v>102.81364899056173</v>
      </c>
      <c r="S221" s="13">
        <f t="shared" si="7"/>
        <v>103.07383709631058</v>
      </c>
      <c r="T221" s="13">
        <f t="shared" si="7"/>
        <v>102.13102273080334</v>
      </c>
      <c r="U221" s="13">
        <f t="shared" si="7"/>
        <v>101.64256964047789</v>
      </c>
      <c r="V221" s="13">
        <f t="shared" si="7"/>
        <v>101.12383485275737</v>
      </c>
      <c r="W221" s="13">
        <f t="shared" si="7"/>
        <v>100.86784157277887</v>
      </c>
      <c r="X221" s="13">
        <f t="shared" si="7"/>
        <v>100.72488010073677</v>
      </c>
      <c r="Y221" s="13">
        <f t="shared" si="7"/>
        <v>100.42531006515854</v>
      </c>
      <c r="Z221" s="13">
        <f t="shared" si="7"/>
        <v>99.936201790213886</v>
      </c>
      <c r="AA221" s="13">
        <f t="shared" si="7"/>
        <v>99.883282166510298</v>
      </c>
      <c r="AB221" s="13">
        <f t="shared" si="7"/>
        <v>99.999999999999972</v>
      </c>
      <c r="AC221" s="13">
        <f t="shared" si="7"/>
        <v>100.24633686382133</v>
      </c>
      <c r="AD221" s="13">
        <f t="shared" si="7"/>
        <v>100.43744385994734</v>
      </c>
      <c r="AE221" s="13">
        <f t="shared" si="7"/>
        <v>101.00816352802407</v>
      </c>
      <c r="AF221" s="13">
        <f t="shared" si="7"/>
        <v>101.45709541344897</v>
      </c>
      <c r="AG221" s="13">
        <f t="shared" si="7"/>
        <v>101.84861394248388</v>
      </c>
      <c r="AH221" s="13">
        <f t="shared" ref="AH221" si="8">AH37*100/AH129</f>
        <v>102.15531565436939</v>
      </c>
    </row>
    <row r="222" spans="1:34" x14ac:dyDescent="0.25">
      <c r="A222" s="4">
        <v>35</v>
      </c>
      <c r="B222" s="37" t="s">
        <v>42</v>
      </c>
      <c r="C222" s="13">
        <f t="shared" ref="C222:AH229" si="9">C38*100/C130</f>
        <v>80.144071912092514</v>
      </c>
      <c r="D222" s="13">
        <f t="shared" si="9"/>
        <v>83.685700330601279</v>
      </c>
      <c r="E222" s="13">
        <f t="shared" si="9"/>
        <v>84.454645566096971</v>
      </c>
      <c r="F222" s="13">
        <f t="shared" si="9"/>
        <v>86.526142936935614</v>
      </c>
      <c r="G222" s="13">
        <f t="shared" si="9"/>
        <v>88.236251085492995</v>
      </c>
      <c r="H222" s="13">
        <f t="shared" si="9"/>
        <v>89.844850586957776</v>
      </c>
      <c r="I222" s="13">
        <f t="shared" si="9"/>
        <v>91.110416366419585</v>
      </c>
      <c r="J222" s="13">
        <f t="shared" si="9"/>
        <v>92.104382115949946</v>
      </c>
      <c r="K222" s="13">
        <f t="shared" si="9"/>
        <v>92.120980908469264</v>
      </c>
      <c r="L222" s="13">
        <f t="shared" si="9"/>
        <v>92.897859716115278</v>
      </c>
      <c r="M222" s="13">
        <f t="shared" si="9"/>
        <v>93.353477946231166</v>
      </c>
      <c r="N222" s="13">
        <f t="shared" si="9"/>
        <v>93.80854938784951</v>
      </c>
      <c r="O222" s="13">
        <f t="shared" si="9"/>
        <v>94.931035326942819</v>
      </c>
      <c r="P222" s="13">
        <f t="shared" si="9"/>
        <v>96.61567811365309</v>
      </c>
      <c r="Q222" s="13">
        <f t="shared" si="9"/>
        <v>97.949148707679797</v>
      </c>
      <c r="R222" s="13">
        <f t="shared" si="9"/>
        <v>98.634162009021551</v>
      </c>
      <c r="S222" s="13">
        <f t="shared" si="9"/>
        <v>98.886213069703913</v>
      </c>
      <c r="T222" s="13">
        <f t="shared" si="9"/>
        <v>98.877542829589842</v>
      </c>
      <c r="U222" s="13">
        <f t="shared" si="9"/>
        <v>98.605349130004967</v>
      </c>
      <c r="V222" s="13">
        <f t="shared" si="9"/>
        <v>98.810249364809223</v>
      </c>
      <c r="W222" s="13">
        <f t="shared" si="9"/>
        <v>99.152734783405549</v>
      </c>
      <c r="X222" s="13">
        <f t="shared" si="9"/>
        <v>99.657047470767637</v>
      </c>
      <c r="Y222" s="13">
        <f t="shared" si="9"/>
        <v>99.87592716503373</v>
      </c>
      <c r="Z222" s="13">
        <f t="shared" si="9"/>
        <v>99.723603246228734</v>
      </c>
      <c r="AA222" s="13">
        <f t="shared" si="9"/>
        <v>99.596437461391844</v>
      </c>
      <c r="AB222" s="13">
        <f t="shared" si="9"/>
        <v>99.999999999999957</v>
      </c>
      <c r="AC222" s="13">
        <f t="shared" si="9"/>
        <v>100.46450936897379</v>
      </c>
      <c r="AD222" s="13">
        <f t="shared" si="9"/>
        <v>100.78746319421573</v>
      </c>
      <c r="AE222" s="13">
        <f t="shared" si="9"/>
        <v>101.0784044787427</v>
      </c>
      <c r="AF222" s="13">
        <f t="shared" si="9"/>
        <v>101.62993452365477</v>
      </c>
      <c r="AG222" s="13">
        <f t="shared" si="9"/>
        <v>101.81410563311134</v>
      </c>
      <c r="AH222" s="13">
        <f t="shared" si="9"/>
        <v>102.05292236168314</v>
      </c>
    </row>
    <row r="223" spans="1:34" x14ac:dyDescent="0.25">
      <c r="A223" s="4">
        <v>36</v>
      </c>
      <c r="B223" s="37" t="s">
        <v>44</v>
      </c>
      <c r="C223" s="13">
        <f t="shared" si="9"/>
        <v>56.803866511171023</v>
      </c>
      <c r="D223" s="13">
        <f t="shared" si="9"/>
        <v>58.911557604331193</v>
      </c>
      <c r="E223" s="13">
        <f t="shared" si="9"/>
        <v>61.83885633596779</v>
      </c>
      <c r="F223" s="13">
        <f t="shared" si="9"/>
        <v>64.271402535033459</v>
      </c>
      <c r="G223" s="13">
        <f t="shared" si="9"/>
        <v>66.694809018805103</v>
      </c>
      <c r="H223" s="13">
        <f t="shared" si="9"/>
        <v>69.012099948093422</v>
      </c>
      <c r="I223" s="13">
        <f t="shared" si="9"/>
        <v>71.762901407124886</v>
      </c>
      <c r="J223" s="13">
        <f t="shared" si="9"/>
        <v>76.418535146509967</v>
      </c>
      <c r="K223" s="13">
        <f t="shared" si="9"/>
        <v>80.018354026476672</v>
      </c>
      <c r="L223" s="13">
        <f t="shared" si="9"/>
        <v>83.698162529439898</v>
      </c>
      <c r="M223" s="13">
        <f t="shared" si="9"/>
        <v>86.250643671633554</v>
      </c>
      <c r="N223" s="13">
        <f t="shared" si="9"/>
        <v>88.024880968916207</v>
      </c>
      <c r="O223" s="13">
        <f t="shared" si="9"/>
        <v>89.187733724536102</v>
      </c>
      <c r="P223" s="13">
        <f t="shared" si="9"/>
        <v>90.184932962770517</v>
      </c>
      <c r="Q223" s="13">
        <f t="shared" si="9"/>
        <v>90.675654460351623</v>
      </c>
      <c r="R223" s="13">
        <f t="shared" si="9"/>
        <v>91.30691763362961</v>
      </c>
      <c r="S223" s="13">
        <f t="shared" si="9"/>
        <v>91.319512531357773</v>
      </c>
      <c r="T223" s="13">
        <f t="shared" si="9"/>
        <v>91.029325721750325</v>
      </c>
      <c r="U223" s="13">
        <f t="shared" si="9"/>
        <v>91.508570362160924</v>
      </c>
      <c r="V223" s="13">
        <f t="shared" si="9"/>
        <v>92.575089545733007</v>
      </c>
      <c r="W223" s="13">
        <f t="shared" si="9"/>
        <v>93.951424527610385</v>
      </c>
      <c r="X223" s="13">
        <f t="shared" si="9"/>
        <v>95.4231744307138</v>
      </c>
      <c r="Y223" s="13">
        <f t="shared" si="9"/>
        <v>96.448101120639464</v>
      </c>
      <c r="Z223" s="13">
        <f t="shared" si="9"/>
        <v>97.343553739229179</v>
      </c>
      <c r="AA223" s="13">
        <f t="shared" si="9"/>
        <v>98.523020546529125</v>
      </c>
      <c r="AB223" s="13">
        <f t="shared" si="9"/>
        <v>99.999999999999929</v>
      </c>
      <c r="AC223" s="13">
        <f t="shared" si="9"/>
        <v>101.73550081645352</v>
      </c>
      <c r="AD223" s="13">
        <f t="shared" si="9"/>
        <v>103.65468222733871</v>
      </c>
      <c r="AE223" s="13">
        <f t="shared" si="9"/>
        <v>105.36259445063614</v>
      </c>
      <c r="AF223" s="13">
        <f t="shared" si="9"/>
        <v>106.73986683509891</v>
      </c>
      <c r="AG223" s="13">
        <f t="shared" si="9"/>
        <v>108.20885682508958</v>
      </c>
      <c r="AH223" s="13">
        <f t="shared" si="9"/>
        <v>109.78734425003957</v>
      </c>
    </row>
    <row r="224" spans="1:34" x14ac:dyDescent="0.25">
      <c r="A224" s="4">
        <v>37</v>
      </c>
      <c r="B224" s="37" t="s">
        <v>531</v>
      </c>
      <c r="C224" s="13">
        <f t="shared" si="9"/>
        <v>62.755865216557837</v>
      </c>
      <c r="D224" s="13">
        <f t="shared" si="9"/>
        <v>63.862409377663518</v>
      </c>
      <c r="E224" s="13">
        <f t="shared" si="9"/>
        <v>67.262074146679495</v>
      </c>
      <c r="F224" s="13">
        <f t="shared" si="9"/>
        <v>71.603533928010805</v>
      </c>
      <c r="G224" s="13">
        <f t="shared" si="9"/>
        <v>73.186273525174911</v>
      </c>
      <c r="H224" s="13">
        <f t="shared" si="9"/>
        <v>75.448680733591843</v>
      </c>
      <c r="I224" s="13">
        <f t="shared" si="9"/>
        <v>81.894934594379521</v>
      </c>
      <c r="J224" s="13">
        <f t="shared" si="9"/>
        <v>84.135793154415254</v>
      </c>
      <c r="K224" s="13">
        <f t="shared" si="9"/>
        <v>88.338399245877767</v>
      </c>
      <c r="L224" s="13">
        <f t="shared" si="9"/>
        <v>92.680440222542458</v>
      </c>
      <c r="M224" s="13">
        <f t="shared" si="9"/>
        <v>94.498150196749961</v>
      </c>
      <c r="N224" s="13">
        <f t="shared" si="9"/>
        <v>96.199158595216915</v>
      </c>
      <c r="O224" s="13">
        <f t="shared" si="9"/>
        <v>97.942495710971457</v>
      </c>
      <c r="P224" s="13">
        <f t="shared" si="9"/>
        <v>98.70620405243136</v>
      </c>
      <c r="Q224" s="13">
        <f t="shared" si="9"/>
        <v>98.723430740610397</v>
      </c>
      <c r="R224" s="13">
        <f t="shared" si="9"/>
        <v>99.893958600759078</v>
      </c>
      <c r="S224" s="13">
        <f t="shared" si="9"/>
        <v>99.652907520284415</v>
      </c>
      <c r="T224" s="13">
        <f t="shared" si="9"/>
        <v>99.006164423918989</v>
      </c>
      <c r="U224" s="13">
        <f t="shared" si="9"/>
        <v>97.790175972489848</v>
      </c>
      <c r="V224" s="13">
        <f t="shared" si="9"/>
        <v>97.890981900167461</v>
      </c>
      <c r="W224" s="13">
        <f t="shared" si="9"/>
        <v>97.520931920243427</v>
      </c>
      <c r="X224" s="13">
        <f t="shared" si="9"/>
        <v>98.729515297666509</v>
      </c>
      <c r="Y224" s="13">
        <f t="shared" si="9"/>
        <v>98.650121381960133</v>
      </c>
      <c r="Z224" s="13">
        <f t="shared" si="9"/>
        <v>99.61071930766046</v>
      </c>
      <c r="AA224" s="13">
        <f t="shared" si="9"/>
        <v>99.767921071715463</v>
      </c>
      <c r="AB224" s="13">
        <f t="shared" si="9"/>
        <v>99.999999999999929</v>
      </c>
      <c r="AC224" s="13">
        <f t="shared" si="9"/>
        <v>100.88246325409844</v>
      </c>
      <c r="AD224" s="13">
        <f t="shared" si="9"/>
        <v>101.63387500746398</v>
      </c>
      <c r="AE224" s="13">
        <f t="shared" si="9"/>
        <v>102.76503232517007</v>
      </c>
      <c r="AF224" s="13">
        <f t="shared" si="9"/>
        <v>103.83431581355451</v>
      </c>
      <c r="AG224" s="13">
        <f t="shared" si="9"/>
        <v>105.46490284800157</v>
      </c>
      <c r="AH224" s="13">
        <f t="shared" si="9"/>
        <v>106.46180401924603</v>
      </c>
    </row>
    <row r="225" spans="1:34" x14ac:dyDescent="0.25">
      <c r="A225" s="4">
        <v>38</v>
      </c>
      <c r="B225" s="37" t="s">
        <v>532</v>
      </c>
      <c r="C225" s="13">
        <f t="shared" si="9"/>
        <v>40.409436338964767</v>
      </c>
      <c r="D225" s="13">
        <f t="shared" si="9"/>
        <v>41.023722452633457</v>
      </c>
      <c r="E225" s="13">
        <f t="shared" si="9"/>
        <v>42.999286187845108</v>
      </c>
      <c r="F225" s="13">
        <f t="shared" si="9"/>
        <v>46.619479682645363</v>
      </c>
      <c r="G225" s="13">
        <f t="shared" si="9"/>
        <v>53.591745904815625</v>
      </c>
      <c r="H225" s="13">
        <f t="shared" si="9"/>
        <v>53.813046196753668</v>
      </c>
      <c r="I225" s="13">
        <f t="shared" si="9"/>
        <v>56.048863903945758</v>
      </c>
      <c r="J225" s="13">
        <f t="shared" si="9"/>
        <v>59.582288327205831</v>
      </c>
      <c r="K225" s="13">
        <f t="shared" si="9"/>
        <v>64.498408829068836</v>
      </c>
      <c r="L225" s="13">
        <f t="shared" si="9"/>
        <v>65.289304328872205</v>
      </c>
      <c r="M225" s="13">
        <f t="shared" si="9"/>
        <v>70.503279032390409</v>
      </c>
      <c r="N225" s="13">
        <f t="shared" si="9"/>
        <v>70.485414917857284</v>
      </c>
      <c r="O225" s="13">
        <f t="shared" si="9"/>
        <v>74.061287491610514</v>
      </c>
      <c r="P225" s="13">
        <f t="shared" si="9"/>
        <v>74.112922732615516</v>
      </c>
      <c r="Q225" s="13">
        <f t="shared" si="9"/>
        <v>74.791581965720269</v>
      </c>
      <c r="R225" s="13">
        <f t="shared" si="9"/>
        <v>75.674424850403071</v>
      </c>
      <c r="S225" s="13">
        <f t="shared" si="9"/>
        <v>75.807359716131671</v>
      </c>
      <c r="T225" s="13">
        <f t="shared" si="9"/>
        <v>77.643121963439157</v>
      </c>
      <c r="U225" s="13">
        <f t="shared" si="9"/>
        <v>79.575249926065396</v>
      </c>
      <c r="V225" s="13">
        <f t="shared" si="9"/>
        <v>82.914878651036986</v>
      </c>
      <c r="W225" s="13">
        <f t="shared" si="9"/>
        <v>85.005243865077489</v>
      </c>
      <c r="X225" s="13">
        <f t="shared" si="9"/>
        <v>87.617855265183735</v>
      </c>
      <c r="Y225" s="13">
        <f t="shared" si="9"/>
        <v>89.927258672583903</v>
      </c>
      <c r="Z225" s="13">
        <f t="shared" si="9"/>
        <v>93.237493611940764</v>
      </c>
      <c r="AA225" s="13">
        <f t="shared" si="9"/>
        <v>94.884665181958539</v>
      </c>
      <c r="AB225" s="13">
        <f t="shared" si="9"/>
        <v>99.999999999999943</v>
      </c>
      <c r="AC225" s="13">
        <f t="shared" si="9"/>
        <v>101.4836270009917</v>
      </c>
      <c r="AD225" s="13">
        <f t="shared" si="9"/>
        <v>103.66368206880831</v>
      </c>
      <c r="AE225" s="13">
        <f t="shared" si="9"/>
        <v>106.73837034806618</v>
      </c>
      <c r="AF225" s="13">
        <f t="shared" si="9"/>
        <v>110.55600244624533</v>
      </c>
      <c r="AG225" s="13">
        <f t="shared" si="9"/>
        <v>112.3869723482003</v>
      </c>
      <c r="AH225" s="13">
        <f t="shared" si="9"/>
        <v>115.26611871601109</v>
      </c>
    </row>
    <row r="226" spans="1:34" x14ac:dyDescent="0.25">
      <c r="A226" s="4">
        <v>39</v>
      </c>
      <c r="B226" s="37" t="s">
        <v>533</v>
      </c>
      <c r="C226" s="13">
        <f t="shared" si="9"/>
        <v>56.693862003596514</v>
      </c>
      <c r="D226" s="13">
        <f t="shared" si="9"/>
        <v>60.573344521586378</v>
      </c>
      <c r="E226" s="13">
        <f t="shared" si="9"/>
        <v>61.351863039544511</v>
      </c>
      <c r="F226" s="13">
        <f t="shared" si="9"/>
        <v>62.420528569692323</v>
      </c>
      <c r="G226" s="13">
        <f t="shared" si="9"/>
        <v>63.864732992821608</v>
      </c>
      <c r="H226" s="13">
        <f t="shared" si="9"/>
        <v>66.314497675481817</v>
      </c>
      <c r="I226" s="13">
        <f t="shared" si="9"/>
        <v>67.561901605231029</v>
      </c>
      <c r="J226" s="13">
        <f t="shared" si="9"/>
        <v>70.637182706604918</v>
      </c>
      <c r="K226" s="13">
        <f t="shared" si="9"/>
        <v>86.572574878659935</v>
      </c>
      <c r="L226" s="13">
        <f t="shared" si="9"/>
        <v>87.779127434716727</v>
      </c>
      <c r="M226" s="13">
        <f t="shared" si="9"/>
        <v>89.255597195893316</v>
      </c>
      <c r="N226" s="13">
        <f t="shared" si="9"/>
        <v>90.408592042377293</v>
      </c>
      <c r="O226" s="13">
        <f t="shared" si="9"/>
        <v>96.128242456352524</v>
      </c>
      <c r="P226" s="13">
        <f t="shared" si="9"/>
        <v>96.985855130306703</v>
      </c>
      <c r="Q226" s="13">
        <f t="shared" si="9"/>
        <v>97.418018472347796</v>
      </c>
      <c r="R226" s="13">
        <f t="shared" si="9"/>
        <v>98.235674885988885</v>
      </c>
      <c r="S226" s="13">
        <f t="shared" si="9"/>
        <v>97.868935616460547</v>
      </c>
      <c r="T226" s="13">
        <f t="shared" si="9"/>
        <v>90.464300456775533</v>
      </c>
      <c r="U226" s="13">
        <f t="shared" si="9"/>
        <v>91.60728310111692</v>
      </c>
      <c r="V226" s="13">
        <f t="shared" si="9"/>
        <v>91.631041389355076</v>
      </c>
      <c r="W226" s="13">
        <f t="shared" si="9"/>
        <v>90.771064446786767</v>
      </c>
      <c r="X226" s="13">
        <f t="shared" si="9"/>
        <v>93.706996363400762</v>
      </c>
      <c r="Y226" s="13">
        <f t="shared" si="9"/>
        <v>96.442936550108953</v>
      </c>
      <c r="Z226" s="13">
        <f t="shared" si="9"/>
        <v>98.49704122117636</v>
      </c>
      <c r="AA226" s="13">
        <f t="shared" si="9"/>
        <v>98.25720072147422</v>
      </c>
      <c r="AB226" s="13">
        <f t="shared" si="9"/>
        <v>99.999999999999972</v>
      </c>
      <c r="AC226" s="13">
        <f t="shared" si="9"/>
        <v>100.0698049274482</v>
      </c>
      <c r="AD226" s="13">
        <f t="shared" si="9"/>
        <v>100.57687129773758</v>
      </c>
      <c r="AE226" s="13">
        <f t="shared" si="9"/>
        <v>99.401664411106722</v>
      </c>
      <c r="AF226" s="13">
        <f t="shared" si="9"/>
        <v>100.97360094364319</v>
      </c>
      <c r="AG226" s="13">
        <f t="shared" si="9"/>
        <v>102.48401211328481</v>
      </c>
      <c r="AH226" s="13">
        <f t="shared" si="9"/>
        <v>104.64360403045872</v>
      </c>
    </row>
    <row r="227" spans="1:34" x14ac:dyDescent="0.25">
      <c r="A227" s="4">
        <v>40</v>
      </c>
      <c r="B227" s="37" t="s">
        <v>534</v>
      </c>
      <c r="C227" s="13">
        <f t="shared" si="9"/>
        <v>58.980074911633963</v>
      </c>
      <c r="D227" s="13">
        <f t="shared" si="9"/>
        <v>60.229084669601072</v>
      </c>
      <c r="E227" s="13">
        <f t="shared" si="9"/>
        <v>62.512098010196048</v>
      </c>
      <c r="F227" s="13">
        <f t="shared" si="9"/>
        <v>66.709764115230485</v>
      </c>
      <c r="G227" s="13">
        <f t="shared" si="9"/>
        <v>67.631404249617489</v>
      </c>
      <c r="H227" s="13">
        <f t="shared" si="9"/>
        <v>69.609466531645936</v>
      </c>
      <c r="I227" s="13">
        <f t="shared" si="9"/>
        <v>70.583163805533829</v>
      </c>
      <c r="J227" s="13">
        <f t="shared" si="9"/>
        <v>76.977451599685736</v>
      </c>
      <c r="K227" s="13">
        <f t="shared" si="9"/>
        <v>79.564337923728843</v>
      </c>
      <c r="L227" s="13">
        <f t="shared" si="9"/>
        <v>81.717944281308007</v>
      </c>
      <c r="M227" s="13">
        <f t="shared" si="9"/>
        <v>85.323700657498307</v>
      </c>
      <c r="N227" s="13">
        <f t="shared" si="9"/>
        <v>87.373593774564199</v>
      </c>
      <c r="O227" s="13">
        <f t="shared" si="9"/>
        <v>87.581437558239358</v>
      </c>
      <c r="P227" s="13">
        <f t="shared" si="9"/>
        <v>89.064941969381309</v>
      </c>
      <c r="Q227" s="13">
        <f t="shared" si="9"/>
        <v>88.757183133388253</v>
      </c>
      <c r="R227" s="13">
        <f t="shared" si="9"/>
        <v>90.496423477357396</v>
      </c>
      <c r="S227" s="13">
        <f t="shared" si="9"/>
        <v>90.017936327614677</v>
      </c>
      <c r="T227" s="13">
        <f t="shared" si="9"/>
        <v>90.364079498264132</v>
      </c>
      <c r="U227" s="13">
        <f t="shared" si="9"/>
        <v>91.530479314950952</v>
      </c>
      <c r="V227" s="13">
        <f t="shared" si="9"/>
        <v>92.66774789178956</v>
      </c>
      <c r="W227" s="13">
        <f t="shared" si="9"/>
        <v>93.910762441971443</v>
      </c>
      <c r="X227" s="13">
        <f t="shared" si="9"/>
        <v>94.529833743477965</v>
      </c>
      <c r="Y227" s="13">
        <f t="shared" si="9"/>
        <v>95.283047362691605</v>
      </c>
      <c r="Z227" s="13">
        <f t="shared" si="9"/>
        <v>96.417176217689118</v>
      </c>
      <c r="AA227" s="13">
        <f t="shared" si="9"/>
        <v>97.726724473835247</v>
      </c>
      <c r="AB227" s="13">
        <f t="shared" si="9"/>
        <v>99.999999999999957</v>
      </c>
      <c r="AC227" s="13">
        <f t="shared" si="9"/>
        <v>101.6688426182737</v>
      </c>
      <c r="AD227" s="13">
        <f t="shared" si="9"/>
        <v>103.42645489265301</v>
      </c>
      <c r="AE227" s="13">
        <f t="shared" si="9"/>
        <v>104.86846105381471</v>
      </c>
      <c r="AF227" s="13">
        <f t="shared" si="9"/>
        <v>105.84984609025523</v>
      </c>
      <c r="AG227" s="13">
        <f t="shared" si="9"/>
        <v>107.90135279336563</v>
      </c>
      <c r="AH227" s="13">
        <f t="shared" si="9"/>
        <v>109.03371155076468</v>
      </c>
    </row>
    <row r="228" spans="1:34" x14ac:dyDescent="0.25">
      <c r="A228" s="4">
        <v>41</v>
      </c>
      <c r="B228" s="37" t="s">
        <v>535</v>
      </c>
      <c r="C228" s="13">
        <f t="shared" si="9"/>
        <v>65.479817627350258</v>
      </c>
      <c r="D228" s="13">
        <f t="shared" si="9"/>
        <v>62.642557138957621</v>
      </c>
      <c r="E228" s="13">
        <f t="shared" si="9"/>
        <v>70.103717150711731</v>
      </c>
      <c r="F228" s="13">
        <f t="shared" si="9"/>
        <v>69.563524517396445</v>
      </c>
      <c r="G228" s="13">
        <f t="shared" si="9"/>
        <v>70.093523295913172</v>
      </c>
      <c r="H228" s="13">
        <f t="shared" si="9"/>
        <v>71.136902969133857</v>
      </c>
      <c r="I228" s="13">
        <f t="shared" si="9"/>
        <v>70.567801416485452</v>
      </c>
      <c r="J228" s="13">
        <f t="shared" si="9"/>
        <v>92.776927134795486</v>
      </c>
      <c r="K228" s="13">
        <f t="shared" si="9"/>
        <v>95.152823848154327</v>
      </c>
      <c r="L228" s="13">
        <f t="shared" si="9"/>
        <v>93.999875760498625</v>
      </c>
      <c r="M228" s="13">
        <f t="shared" si="9"/>
        <v>92.394069762845461</v>
      </c>
      <c r="N228" s="13">
        <f t="shared" si="9"/>
        <v>96.410124036370604</v>
      </c>
      <c r="O228" s="13">
        <f t="shared" si="9"/>
        <v>98.657705732480096</v>
      </c>
      <c r="P228" s="13">
        <f t="shared" si="9"/>
        <v>99.294098189619845</v>
      </c>
      <c r="Q228" s="13">
        <f t="shared" si="9"/>
        <v>96.236665930413977</v>
      </c>
      <c r="R228" s="13">
        <f t="shared" si="9"/>
        <v>97.131705653984724</v>
      </c>
      <c r="S228" s="13">
        <f t="shared" si="9"/>
        <v>99.612595951346989</v>
      </c>
      <c r="T228" s="13">
        <f t="shared" si="9"/>
        <v>92.01714082130664</v>
      </c>
      <c r="U228" s="13">
        <f t="shared" si="9"/>
        <v>94.47347366585052</v>
      </c>
      <c r="V228" s="13">
        <f t="shared" si="9"/>
        <v>96.155920036304394</v>
      </c>
      <c r="W228" s="13">
        <f t="shared" si="9"/>
        <v>95.465022055907141</v>
      </c>
      <c r="X228" s="13">
        <f t="shared" si="9"/>
        <v>96.66127415478492</v>
      </c>
      <c r="Y228" s="13">
        <f t="shared" si="9"/>
        <v>94.479783660342449</v>
      </c>
      <c r="Z228" s="13">
        <f t="shared" si="9"/>
        <v>99.26322912910112</v>
      </c>
      <c r="AA228" s="13">
        <f t="shared" si="9"/>
        <v>99.684134519764754</v>
      </c>
      <c r="AB228" s="13">
        <f t="shared" si="9"/>
        <v>100.00000000000001</v>
      </c>
      <c r="AC228" s="13">
        <f t="shared" si="9"/>
        <v>100.00017029396628</v>
      </c>
      <c r="AD228" s="13">
        <f t="shared" si="9"/>
        <v>100.52449394450302</v>
      </c>
      <c r="AE228" s="13">
        <f t="shared" si="9"/>
        <v>100.95466555037935</v>
      </c>
      <c r="AF228" s="13">
        <f t="shared" si="9"/>
        <v>102.51662292171763</v>
      </c>
      <c r="AG228" s="13">
        <f t="shared" si="9"/>
        <v>104.29512183092966</v>
      </c>
      <c r="AH228" s="13">
        <f t="shared" si="9"/>
        <v>103.75747614935655</v>
      </c>
    </row>
    <row r="229" spans="1:34" x14ac:dyDescent="0.25">
      <c r="A229" s="4">
        <v>42</v>
      </c>
      <c r="B229" s="37" t="s">
        <v>536</v>
      </c>
      <c r="C229" s="13">
        <f t="shared" si="9"/>
        <v>65.674465979735857</v>
      </c>
      <c r="D229" s="13">
        <f t="shared" si="9"/>
        <v>85.494442042351636</v>
      </c>
      <c r="E229" s="13">
        <f t="shared" si="9"/>
        <v>82.60153929377951</v>
      </c>
      <c r="F229" s="13">
        <f t="shared" si="9"/>
        <v>86.905412817110147</v>
      </c>
      <c r="G229" s="13">
        <f t="shared" si="9"/>
        <v>83.162954654839766</v>
      </c>
      <c r="H229" s="13">
        <f t="shared" si="9"/>
        <v>85.912315818594422</v>
      </c>
      <c r="I229" s="13">
        <f t="shared" si="9"/>
        <v>89.741180205548758</v>
      </c>
      <c r="J229" s="13">
        <f t="shared" si="9"/>
        <v>93.446091928807874</v>
      </c>
      <c r="K229" s="13">
        <f t="shared" si="9"/>
        <v>91.15590838402747</v>
      </c>
      <c r="L229" s="13">
        <f t="shared" si="9"/>
        <v>92.043210614228315</v>
      </c>
      <c r="M229" s="13">
        <f t="shared" si="9"/>
        <v>91.889703063010302</v>
      </c>
      <c r="N229" s="13">
        <f t="shared" si="9"/>
        <v>90.096492488047403</v>
      </c>
      <c r="O229" s="13">
        <f t="shared" si="9"/>
        <v>92.313989405969011</v>
      </c>
      <c r="P229" s="13">
        <f t="shared" si="9"/>
        <v>89.411092733433151</v>
      </c>
      <c r="Q229" s="13">
        <f t="shared" si="9"/>
        <v>90.208197136848597</v>
      </c>
      <c r="R229" s="13">
        <f t="shared" si="9"/>
        <v>89.534768616180813</v>
      </c>
      <c r="S229" s="13">
        <f t="shared" si="9"/>
        <v>88.797249099429763</v>
      </c>
      <c r="T229" s="13">
        <f t="shared" si="9"/>
        <v>90.164649770617785</v>
      </c>
      <c r="U229" s="13">
        <f t="shared" si="9"/>
        <v>88.549495533781482</v>
      </c>
      <c r="V229" s="13">
        <f t="shared" si="9"/>
        <v>90.113315491329402</v>
      </c>
      <c r="W229" s="13">
        <f t="shared" si="9"/>
        <v>89.745749431026297</v>
      </c>
      <c r="X229" s="13">
        <f t="shared" si="9"/>
        <v>93.29054104660095</v>
      </c>
      <c r="Y229" s="13">
        <f t="shared" si="9"/>
        <v>95.648522914966662</v>
      </c>
      <c r="Z229" s="13">
        <f t="shared" si="9"/>
        <v>94.959350651059793</v>
      </c>
      <c r="AA229" s="13">
        <f t="shared" si="9"/>
        <v>96.318044864425147</v>
      </c>
      <c r="AB229" s="13">
        <f t="shared" si="9"/>
        <v>99.999999999999957</v>
      </c>
      <c r="AC229" s="13">
        <f t="shared" si="9"/>
        <v>102.64231076726179</v>
      </c>
      <c r="AD229" s="13">
        <f t="shared" si="9"/>
        <v>105.51981457495818</v>
      </c>
      <c r="AE229" s="13">
        <f t="shared" si="9"/>
        <v>107.31111434648155</v>
      </c>
      <c r="AF229" s="13">
        <f t="shared" si="9"/>
        <v>108.0503139500849</v>
      </c>
      <c r="AG229" s="13">
        <f t="shared" si="9"/>
        <v>108.78869216720429</v>
      </c>
      <c r="AH229" s="13">
        <f t="shared" ref="AH229" si="10">AH45*100/AH137</f>
        <v>110.73592687825327</v>
      </c>
    </row>
    <row r="230" spans="1:34" x14ac:dyDescent="0.25">
      <c r="A230" s="4">
        <v>43</v>
      </c>
      <c r="B230" s="37" t="s">
        <v>537</v>
      </c>
      <c r="C230" s="13">
        <f t="shared" ref="C230:AH236" si="11">C46*100/C138</f>
        <v>50.318617948731777</v>
      </c>
      <c r="D230" s="13">
        <f t="shared" si="11"/>
        <v>51.995065844255151</v>
      </c>
      <c r="E230" s="13">
        <f t="shared" si="11"/>
        <v>55.859260443135774</v>
      </c>
      <c r="F230" s="13">
        <f t="shared" si="11"/>
        <v>56.382789797278178</v>
      </c>
      <c r="G230" s="13">
        <f t="shared" si="11"/>
        <v>65.020747979783863</v>
      </c>
      <c r="H230" s="13">
        <f t="shared" si="11"/>
        <v>65.294058999323127</v>
      </c>
      <c r="I230" s="13">
        <f t="shared" si="11"/>
        <v>71.078465221268573</v>
      </c>
      <c r="J230" s="13">
        <f t="shared" si="11"/>
        <v>74.941782849660754</v>
      </c>
      <c r="K230" s="13">
        <f t="shared" si="11"/>
        <v>80.580180500124925</v>
      </c>
      <c r="L230" s="13">
        <f t="shared" si="11"/>
        <v>85.460695066452672</v>
      </c>
      <c r="M230" s="13">
        <f t="shared" si="11"/>
        <v>89.947735600131551</v>
      </c>
      <c r="N230" s="13">
        <f t="shared" si="11"/>
        <v>92.389614276969738</v>
      </c>
      <c r="O230" s="13">
        <f t="shared" si="11"/>
        <v>90.889304317751751</v>
      </c>
      <c r="P230" s="13">
        <f t="shared" si="11"/>
        <v>91.966154205474254</v>
      </c>
      <c r="Q230" s="13">
        <f t="shared" si="11"/>
        <v>95.135700183172347</v>
      </c>
      <c r="R230" s="13">
        <f t="shared" si="11"/>
        <v>95.626355074438422</v>
      </c>
      <c r="S230" s="13">
        <f t="shared" si="11"/>
        <v>94.036941653460374</v>
      </c>
      <c r="T230" s="13">
        <f t="shared" si="11"/>
        <v>92.353088239956293</v>
      </c>
      <c r="U230" s="13">
        <f t="shared" si="11"/>
        <v>93.36822206036409</v>
      </c>
      <c r="V230" s="13">
        <f t="shared" si="11"/>
        <v>93.673141970083421</v>
      </c>
      <c r="W230" s="13">
        <f t="shared" si="11"/>
        <v>95.830507554730602</v>
      </c>
      <c r="X230" s="13">
        <f t="shared" si="11"/>
        <v>98.001927280659899</v>
      </c>
      <c r="Y230" s="13">
        <f t="shared" si="11"/>
        <v>98.117302213405026</v>
      </c>
      <c r="Z230" s="13">
        <f t="shared" si="11"/>
        <v>97.102987564908275</v>
      </c>
      <c r="AA230" s="13">
        <f t="shared" si="11"/>
        <v>97.855766092506528</v>
      </c>
      <c r="AB230" s="13">
        <f t="shared" si="11"/>
        <v>99.999999999999901</v>
      </c>
      <c r="AC230" s="13">
        <f t="shared" si="11"/>
        <v>101.49268131931504</v>
      </c>
      <c r="AD230" s="13">
        <f t="shared" si="11"/>
        <v>101.95620148871426</v>
      </c>
      <c r="AE230" s="13">
        <f t="shared" si="11"/>
        <v>105.40942839063692</v>
      </c>
      <c r="AF230" s="13">
        <f t="shared" si="11"/>
        <v>107.45203058053441</v>
      </c>
      <c r="AG230" s="13">
        <f t="shared" si="11"/>
        <v>108.44910092083569</v>
      </c>
      <c r="AH230" s="13">
        <f t="shared" si="11"/>
        <v>108.96976525507479</v>
      </c>
    </row>
    <row r="231" spans="1:34" x14ac:dyDescent="0.25">
      <c r="A231" s="4">
        <v>44</v>
      </c>
      <c r="B231" s="37" t="s">
        <v>538</v>
      </c>
      <c r="C231" s="13">
        <f t="shared" si="11"/>
        <v>61.800219716640221</v>
      </c>
      <c r="D231" s="13">
        <f t="shared" si="11"/>
        <v>58.650144397476105</v>
      </c>
      <c r="E231" s="13">
        <f t="shared" si="11"/>
        <v>56.186221954008651</v>
      </c>
      <c r="F231" s="13">
        <f t="shared" si="11"/>
        <v>66.673877952098849</v>
      </c>
      <c r="G231" s="13">
        <f t="shared" si="11"/>
        <v>66.782157608264271</v>
      </c>
      <c r="H231" s="13">
        <f t="shared" si="11"/>
        <v>67.935305669712719</v>
      </c>
      <c r="I231" s="13">
        <f t="shared" si="11"/>
        <v>67.224788977857543</v>
      </c>
      <c r="J231" s="13">
        <f t="shared" si="11"/>
        <v>72.121951694244586</v>
      </c>
      <c r="K231" s="13">
        <f t="shared" si="11"/>
        <v>96.380414067405169</v>
      </c>
      <c r="L231" s="13">
        <f t="shared" si="11"/>
        <v>89.684616205492432</v>
      </c>
      <c r="M231" s="13">
        <f t="shared" si="11"/>
        <v>91.387795335229768</v>
      </c>
      <c r="N231" s="13">
        <f t="shared" si="11"/>
        <v>86.180726459855478</v>
      </c>
      <c r="O231" s="13">
        <f t="shared" si="11"/>
        <v>85.782811109510334</v>
      </c>
      <c r="P231" s="13">
        <f t="shared" si="11"/>
        <v>94.135545943401468</v>
      </c>
      <c r="Q231" s="13">
        <f t="shared" si="11"/>
        <v>96.133973778673109</v>
      </c>
      <c r="R231" s="13">
        <f t="shared" si="11"/>
        <v>93.894683315113369</v>
      </c>
      <c r="S231" s="13">
        <f t="shared" si="11"/>
        <v>88.463073265417634</v>
      </c>
      <c r="T231" s="13">
        <f t="shared" si="11"/>
        <v>84.407607515805054</v>
      </c>
      <c r="U231" s="13">
        <f t="shared" si="11"/>
        <v>89.080125822115747</v>
      </c>
      <c r="V231" s="13">
        <f t="shared" si="11"/>
        <v>98.771134126057902</v>
      </c>
      <c r="W231" s="13">
        <f t="shared" si="11"/>
        <v>101.35358665972565</v>
      </c>
      <c r="X231" s="13">
        <f t="shared" si="11"/>
        <v>99.266264233977566</v>
      </c>
      <c r="Y231" s="13">
        <f t="shared" si="11"/>
        <v>100.96797114831497</v>
      </c>
      <c r="Z231" s="13">
        <f t="shared" si="11"/>
        <v>99.483695641005511</v>
      </c>
      <c r="AA231" s="13">
        <f t="shared" si="11"/>
        <v>100.46427457857104</v>
      </c>
      <c r="AB231" s="13">
        <f t="shared" si="11"/>
        <v>99.999999999999929</v>
      </c>
      <c r="AC231" s="13">
        <f t="shared" si="11"/>
        <v>100.81640594093797</v>
      </c>
      <c r="AD231" s="13">
        <f t="shared" si="11"/>
        <v>96.752630765667362</v>
      </c>
      <c r="AE231" s="13">
        <f t="shared" si="11"/>
        <v>102.0005346498283</v>
      </c>
      <c r="AF231" s="13">
        <f t="shared" si="11"/>
        <v>105.34636859063906</v>
      </c>
      <c r="AG231" s="13">
        <f t="shared" si="11"/>
        <v>101.16730463119127</v>
      </c>
      <c r="AH231" s="13">
        <f t="shared" si="11"/>
        <v>107.69635061032409</v>
      </c>
    </row>
    <row r="232" spans="1:34" x14ac:dyDescent="0.25">
      <c r="A232" s="4">
        <v>45</v>
      </c>
      <c r="B232" s="37" t="s">
        <v>54</v>
      </c>
      <c r="C232" s="13">
        <f t="shared" si="11"/>
        <v>102.56075081411859</v>
      </c>
      <c r="D232" s="13">
        <f t="shared" si="11"/>
        <v>105.56176861200508</v>
      </c>
      <c r="E232" s="13">
        <f t="shared" si="11"/>
        <v>108.63726610634927</v>
      </c>
      <c r="F232" s="13">
        <f t="shared" si="11"/>
        <v>111.07044317644169</v>
      </c>
      <c r="G232" s="13">
        <f t="shared" si="11"/>
        <v>113.24833342986516</v>
      </c>
      <c r="H232" s="13">
        <f t="shared" si="11"/>
        <v>115.44383767154503</v>
      </c>
      <c r="I232" s="13">
        <f t="shared" si="11"/>
        <v>117.17305893147815</v>
      </c>
      <c r="J232" s="13">
        <f t="shared" si="11"/>
        <v>118.73884189305303</v>
      </c>
      <c r="K232" s="13">
        <f t="shared" si="11"/>
        <v>119.74615405905504</v>
      </c>
      <c r="L232" s="13">
        <f t="shared" si="11"/>
        <v>120.83371817603879</v>
      </c>
      <c r="M232" s="13">
        <f t="shared" si="11"/>
        <v>121.54294182500178</v>
      </c>
      <c r="N232" s="13">
        <f t="shared" si="11"/>
        <v>121.70955929405778</v>
      </c>
      <c r="O232" s="13">
        <f t="shared" si="11"/>
        <v>121.08417166006318</v>
      </c>
      <c r="P232" s="13">
        <f t="shared" si="11"/>
        <v>120.92864031092539</v>
      </c>
      <c r="Q232" s="13">
        <f t="shared" si="11"/>
        <v>120.5538443348612</v>
      </c>
      <c r="R232" s="13">
        <f t="shared" si="11"/>
        <v>119.55242607111799</v>
      </c>
      <c r="S232" s="13">
        <f t="shared" si="11"/>
        <v>117.621870770562</v>
      </c>
      <c r="T232" s="13">
        <f t="shared" si="11"/>
        <v>115.34653012505468</v>
      </c>
      <c r="U232" s="13">
        <f t="shared" si="11"/>
        <v>113.0594111848379</v>
      </c>
      <c r="V232" s="13">
        <f t="shared" si="11"/>
        <v>111.03907949678482</v>
      </c>
      <c r="W232" s="13">
        <f t="shared" si="11"/>
        <v>109.15010001591669</v>
      </c>
      <c r="X232" s="13">
        <f t="shared" si="11"/>
        <v>107.41739070352536</v>
      </c>
      <c r="Y232" s="13">
        <f t="shared" si="11"/>
        <v>105.73949954956146</v>
      </c>
      <c r="Z232" s="13">
        <f t="shared" si="11"/>
        <v>103.63502872363348</v>
      </c>
      <c r="AA232" s="13">
        <f t="shared" si="11"/>
        <v>101.69896635586862</v>
      </c>
      <c r="AB232" s="13">
        <f t="shared" si="11"/>
        <v>99.999999999999943</v>
      </c>
      <c r="AC232" s="13">
        <f t="shared" si="11"/>
        <v>98.467118720959121</v>
      </c>
      <c r="AD232" s="13">
        <f t="shared" si="11"/>
        <v>97.06590815314118</v>
      </c>
      <c r="AE232" s="13">
        <f t="shared" si="11"/>
        <v>95.822832369822578</v>
      </c>
      <c r="AF232" s="13">
        <f t="shared" si="11"/>
        <v>94.552208559829793</v>
      </c>
      <c r="AG232" s="13">
        <f t="shared" si="11"/>
        <v>93.338896442351839</v>
      </c>
      <c r="AH232" s="13">
        <f t="shared" si="11"/>
        <v>92.441803372075299</v>
      </c>
    </row>
    <row r="233" spans="1:34" x14ac:dyDescent="0.25">
      <c r="A233" s="4">
        <v>46</v>
      </c>
      <c r="B233" s="37" t="s">
        <v>539</v>
      </c>
      <c r="C233" s="13">
        <f t="shared" si="11"/>
        <v>64.499134090965825</v>
      </c>
      <c r="D233" s="13">
        <f t="shared" si="11"/>
        <v>68.670447798642172</v>
      </c>
      <c r="E233" s="13">
        <f t="shared" si="11"/>
        <v>71.027040145542102</v>
      </c>
      <c r="F233" s="13">
        <f t="shared" si="11"/>
        <v>72.924190598405602</v>
      </c>
      <c r="G233" s="13">
        <f t="shared" si="11"/>
        <v>75.284402475180144</v>
      </c>
      <c r="H233" s="13">
        <f t="shared" si="11"/>
        <v>78.134080661163409</v>
      </c>
      <c r="I233" s="13">
        <f t="shared" si="11"/>
        <v>78.830405973870739</v>
      </c>
      <c r="J233" s="13">
        <f t="shared" si="11"/>
        <v>80.873307689361596</v>
      </c>
      <c r="K233" s="13">
        <f t="shared" si="11"/>
        <v>81.62215984368467</v>
      </c>
      <c r="L233" s="13">
        <f t="shared" si="11"/>
        <v>82.990437977630336</v>
      </c>
      <c r="M233" s="13">
        <f t="shared" si="11"/>
        <v>84.836788782930412</v>
      </c>
      <c r="N233" s="13">
        <f t="shared" si="11"/>
        <v>87.515506561497688</v>
      </c>
      <c r="O233" s="13">
        <f t="shared" si="11"/>
        <v>89.193364474493137</v>
      </c>
      <c r="P233" s="13">
        <f t="shared" si="11"/>
        <v>91.031141621616158</v>
      </c>
      <c r="Q233" s="13">
        <f t="shared" si="11"/>
        <v>92.304276973392547</v>
      </c>
      <c r="R233" s="13">
        <f t="shared" si="11"/>
        <v>93.26940781435124</v>
      </c>
      <c r="S233" s="13">
        <f t="shared" si="11"/>
        <v>93.910190922240204</v>
      </c>
      <c r="T233" s="13">
        <f t="shared" si="11"/>
        <v>94.288063020614231</v>
      </c>
      <c r="U233" s="13">
        <f t="shared" si="11"/>
        <v>94.275315366995812</v>
      </c>
      <c r="V233" s="13">
        <f t="shared" si="11"/>
        <v>94.68719474170959</v>
      </c>
      <c r="W233" s="13">
        <f t="shared" si="11"/>
        <v>95.63135130439305</v>
      </c>
      <c r="X233" s="13">
        <f t="shared" si="11"/>
        <v>96.529801509703034</v>
      </c>
      <c r="Y233" s="13">
        <f t="shared" si="11"/>
        <v>97.768494945321322</v>
      </c>
      <c r="Z233" s="13">
        <f t="shared" si="11"/>
        <v>98.222287361416534</v>
      </c>
      <c r="AA233" s="13">
        <f t="shared" si="11"/>
        <v>99.097708025983692</v>
      </c>
      <c r="AB233" s="13">
        <f t="shared" si="11"/>
        <v>99.999999999999943</v>
      </c>
      <c r="AC233" s="13">
        <f t="shared" si="11"/>
        <v>100.96862005256938</v>
      </c>
      <c r="AD233" s="13">
        <f t="shared" si="11"/>
        <v>102.10567837805105</v>
      </c>
      <c r="AE233" s="13">
        <f t="shared" si="11"/>
        <v>103.43374495872673</v>
      </c>
      <c r="AF233" s="13">
        <f t="shared" si="11"/>
        <v>104.61284001375822</v>
      </c>
      <c r="AG233" s="13">
        <f t="shared" si="11"/>
        <v>105.43719349729452</v>
      </c>
      <c r="AH233" s="13">
        <f t="shared" si="11"/>
        <v>106.95325974931966</v>
      </c>
    </row>
    <row r="234" spans="1:34" x14ac:dyDescent="0.25">
      <c r="A234" s="4">
        <v>47</v>
      </c>
      <c r="B234" s="37" t="s">
        <v>540</v>
      </c>
      <c r="C234" s="13">
        <f t="shared" si="11"/>
        <v>63.637594205366959</v>
      </c>
      <c r="D234" s="13">
        <f t="shared" si="11"/>
        <v>66.817663895883456</v>
      </c>
      <c r="E234" s="13">
        <f t="shared" si="11"/>
        <v>70.121044980723312</v>
      </c>
      <c r="F234" s="13">
        <f t="shared" si="11"/>
        <v>72.606931388202852</v>
      </c>
      <c r="G234" s="13">
        <f t="shared" si="11"/>
        <v>75.07548790305097</v>
      </c>
      <c r="H234" s="13">
        <f t="shared" si="11"/>
        <v>78.287772531253808</v>
      </c>
      <c r="I234" s="13">
        <f t="shared" si="11"/>
        <v>81.160206495804729</v>
      </c>
      <c r="J234" s="13">
        <f t="shared" si="11"/>
        <v>83.224717668527006</v>
      </c>
      <c r="K234" s="13">
        <f t="shared" si="11"/>
        <v>85.23942719736381</v>
      </c>
      <c r="L234" s="13">
        <f t="shared" si="11"/>
        <v>87.402549290063973</v>
      </c>
      <c r="M234" s="13">
        <f t="shared" si="11"/>
        <v>89.05874417859863</v>
      </c>
      <c r="N234" s="13">
        <f t="shared" si="11"/>
        <v>90.824383981655785</v>
      </c>
      <c r="O234" s="13">
        <f t="shared" si="11"/>
        <v>91.631879745992947</v>
      </c>
      <c r="P234" s="13">
        <f t="shared" si="11"/>
        <v>93.441483432375321</v>
      </c>
      <c r="Q234" s="13">
        <f t="shared" si="11"/>
        <v>95.059992627073555</v>
      </c>
      <c r="R234" s="13">
        <f t="shared" si="11"/>
        <v>96.372036473411868</v>
      </c>
      <c r="S234" s="13">
        <f t="shared" si="11"/>
        <v>97.90514683238834</v>
      </c>
      <c r="T234" s="13">
        <f t="shared" si="11"/>
        <v>98.899872796951556</v>
      </c>
      <c r="U234" s="13">
        <f t="shared" si="11"/>
        <v>99.283194789300083</v>
      </c>
      <c r="V234" s="13">
        <f t="shared" si="11"/>
        <v>100.35276500646805</v>
      </c>
      <c r="W234" s="13">
        <f t="shared" si="11"/>
        <v>100.4546942360876</v>
      </c>
      <c r="X234" s="13">
        <f t="shared" si="11"/>
        <v>100.44062664741183</v>
      </c>
      <c r="Y234" s="13">
        <f t="shared" si="11"/>
        <v>100.01039253283417</v>
      </c>
      <c r="Z234" s="13">
        <f t="shared" si="11"/>
        <v>100.18914669234336</v>
      </c>
      <c r="AA234" s="13">
        <f t="shared" si="11"/>
        <v>99.827798986615079</v>
      </c>
      <c r="AB234" s="13">
        <f t="shared" si="11"/>
        <v>100</v>
      </c>
      <c r="AC234" s="13">
        <f t="shared" si="11"/>
        <v>99.651934072038117</v>
      </c>
      <c r="AD234" s="13">
        <f t="shared" si="11"/>
        <v>99.854909908041932</v>
      </c>
      <c r="AE234" s="13">
        <f t="shared" si="11"/>
        <v>100.15966255714838</v>
      </c>
      <c r="AF234" s="13">
        <f t="shared" si="11"/>
        <v>100.77536156809799</v>
      </c>
      <c r="AG234" s="13">
        <f t="shared" si="11"/>
        <v>100.86175881082593</v>
      </c>
      <c r="AH234" s="13">
        <f t="shared" si="11"/>
        <v>101.53623922054979</v>
      </c>
    </row>
    <row r="235" spans="1:34" x14ac:dyDescent="0.25">
      <c r="A235" s="4">
        <v>48</v>
      </c>
      <c r="B235" s="37" t="s">
        <v>541</v>
      </c>
      <c r="C235" s="13">
        <f t="shared" si="11"/>
        <v>125.71368325745553</v>
      </c>
      <c r="D235" s="13">
        <f t="shared" si="11"/>
        <v>129.25074161998899</v>
      </c>
      <c r="E235" s="13">
        <f t="shared" si="11"/>
        <v>132.38688518825612</v>
      </c>
      <c r="F235" s="13">
        <f t="shared" si="11"/>
        <v>134.63766643749315</v>
      </c>
      <c r="G235" s="13">
        <f t="shared" si="11"/>
        <v>136.49870944442083</v>
      </c>
      <c r="H235" s="13">
        <f t="shared" si="11"/>
        <v>138.21459218985245</v>
      </c>
      <c r="I235" s="13">
        <f t="shared" si="11"/>
        <v>139.70887864023814</v>
      </c>
      <c r="J235" s="13">
        <f t="shared" si="11"/>
        <v>140.90814104825589</v>
      </c>
      <c r="K235" s="13">
        <f t="shared" si="11"/>
        <v>141.47837575423813</v>
      </c>
      <c r="L235" s="13">
        <f t="shared" si="11"/>
        <v>142.45079947834631</v>
      </c>
      <c r="M235" s="13">
        <f t="shared" si="11"/>
        <v>143.01932402968191</v>
      </c>
      <c r="N235" s="13">
        <f t="shared" si="11"/>
        <v>142.28468164499137</v>
      </c>
      <c r="O235" s="13">
        <f t="shared" si="11"/>
        <v>140.6181655708929</v>
      </c>
      <c r="P235" s="13">
        <f t="shared" si="11"/>
        <v>139.06320340258412</v>
      </c>
      <c r="Q235" s="13">
        <f t="shared" si="11"/>
        <v>137.29743848344648</v>
      </c>
      <c r="R235" s="13">
        <f t="shared" si="11"/>
        <v>135.46403608760974</v>
      </c>
      <c r="S235" s="13">
        <f t="shared" si="11"/>
        <v>133.14453063190305</v>
      </c>
      <c r="T235" s="13">
        <f t="shared" si="11"/>
        <v>129.55684324898894</v>
      </c>
      <c r="U235" s="13">
        <f t="shared" si="11"/>
        <v>125.92036193495785</v>
      </c>
      <c r="V235" s="13">
        <f t="shared" si="11"/>
        <v>122.17730542949926</v>
      </c>
      <c r="W235" s="13">
        <f t="shared" si="11"/>
        <v>118.45358882078246</v>
      </c>
      <c r="X235" s="13">
        <f t="shared" si="11"/>
        <v>114.76784295403093</v>
      </c>
      <c r="Y235" s="13">
        <f t="shared" si="11"/>
        <v>111.05873359448826</v>
      </c>
      <c r="Z235" s="13">
        <f t="shared" si="11"/>
        <v>107.27878496741606</v>
      </c>
      <c r="AA235" s="13">
        <f t="shared" si="11"/>
        <v>103.42165804887668</v>
      </c>
      <c r="AB235" s="13">
        <f t="shared" si="11"/>
        <v>99.999999999999886</v>
      </c>
      <c r="AC235" s="13">
        <f t="shared" si="11"/>
        <v>96.760439869284568</v>
      </c>
      <c r="AD235" s="13">
        <f t="shared" si="11"/>
        <v>93.850960021456842</v>
      </c>
      <c r="AE235" s="13">
        <f t="shared" si="11"/>
        <v>90.747166241745035</v>
      </c>
      <c r="AF235" s="13">
        <f t="shared" si="11"/>
        <v>87.579204722984102</v>
      </c>
      <c r="AG235" s="13">
        <f t="shared" si="11"/>
        <v>84.790532714621378</v>
      </c>
      <c r="AH235" s="13">
        <f t="shared" si="11"/>
        <v>82.244591463380857</v>
      </c>
    </row>
    <row r="236" spans="1:34" x14ac:dyDescent="0.25">
      <c r="A236" s="4">
        <v>49</v>
      </c>
      <c r="B236" s="37" t="s">
        <v>542</v>
      </c>
      <c r="C236" s="13">
        <f t="shared" si="11"/>
        <v>191.85303198981828</v>
      </c>
      <c r="D236" s="13">
        <f t="shared" si="11"/>
        <v>192.69369973707546</v>
      </c>
      <c r="E236" s="13">
        <f t="shared" si="11"/>
        <v>177.80823292740061</v>
      </c>
      <c r="F236" s="13">
        <f t="shared" si="11"/>
        <v>173.23111510862483</v>
      </c>
      <c r="G236" s="13">
        <f t="shared" si="11"/>
        <v>168.487895653951</v>
      </c>
      <c r="H236" s="13">
        <f t="shared" si="11"/>
        <v>167.05692235839732</v>
      </c>
      <c r="I236" s="13">
        <f t="shared" si="11"/>
        <v>155.44367783150966</v>
      </c>
      <c r="J236" s="13">
        <f t="shared" si="11"/>
        <v>160.04526426103189</v>
      </c>
      <c r="K236" s="13">
        <f t="shared" si="11"/>
        <v>152.78503148650177</v>
      </c>
      <c r="L236" s="13">
        <f t="shared" si="11"/>
        <v>144.70796924741063</v>
      </c>
      <c r="M236" s="13">
        <f t="shared" si="11"/>
        <v>143.0548896131854</v>
      </c>
      <c r="N236" s="13">
        <f t="shared" si="11"/>
        <v>130.07159211072968</v>
      </c>
      <c r="O236" s="13">
        <f t="shared" si="11"/>
        <v>127.35125978845551</v>
      </c>
      <c r="P236" s="13">
        <f t="shared" si="11"/>
        <v>120.67345574799501</v>
      </c>
      <c r="Q236" s="13">
        <f t="shared" si="11"/>
        <v>118.4099204180973</v>
      </c>
      <c r="R236" s="13">
        <f t="shared" si="11"/>
        <v>115.9688725561857</v>
      </c>
      <c r="S236" s="13">
        <f t="shared" si="11"/>
        <v>113.76099663489893</v>
      </c>
      <c r="T236" s="13">
        <f t="shared" si="11"/>
        <v>111.55308216843372</v>
      </c>
      <c r="U236" s="13">
        <f t="shared" si="11"/>
        <v>109.89307835019325</v>
      </c>
      <c r="V236" s="13">
        <f t="shared" si="11"/>
        <v>107.66385598707679</v>
      </c>
      <c r="W236" s="13">
        <f t="shared" si="11"/>
        <v>107.03537828461509</v>
      </c>
      <c r="X236" s="13">
        <f t="shared" si="11"/>
        <v>105.35148942936004</v>
      </c>
      <c r="Y236" s="13">
        <f t="shared" si="11"/>
        <v>105.08307949101125</v>
      </c>
      <c r="Z236" s="13">
        <f t="shared" si="11"/>
        <v>102.44059624266856</v>
      </c>
      <c r="AA236" s="13">
        <f t="shared" si="11"/>
        <v>101.59805018831906</v>
      </c>
      <c r="AB236" s="13">
        <f t="shared" si="11"/>
        <v>99.999999999999972</v>
      </c>
      <c r="AC236" s="13">
        <f t="shared" si="11"/>
        <v>99.105078482824425</v>
      </c>
      <c r="AD236" s="13">
        <f t="shared" si="11"/>
        <v>98.197901994704438</v>
      </c>
      <c r="AE236" s="13">
        <f t="shared" si="11"/>
        <v>97.913587779240032</v>
      </c>
      <c r="AF236" s="13">
        <f t="shared" si="11"/>
        <v>97.286507407851161</v>
      </c>
      <c r="AG236" s="13">
        <f t="shared" si="11"/>
        <v>96.816705542271421</v>
      </c>
      <c r="AH236" s="13">
        <f t="shared" si="11"/>
        <v>96.399928641600695</v>
      </c>
    </row>
    <row r="237" spans="1:34" x14ac:dyDescent="0.25">
      <c r="A237" s="4">
        <v>50</v>
      </c>
      <c r="B237" s="2" t="s">
        <v>242</v>
      </c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</row>
    <row r="238" spans="1:34" x14ac:dyDescent="0.25">
      <c r="A238" s="4">
        <v>51</v>
      </c>
      <c r="B238" s="37" t="s">
        <v>61</v>
      </c>
      <c r="C238" s="13">
        <f t="shared" ref="C238:AH245" si="12">C54*100/C146</f>
        <v>150.81757737284536</v>
      </c>
      <c r="D238" s="13">
        <f t="shared" si="12"/>
        <v>150.70613568415644</v>
      </c>
      <c r="E238" s="13">
        <f t="shared" si="12"/>
        <v>151.25486517866025</v>
      </c>
      <c r="F238" s="13">
        <f t="shared" si="12"/>
        <v>151.5836641511558</v>
      </c>
      <c r="G238" s="13">
        <f t="shared" si="12"/>
        <v>151.52320697735706</v>
      </c>
      <c r="H238" s="13">
        <f t="shared" si="12"/>
        <v>150.14140498259729</v>
      </c>
      <c r="I238" s="13">
        <f t="shared" si="12"/>
        <v>147.56774128426522</v>
      </c>
      <c r="J238" s="13">
        <f t="shared" si="12"/>
        <v>145.67391293981936</v>
      </c>
      <c r="K238" s="13">
        <f t="shared" si="12"/>
        <v>142.46206764272819</v>
      </c>
      <c r="L238" s="13">
        <f t="shared" si="12"/>
        <v>138.59256010675048</v>
      </c>
      <c r="M238" s="13">
        <f t="shared" si="12"/>
        <v>133.61477630923511</v>
      </c>
      <c r="N238" s="13">
        <f t="shared" si="12"/>
        <v>128.59289584831805</v>
      </c>
      <c r="O238" s="13">
        <f t="shared" si="12"/>
        <v>124.57210383448454</v>
      </c>
      <c r="P238" s="13">
        <f t="shared" si="12"/>
        <v>122.08437139557847</v>
      </c>
      <c r="Q238" s="13">
        <f t="shared" si="12"/>
        <v>119.75086764058199</v>
      </c>
      <c r="R238" s="13">
        <f t="shared" si="12"/>
        <v>117.38211221658071</v>
      </c>
      <c r="S238" s="13">
        <f t="shared" si="12"/>
        <v>114.82766262513874</v>
      </c>
      <c r="T238" s="13">
        <f t="shared" si="12"/>
        <v>111.83683974256562</v>
      </c>
      <c r="U238" s="13">
        <f t="shared" si="12"/>
        <v>108.74839359742754</v>
      </c>
      <c r="V238" s="13">
        <f t="shared" si="12"/>
        <v>106.53159619062431</v>
      </c>
      <c r="W238" s="13">
        <f t="shared" si="12"/>
        <v>105.08256863460511</v>
      </c>
      <c r="X238" s="13">
        <f t="shared" si="12"/>
        <v>104.18292870951437</v>
      </c>
      <c r="Y238" s="13">
        <f t="shared" si="12"/>
        <v>103.50026257862935</v>
      </c>
      <c r="Z238" s="13">
        <f t="shared" si="12"/>
        <v>102.22801824814191</v>
      </c>
      <c r="AA238" s="13">
        <f t="shared" si="12"/>
        <v>100.77678343149216</v>
      </c>
      <c r="AB238" s="13">
        <f t="shared" si="12"/>
        <v>99.999999999999957</v>
      </c>
      <c r="AC238" s="13">
        <f t="shared" si="12"/>
        <v>99.174139502248508</v>
      </c>
      <c r="AD238" s="13">
        <f t="shared" si="12"/>
        <v>98.918311905710482</v>
      </c>
      <c r="AE238" s="13">
        <f t="shared" si="12"/>
        <v>98.47749721376897</v>
      </c>
      <c r="AF238" s="13">
        <f t="shared" si="12"/>
        <v>97.996374416485921</v>
      </c>
      <c r="AG238" s="13">
        <f t="shared" si="12"/>
        <v>97.54069641423763</v>
      </c>
      <c r="AH238" s="13">
        <f t="shared" si="12"/>
        <v>96.917997703978699</v>
      </c>
    </row>
    <row r="239" spans="1:34" x14ac:dyDescent="0.25">
      <c r="A239" s="4">
        <v>52</v>
      </c>
      <c r="B239" s="37" t="s">
        <v>244</v>
      </c>
      <c r="C239" s="13">
        <f t="shared" si="12"/>
        <v>137.58895336841437</v>
      </c>
      <c r="D239" s="13">
        <f t="shared" si="12"/>
        <v>138.71334403202172</v>
      </c>
      <c r="E239" s="13">
        <f t="shared" si="12"/>
        <v>141.9042784316197</v>
      </c>
      <c r="F239" s="13">
        <f t="shared" si="12"/>
        <v>144.0448537888513</v>
      </c>
      <c r="G239" s="13">
        <f t="shared" si="12"/>
        <v>145.82085914523353</v>
      </c>
      <c r="H239" s="13">
        <f t="shared" si="12"/>
        <v>146.32504093979466</v>
      </c>
      <c r="I239" s="13">
        <f t="shared" si="12"/>
        <v>146.6125108620852</v>
      </c>
      <c r="J239" s="13">
        <f t="shared" si="12"/>
        <v>145.67922782612706</v>
      </c>
      <c r="K239" s="13">
        <f t="shared" si="12"/>
        <v>143.03272579709014</v>
      </c>
      <c r="L239" s="13">
        <f t="shared" si="12"/>
        <v>140.65423462328187</v>
      </c>
      <c r="M239" s="13">
        <f t="shared" si="12"/>
        <v>136.9321788388981</v>
      </c>
      <c r="N239" s="13">
        <f t="shared" si="12"/>
        <v>132.23145181072925</v>
      </c>
      <c r="O239" s="13">
        <f t="shared" si="12"/>
        <v>127.05460562732978</v>
      </c>
      <c r="P239" s="13">
        <f t="shared" si="12"/>
        <v>122.83646323367009</v>
      </c>
      <c r="Q239" s="13">
        <f t="shared" si="12"/>
        <v>119.23035635683786</v>
      </c>
      <c r="R239" s="13">
        <f t="shared" si="12"/>
        <v>116.2563383728275</v>
      </c>
      <c r="S239" s="13">
        <f t="shared" si="12"/>
        <v>113.33831342703475</v>
      </c>
      <c r="T239" s="13">
        <f t="shared" si="12"/>
        <v>110.29681123733523</v>
      </c>
      <c r="U239" s="13">
        <f t="shared" si="12"/>
        <v>107.24591613587016</v>
      </c>
      <c r="V239" s="13">
        <f t="shared" si="12"/>
        <v>105.24701430843906</v>
      </c>
      <c r="W239" s="13">
        <f t="shared" si="12"/>
        <v>104.03870696433097</v>
      </c>
      <c r="X239" s="13">
        <f t="shared" si="12"/>
        <v>103.21715655077243</v>
      </c>
      <c r="Y239" s="13">
        <f t="shared" si="12"/>
        <v>102.51060145915659</v>
      </c>
      <c r="Z239" s="13">
        <f t="shared" si="12"/>
        <v>101.08902454716856</v>
      </c>
      <c r="AA239" s="13">
        <f t="shared" si="12"/>
        <v>100.24670172019295</v>
      </c>
      <c r="AB239" s="13">
        <f t="shared" si="12"/>
        <v>99.999999999999957</v>
      </c>
      <c r="AC239" s="13">
        <f t="shared" si="12"/>
        <v>99.951818735649269</v>
      </c>
      <c r="AD239" s="13">
        <f t="shared" si="12"/>
        <v>100.4082230236299</v>
      </c>
      <c r="AE239" s="13">
        <f t="shared" si="12"/>
        <v>100.48466269869002</v>
      </c>
      <c r="AF239" s="13">
        <f t="shared" si="12"/>
        <v>100.55570061919701</v>
      </c>
      <c r="AG239" s="13">
        <f t="shared" si="12"/>
        <v>100.44491221211833</v>
      </c>
      <c r="AH239" s="13">
        <f t="shared" si="12"/>
        <v>100.07915369831915</v>
      </c>
    </row>
    <row r="240" spans="1:34" x14ac:dyDescent="0.25">
      <c r="A240" s="4">
        <v>53</v>
      </c>
      <c r="B240" s="37" t="s">
        <v>543</v>
      </c>
      <c r="C240" s="13">
        <f t="shared" si="12"/>
        <v>295.93301085067441</v>
      </c>
      <c r="D240" s="13">
        <f t="shared" si="12"/>
        <v>282.14388016734932</v>
      </c>
      <c r="E240" s="13">
        <f t="shared" si="12"/>
        <v>267.10267563124256</v>
      </c>
      <c r="F240" s="13">
        <f t="shared" si="12"/>
        <v>255.58955466950715</v>
      </c>
      <c r="G240" s="13">
        <f t="shared" si="12"/>
        <v>241.74281821955836</v>
      </c>
      <c r="H240" s="13">
        <f t="shared" si="12"/>
        <v>236.10526943523999</v>
      </c>
      <c r="I240" s="13">
        <f t="shared" si="12"/>
        <v>222.77306347157668</v>
      </c>
      <c r="J240" s="13">
        <f t="shared" si="12"/>
        <v>206.70640526592805</v>
      </c>
      <c r="K240" s="13">
        <f t="shared" si="12"/>
        <v>193.72866855725837</v>
      </c>
      <c r="L240" s="13">
        <f t="shared" si="12"/>
        <v>182.50632583152881</v>
      </c>
      <c r="M240" s="13">
        <f t="shared" si="12"/>
        <v>167.11668027215956</v>
      </c>
      <c r="N240" s="13">
        <f t="shared" si="12"/>
        <v>155.75317419242418</v>
      </c>
      <c r="O240" s="13">
        <f t="shared" si="12"/>
        <v>147.70730756627967</v>
      </c>
      <c r="P240" s="13">
        <f t="shared" si="12"/>
        <v>141.09545080888907</v>
      </c>
      <c r="Q240" s="13">
        <f t="shared" si="12"/>
        <v>137.30476217595893</v>
      </c>
      <c r="R240" s="13">
        <f t="shared" si="12"/>
        <v>132.51620624090009</v>
      </c>
      <c r="S240" s="13">
        <f t="shared" si="12"/>
        <v>128.69302367431831</v>
      </c>
      <c r="T240" s="13">
        <f t="shared" si="12"/>
        <v>123.29710762786669</v>
      </c>
      <c r="U240" s="13">
        <f t="shared" si="12"/>
        <v>117.65096842942931</v>
      </c>
      <c r="V240" s="13">
        <f t="shared" si="12"/>
        <v>113.73683860490506</v>
      </c>
      <c r="W240" s="13">
        <f t="shared" si="12"/>
        <v>111.15796044349972</v>
      </c>
      <c r="X240" s="13">
        <f t="shared" si="12"/>
        <v>108.70616881915021</v>
      </c>
      <c r="Y240" s="13">
        <f t="shared" si="12"/>
        <v>106.5024943405348</v>
      </c>
      <c r="Z240" s="13">
        <f t="shared" si="12"/>
        <v>104.83560031149894</v>
      </c>
      <c r="AA240" s="13">
        <f t="shared" si="12"/>
        <v>102.24075825068296</v>
      </c>
      <c r="AB240" s="13">
        <f t="shared" si="12"/>
        <v>99.999999999999929</v>
      </c>
      <c r="AC240" s="13">
        <f t="shared" si="12"/>
        <v>98.339457997972062</v>
      </c>
      <c r="AD240" s="13">
        <f t="shared" si="12"/>
        <v>97.031950538912753</v>
      </c>
      <c r="AE240" s="13">
        <f t="shared" si="12"/>
        <v>94.858026300924905</v>
      </c>
      <c r="AF240" s="13">
        <f t="shared" si="12"/>
        <v>93.511089097137329</v>
      </c>
      <c r="AG240" s="13">
        <f t="shared" si="12"/>
        <v>92.452745567096926</v>
      </c>
      <c r="AH240" s="13">
        <f t="shared" si="12"/>
        <v>91.100990913273591</v>
      </c>
    </row>
    <row r="241" spans="1:34" x14ac:dyDescent="0.25">
      <c r="A241" s="4">
        <v>54</v>
      </c>
      <c r="B241" s="37" t="s">
        <v>544</v>
      </c>
      <c r="C241" s="13">
        <f t="shared" si="12"/>
        <v>106.93755516207297</v>
      </c>
      <c r="D241" s="13">
        <f t="shared" si="12"/>
        <v>107.78493846023675</v>
      </c>
      <c r="E241" s="13">
        <f t="shared" si="12"/>
        <v>108.53197197037539</v>
      </c>
      <c r="F241" s="13">
        <f t="shared" si="12"/>
        <v>110.65401722825756</v>
      </c>
      <c r="G241" s="13">
        <f t="shared" si="12"/>
        <v>114.40077011279872</v>
      </c>
      <c r="H241" s="13">
        <f t="shared" si="12"/>
        <v>119.09290542050337</v>
      </c>
      <c r="I241" s="13">
        <f t="shared" si="12"/>
        <v>122.23125508682202</v>
      </c>
      <c r="J241" s="13">
        <f t="shared" si="12"/>
        <v>120.37793076283833</v>
      </c>
      <c r="K241" s="13">
        <f t="shared" si="12"/>
        <v>120.52046312894977</v>
      </c>
      <c r="L241" s="13">
        <f t="shared" si="12"/>
        <v>117.87264756534688</v>
      </c>
      <c r="M241" s="13">
        <f t="shared" si="12"/>
        <v>114.48432649706895</v>
      </c>
      <c r="N241" s="13">
        <f t="shared" si="12"/>
        <v>111.58195941665601</v>
      </c>
      <c r="O241" s="13">
        <f t="shared" si="12"/>
        <v>112.70183364475125</v>
      </c>
      <c r="P241" s="13">
        <f t="shared" si="12"/>
        <v>115.07439932296768</v>
      </c>
      <c r="Q241" s="13">
        <f t="shared" si="12"/>
        <v>116.64642698981109</v>
      </c>
      <c r="R241" s="13">
        <f t="shared" si="12"/>
        <v>117.70565030879298</v>
      </c>
      <c r="S241" s="13">
        <f t="shared" si="12"/>
        <v>116.24725413691556</v>
      </c>
      <c r="T241" s="13">
        <f t="shared" si="12"/>
        <v>113.98871732313323</v>
      </c>
      <c r="U241" s="13">
        <f t="shared" si="12"/>
        <v>111.28343928800149</v>
      </c>
      <c r="V241" s="13">
        <f t="shared" si="12"/>
        <v>109.30939637951971</v>
      </c>
      <c r="W241" s="13">
        <f t="shared" si="12"/>
        <v>107.52758246090464</v>
      </c>
      <c r="X241" s="13">
        <f t="shared" si="12"/>
        <v>106.68675830496359</v>
      </c>
      <c r="Y241" s="13">
        <f t="shared" si="12"/>
        <v>105.54234534984532</v>
      </c>
      <c r="Z241" s="13">
        <f t="shared" si="12"/>
        <v>103.6316523351483</v>
      </c>
      <c r="AA241" s="13">
        <f t="shared" si="12"/>
        <v>101.76880823716142</v>
      </c>
      <c r="AB241" s="13">
        <f t="shared" si="12"/>
        <v>100.00000000000001</v>
      </c>
      <c r="AC241" s="13">
        <f t="shared" si="12"/>
        <v>98.234448811783452</v>
      </c>
      <c r="AD241" s="13">
        <f t="shared" si="12"/>
        <v>96.751419338922261</v>
      </c>
      <c r="AE241" s="13">
        <f t="shared" si="12"/>
        <v>95.242927584694712</v>
      </c>
      <c r="AF241" s="13">
        <f t="shared" si="12"/>
        <v>94.209441554969942</v>
      </c>
      <c r="AG241" s="13">
        <f t="shared" si="12"/>
        <v>93.044920836156862</v>
      </c>
      <c r="AH241" s="13">
        <f t="shared" si="12"/>
        <v>91.808434993700985</v>
      </c>
    </row>
    <row r="242" spans="1:34" x14ac:dyDescent="0.25">
      <c r="A242" s="4">
        <v>55</v>
      </c>
      <c r="B242" s="37" t="s">
        <v>545</v>
      </c>
      <c r="C242" s="13">
        <f t="shared" si="12"/>
        <v>145.13719773962802</v>
      </c>
      <c r="D242" s="13">
        <f t="shared" si="12"/>
        <v>192.26573716589772</v>
      </c>
      <c r="E242" s="13">
        <f t="shared" si="12"/>
        <v>171.33284355288916</v>
      </c>
      <c r="F242" s="13">
        <f t="shared" si="12"/>
        <v>155.8541680919148</v>
      </c>
      <c r="G242" s="13">
        <f t="shared" si="12"/>
        <v>89.148475791862779</v>
      </c>
      <c r="H242" s="13">
        <f t="shared" si="12"/>
        <v>93.001987101044961</v>
      </c>
      <c r="I242" s="13">
        <f t="shared" si="12"/>
        <v>19.788500506585606</v>
      </c>
      <c r="J242" s="13">
        <f t="shared" si="12"/>
        <v>37.041152720672663</v>
      </c>
      <c r="K242" s="13">
        <f t="shared" si="12"/>
        <v>74.714838194351657</v>
      </c>
      <c r="L242" s="13">
        <f t="shared" si="12"/>
        <v>68.541202942405505</v>
      </c>
      <c r="M242" s="13">
        <f t="shared" si="12"/>
        <v>61.361841534743562</v>
      </c>
      <c r="N242" s="13">
        <f t="shared" si="12"/>
        <v>98.665893058362542</v>
      </c>
      <c r="O242" s="13">
        <f t="shared" si="12"/>
        <v>94.032700691837235</v>
      </c>
      <c r="P242" s="13">
        <f t="shared" si="12"/>
        <v>83.521406022322196</v>
      </c>
      <c r="Q242" s="13">
        <f t="shared" si="12"/>
        <v>77.412951737421906</v>
      </c>
      <c r="R242" s="13">
        <f t="shared" si="12"/>
        <v>77.264516950933213</v>
      </c>
      <c r="S242" s="13">
        <f t="shared" si="12"/>
        <v>91.38822551210886</v>
      </c>
      <c r="T242" s="13">
        <f t="shared" si="12"/>
        <v>89.012905345807383</v>
      </c>
      <c r="U242" s="13">
        <f t="shared" si="12"/>
        <v>91.494066809987117</v>
      </c>
      <c r="V242" s="13">
        <f t="shared" si="12"/>
        <v>88.676602952065906</v>
      </c>
      <c r="W242" s="13">
        <f t="shared" si="12"/>
        <v>91.827686542393195</v>
      </c>
      <c r="X242" s="13">
        <f t="shared" si="12"/>
        <v>82.750311250361108</v>
      </c>
      <c r="Y242" s="13">
        <f t="shared" si="12"/>
        <v>76.288373015970279</v>
      </c>
      <c r="Z242" s="13">
        <f t="shared" si="12"/>
        <v>87.980411561304464</v>
      </c>
      <c r="AA242" s="13">
        <f t="shared" si="12"/>
        <v>102.62667860581855</v>
      </c>
      <c r="AB242" s="13">
        <f t="shared" si="12"/>
        <v>100</v>
      </c>
      <c r="AC242" s="13">
        <f t="shared" si="12"/>
        <v>97.166311352830107</v>
      </c>
      <c r="AD242" s="13">
        <f t="shared" si="12"/>
        <v>104.75043130204762</v>
      </c>
      <c r="AE242" s="13">
        <f t="shared" si="12"/>
        <v>98.639175184518763</v>
      </c>
      <c r="AF242" s="13">
        <f t="shared" si="12"/>
        <v>86.593784489439713</v>
      </c>
      <c r="AG242" s="13">
        <f t="shared" si="12"/>
        <v>89.033200169126459</v>
      </c>
      <c r="AH242" s="13">
        <f t="shared" si="12"/>
        <v>85.673603215504329</v>
      </c>
    </row>
    <row r="243" spans="1:34" x14ac:dyDescent="0.25">
      <c r="A243" s="4">
        <v>56</v>
      </c>
      <c r="B243" s="37" t="s">
        <v>67</v>
      </c>
      <c r="C243" s="13">
        <f t="shared" si="12"/>
        <v>51.663771850668937</v>
      </c>
      <c r="D243" s="13">
        <f t="shared" si="12"/>
        <v>54.425243646971424</v>
      </c>
      <c r="E243" s="13">
        <f t="shared" si="12"/>
        <v>57.036586962958701</v>
      </c>
      <c r="F243" s="13">
        <f t="shared" si="12"/>
        <v>59.01198400009519</v>
      </c>
      <c r="G243" s="13">
        <f t="shared" si="12"/>
        <v>60.604446164933648</v>
      </c>
      <c r="H243" s="13">
        <f t="shared" si="12"/>
        <v>61.847262886885893</v>
      </c>
      <c r="I243" s="13">
        <f t="shared" si="12"/>
        <v>63.499187762641881</v>
      </c>
      <c r="J243" s="13">
        <f t="shared" si="12"/>
        <v>65.838131176368165</v>
      </c>
      <c r="K243" s="13">
        <f t="shared" si="12"/>
        <v>68.203300599475938</v>
      </c>
      <c r="L243" s="13">
        <f t="shared" si="12"/>
        <v>70.780775174192129</v>
      </c>
      <c r="M243" s="13">
        <f t="shared" si="12"/>
        <v>73.350406695826038</v>
      </c>
      <c r="N243" s="13">
        <f t="shared" si="12"/>
        <v>75.714505943631139</v>
      </c>
      <c r="O243" s="13">
        <f t="shared" si="12"/>
        <v>77.94225640915657</v>
      </c>
      <c r="P243" s="13">
        <f t="shared" si="12"/>
        <v>79.97324118639817</v>
      </c>
      <c r="Q243" s="13">
        <f t="shared" si="12"/>
        <v>81.737177655530687</v>
      </c>
      <c r="R243" s="13">
        <f t="shared" si="12"/>
        <v>83.610327249834839</v>
      </c>
      <c r="S243" s="13">
        <f t="shared" si="12"/>
        <v>85.626068964311855</v>
      </c>
      <c r="T243" s="13">
        <f t="shared" si="12"/>
        <v>87.920620106948718</v>
      </c>
      <c r="U243" s="13">
        <f t="shared" si="12"/>
        <v>90.910448010152052</v>
      </c>
      <c r="V243" s="13">
        <f t="shared" si="12"/>
        <v>94.10314547260792</v>
      </c>
      <c r="W243" s="13">
        <f t="shared" si="12"/>
        <v>96.641267798665979</v>
      </c>
      <c r="X243" s="13">
        <f t="shared" si="12"/>
        <v>98.191569526411385</v>
      </c>
      <c r="Y243" s="13">
        <f t="shared" si="12"/>
        <v>98.844582965589623</v>
      </c>
      <c r="Z243" s="13">
        <f t="shared" si="12"/>
        <v>99.129884399427084</v>
      </c>
      <c r="AA243" s="13">
        <f t="shared" si="12"/>
        <v>99.428533927047582</v>
      </c>
      <c r="AB243" s="13">
        <f t="shared" si="12"/>
        <v>99.999999999999901</v>
      </c>
      <c r="AC243" s="13">
        <f t="shared" si="12"/>
        <v>101.05121252772473</v>
      </c>
      <c r="AD243" s="13">
        <f t="shared" si="12"/>
        <v>102.59448437985569</v>
      </c>
      <c r="AE243" s="13">
        <f t="shared" si="12"/>
        <v>104.39298839932579</v>
      </c>
      <c r="AF243" s="13">
        <f t="shared" si="12"/>
        <v>106.4824478944586</v>
      </c>
      <c r="AG243" s="13">
        <f t="shared" si="12"/>
        <v>108.91197196892605</v>
      </c>
      <c r="AH243" s="13">
        <f t="shared" si="12"/>
        <v>111.66290728764999</v>
      </c>
    </row>
    <row r="244" spans="1:34" x14ac:dyDescent="0.25">
      <c r="A244" s="4">
        <v>57</v>
      </c>
      <c r="B244" s="37" t="s">
        <v>546</v>
      </c>
      <c r="C244" s="13">
        <f t="shared" si="12"/>
        <v>45.470854966782099</v>
      </c>
      <c r="D244" s="13">
        <f t="shared" si="12"/>
        <v>48.237908246689351</v>
      </c>
      <c r="E244" s="13">
        <f t="shared" si="12"/>
        <v>50.600583558807358</v>
      </c>
      <c r="F244" s="13">
        <f t="shared" si="12"/>
        <v>52.756190336014967</v>
      </c>
      <c r="G244" s="13">
        <f t="shared" si="12"/>
        <v>54.57012571478149</v>
      </c>
      <c r="H244" s="13">
        <f t="shared" si="12"/>
        <v>56.279906722746908</v>
      </c>
      <c r="I244" s="13">
        <f t="shared" si="12"/>
        <v>58.039987912698969</v>
      </c>
      <c r="J244" s="13">
        <f t="shared" si="12"/>
        <v>60.047344258947895</v>
      </c>
      <c r="K244" s="13">
        <f t="shared" si="12"/>
        <v>62.147024365780766</v>
      </c>
      <c r="L244" s="13">
        <f t="shared" si="12"/>
        <v>64.225424262739011</v>
      </c>
      <c r="M244" s="13">
        <f t="shared" si="12"/>
        <v>66.395659536473119</v>
      </c>
      <c r="N244" s="13">
        <f t="shared" si="12"/>
        <v>68.703676379169679</v>
      </c>
      <c r="O244" s="13">
        <f t="shared" si="12"/>
        <v>71.195693615271978</v>
      </c>
      <c r="P244" s="13">
        <f t="shared" si="12"/>
        <v>73.634926499437441</v>
      </c>
      <c r="Q244" s="13">
        <f t="shared" si="12"/>
        <v>76.084917495142108</v>
      </c>
      <c r="R244" s="13">
        <f t="shared" si="12"/>
        <v>78.86823115482639</v>
      </c>
      <c r="S244" s="13">
        <f t="shared" si="12"/>
        <v>81.804784188200486</v>
      </c>
      <c r="T244" s="13">
        <f t="shared" si="12"/>
        <v>85.141102924083029</v>
      </c>
      <c r="U244" s="13">
        <f t="shared" si="12"/>
        <v>89.122044322779885</v>
      </c>
      <c r="V244" s="13">
        <f t="shared" si="12"/>
        <v>93.001186097412443</v>
      </c>
      <c r="W244" s="13">
        <f t="shared" si="12"/>
        <v>96.053025344175069</v>
      </c>
      <c r="X244" s="13">
        <f t="shared" si="12"/>
        <v>97.970697959610433</v>
      </c>
      <c r="Y244" s="13">
        <f t="shared" si="12"/>
        <v>98.856336507590839</v>
      </c>
      <c r="Z244" s="13">
        <f t="shared" si="12"/>
        <v>99.251674184495855</v>
      </c>
      <c r="AA244" s="13">
        <f t="shared" si="12"/>
        <v>99.490269098440507</v>
      </c>
      <c r="AB244" s="13">
        <f t="shared" si="12"/>
        <v>99.999999999999943</v>
      </c>
      <c r="AC244" s="13">
        <f t="shared" si="12"/>
        <v>101.09045743920966</v>
      </c>
      <c r="AD244" s="13">
        <f t="shared" si="12"/>
        <v>102.669649519462</v>
      </c>
      <c r="AE244" s="13">
        <f t="shared" si="12"/>
        <v>104.73688557416192</v>
      </c>
      <c r="AF244" s="13">
        <f t="shared" si="12"/>
        <v>107.1407963540824</v>
      </c>
      <c r="AG244" s="13">
        <f t="shared" si="12"/>
        <v>109.92080298264332</v>
      </c>
      <c r="AH244" s="13">
        <f t="shared" si="12"/>
        <v>113.10919425874036</v>
      </c>
    </row>
    <row r="245" spans="1:34" x14ac:dyDescent="0.25">
      <c r="A245" s="4">
        <v>58</v>
      </c>
      <c r="B245" s="37" t="s">
        <v>547</v>
      </c>
      <c r="C245" s="13">
        <f t="shared" si="12"/>
        <v>142.10633909127998</v>
      </c>
      <c r="D245" s="13">
        <f t="shared" si="12"/>
        <v>141.7390972867862</v>
      </c>
      <c r="E245" s="13">
        <f t="shared" si="12"/>
        <v>141.79377483259367</v>
      </c>
      <c r="F245" s="13">
        <f t="shared" si="12"/>
        <v>140.51598870280915</v>
      </c>
      <c r="G245" s="13">
        <f t="shared" si="12"/>
        <v>139.20435732053389</v>
      </c>
      <c r="H245" s="13">
        <f t="shared" si="12"/>
        <v>137.39846263700022</v>
      </c>
      <c r="I245" s="13">
        <f t="shared" si="12"/>
        <v>135.3934340586288</v>
      </c>
      <c r="J245" s="13">
        <f t="shared" si="12"/>
        <v>134.31753645685779</v>
      </c>
      <c r="K245" s="13">
        <f t="shared" si="12"/>
        <v>132.8420592902238</v>
      </c>
      <c r="L245" s="13">
        <f t="shared" si="12"/>
        <v>131.41488876014012</v>
      </c>
      <c r="M245" s="13">
        <f t="shared" si="12"/>
        <v>129.22573962647988</v>
      </c>
      <c r="N245" s="13">
        <f t="shared" si="12"/>
        <v>125.96699346856934</v>
      </c>
      <c r="O245" s="13">
        <f t="shared" si="12"/>
        <v>122.48039343318261</v>
      </c>
      <c r="P245" s="13">
        <f t="shared" si="12"/>
        <v>118.50706603111763</v>
      </c>
      <c r="Q245" s="13">
        <f t="shared" si="12"/>
        <v>115.0472863032671</v>
      </c>
      <c r="R245" s="13">
        <f t="shared" si="12"/>
        <v>111.91206013275195</v>
      </c>
      <c r="S245" s="13">
        <f t="shared" si="12"/>
        <v>109.01066123848022</v>
      </c>
      <c r="T245" s="13">
        <f t="shared" si="12"/>
        <v>105.53476909515079</v>
      </c>
      <c r="U245" s="13">
        <f t="shared" si="12"/>
        <v>102.49433132190205</v>
      </c>
      <c r="V245" s="13">
        <f t="shared" si="12"/>
        <v>100.84934397520173</v>
      </c>
      <c r="W245" s="13">
        <f t="shared" si="12"/>
        <v>99.972479104350569</v>
      </c>
      <c r="X245" s="13">
        <f t="shared" si="12"/>
        <v>99.680407057294104</v>
      </c>
      <c r="Y245" s="13">
        <f t="shared" si="12"/>
        <v>99.112317125622198</v>
      </c>
      <c r="Z245" s="13">
        <f t="shared" si="12"/>
        <v>98.802310132082923</v>
      </c>
      <c r="AA245" s="13">
        <f t="shared" si="12"/>
        <v>99.099138693412783</v>
      </c>
      <c r="AB245" s="13">
        <f t="shared" si="12"/>
        <v>99.999999999999886</v>
      </c>
      <c r="AC245" s="13">
        <f t="shared" si="12"/>
        <v>100.97884515376289</v>
      </c>
      <c r="AD245" s="13">
        <f t="shared" si="12"/>
        <v>102.40172604687282</v>
      </c>
      <c r="AE245" s="13">
        <f t="shared" si="12"/>
        <v>103.50687629419713</v>
      </c>
      <c r="AF245" s="13">
        <f t="shared" si="12"/>
        <v>104.62344040625501</v>
      </c>
      <c r="AG245" s="13">
        <f t="shared" si="12"/>
        <v>105.25590762592002</v>
      </c>
      <c r="AH245" s="13">
        <f t="shared" ref="AH245" si="13">AH61*100/AH153</f>
        <v>105.86678390584767</v>
      </c>
    </row>
    <row r="246" spans="1:34" x14ac:dyDescent="0.25">
      <c r="A246" s="4">
        <v>59</v>
      </c>
      <c r="B246" s="2" t="s">
        <v>253</v>
      </c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</row>
    <row r="247" spans="1:34" x14ac:dyDescent="0.25">
      <c r="A247" s="4">
        <v>60</v>
      </c>
      <c r="B247" s="37" t="s">
        <v>72</v>
      </c>
      <c r="C247" s="13">
        <f t="shared" ref="C247:AH254" si="14">C63*100/C155</f>
        <v>124.5645327882996</v>
      </c>
      <c r="D247" s="13">
        <f t="shared" si="14"/>
        <v>124.28252237614309</v>
      </c>
      <c r="E247" s="13">
        <f t="shared" si="14"/>
        <v>124.39153463981616</v>
      </c>
      <c r="F247" s="13">
        <f t="shared" si="14"/>
        <v>121.90479058603233</v>
      </c>
      <c r="G247" s="13">
        <f t="shared" si="14"/>
        <v>120.49808997704471</v>
      </c>
      <c r="H247" s="13">
        <f t="shared" si="14"/>
        <v>118.95369821613041</v>
      </c>
      <c r="I247" s="13">
        <f t="shared" si="14"/>
        <v>118.04122390361034</v>
      </c>
      <c r="J247" s="13">
        <f t="shared" si="14"/>
        <v>117.55550511480348</v>
      </c>
      <c r="K247" s="13">
        <f t="shared" si="14"/>
        <v>117.67072515315471</v>
      </c>
      <c r="L247" s="13">
        <f t="shared" si="14"/>
        <v>117.8513817813662</v>
      </c>
      <c r="M247" s="13">
        <f t="shared" si="14"/>
        <v>117.1846572600499</v>
      </c>
      <c r="N247" s="13">
        <f t="shared" si="14"/>
        <v>116.44198283046254</v>
      </c>
      <c r="O247" s="13">
        <f t="shared" si="14"/>
        <v>114.4982429204924</v>
      </c>
      <c r="P247" s="13">
        <f t="shared" si="14"/>
        <v>113.3608187638975</v>
      </c>
      <c r="Q247" s="13">
        <f t="shared" si="14"/>
        <v>112.10236806545936</v>
      </c>
      <c r="R247" s="13">
        <f t="shared" si="14"/>
        <v>110.53330918235153</v>
      </c>
      <c r="S247" s="13">
        <f t="shared" si="14"/>
        <v>108.66863400208111</v>
      </c>
      <c r="T247" s="13">
        <f t="shared" si="14"/>
        <v>106.87143126601846</v>
      </c>
      <c r="U247" s="13">
        <f t="shared" si="14"/>
        <v>104.87109197549256</v>
      </c>
      <c r="V247" s="13">
        <f t="shared" si="14"/>
        <v>103.70357819875949</v>
      </c>
      <c r="W247" s="13">
        <f t="shared" si="14"/>
        <v>102.62398290070706</v>
      </c>
      <c r="X247" s="13">
        <f t="shared" si="14"/>
        <v>102.07507579482903</v>
      </c>
      <c r="Y247" s="13">
        <f t="shared" si="14"/>
        <v>101.4580077518247</v>
      </c>
      <c r="Z247" s="13">
        <f t="shared" si="14"/>
        <v>100.77837812777372</v>
      </c>
      <c r="AA247" s="13">
        <f t="shared" si="14"/>
        <v>100.21920029959603</v>
      </c>
      <c r="AB247" s="13">
        <f t="shared" si="14"/>
        <v>99.999999999999957</v>
      </c>
      <c r="AC247" s="13">
        <f t="shared" si="14"/>
        <v>99.863958409280329</v>
      </c>
      <c r="AD247" s="13">
        <f t="shared" si="14"/>
        <v>99.947018796502434</v>
      </c>
      <c r="AE247" s="13">
        <f t="shared" si="14"/>
        <v>100.26846018626087</v>
      </c>
      <c r="AF247" s="13">
        <f t="shared" si="14"/>
        <v>100.36235380956899</v>
      </c>
      <c r="AG247" s="13">
        <f t="shared" si="14"/>
        <v>100.46519751045588</v>
      </c>
      <c r="AH247" s="13">
        <f t="shared" si="14"/>
        <v>101.0008085428496</v>
      </c>
    </row>
    <row r="248" spans="1:34" x14ac:dyDescent="0.25">
      <c r="A248" s="4">
        <v>61</v>
      </c>
      <c r="B248" s="37" t="s">
        <v>548</v>
      </c>
      <c r="C248" s="13">
        <f t="shared" si="14"/>
        <v>113.47569146266835</v>
      </c>
      <c r="D248" s="13">
        <f t="shared" si="14"/>
        <v>121.51926510032671</v>
      </c>
      <c r="E248" s="13">
        <f t="shared" si="14"/>
        <v>132.26863099480624</v>
      </c>
      <c r="F248" s="13">
        <f t="shared" si="14"/>
        <v>162.80143623287407</v>
      </c>
      <c r="G248" s="13">
        <f t="shared" si="14"/>
        <v>190.78575204416563</v>
      </c>
      <c r="H248" s="13">
        <f t="shared" si="14"/>
        <v>173.3209069865708</v>
      </c>
      <c r="I248" s="13">
        <f t="shared" si="14"/>
        <v>197.83942223111697</v>
      </c>
      <c r="J248" s="13">
        <f t="shared" si="14"/>
        <v>190.09945997981833</v>
      </c>
      <c r="K248" s="13">
        <f t="shared" si="14"/>
        <v>178.70745760953005</v>
      </c>
      <c r="L248" s="13">
        <f t="shared" si="14"/>
        <v>175.92426878585431</v>
      </c>
      <c r="M248" s="13">
        <f t="shared" si="14"/>
        <v>160.38651617183024</v>
      </c>
      <c r="N248" s="13">
        <f t="shared" si="14"/>
        <v>163.22785957464225</v>
      </c>
      <c r="O248" s="13">
        <f t="shared" si="14"/>
        <v>148.11434654103604</v>
      </c>
      <c r="P248" s="13">
        <f t="shared" si="14"/>
        <v>142.61324255376041</v>
      </c>
      <c r="Q248" s="13">
        <f t="shared" si="14"/>
        <v>135.23707763531652</v>
      </c>
      <c r="R248" s="13">
        <f t="shared" si="14"/>
        <v>127.8316864570758</v>
      </c>
      <c r="S248" s="13">
        <f t="shared" si="14"/>
        <v>126.35728255832298</v>
      </c>
      <c r="T248" s="13">
        <f t="shared" si="14"/>
        <v>121.53036689913557</v>
      </c>
      <c r="U248" s="13">
        <f t="shared" si="14"/>
        <v>116.16067514699735</v>
      </c>
      <c r="V248" s="13">
        <f t="shared" si="14"/>
        <v>113.15764180222344</v>
      </c>
      <c r="W248" s="13">
        <f t="shared" si="14"/>
        <v>109.88892364269867</v>
      </c>
      <c r="X248" s="13">
        <f t="shared" si="14"/>
        <v>108.78762452375523</v>
      </c>
      <c r="Y248" s="13">
        <f t="shared" si="14"/>
        <v>104.95723890142575</v>
      </c>
      <c r="Z248" s="13">
        <f t="shared" si="14"/>
        <v>101.68712234156867</v>
      </c>
      <c r="AA248" s="13">
        <f t="shared" si="14"/>
        <v>100.93469068154334</v>
      </c>
      <c r="AB248" s="13">
        <f t="shared" si="14"/>
        <v>99.999999999999915</v>
      </c>
      <c r="AC248" s="13">
        <f t="shared" si="14"/>
        <v>97.144514943325859</v>
      </c>
      <c r="AD248" s="13">
        <f t="shared" si="14"/>
        <v>95.959693738525345</v>
      </c>
      <c r="AE248" s="13">
        <f t="shared" si="14"/>
        <v>94.615326680868492</v>
      </c>
      <c r="AF248" s="13">
        <f t="shared" si="14"/>
        <v>95.789858109485564</v>
      </c>
      <c r="AG248" s="13">
        <f t="shared" si="14"/>
        <v>92.526211029337858</v>
      </c>
      <c r="AH248" s="13">
        <f t="shared" si="14"/>
        <v>92.680590869863721</v>
      </c>
    </row>
    <row r="249" spans="1:34" x14ac:dyDescent="0.25">
      <c r="A249" s="4">
        <v>62</v>
      </c>
      <c r="B249" s="37" t="s">
        <v>549</v>
      </c>
      <c r="C249" s="13">
        <f t="shared" si="14"/>
        <v>222.43562442821258</v>
      </c>
      <c r="D249" s="13">
        <f t="shared" si="14"/>
        <v>204.08220069193297</v>
      </c>
      <c r="E249" s="13">
        <f t="shared" si="14"/>
        <v>191.65641227238166</v>
      </c>
      <c r="F249" s="13">
        <f t="shared" si="14"/>
        <v>187.4440013876295</v>
      </c>
      <c r="G249" s="13">
        <f t="shared" si="14"/>
        <v>176.86037234694831</v>
      </c>
      <c r="H249" s="13">
        <f t="shared" si="14"/>
        <v>171.47190467797162</v>
      </c>
      <c r="I249" s="13">
        <f t="shared" si="14"/>
        <v>162.08637586192592</v>
      </c>
      <c r="J249" s="13">
        <f t="shared" si="14"/>
        <v>158.27954755121036</v>
      </c>
      <c r="K249" s="13">
        <f t="shared" si="14"/>
        <v>157.97373927877632</v>
      </c>
      <c r="L249" s="13">
        <f t="shared" si="14"/>
        <v>165.28536119455762</v>
      </c>
      <c r="M249" s="13">
        <f t="shared" si="14"/>
        <v>161.54973060943905</v>
      </c>
      <c r="N249" s="13">
        <f t="shared" si="14"/>
        <v>155.5262738154461</v>
      </c>
      <c r="O249" s="13">
        <f t="shared" si="14"/>
        <v>149.04817680669942</v>
      </c>
      <c r="P249" s="13">
        <f t="shared" si="14"/>
        <v>143.74559805162718</v>
      </c>
      <c r="Q249" s="13">
        <f t="shared" si="14"/>
        <v>138.98997091822284</v>
      </c>
      <c r="R249" s="13">
        <f t="shared" si="14"/>
        <v>134.22295211190149</v>
      </c>
      <c r="S249" s="13">
        <f t="shared" si="14"/>
        <v>127.17265037605246</v>
      </c>
      <c r="T249" s="13">
        <f t="shared" si="14"/>
        <v>121.02296669502576</v>
      </c>
      <c r="U249" s="13">
        <f t="shared" si="14"/>
        <v>115.4467371778448</v>
      </c>
      <c r="V249" s="13">
        <f t="shared" si="14"/>
        <v>111.41975427149163</v>
      </c>
      <c r="W249" s="13">
        <f t="shared" si="14"/>
        <v>108.26497606832444</v>
      </c>
      <c r="X249" s="13">
        <f t="shared" si="14"/>
        <v>106.41012841614142</v>
      </c>
      <c r="Y249" s="13">
        <f t="shared" si="14"/>
        <v>104.13640209735</v>
      </c>
      <c r="Z249" s="13">
        <f t="shared" si="14"/>
        <v>101.91345773085348</v>
      </c>
      <c r="AA249" s="13">
        <f t="shared" si="14"/>
        <v>100.81012889742185</v>
      </c>
      <c r="AB249" s="13">
        <f t="shared" si="14"/>
        <v>99.999999999999943</v>
      </c>
      <c r="AC249" s="13">
        <f t="shared" si="14"/>
        <v>98.928202453176709</v>
      </c>
      <c r="AD249" s="13">
        <f t="shared" si="14"/>
        <v>98.684036975831177</v>
      </c>
      <c r="AE249" s="13">
        <f t="shared" si="14"/>
        <v>98.885650681196594</v>
      </c>
      <c r="AF249" s="13">
        <f t="shared" si="14"/>
        <v>99.070804913202835</v>
      </c>
      <c r="AG249" s="13">
        <f t="shared" si="14"/>
        <v>99.201629811472387</v>
      </c>
      <c r="AH249" s="13">
        <f t="shared" si="14"/>
        <v>99.499328066189364</v>
      </c>
    </row>
    <row r="250" spans="1:34" x14ac:dyDescent="0.25">
      <c r="A250" s="4">
        <v>63</v>
      </c>
      <c r="B250" s="37" t="s">
        <v>550</v>
      </c>
      <c r="C250" s="13">
        <f t="shared" si="14"/>
        <v>103.46313479087711</v>
      </c>
      <c r="D250" s="13">
        <f t="shared" si="14"/>
        <v>103.90022185299578</v>
      </c>
      <c r="E250" s="13">
        <f t="shared" si="14"/>
        <v>104.85750307996106</v>
      </c>
      <c r="F250" s="13">
        <f t="shared" si="14"/>
        <v>104.63199593952837</v>
      </c>
      <c r="G250" s="13">
        <f t="shared" si="14"/>
        <v>103.95380385823034</v>
      </c>
      <c r="H250" s="13">
        <f t="shared" si="14"/>
        <v>103.42677835555038</v>
      </c>
      <c r="I250" s="13">
        <f t="shared" si="14"/>
        <v>103.24377536277144</v>
      </c>
      <c r="J250" s="13">
        <f t="shared" si="14"/>
        <v>103.81267512502289</v>
      </c>
      <c r="K250" s="13">
        <f t="shared" si="14"/>
        <v>103.89807906725865</v>
      </c>
      <c r="L250" s="13">
        <f t="shared" si="14"/>
        <v>104.36270795055161</v>
      </c>
      <c r="M250" s="13">
        <f t="shared" si="14"/>
        <v>104.50222855117573</v>
      </c>
      <c r="N250" s="13">
        <f t="shared" si="14"/>
        <v>104.38223792151814</v>
      </c>
      <c r="O250" s="13">
        <f t="shared" si="14"/>
        <v>103.31266960171514</v>
      </c>
      <c r="P250" s="13">
        <f t="shared" si="14"/>
        <v>103.47688603321048</v>
      </c>
      <c r="Q250" s="13">
        <f t="shared" si="14"/>
        <v>103.50641373391973</v>
      </c>
      <c r="R250" s="13">
        <f t="shared" si="14"/>
        <v>103.02106105320011</v>
      </c>
      <c r="S250" s="13">
        <f t="shared" si="14"/>
        <v>102.25217136961119</v>
      </c>
      <c r="T250" s="13">
        <f t="shared" si="14"/>
        <v>101.60338324921072</v>
      </c>
      <c r="U250" s="13">
        <f t="shared" si="14"/>
        <v>100.64296444357919</v>
      </c>
      <c r="V250" s="13">
        <f t="shared" si="14"/>
        <v>100.08018750006465</v>
      </c>
      <c r="W250" s="13">
        <f t="shared" si="14"/>
        <v>99.880622105308461</v>
      </c>
      <c r="X250" s="13">
        <f t="shared" si="14"/>
        <v>100.1382426453674</v>
      </c>
      <c r="Y250" s="13">
        <f t="shared" si="14"/>
        <v>100.16225060915893</v>
      </c>
      <c r="Z250" s="13">
        <f t="shared" si="14"/>
        <v>99.970161430587865</v>
      </c>
      <c r="AA250" s="13">
        <f t="shared" si="14"/>
        <v>99.9428527756493</v>
      </c>
      <c r="AB250" s="13">
        <f t="shared" si="14"/>
        <v>99.999999999999957</v>
      </c>
      <c r="AC250" s="13">
        <f t="shared" si="14"/>
        <v>100.10583736306914</v>
      </c>
      <c r="AD250" s="13">
        <f t="shared" si="14"/>
        <v>100.53866210164647</v>
      </c>
      <c r="AE250" s="13">
        <f t="shared" si="14"/>
        <v>100.94567528409736</v>
      </c>
      <c r="AF250" s="13">
        <f t="shared" si="14"/>
        <v>101.19572129251196</v>
      </c>
      <c r="AG250" s="13">
        <f t="shared" si="14"/>
        <v>101.55294970464908</v>
      </c>
      <c r="AH250" s="13">
        <f t="shared" si="14"/>
        <v>102.07719607419617</v>
      </c>
    </row>
    <row r="251" spans="1:34" x14ac:dyDescent="0.25">
      <c r="A251" s="4">
        <v>64</v>
      </c>
      <c r="B251" s="37" t="s">
        <v>551</v>
      </c>
      <c r="C251" s="13">
        <f t="shared" si="14"/>
        <v>81.487003418788419</v>
      </c>
      <c r="D251" s="13">
        <f t="shared" si="14"/>
        <v>83.342779475522008</v>
      </c>
      <c r="E251" s="13">
        <f t="shared" si="14"/>
        <v>87.135273729826466</v>
      </c>
      <c r="F251" s="13">
        <f t="shared" si="14"/>
        <v>89.296710753256022</v>
      </c>
      <c r="G251" s="13">
        <f t="shared" si="14"/>
        <v>92.397436277437166</v>
      </c>
      <c r="H251" s="13">
        <f t="shared" si="14"/>
        <v>94.479772693857242</v>
      </c>
      <c r="I251" s="13">
        <f t="shared" si="14"/>
        <v>96.866417459777679</v>
      </c>
      <c r="J251" s="13">
        <f t="shared" si="14"/>
        <v>96.100584139408909</v>
      </c>
      <c r="K251" s="13">
        <f t="shared" si="14"/>
        <v>94.789220815410417</v>
      </c>
      <c r="L251" s="13">
        <f t="shared" si="14"/>
        <v>93.067308679630756</v>
      </c>
      <c r="M251" s="13">
        <f t="shared" si="14"/>
        <v>92.296562585987729</v>
      </c>
      <c r="N251" s="13">
        <f t="shared" si="14"/>
        <v>93.032922315747726</v>
      </c>
      <c r="O251" s="13">
        <f t="shared" si="14"/>
        <v>94.823112728999561</v>
      </c>
      <c r="P251" s="13">
        <f t="shared" si="14"/>
        <v>96.045778465737641</v>
      </c>
      <c r="Q251" s="13">
        <f t="shared" si="14"/>
        <v>97.65098771945452</v>
      </c>
      <c r="R251" s="13">
        <f t="shared" si="14"/>
        <v>99.021936019748637</v>
      </c>
      <c r="S251" s="13">
        <f t="shared" si="14"/>
        <v>99.932455414972765</v>
      </c>
      <c r="T251" s="13">
        <f t="shared" si="14"/>
        <v>99.370329896630835</v>
      </c>
      <c r="U251" s="13">
        <f t="shared" si="14"/>
        <v>99.111440289959589</v>
      </c>
      <c r="V251" s="13">
        <f t="shared" si="14"/>
        <v>98.326000963212081</v>
      </c>
      <c r="W251" s="13">
        <f t="shared" si="14"/>
        <v>98.973120160889266</v>
      </c>
      <c r="X251" s="13">
        <f t="shared" si="14"/>
        <v>100.12564675786113</v>
      </c>
      <c r="Y251" s="13">
        <f t="shared" si="14"/>
        <v>101.08616005633836</v>
      </c>
      <c r="Z251" s="13">
        <f t="shared" si="14"/>
        <v>100.79227378896105</v>
      </c>
      <c r="AA251" s="13">
        <f t="shared" si="14"/>
        <v>100.18092739741699</v>
      </c>
      <c r="AB251" s="13">
        <f t="shared" si="14"/>
        <v>99.999999999999957</v>
      </c>
      <c r="AC251" s="13">
        <f t="shared" si="14"/>
        <v>99.405600502162017</v>
      </c>
      <c r="AD251" s="13">
        <f t="shared" si="14"/>
        <v>99.259206381069262</v>
      </c>
      <c r="AE251" s="13">
        <f t="shared" si="14"/>
        <v>98.685170215261067</v>
      </c>
      <c r="AF251" s="13">
        <f t="shared" si="14"/>
        <v>98.286797244196535</v>
      </c>
      <c r="AG251" s="13">
        <f t="shared" si="14"/>
        <v>98.030159667913338</v>
      </c>
      <c r="AH251" s="13">
        <f t="shared" si="14"/>
        <v>97.849501934095528</v>
      </c>
    </row>
    <row r="252" spans="1:34" x14ac:dyDescent="0.25">
      <c r="A252" s="4">
        <v>65</v>
      </c>
      <c r="B252" s="37" t="s">
        <v>78</v>
      </c>
      <c r="C252" s="13">
        <f t="shared" si="14"/>
        <v>104.20740222948683</v>
      </c>
      <c r="D252" s="13">
        <f t="shared" si="14"/>
        <v>106.2622772680114</v>
      </c>
      <c r="E252" s="13">
        <f t="shared" si="14"/>
        <v>107.64277920124387</v>
      </c>
      <c r="F252" s="13">
        <f t="shared" si="14"/>
        <v>106.78323915940746</v>
      </c>
      <c r="G252" s="13">
        <f t="shared" si="14"/>
        <v>105.37782658868072</v>
      </c>
      <c r="H252" s="13">
        <f t="shared" si="14"/>
        <v>103.7684777142814</v>
      </c>
      <c r="I252" s="13">
        <f t="shared" si="14"/>
        <v>102.74362354269984</v>
      </c>
      <c r="J252" s="13">
        <f t="shared" si="14"/>
        <v>100.23526200563528</v>
      </c>
      <c r="K252" s="13">
        <f t="shared" si="14"/>
        <v>100.85084067265061</v>
      </c>
      <c r="L252" s="13">
        <f t="shared" si="14"/>
        <v>99.361455583922321</v>
      </c>
      <c r="M252" s="13">
        <f t="shared" si="14"/>
        <v>100.70318752035412</v>
      </c>
      <c r="N252" s="13">
        <f t="shared" si="14"/>
        <v>102.65359452191959</v>
      </c>
      <c r="O252" s="13">
        <f t="shared" si="14"/>
        <v>106.27375609308592</v>
      </c>
      <c r="P252" s="13">
        <f t="shared" si="14"/>
        <v>108.01940343100802</v>
      </c>
      <c r="Q252" s="13">
        <f t="shared" si="14"/>
        <v>109.05721654461263</v>
      </c>
      <c r="R252" s="13">
        <f t="shared" si="14"/>
        <v>109.38586620226879</v>
      </c>
      <c r="S252" s="13">
        <f t="shared" si="14"/>
        <v>108.36659456003093</v>
      </c>
      <c r="T252" s="13">
        <f t="shared" si="14"/>
        <v>107.00789822337654</v>
      </c>
      <c r="U252" s="13">
        <f t="shared" si="14"/>
        <v>104.63161958922051</v>
      </c>
      <c r="V252" s="13">
        <f t="shared" si="14"/>
        <v>103.33967272113449</v>
      </c>
      <c r="W252" s="13">
        <f t="shared" si="14"/>
        <v>102.69823099947854</v>
      </c>
      <c r="X252" s="13">
        <f t="shared" si="14"/>
        <v>101.63622812926273</v>
      </c>
      <c r="Y252" s="13">
        <f t="shared" si="14"/>
        <v>101.53311159805452</v>
      </c>
      <c r="Z252" s="13">
        <f t="shared" si="14"/>
        <v>100.78890221566739</v>
      </c>
      <c r="AA252" s="13">
        <f t="shared" si="14"/>
        <v>100.51364083887354</v>
      </c>
      <c r="AB252" s="13">
        <f t="shared" si="14"/>
        <v>100.00000000000003</v>
      </c>
      <c r="AC252" s="13">
        <f t="shared" si="14"/>
        <v>99.352044656043901</v>
      </c>
      <c r="AD252" s="13">
        <f t="shared" si="14"/>
        <v>98.841580543941276</v>
      </c>
      <c r="AE252" s="13">
        <f t="shared" si="14"/>
        <v>98.505805127040205</v>
      </c>
      <c r="AF252" s="13">
        <f t="shared" si="14"/>
        <v>98.411535786622665</v>
      </c>
      <c r="AG252" s="13">
        <f t="shared" si="14"/>
        <v>98.320743589115153</v>
      </c>
      <c r="AH252" s="13">
        <f t="shared" si="14"/>
        <v>97.992801234958662</v>
      </c>
    </row>
    <row r="253" spans="1:34" x14ac:dyDescent="0.25">
      <c r="A253" s="4">
        <v>66</v>
      </c>
      <c r="B253" s="37" t="s">
        <v>552</v>
      </c>
      <c r="C253" s="13">
        <f t="shared" si="14"/>
        <v>146.25438222933113</v>
      </c>
      <c r="D253" s="13">
        <f t="shared" si="14"/>
        <v>148.3154250888127</v>
      </c>
      <c r="E253" s="13">
        <f t="shared" si="14"/>
        <v>150.7323747372356</v>
      </c>
      <c r="F253" s="13">
        <f t="shared" si="14"/>
        <v>147.27095803692413</v>
      </c>
      <c r="G253" s="13">
        <f t="shared" si="14"/>
        <v>144.23673242306944</v>
      </c>
      <c r="H253" s="13">
        <f t="shared" si="14"/>
        <v>134.63956480833235</v>
      </c>
      <c r="I253" s="13">
        <f t="shared" si="14"/>
        <v>130.42684430079788</v>
      </c>
      <c r="J253" s="13">
        <f t="shared" si="14"/>
        <v>125.68241863554798</v>
      </c>
      <c r="K253" s="13">
        <f t="shared" si="14"/>
        <v>121.00102936705775</v>
      </c>
      <c r="L253" s="13">
        <f t="shared" si="14"/>
        <v>115.58933039981281</v>
      </c>
      <c r="M253" s="13">
        <f t="shared" si="14"/>
        <v>111.54222844266134</v>
      </c>
      <c r="N253" s="13">
        <f t="shared" si="14"/>
        <v>111.96047741472654</v>
      </c>
      <c r="O253" s="13">
        <f t="shared" si="14"/>
        <v>115.13999900006894</v>
      </c>
      <c r="P253" s="13">
        <f t="shared" si="14"/>
        <v>115.47189312952378</v>
      </c>
      <c r="Q253" s="13">
        <f t="shared" si="14"/>
        <v>115.84236741641564</v>
      </c>
      <c r="R253" s="13">
        <f t="shared" si="14"/>
        <v>115.02755598054034</v>
      </c>
      <c r="S253" s="13">
        <f t="shared" si="14"/>
        <v>113.57967256920767</v>
      </c>
      <c r="T253" s="13">
        <f t="shared" si="14"/>
        <v>110.84381776001661</v>
      </c>
      <c r="U253" s="13">
        <f t="shared" si="14"/>
        <v>108.21225993805547</v>
      </c>
      <c r="V253" s="13">
        <f t="shared" si="14"/>
        <v>106.05398895082573</v>
      </c>
      <c r="W253" s="13">
        <f t="shared" si="14"/>
        <v>104.70005267206679</v>
      </c>
      <c r="X253" s="13">
        <f t="shared" si="14"/>
        <v>104.19952806441093</v>
      </c>
      <c r="Y253" s="13">
        <f t="shared" si="14"/>
        <v>103.15775971769213</v>
      </c>
      <c r="Z253" s="13">
        <f t="shared" si="14"/>
        <v>102.42490518547808</v>
      </c>
      <c r="AA253" s="13">
        <f t="shared" si="14"/>
        <v>100.77258865419833</v>
      </c>
      <c r="AB253" s="13">
        <f t="shared" si="14"/>
        <v>99.999999999999972</v>
      </c>
      <c r="AC253" s="13">
        <f t="shared" si="14"/>
        <v>99.558273310855583</v>
      </c>
      <c r="AD253" s="13">
        <f t="shared" si="14"/>
        <v>98.843140196127536</v>
      </c>
      <c r="AE253" s="13">
        <f t="shared" si="14"/>
        <v>98.592710339372275</v>
      </c>
      <c r="AF253" s="13">
        <f t="shared" si="14"/>
        <v>97.605478285090982</v>
      </c>
      <c r="AG253" s="13">
        <f t="shared" si="14"/>
        <v>97.430733818468596</v>
      </c>
      <c r="AH253" s="13">
        <f t="shared" si="14"/>
        <v>97.273235884241856</v>
      </c>
    </row>
    <row r="254" spans="1:34" x14ac:dyDescent="0.25">
      <c r="A254" s="4">
        <v>67</v>
      </c>
      <c r="B254" s="37" t="s">
        <v>553</v>
      </c>
      <c r="C254" s="13">
        <f t="shared" si="14"/>
        <v>62.234348482112196</v>
      </c>
      <c r="D254" s="13">
        <f t="shared" si="14"/>
        <v>63.213744852149439</v>
      </c>
      <c r="E254" s="13">
        <f t="shared" si="14"/>
        <v>67.726281870228831</v>
      </c>
      <c r="F254" s="13">
        <f t="shared" si="14"/>
        <v>74.716885708783451</v>
      </c>
      <c r="G254" s="13">
        <f t="shared" si="14"/>
        <v>75.669565449170449</v>
      </c>
      <c r="H254" s="13">
        <f t="shared" si="14"/>
        <v>78.942329961226719</v>
      </c>
      <c r="I254" s="13">
        <f t="shared" si="14"/>
        <v>79.193680935752155</v>
      </c>
      <c r="J254" s="13">
        <f t="shared" si="14"/>
        <v>81.931998069978306</v>
      </c>
      <c r="K254" s="13">
        <f t="shared" si="14"/>
        <v>83.575747860904272</v>
      </c>
      <c r="L254" s="13">
        <f t="shared" si="14"/>
        <v>85.060819027856397</v>
      </c>
      <c r="M254" s="13">
        <f t="shared" si="14"/>
        <v>85.422369557322497</v>
      </c>
      <c r="N254" s="13">
        <f t="shared" si="14"/>
        <v>84.108364832052303</v>
      </c>
      <c r="O254" s="13">
        <f t="shared" si="14"/>
        <v>84.605061057157656</v>
      </c>
      <c r="P254" s="13">
        <f t="shared" si="14"/>
        <v>84.452947722021193</v>
      </c>
      <c r="Q254" s="13">
        <f t="shared" si="14"/>
        <v>84.117530690885332</v>
      </c>
      <c r="R254" s="13">
        <f t="shared" si="14"/>
        <v>87.136743243022281</v>
      </c>
      <c r="S254" s="13">
        <f t="shared" si="14"/>
        <v>88.816187349355204</v>
      </c>
      <c r="T254" s="13">
        <f t="shared" si="14"/>
        <v>88.323533455437115</v>
      </c>
      <c r="U254" s="13">
        <f t="shared" si="14"/>
        <v>89.72745221701372</v>
      </c>
      <c r="V254" s="13">
        <f t="shared" si="14"/>
        <v>93.7116064602113</v>
      </c>
      <c r="W254" s="13">
        <f t="shared" si="14"/>
        <v>95.333791629355005</v>
      </c>
      <c r="X254" s="13">
        <f t="shared" si="14"/>
        <v>92.861732414349618</v>
      </c>
      <c r="Y254" s="13">
        <f t="shared" si="14"/>
        <v>94.957180058226754</v>
      </c>
      <c r="Z254" s="13">
        <f t="shared" si="14"/>
        <v>95.218796728754796</v>
      </c>
      <c r="AA254" s="13">
        <f t="shared" si="14"/>
        <v>98.995164964865253</v>
      </c>
      <c r="AB254" s="13">
        <f t="shared" si="14"/>
        <v>99.999999999999957</v>
      </c>
      <c r="AC254" s="13">
        <f t="shared" si="14"/>
        <v>102.29351636687969</v>
      </c>
      <c r="AD254" s="13">
        <f t="shared" si="14"/>
        <v>103.24064206831207</v>
      </c>
      <c r="AE254" s="13">
        <f t="shared" si="14"/>
        <v>104.3851562819076</v>
      </c>
      <c r="AF254" s="13">
        <f t="shared" si="14"/>
        <v>108.67557373732561</v>
      </c>
      <c r="AG254" s="13">
        <f t="shared" si="14"/>
        <v>109.01427964049725</v>
      </c>
      <c r="AH254" s="13">
        <f t="shared" ref="AH254" si="15">AH70*100/AH162</f>
        <v>109.10796727377331</v>
      </c>
    </row>
    <row r="255" spans="1:34" x14ac:dyDescent="0.25">
      <c r="A255" s="4">
        <v>68</v>
      </c>
      <c r="B255" s="2" t="s">
        <v>262</v>
      </c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</row>
    <row r="256" spans="1:34" x14ac:dyDescent="0.25">
      <c r="A256" s="4">
        <v>69</v>
      </c>
      <c r="B256" s="37" t="s">
        <v>83</v>
      </c>
      <c r="C256" s="13">
        <f t="shared" ref="C256:AH260" si="16">C72*100/C164</f>
        <v>69.253221778959926</v>
      </c>
      <c r="D256" s="13">
        <f t="shared" si="16"/>
        <v>77.056610649573443</v>
      </c>
      <c r="E256" s="13">
        <f t="shared" si="16"/>
        <v>82.719044249473754</v>
      </c>
      <c r="F256" s="13">
        <f t="shared" si="16"/>
        <v>86.654015916192293</v>
      </c>
      <c r="G256" s="13">
        <f t="shared" si="16"/>
        <v>85.937186089098518</v>
      </c>
      <c r="H256" s="13">
        <f t="shared" si="16"/>
        <v>91.190080426596069</v>
      </c>
      <c r="I256" s="13">
        <f t="shared" si="16"/>
        <v>92.010551207712425</v>
      </c>
      <c r="J256" s="13">
        <f t="shared" si="16"/>
        <v>96.94189599490231</v>
      </c>
      <c r="K256" s="13">
        <f t="shared" si="16"/>
        <v>96.192988839747457</v>
      </c>
      <c r="L256" s="13">
        <f t="shared" si="16"/>
        <v>97.421770552363071</v>
      </c>
      <c r="M256" s="13">
        <f t="shared" si="16"/>
        <v>99.840263501097937</v>
      </c>
      <c r="N256" s="13">
        <f t="shared" si="16"/>
        <v>100.23291587503516</v>
      </c>
      <c r="O256" s="13">
        <f t="shared" si="16"/>
        <v>99.576836844524323</v>
      </c>
      <c r="P256" s="13">
        <f t="shared" si="16"/>
        <v>100.15156850859287</v>
      </c>
      <c r="Q256" s="13">
        <f t="shared" si="16"/>
        <v>100.09383577893408</v>
      </c>
      <c r="R256" s="13">
        <f t="shared" si="16"/>
        <v>100.55995171275644</v>
      </c>
      <c r="S256" s="13">
        <f t="shared" si="16"/>
        <v>100.95185761926059</v>
      </c>
      <c r="T256" s="13">
        <f t="shared" si="16"/>
        <v>100.13801358332162</v>
      </c>
      <c r="U256" s="13">
        <f t="shared" si="16"/>
        <v>99.340784861915282</v>
      </c>
      <c r="V256" s="13">
        <f t="shared" si="16"/>
        <v>98.68932795879897</v>
      </c>
      <c r="W256" s="13">
        <f t="shared" si="16"/>
        <v>98.770204146280591</v>
      </c>
      <c r="X256" s="13">
        <f t="shared" si="16"/>
        <v>98.132989991302949</v>
      </c>
      <c r="Y256" s="13">
        <f t="shared" si="16"/>
        <v>99.479563631497868</v>
      </c>
      <c r="Z256" s="13">
        <f t="shared" si="16"/>
        <v>99.647126736344646</v>
      </c>
      <c r="AA256" s="13">
        <f t="shared" si="16"/>
        <v>99.833563514411011</v>
      </c>
      <c r="AB256" s="13">
        <f t="shared" si="16"/>
        <v>99.999999999999957</v>
      </c>
      <c r="AC256" s="13">
        <f t="shared" si="16"/>
        <v>99.753474127684356</v>
      </c>
      <c r="AD256" s="13">
        <f t="shared" si="16"/>
        <v>100.02246188229275</v>
      </c>
      <c r="AE256" s="13">
        <f t="shared" si="16"/>
        <v>99.925827750619703</v>
      </c>
      <c r="AF256" s="13">
        <f t="shared" si="16"/>
        <v>99.846334889299584</v>
      </c>
      <c r="AG256" s="13">
        <f t="shared" si="16"/>
        <v>99.986779743772189</v>
      </c>
      <c r="AH256" s="13">
        <f t="shared" si="16"/>
        <v>100.66335275536927</v>
      </c>
    </row>
    <row r="257" spans="1:34" x14ac:dyDescent="0.25">
      <c r="A257" s="4">
        <v>70</v>
      </c>
      <c r="B257" s="37" t="s">
        <v>554</v>
      </c>
      <c r="C257" s="13">
        <f t="shared" si="16"/>
        <v>86.746908249936538</v>
      </c>
      <c r="D257" s="13">
        <f t="shared" si="16"/>
        <v>89.92650529228554</v>
      </c>
      <c r="E257" s="13">
        <f t="shared" si="16"/>
        <v>93.447874152495615</v>
      </c>
      <c r="F257" s="13">
        <f t="shared" si="16"/>
        <v>96.38548830521151</v>
      </c>
      <c r="G257" s="13">
        <f t="shared" si="16"/>
        <v>100.06225979022932</v>
      </c>
      <c r="H257" s="13">
        <f t="shared" si="16"/>
        <v>101.82081546202558</v>
      </c>
      <c r="I257" s="13">
        <f t="shared" si="16"/>
        <v>104.26433005711783</v>
      </c>
      <c r="J257" s="13">
        <f t="shared" si="16"/>
        <v>105.00534886450728</v>
      </c>
      <c r="K257" s="13">
        <f t="shared" si="16"/>
        <v>106.01904961976349</v>
      </c>
      <c r="L257" s="13">
        <f t="shared" si="16"/>
        <v>106.46621003964358</v>
      </c>
      <c r="M257" s="13">
        <f t="shared" si="16"/>
        <v>107.12307597726941</v>
      </c>
      <c r="N257" s="13">
        <f t="shared" si="16"/>
        <v>106.94715106380417</v>
      </c>
      <c r="O257" s="13">
        <f t="shared" si="16"/>
        <v>106.68836008556606</v>
      </c>
      <c r="P257" s="13">
        <f t="shared" si="16"/>
        <v>106.3804774499136</v>
      </c>
      <c r="Q257" s="13">
        <f t="shared" si="16"/>
        <v>106.10072079008651</v>
      </c>
      <c r="R257" s="13">
        <f t="shared" si="16"/>
        <v>106.12415857034661</v>
      </c>
      <c r="S257" s="13">
        <f t="shared" si="16"/>
        <v>105.67240405230388</v>
      </c>
      <c r="T257" s="13">
        <f t="shared" si="16"/>
        <v>105.03348881212808</v>
      </c>
      <c r="U257" s="13">
        <f t="shared" si="16"/>
        <v>104.12701048467251</v>
      </c>
      <c r="V257" s="13">
        <f t="shared" si="16"/>
        <v>103.40649615315301</v>
      </c>
      <c r="W257" s="13">
        <f t="shared" si="16"/>
        <v>102.71165718238876</v>
      </c>
      <c r="X257" s="13">
        <f t="shared" si="16"/>
        <v>102.42827411558817</v>
      </c>
      <c r="Y257" s="13">
        <f t="shared" si="16"/>
        <v>102.16950757824645</v>
      </c>
      <c r="Z257" s="13">
        <f t="shared" si="16"/>
        <v>101.38579152614911</v>
      </c>
      <c r="AA257" s="13">
        <f t="shared" si="16"/>
        <v>100.74743491508579</v>
      </c>
      <c r="AB257" s="13">
        <f t="shared" si="16"/>
        <v>99.999999999999957</v>
      </c>
      <c r="AC257" s="13">
        <f t="shared" si="16"/>
        <v>99.32949645142439</v>
      </c>
      <c r="AD257" s="13">
        <f t="shared" si="16"/>
        <v>98.591504244845169</v>
      </c>
      <c r="AE257" s="13">
        <f t="shared" si="16"/>
        <v>97.993906218660271</v>
      </c>
      <c r="AF257" s="13">
        <f t="shared" si="16"/>
        <v>97.171812423768813</v>
      </c>
      <c r="AG257" s="13">
        <f t="shared" si="16"/>
        <v>96.092070021787364</v>
      </c>
      <c r="AH257" s="13">
        <f t="shared" si="16"/>
        <v>95.087770534302848</v>
      </c>
    </row>
    <row r="258" spans="1:34" x14ac:dyDescent="0.25">
      <c r="A258" s="4">
        <v>71</v>
      </c>
      <c r="B258" s="37" t="s">
        <v>555</v>
      </c>
      <c r="C258" s="13">
        <f t="shared" si="16"/>
        <v>93.501657228211954</v>
      </c>
      <c r="D258" s="13">
        <f t="shared" si="16"/>
        <v>96.392276618039759</v>
      </c>
      <c r="E258" s="13">
        <f t="shared" si="16"/>
        <v>100.81163844103889</v>
      </c>
      <c r="F258" s="13">
        <f t="shared" si="16"/>
        <v>101.51216604258015</v>
      </c>
      <c r="G258" s="13">
        <f t="shared" si="16"/>
        <v>103.9943244811983</v>
      </c>
      <c r="H258" s="13">
        <f t="shared" si="16"/>
        <v>106.85007799227019</v>
      </c>
      <c r="I258" s="13">
        <f t="shared" si="16"/>
        <v>109.28474853049147</v>
      </c>
      <c r="J258" s="13">
        <f t="shared" si="16"/>
        <v>109.80593135682604</v>
      </c>
      <c r="K258" s="13">
        <f t="shared" si="16"/>
        <v>111.08908553057701</v>
      </c>
      <c r="L258" s="13">
        <f t="shared" si="16"/>
        <v>111.47505537532618</v>
      </c>
      <c r="M258" s="13">
        <f t="shared" si="16"/>
        <v>112.45347974897005</v>
      </c>
      <c r="N258" s="13">
        <f t="shared" si="16"/>
        <v>111.53756119691822</v>
      </c>
      <c r="O258" s="13">
        <f t="shared" si="16"/>
        <v>111.26451322670134</v>
      </c>
      <c r="P258" s="13">
        <f t="shared" si="16"/>
        <v>111.3805026994868</v>
      </c>
      <c r="Q258" s="13">
        <f t="shared" si="16"/>
        <v>110.3897689972021</v>
      </c>
      <c r="R258" s="13">
        <f t="shared" si="16"/>
        <v>110.18907953559516</v>
      </c>
      <c r="S258" s="13">
        <f t="shared" si="16"/>
        <v>109.68920419556569</v>
      </c>
      <c r="T258" s="13">
        <f t="shared" si="16"/>
        <v>108.89119245749923</v>
      </c>
      <c r="U258" s="13">
        <f t="shared" si="16"/>
        <v>107.50074502282702</v>
      </c>
      <c r="V258" s="13">
        <f t="shared" si="16"/>
        <v>106.52021617583462</v>
      </c>
      <c r="W258" s="13">
        <f t="shared" si="16"/>
        <v>105.13928225059423</v>
      </c>
      <c r="X258" s="13">
        <f t="shared" si="16"/>
        <v>104.45414156438952</v>
      </c>
      <c r="Y258" s="13">
        <f t="shared" si="16"/>
        <v>103.32386522813717</v>
      </c>
      <c r="Z258" s="13">
        <f t="shared" si="16"/>
        <v>102.23583615486294</v>
      </c>
      <c r="AA258" s="13">
        <f t="shared" si="16"/>
        <v>100.8882923859563</v>
      </c>
      <c r="AB258" s="13">
        <f t="shared" si="16"/>
        <v>99.999999999999886</v>
      </c>
      <c r="AC258" s="13">
        <f t="shared" si="16"/>
        <v>98.913363513422908</v>
      </c>
      <c r="AD258" s="13">
        <f t="shared" si="16"/>
        <v>97.861691057675728</v>
      </c>
      <c r="AE258" s="13">
        <f t="shared" si="16"/>
        <v>96.999665765470723</v>
      </c>
      <c r="AF258" s="13">
        <f t="shared" si="16"/>
        <v>95.834007026939901</v>
      </c>
      <c r="AG258" s="13">
        <f t="shared" si="16"/>
        <v>94.433531410404342</v>
      </c>
      <c r="AH258" s="13">
        <f t="shared" si="16"/>
        <v>92.705624255891905</v>
      </c>
    </row>
    <row r="259" spans="1:34" x14ac:dyDescent="0.25">
      <c r="A259" s="4">
        <v>72</v>
      </c>
      <c r="B259" s="1" t="s">
        <v>157</v>
      </c>
      <c r="C259" s="13">
        <f t="shared" si="16"/>
        <v>81.815893666434135</v>
      </c>
      <c r="D259" s="13">
        <f t="shared" si="16"/>
        <v>85.548797024884138</v>
      </c>
      <c r="E259" s="13">
        <f t="shared" si="16"/>
        <v>87.374831172455742</v>
      </c>
      <c r="F259" s="13">
        <f t="shared" si="16"/>
        <v>91.736382238316381</v>
      </c>
      <c r="G259" s="13">
        <f t="shared" si="16"/>
        <v>96.762121016035323</v>
      </c>
      <c r="H259" s="13">
        <f t="shared" si="16"/>
        <v>99.070176722169023</v>
      </c>
      <c r="I259" s="13">
        <f t="shared" si="16"/>
        <v>101.24424104054768</v>
      </c>
      <c r="J259" s="13">
        <f t="shared" si="16"/>
        <v>101.59169289790806</v>
      </c>
      <c r="K259" s="13">
        <f t="shared" si="16"/>
        <v>101.24142612801037</v>
      </c>
      <c r="L259" s="13">
        <f t="shared" si="16"/>
        <v>102.28814921364727</v>
      </c>
      <c r="M259" s="13">
        <f t="shared" si="16"/>
        <v>102.79171496140034</v>
      </c>
      <c r="N259" s="13">
        <f t="shared" si="16"/>
        <v>102.45851782501327</v>
      </c>
      <c r="O259" s="13">
        <f t="shared" si="16"/>
        <v>103.60833179886403</v>
      </c>
      <c r="P259" s="13">
        <f t="shared" si="16"/>
        <v>102.97639617673961</v>
      </c>
      <c r="Q259" s="13">
        <f t="shared" si="16"/>
        <v>103.16575658542526</v>
      </c>
      <c r="R259" s="13">
        <f t="shared" si="16"/>
        <v>102.88279805145038</v>
      </c>
      <c r="S259" s="13">
        <f t="shared" si="16"/>
        <v>102.99106393994821</v>
      </c>
      <c r="T259" s="13">
        <f t="shared" si="16"/>
        <v>102.32512810090562</v>
      </c>
      <c r="U259" s="13">
        <f t="shared" si="16"/>
        <v>102.04296993992877</v>
      </c>
      <c r="V259" s="13">
        <f t="shared" si="16"/>
        <v>101.33255736419103</v>
      </c>
      <c r="W259" s="13">
        <f t="shared" si="16"/>
        <v>101.45982953471106</v>
      </c>
      <c r="X259" s="13">
        <f t="shared" si="16"/>
        <v>101.05066481811943</v>
      </c>
      <c r="Y259" s="13">
        <f t="shared" si="16"/>
        <v>101.30347294648882</v>
      </c>
      <c r="Z259" s="13">
        <f t="shared" si="16"/>
        <v>100.88105743831692</v>
      </c>
      <c r="AA259" s="13">
        <f t="shared" si="16"/>
        <v>100.48054530756168</v>
      </c>
      <c r="AB259" s="13">
        <f t="shared" si="16"/>
        <v>99.999999999999986</v>
      </c>
      <c r="AC259" s="13">
        <f t="shared" si="16"/>
        <v>99.268792785023294</v>
      </c>
      <c r="AD259" s="13">
        <f t="shared" si="16"/>
        <v>98.648386907926479</v>
      </c>
      <c r="AE259" s="13">
        <f t="shared" si="16"/>
        <v>98.082230141576559</v>
      </c>
      <c r="AF259" s="13">
        <f t="shared" si="16"/>
        <v>97.405138405234553</v>
      </c>
      <c r="AG259" s="13">
        <f t="shared" si="16"/>
        <v>96.491205044131689</v>
      </c>
      <c r="AH259" s="13">
        <f t="shared" si="16"/>
        <v>95.395889973736516</v>
      </c>
    </row>
    <row r="260" spans="1:34" x14ac:dyDescent="0.25">
      <c r="A260" s="4">
        <v>73</v>
      </c>
      <c r="B260" s="37" t="s">
        <v>556</v>
      </c>
      <c r="C260" s="13">
        <f t="shared" si="16"/>
        <v>69.525393462454801</v>
      </c>
      <c r="D260" s="13">
        <f t="shared" si="16"/>
        <v>65.930855776293981</v>
      </c>
      <c r="E260" s="13">
        <f t="shared" si="16"/>
        <v>62.879122014855945</v>
      </c>
      <c r="F260" s="13">
        <f t="shared" si="16"/>
        <v>113.82786289977084</v>
      </c>
      <c r="G260" s="13">
        <f t="shared" si="16"/>
        <v>106.34000423948133</v>
      </c>
      <c r="H260" s="13">
        <f t="shared" si="16"/>
        <v>97.978909088729353</v>
      </c>
      <c r="I260" s="13">
        <f t="shared" si="16"/>
        <v>92.618115354719322</v>
      </c>
      <c r="J260" s="13">
        <f t="shared" si="16"/>
        <v>90.1511885658784</v>
      </c>
      <c r="K260" s="13">
        <f t="shared" si="16"/>
        <v>103.02032334507064</v>
      </c>
      <c r="L260" s="13">
        <f t="shared" si="16"/>
        <v>98.822091512437822</v>
      </c>
      <c r="M260" s="13">
        <f t="shared" si="16"/>
        <v>91.839362635017892</v>
      </c>
      <c r="N260" s="13">
        <f t="shared" si="16"/>
        <v>109.76118552826703</v>
      </c>
      <c r="O260" s="13">
        <f t="shared" si="16"/>
        <v>96.844903341466406</v>
      </c>
      <c r="P260" s="13">
        <f t="shared" si="16"/>
        <v>104.8155723274821</v>
      </c>
      <c r="Q260" s="13">
        <f t="shared" si="16"/>
        <v>101.54533182918185</v>
      </c>
      <c r="R260" s="13">
        <f t="shared" si="16"/>
        <v>100.46302163258152</v>
      </c>
      <c r="S260" s="13">
        <f t="shared" si="16"/>
        <v>104.57566907839974</v>
      </c>
      <c r="T260" s="13">
        <f t="shared" si="16"/>
        <v>101.79223574603328</v>
      </c>
      <c r="U260" s="13">
        <f t="shared" si="16"/>
        <v>102.13895109127699</v>
      </c>
      <c r="V260" s="13">
        <f t="shared" si="16"/>
        <v>100.6437715334433</v>
      </c>
      <c r="W260" s="13">
        <f t="shared" si="16"/>
        <v>98.380154421009465</v>
      </c>
      <c r="X260" s="13">
        <f t="shared" si="16"/>
        <v>100.51481670352179</v>
      </c>
      <c r="Y260" s="13">
        <f t="shared" si="16"/>
        <v>101.8191998770705</v>
      </c>
      <c r="Z260" s="13">
        <f t="shared" si="16"/>
        <v>98.133435823602355</v>
      </c>
      <c r="AA260" s="13">
        <f t="shared" si="16"/>
        <v>97.225907346416079</v>
      </c>
      <c r="AB260" s="13">
        <f t="shared" si="16"/>
        <v>99.999999999999886</v>
      </c>
      <c r="AC260" s="13">
        <f t="shared" si="16"/>
        <v>97.750673095948912</v>
      </c>
      <c r="AD260" s="13">
        <f t="shared" si="16"/>
        <v>100.9530154021425</v>
      </c>
      <c r="AE260" s="13">
        <f t="shared" si="16"/>
        <v>101.86264014720014</v>
      </c>
      <c r="AF260" s="13">
        <f t="shared" si="16"/>
        <v>101.65373433517337</v>
      </c>
      <c r="AG260" s="13">
        <f t="shared" si="16"/>
        <v>103.00913844953376</v>
      </c>
      <c r="AH260" s="13">
        <f t="shared" si="16"/>
        <v>101.52970126950929</v>
      </c>
    </row>
    <row r="261" spans="1:34" x14ac:dyDescent="0.25">
      <c r="A261" s="4">
        <v>74</v>
      </c>
      <c r="B261" s="2" t="s">
        <v>269</v>
      </c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</row>
    <row r="262" spans="1:34" x14ac:dyDescent="0.25">
      <c r="A262" s="4">
        <v>75</v>
      </c>
      <c r="B262" s="37" t="s">
        <v>91</v>
      </c>
      <c r="C262" s="13">
        <f t="shared" ref="C262:AH269" si="17">C78*100/C170</f>
        <v>47.69772668620412</v>
      </c>
      <c r="D262" s="13">
        <f t="shared" si="17"/>
        <v>48.66295148844074</v>
      </c>
      <c r="E262" s="13">
        <f t="shared" si="17"/>
        <v>50.62574800896266</v>
      </c>
      <c r="F262" s="13">
        <f t="shared" si="17"/>
        <v>52.320160485989419</v>
      </c>
      <c r="G262" s="13">
        <f t="shared" si="17"/>
        <v>53.847899114529504</v>
      </c>
      <c r="H262" s="13">
        <f t="shared" si="17"/>
        <v>56.838787297102066</v>
      </c>
      <c r="I262" s="13">
        <f t="shared" si="17"/>
        <v>58.672648998241215</v>
      </c>
      <c r="J262" s="13">
        <f t="shared" si="17"/>
        <v>63.23003514343263</v>
      </c>
      <c r="K262" s="13">
        <f t="shared" si="17"/>
        <v>65.18181099628724</v>
      </c>
      <c r="L262" s="13">
        <f t="shared" si="17"/>
        <v>68.501746397727814</v>
      </c>
      <c r="M262" s="13">
        <f t="shared" si="17"/>
        <v>70.291202852804659</v>
      </c>
      <c r="N262" s="13">
        <f t="shared" si="17"/>
        <v>72.696599596877562</v>
      </c>
      <c r="O262" s="13">
        <f t="shared" si="17"/>
        <v>75.099909434323578</v>
      </c>
      <c r="P262" s="13">
        <f t="shared" si="17"/>
        <v>78.316579687820678</v>
      </c>
      <c r="Q262" s="13">
        <f t="shared" si="17"/>
        <v>82.043594864030723</v>
      </c>
      <c r="R262" s="13">
        <f t="shared" si="17"/>
        <v>83.305084381212581</v>
      </c>
      <c r="S262" s="13">
        <f t="shared" si="17"/>
        <v>85.28910777062454</v>
      </c>
      <c r="T262" s="13">
        <f t="shared" si="17"/>
        <v>87.437524073853709</v>
      </c>
      <c r="U262" s="13">
        <f t="shared" si="17"/>
        <v>88.545988950601483</v>
      </c>
      <c r="V262" s="13">
        <f t="shared" si="17"/>
        <v>90.523701157690937</v>
      </c>
      <c r="W262" s="13">
        <f t="shared" si="17"/>
        <v>92.575783982547478</v>
      </c>
      <c r="X262" s="13">
        <f t="shared" si="17"/>
        <v>94.770233971339891</v>
      </c>
      <c r="Y262" s="13">
        <f t="shared" si="17"/>
        <v>96.402759287334689</v>
      </c>
      <c r="Z262" s="13">
        <f t="shared" si="17"/>
        <v>97.796121239528588</v>
      </c>
      <c r="AA262" s="13">
        <f t="shared" si="17"/>
        <v>99.15318045944683</v>
      </c>
      <c r="AB262" s="13">
        <f t="shared" si="17"/>
        <v>99.999999999999943</v>
      </c>
      <c r="AC262" s="13">
        <f t="shared" si="17"/>
        <v>101.04403952015838</v>
      </c>
      <c r="AD262" s="13">
        <f t="shared" si="17"/>
        <v>102.85042430210171</v>
      </c>
      <c r="AE262" s="13">
        <f t="shared" si="17"/>
        <v>104.03667183524935</v>
      </c>
      <c r="AF262" s="13">
        <f t="shared" si="17"/>
        <v>106.07932544190787</v>
      </c>
      <c r="AG262" s="13">
        <f t="shared" si="17"/>
        <v>107.25070736763122</v>
      </c>
      <c r="AH262" s="13">
        <f t="shared" si="17"/>
        <v>109.22700133488289</v>
      </c>
    </row>
    <row r="263" spans="1:34" x14ac:dyDescent="0.25">
      <c r="A263" s="4">
        <v>76</v>
      </c>
      <c r="B263" s="37" t="s">
        <v>557</v>
      </c>
      <c r="C263" s="13">
        <f t="shared" si="17"/>
        <v>47.264918242739597</v>
      </c>
      <c r="D263" s="13">
        <f t="shared" si="17"/>
        <v>48.018338249623625</v>
      </c>
      <c r="E263" s="13">
        <f t="shared" si="17"/>
        <v>50.016513713028274</v>
      </c>
      <c r="F263" s="13">
        <f t="shared" si="17"/>
        <v>50.475817470497269</v>
      </c>
      <c r="G263" s="13">
        <f t="shared" si="17"/>
        <v>53.790430322826921</v>
      </c>
      <c r="H263" s="13">
        <f t="shared" si="17"/>
        <v>56.967133748548491</v>
      </c>
      <c r="I263" s="13">
        <f t="shared" si="17"/>
        <v>57.711020399228843</v>
      </c>
      <c r="J263" s="13">
        <f t="shared" si="17"/>
        <v>60.499688561065376</v>
      </c>
      <c r="K263" s="13">
        <f t="shared" si="17"/>
        <v>64.537798408099945</v>
      </c>
      <c r="L263" s="13">
        <f t="shared" si="17"/>
        <v>64.599402558745865</v>
      </c>
      <c r="M263" s="13">
        <f t="shared" si="17"/>
        <v>67.900457818727361</v>
      </c>
      <c r="N263" s="13">
        <f t="shared" si="17"/>
        <v>68.835534374902124</v>
      </c>
      <c r="O263" s="13">
        <f t="shared" si="17"/>
        <v>70.679656151353441</v>
      </c>
      <c r="P263" s="13">
        <f t="shared" si="17"/>
        <v>75.061552215846277</v>
      </c>
      <c r="Q263" s="13">
        <f t="shared" si="17"/>
        <v>77.855881482218393</v>
      </c>
      <c r="R263" s="13">
        <f t="shared" si="17"/>
        <v>81.387956893284354</v>
      </c>
      <c r="S263" s="13">
        <f t="shared" si="17"/>
        <v>82.97404279226437</v>
      </c>
      <c r="T263" s="13">
        <f t="shared" si="17"/>
        <v>84.693481743588791</v>
      </c>
      <c r="U263" s="13">
        <f t="shared" si="17"/>
        <v>87.480922936811439</v>
      </c>
      <c r="V263" s="13">
        <f t="shared" si="17"/>
        <v>88.869414789913193</v>
      </c>
      <c r="W263" s="13">
        <f t="shared" si="17"/>
        <v>90.835574856646801</v>
      </c>
      <c r="X263" s="13">
        <f t="shared" si="17"/>
        <v>94.735803616401526</v>
      </c>
      <c r="Y263" s="13">
        <f t="shared" si="17"/>
        <v>95.821501472098291</v>
      </c>
      <c r="Z263" s="13">
        <f t="shared" si="17"/>
        <v>97.361650056570696</v>
      </c>
      <c r="AA263" s="13">
        <f t="shared" si="17"/>
        <v>99.200151344111987</v>
      </c>
      <c r="AB263" s="13">
        <f t="shared" si="17"/>
        <v>99.999999999999844</v>
      </c>
      <c r="AC263" s="13">
        <f t="shared" si="17"/>
        <v>101.42175006949024</v>
      </c>
      <c r="AD263" s="13">
        <f t="shared" si="17"/>
        <v>101.47132663220917</v>
      </c>
      <c r="AE263" s="13">
        <f t="shared" si="17"/>
        <v>102.71207348189068</v>
      </c>
      <c r="AF263" s="13">
        <f t="shared" si="17"/>
        <v>103.5809247854768</v>
      </c>
      <c r="AG263" s="13">
        <f t="shared" si="17"/>
        <v>105.51412742931478</v>
      </c>
      <c r="AH263" s="13">
        <f t="shared" si="17"/>
        <v>107.22003172499191</v>
      </c>
    </row>
    <row r="264" spans="1:34" x14ac:dyDescent="0.25">
      <c r="A264" s="4">
        <v>77</v>
      </c>
      <c r="B264" s="37" t="s">
        <v>558</v>
      </c>
      <c r="C264" s="13">
        <f t="shared" si="17"/>
        <v>48.917040916043945</v>
      </c>
      <c r="D264" s="13">
        <f t="shared" si="17"/>
        <v>48.799755545944016</v>
      </c>
      <c r="E264" s="13">
        <f t="shared" si="17"/>
        <v>52.979820811598756</v>
      </c>
      <c r="F264" s="13">
        <f t="shared" si="17"/>
        <v>55.269343921553258</v>
      </c>
      <c r="G264" s="13">
        <f t="shared" si="17"/>
        <v>59.133498238915053</v>
      </c>
      <c r="H264" s="13">
        <f t="shared" si="17"/>
        <v>61.928873377261759</v>
      </c>
      <c r="I264" s="13">
        <f t="shared" si="17"/>
        <v>70.913959495620759</v>
      </c>
      <c r="J264" s="13">
        <f t="shared" si="17"/>
        <v>75.449125969821637</v>
      </c>
      <c r="K264" s="13">
        <f t="shared" si="17"/>
        <v>75.958497584798607</v>
      </c>
      <c r="L264" s="13">
        <f t="shared" si="17"/>
        <v>76.340233849666447</v>
      </c>
      <c r="M264" s="13">
        <f t="shared" si="17"/>
        <v>79.108899063412778</v>
      </c>
      <c r="N264" s="13">
        <f t="shared" si="17"/>
        <v>79.825476565716713</v>
      </c>
      <c r="O264" s="13">
        <f t="shared" si="17"/>
        <v>80.702575383093219</v>
      </c>
      <c r="P264" s="13">
        <f t="shared" si="17"/>
        <v>86.449672039732306</v>
      </c>
      <c r="Q264" s="13">
        <f t="shared" si="17"/>
        <v>85.798141199876142</v>
      </c>
      <c r="R264" s="13">
        <f t="shared" si="17"/>
        <v>89.744570152696255</v>
      </c>
      <c r="S264" s="13">
        <f t="shared" si="17"/>
        <v>88.615800660850084</v>
      </c>
      <c r="T264" s="13">
        <f t="shared" si="17"/>
        <v>89.973595568005067</v>
      </c>
      <c r="U264" s="13">
        <f t="shared" si="17"/>
        <v>91.119719891073103</v>
      </c>
      <c r="V264" s="13">
        <f t="shared" si="17"/>
        <v>92.706286267980616</v>
      </c>
      <c r="W264" s="13">
        <f t="shared" si="17"/>
        <v>93.779181354827557</v>
      </c>
      <c r="X264" s="13">
        <f t="shared" si="17"/>
        <v>94.929826399044074</v>
      </c>
      <c r="Y264" s="13">
        <f t="shared" si="17"/>
        <v>97.202335857950416</v>
      </c>
      <c r="Z264" s="13">
        <f t="shared" si="17"/>
        <v>98.397437384832585</v>
      </c>
      <c r="AA264" s="13">
        <f t="shared" si="17"/>
        <v>99.128801017843259</v>
      </c>
      <c r="AB264" s="13">
        <f t="shared" si="17"/>
        <v>99.999999999999929</v>
      </c>
      <c r="AC264" s="13">
        <f t="shared" si="17"/>
        <v>101.55584232888167</v>
      </c>
      <c r="AD264" s="13">
        <f t="shared" si="17"/>
        <v>103.01760524424813</v>
      </c>
      <c r="AE264" s="13">
        <f t="shared" si="17"/>
        <v>103.98914791170081</v>
      </c>
      <c r="AF264" s="13">
        <f t="shared" si="17"/>
        <v>106.07082182253299</v>
      </c>
      <c r="AG264" s="13">
        <f t="shared" si="17"/>
        <v>108.06155602155089</v>
      </c>
      <c r="AH264" s="13">
        <f t="shared" si="17"/>
        <v>109.26906415122069</v>
      </c>
    </row>
    <row r="265" spans="1:34" x14ac:dyDescent="0.25">
      <c r="A265" s="4">
        <v>78</v>
      </c>
      <c r="B265" s="37" t="s">
        <v>95</v>
      </c>
      <c r="C265" s="13">
        <f t="shared" si="17"/>
        <v>56.093709100838453</v>
      </c>
      <c r="D265" s="13">
        <f t="shared" si="17"/>
        <v>58.394876485105968</v>
      </c>
      <c r="E265" s="13">
        <f t="shared" si="17"/>
        <v>59.811595633485304</v>
      </c>
      <c r="F265" s="13">
        <f t="shared" si="17"/>
        <v>63.45642249353638</v>
      </c>
      <c r="G265" s="13">
        <f t="shared" si="17"/>
        <v>64.120375912260883</v>
      </c>
      <c r="H265" s="13">
        <f t="shared" si="17"/>
        <v>66.850103368102211</v>
      </c>
      <c r="I265" s="13">
        <f t="shared" si="17"/>
        <v>68.241471367473338</v>
      </c>
      <c r="J265" s="13">
        <f t="shared" si="17"/>
        <v>70.506242460059553</v>
      </c>
      <c r="K265" s="13">
        <f t="shared" si="17"/>
        <v>72.065281702643304</v>
      </c>
      <c r="L265" s="13">
        <f t="shared" si="17"/>
        <v>73.199733922876618</v>
      </c>
      <c r="M265" s="13">
        <f t="shared" si="17"/>
        <v>75.611515842886718</v>
      </c>
      <c r="N265" s="13">
        <f t="shared" si="17"/>
        <v>78.013877755425767</v>
      </c>
      <c r="O265" s="13">
        <f t="shared" si="17"/>
        <v>79.704810881532424</v>
      </c>
      <c r="P265" s="13">
        <f t="shared" si="17"/>
        <v>80.929227494597569</v>
      </c>
      <c r="Q265" s="13">
        <f t="shared" si="17"/>
        <v>81.716198550183364</v>
      </c>
      <c r="R265" s="13">
        <f t="shared" si="17"/>
        <v>83.20786862971093</v>
      </c>
      <c r="S265" s="13">
        <f t="shared" si="17"/>
        <v>84.505001786165337</v>
      </c>
      <c r="T265" s="13">
        <f t="shared" si="17"/>
        <v>85.501939089633836</v>
      </c>
      <c r="U265" s="13">
        <f t="shared" si="17"/>
        <v>86.998091777929673</v>
      </c>
      <c r="V265" s="13">
        <f t="shared" si="17"/>
        <v>88.763940510586536</v>
      </c>
      <c r="W265" s="13">
        <f t="shared" si="17"/>
        <v>91.276371230058942</v>
      </c>
      <c r="X265" s="13">
        <f t="shared" si="17"/>
        <v>94.142155276976979</v>
      </c>
      <c r="Y265" s="13">
        <f t="shared" si="17"/>
        <v>96.107156104138085</v>
      </c>
      <c r="Z265" s="13">
        <f t="shared" si="17"/>
        <v>97.562390497972814</v>
      </c>
      <c r="AA265" s="13">
        <f t="shared" si="17"/>
        <v>98.391325355104854</v>
      </c>
      <c r="AB265" s="13">
        <f t="shared" si="17"/>
        <v>99.999999999999929</v>
      </c>
      <c r="AC265" s="13">
        <f t="shared" si="17"/>
        <v>101.18087828871596</v>
      </c>
      <c r="AD265" s="13">
        <f t="shared" si="17"/>
        <v>103.04920566490884</v>
      </c>
      <c r="AE265" s="13">
        <f t="shared" si="17"/>
        <v>104.15861667503475</v>
      </c>
      <c r="AF265" s="13">
        <f t="shared" si="17"/>
        <v>105.84456592900652</v>
      </c>
      <c r="AG265" s="13">
        <f t="shared" si="17"/>
        <v>107.51409003722226</v>
      </c>
      <c r="AH265" s="13">
        <f t="shared" si="17"/>
        <v>109.2389849013022</v>
      </c>
    </row>
    <row r="266" spans="1:34" x14ac:dyDescent="0.25">
      <c r="A266" s="4">
        <v>79</v>
      </c>
      <c r="B266" s="37" t="s">
        <v>559</v>
      </c>
      <c r="C266" s="13">
        <f t="shared" si="17"/>
        <v>55.712408219592696</v>
      </c>
      <c r="D266" s="13">
        <f t="shared" si="17"/>
        <v>56.825864937089527</v>
      </c>
      <c r="E266" s="13">
        <f t="shared" si="17"/>
        <v>58.040021383653666</v>
      </c>
      <c r="F266" s="13">
        <f t="shared" si="17"/>
        <v>59.797433797683595</v>
      </c>
      <c r="G266" s="13">
        <f t="shared" si="17"/>
        <v>61.867239730362023</v>
      </c>
      <c r="H266" s="13">
        <f t="shared" si="17"/>
        <v>65.682418695295368</v>
      </c>
      <c r="I266" s="13">
        <f t="shared" si="17"/>
        <v>66.02831328806991</v>
      </c>
      <c r="J266" s="13">
        <f t="shared" si="17"/>
        <v>68.295350575606903</v>
      </c>
      <c r="K266" s="13">
        <f t="shared" si="17"/>
        <v>69.183941669336321</v>
      </c>
      <c r="L266" s="13">
        <f t="shared" si="17"/>
        <v>69.929953037763909</v>
      </c>
      <c r="M266" s="13">
        <f t="shared" si="17"/>
        <v>74.055709606940781</v>
      </c>
      <c r="N266" s="13">
        <f t="shared" si="17"/>
        <v>75.539336040665205</v>
      </c>
      <c r="O266" s="13">
        <f t="shared" si="17"/>
        <v>78.131656885797852</v>
      </c>
      <c r="P266" s="13">
        <f t="shared" si="17"/>
        <v>80.240663473187965</v>
      </c>
      <c r="Q266" s="13">
        <f t="shared" si="17"/>
        <v>80.140965630624478</v>
      </c>
      <c r="R266" s="13">
        <f t="shared" si="17"/>
        <v>81.330148282525258</v>
      </c>
      <c r="S266" s="13">
        <f t="shared" si="17"/>
        <v>81.938951137141459</v>
      </c>
      <c r="T266" s="13">
        <f t="shared" si="17"/>
        <v>84.667488233368374</v>
      </c>
      <c r="U266" s="13">
        <f t="shared" si="17"/>
        <v>85.531277160784555</v>
      </c>
      <c r="V266" s="13">
        <f t="shared" si="17"/>
        <v>87.494724434663411</v>
      </c>
      <c r="W266" s="13">
        <f t="shared" si="17"/>
        <v>91.00134990149445</v>
      </c>
      <c r="X266" s="13">
        <f t="shared" si="17"/>
        <v>95.524630590203998</v>
      </c>
      <c r="Y266" s="13">
        <f t="shared" si="17"/>
        <v>98.253298970181035</v>
      </c>
      <c r="Z266" s="13">
        <f t="shared" si="17"/>
        <v>99.853766810869715</v>
      </c>
      <c r="AA266" s="13">
        <f t="shared" si="17"/>
        <v>100.07078472131401</v>
      </c>
      <c r="AB266" s="13">
        <f t="shared" si="17"/>
        <v>99.999999999999929</v>
      </c>
      <c r="AC266" s="13">
        <f t="shared" si="17"/>
        <v>100.81945525553448</v>
      </c>
      <c r="AD266" s="13">
        <f t="shared" si="17"/>
        <v>102.32542346500999</v>
      </c>
      <c r="AE266" s="13">
        <f t="shared" si="17"/>
        <v>105.13317998575863</v>
      </c>
      <c r="AF266" s="13">
        <f t="shared" si="17"/>
        <v>107.00942221378122</v>
      </c>
      <c r="AG266" s="13">
        <f t="shared" si="17"/>
        <v>108.65822308855194</v>
      </c>
      <c r="AH266" s="13">
        <f t="shared" si="17"/>
        <v>110.11712785516784</v>
      </c>
    </row>
    <row r="267" spans="1:34" x14ac:dyDescent="0.25">
      <c r="A267" s="4">
        <v>80</v>
      </c>
      <c r="B267" s="37" t="s">
        <v>560</v>
      </c>
      <c r="C267" s="13">
        <f t="shared" si="17"/>
        <v>59.472687108317601</v>
      </c>
      <c r="D267" s="13">
        <f t="shared" si="17"/>
        <v>60.577823911693869</v>
      </c>
      <c r="E267" s="13">
        <f t="shared" si="17"/>
        <v>63.248725063802773</v>
      </c>
      <c r="F267" s="13">
        <f t="shared" si="17"/>
        <v>67.097755004373383</v>
      </c>
      <c r="G267" s="13">
        <f t="shared" si="17"/>
        <v>69.060729803080662</v>
      </c>
      <c r="H267" s="13">
        <f t="shared" si="17"/>
        <v>71.043690789177617</v>
      </c>
      <c r="I267" s="13">
        <f t="shared" si="17"/>
        <v>71.29339097677186</v>
      </c>
      <c r="J267" s="13">
        <f t="shared" si="17"/>
        <v>75.513154974125015</v>
      </c>
      <c r="K267" s="13">
        <f t="shared" si="17"/>
        <v>76.414799490925006</v>
      </c>
      <c r="L267" s="13">
        <f t="shared" si="17"/>
        <v>77.831364963478563</v>
      </c>
      <c r="M267" s="13">
        <f t="shared" si="17"/>
        <v>79.761243354326268</v>
      </c>
      <c r="N267" s="13">
        <f t="shared" si="17"/>
        <v>82.608358893090283</v>
      </c>
      <c r="O267" s="13">
        <f t="shared" si="17"/>
        <v>83.75723051952356</v>
      </c>
      <c r="P267" s="13">
        <f t="shared" si="17"/>
        <v>85.147526622567881</v>
      </c>
      <c r="Q267" s="13">
        <f t="shared" si="17"/>
        <v>86.02743441951047</v>
      </c>
      <c r="R267" s="13">
        <f t="shared" si="17"/>
        <v>86.477435400187474</v>
      </c>
      <c r="S267" s="13">
        <f t="shared" si="17"/>
        <v>86.295762320873706</v>
      </c>
      <c r="T267" s="13">
        <f t="shared" si="17"/>
        <v>88.356345058864392</v>
      </c>
      <c r="U267" s="13">
        <f t="shared" si="17"/>
        <v>89.882512362357559</v>
      </c>
      <c r="V267" s="13">
        <f t="shared" si="17"/>
        <v>90.533188314522235</v>
      </c>
      <c r="W267" s="13">
        <f t="shared" si="17"/>
        <v>92.732054110291415</v>
      </c>
      <c r="X267" s="13">
        <f t="shared" si="17"/>
        <v>94.083179369784958</v>
      </c>
      <c r="Y267" s="13">
        <f t="shared" si="17"/>
        <v>95.36603853414988</v>
      </c>
      <c r="Z267" s="13">
        <f t="shared" si="17"/>
        <v>97.620932680113555</v>
      </c>
      <c r="AA267" s="13">
        <f t="shared" si="17"/>
        <v>98.317328567678288</v>
      </c>
      <c r="AB267" s="13">
        <f t="shared" si="17"/>
        <v>99.999999999999929</v>
      </c>
      <c r="AC267" s="13">
        <f t="shared" si="17"/>
        <v>103.03399160061763</v>
      </c>
      <c r="AD267" s="13">
        <f t="shared" si="17"/>
        <v>103.82861282580944</v>
      </c>
      <c r="AE267" s="13">
        <f t="shared" si="17"/>
        <v>106.17700263719662</v>
      </c>
      <c r="AF267" s="13">
        <f t="shared" si="17"/>
        <v>106.01865133621067</v>
      </c>
      <c r="AG267" s="13">
        <f t="shared" si="17"/>
        <v>108.24039411809754</v>
      </c>
      <c r="AH267" s="13">
        <f t="shared" si="17"/>
        <v>108.52114723117167</v>
      </c>
    </row>
    <row r="268" spans="1:34" x14ac:dyDescent="0.25">
      <c r="A268" s="4">
        <v>81</v>
      </c>
      <c r="B268" s="37" t="s">
        <v>99</v>
      </c>
      <c r="C268" s="13">
        <f t="shared" si="17"/>
        <v>63.243402762863653</v>
      </c>
      <c r="D268" s="13">
        <f t="shared" si="17"/>
        <v>66.653855828610247</v>
      </c>
      <c r="E268" s="13">
        <f t="shared" si="17"/>
        <v>69.496088340583242</v>
      </c>
      <c r="F268" s="13">
        <f t="shared" si="17"/>
        <v>71.141832457460325</v>
      </c>
      <c r="G268" s="13">
        <f t="shared" si="17"/>
        <v>73.719952330295499</v>
      </c>
      <c r="H268" s="13">
        <f t="shared" si="17"/>
        <v>76.987389480432867</v>
      </c>
      <c r="I268" s="13">
        <f t="shared" si="17"/>
        <v>80.76165151430375</v>
      </c>
      <c r="J268" s="13">
        <f t="shared" si="17"/>
        <v>82.763486819651845</v>
      </c>
      <c r="K268" s="13">
        <f t="shared" si="17"/>
        <v>83.175795700774302</v>
      </c>
      <c r="L268" s="13">
        <f t="shared" si="17"/>
        <v>84.924286515679739</v>
      </c>
      <c r="M268" s="13">
        <f t="shared" si="17"/>
        <v>86.32914172715212</v>
      </c>
      <c r="N268" s="13">
        <f t="shared" si="17"/>
        <v>87.93475136570504</v>
      </c>
      <c r="O268" s="13">
        <f t="shared" si="17"/>
        <v>90.077936119272778</v>
      </c>
      <c r="P268" s="13">
        <f t="shared" si="17"/>
        <v>91.555317962122658</v>
      </c>
      <c r="Q268" s="13">
        <f t="shared" si="17"/>
        <v>92.982368452584225</v>
      </c>
      <c r="R268" s="13">
        <f t="shared" si="17"/>
        <v>93.437225057189778</v>
      </c>
      <c r="S268" s="13">
        <f t="shared" si="17"/>
        <v>93.444139084940176</v>
      </c>
      <c r="T268" s="13">
        <f t="shared" si="17"/>
        <v>94.111390511367503</v>
      </c>
      <c r="U268" s="13">
        <f t="shared" si="17"/>
        <v>94.530696358776012</v>
      </c>
      <c r="V268" s="13">
        <f t="shared" si="17"/>
        <v>95.750457049325576</v>
      </c>
      <c r="W268" s="13">
        <f t="shared" si="17"/>
        <v>96.048636421602183</v>
      </c>
      <c r="X268" s="13">
        <f t="shared" si="17"/>
        <v>97.783867162062776</v>
      </c>
      <c r="Y268" s="13">
        <f t="shared" si="17"/>
        <v>98.399831434051833</v>
      </c>
      <c r="Z268" s="13">
        <f t="shared" si="17"/>
        <v>99.091992220366791</v>
      </c>
      <c r="AA268" s="13">
        <f t="shared" si="17"/>
        <v>98.920498892583538</v>
      </c>
      <c r="AB268" s="13">
        <f t="shared" si="17"/>
        <v>99.999999999999943</v>
      </c>
      <c r="AC268" s="13">
        <f t="shared" si="17"/>
        <v>100.65053598616042</v>
      </c>
      <c r="AD268" s="13">
        <f t="shared" si="17"/>
        <v>101.11155044666373</v>
      </c>
      <c r="AE268" s="13">
        <f t="shared" si="17"/>
        <v>101.58491101642203</v>
      </c>
      <c r="AF268" s="13">
        <f t="shared" si="17"/>
        <v>102.53876425732965</v>
      </c>
      <c r="AG268" s="13">
        <f t="shared" si="17"/>
        <v>102.43958763744232</v>
      </c>
      <c r="AH268" s="13">
        <f t="shared" si="17"/>
        <v>103.18864149473613</v>
      </c>
    </row>
    <row r="269" spans="1:34" x14ac:dyDescent="0.25">
      <c r="A269" s="4">
        <v>82</v>
      </c>
      <c r="B269" s="37" t="s">
        <v>373</v>
      </c>
      <c r="C269" s="13">
        <f t="shared" si="17"/>
        <v>58.488517963901273</v>
      </c>
      <c r="D269" s="13">
        <f t="shared" si="17"/>
        <v>60.158607606565447</v>
      </c>
      <c r="E269" s="13">
        <f t="shared" si="17"/>
        <v>61.866777328881689</v>
      </c>
      <c r="F269" s="13">
        <f t="shared" si="17"/>
        <v>63.55522687256056</v>
      </c>
      <c r="G269" s="13">
        <f t="shared" si="17"/>
        <v>65.136355214864878</v>
      </c>
      <c r="H269" s="13">
        <f t="shared" si="17"/>
        <v>65.834216198107711</v>
      </c>
      <c r="I269" s="13">
        <f t="shared" si="17"/>
        <v>67.171081484504541</v>
      </c>
      <c r="J269" s="13">
        <f t="shared" si="17"/>
        <v>69.038745761406773</v>
      </c>
      <c r="K269" s="13">
        <f t="shared" si="17"/>
        <v>71.12514003736716</v>
      </c>
      <c r="L269" s="13">
        <f t="shared" si="17"/>
        <v>71.872122388530585</v>
      </c>
      <c r="M269" s="13">
        <f t="shared" si="17"/>
        <v>72.564874831712572</v>
      </c>
      <c r="N269" s="13">
        <f t="shared" si="17"/>
        <v>73.362253686838429</v>
      </c>
      <c r="O269" s="13">
        <f t="shared" si="17"/>
        <v>74.566963608171932</v>
      </c>
      <c r="P269" s="13">
        <f t="shared" si="17"/>
        <v>76.632319591438133</v>
      </c>
      <c r="Q269" s="13">
        <f t="shared" si="17"/>
        <v>77.505143448537851</v>
      </c>
      <c r="R269" s="13">
        <f t="shared" si="17"/>
        <v>78.043463898485626</v>
      </c>
      <c r="S269" s="13">
        <f t="shared" si="17"/>
        <v>78.931764511533004</v>
      </c>
      <c r="T269" s="13">
        <f t="shared" si="17"/>
        <v>80.995894963754381</v>
      </c>
      <c r="U269" s="13">
        <f t="shared" si="17"/>
        <v>84.4229981688744</v>
      </c>
      <c r="V269" s="13">
        <f t="shared" si="17"/>
        <v>87.510055603682417</v>
      </c>
      <c r="W269" s="13">
        <f t="shared" si="17"/>
        <v>90.937694782000293</v>
      </c>
      <c r="X269" s="13">
        <f t="shared" si="17"/>
        <v>94.150297141116624</v>
      </c>
      <c r="Y269" s="13">
        <f t="shared" si="17"/>
        <v>94.855950250136289</v>
      </c>
      <c r="Z269" s="13">
        <f t="shared" si="17"/>
        <v>95.634461329774552</v>
      </c>
      <c r="AA269" s="13">
        <f t="shared" si="17"/>
        <v>97.91903067345973</v>
      </c>
      <c r="AB269" s="13">
        <f t="shared" si="17"/>
        <v>100</v>
      </c>
      <c r="AC269" s="13">
        <f t="shared" si="17"/>
        <v>101.26002468224138</v>
      </c>
      <c r="AD269" s="13">
        <f t="shared" si="17"/>
        <v>103.09069021695105</v>
      </c>
      <c r="AE269" s="13">
        <f t="shared" si="17"/>
        <v>103.81535408669458</v>
      </c>
      <c r="AF269" s="13">
        <f t="shared" si="17"/>
        <v>104.28642884557486</v>
      </c>
      <c r="AG269" s="13">
        <f t="shared" si="17"/>
        <v>106.27573542530013</v>
      </c>
      <c r="AH269" s="13">
        <f t="shared" ref="AH269" si="18">AH85*100/AH177</f>
        <v>109.42230518157905</v>
      </c>
    </row>
    <row r="270" spans="1:34" x14ac:dyDescent="0.25">
      <c r="A270" s="4">
        <v>83</v>
      </c>
      <c r="B270" s="37" t="s">
        <v>374</v>
      </c>
      <c r="C270" s="13">
        <f t="shared" ref="C270:AH270" si="19">C86*100/C178</f>
        <v>62.898964558389075</v>
      </c>
      <c r="D270" s="13">
        <f t="shared" si="19"/>
        <v>64.759113568313666</v>
      </c>
      <c r="E270" s="13">
        <f t="shared" si="19"/>
        <v>66.783953966852849</v>
      </c>
      <c r="F270" s="13">
        <f t="shared" si="19"/>
        <v>68.51978010511219</v>
      </c>
      <c r="G270" s="13">
        <f t="shared" si="19"/>
        <v>70.564007854583849</v>
      </c>
      <c r="H270" s="13">
        <f t="shared" si="19"/>
        <v>71.514547292358316</v>
      </c>
      <c r="I270" s="13">
        <f t="shared" si="19"/>
        <v>73.077168090683315</v>
      </c>
      <c r="J270" s="13">
        <f t="shared" si="19"/>
        <v>75.289287440443459</v>
      </c>
      <c r="K270" s="13">
        <f t="shared" si="19"/>
        <v>77.655971880489474</v>
      </c>
      <c r="L270" s="13">
        <f t="shared" si="19"/>
        <v>78.249894804006018</v>
      </c>
      <c r="M270" s="13">
        <f t="shared" si="19"/>
        <v>78.791739463808582</v>
      </c>
      <c r="N270" s="13">
        <f t="shared" si="19"/>
        <v>79.803352632760607</v>
      </c>
      <c r="O270" s="13">
        <f t="shared" si="19"/>
        <v>81.01925666409376</v>
      </c>
      <c r="P270" s="13">
        <f t="shared" si="19"/>
        <v>83.203167592572456</v>
      </c>
      <c r="Q270" s="13">
        <f t="shared" si="19"/>
        <v>83.86877498585288</v>
      </c>
      <c r="R270" s="13">
        <f t="shared" si="19"/>
        <v>84.200888696063942</v>
      </c>
      <c r="S270" s="13">
        <f t="shared" si="19"/>
        <v>85.257550531001087</v>
      </c>
      <c r="T270" s="13">
        <f t="shared" si="19"/>
        <v>86.919259788448855</v>
      </c>
      <c r="U270" s="13">
        <f t="shared" si="19"/>
        <v>89.028601031917233</v>
      </c>
      <c r="V270" s="13">
        <f t="shared" si="19"/>
        <v>90.956552788399875</v>
      </c>
      <c r="W270" s="13">
        <f t="shared" si="19"/>
        <v>92.506085909472134</v>
      </c>
      <c r="X270" s="13">
        <f t="shared" si="19"/>
        <v>95.15837556544642</v>
      </c>
      <c r="Y270" s="13">
        <f t="shared" si="19"/>
        <v>95.280532224577243</v>
      </c>
      <c r="Z270" s="13">
        <f t="shared" si="19"/>
        <v>96.602482753573028</v>
      </c>
      <c r="AA270" s="13">
        <f t="shared" si="19"/>
        <v>98.768874279313323</v>
      </c>
      <c r="AB270" s="13">
        <f t="shared" si="19"/>
        <v>100</v>
      </c>
      <c r="AC270" s="13">
        <f t="shared" si="19"/>
        <v>100.87255633766412</v>
      </c>
      <c r="AD270" s="13">
        <f t="shared" si="19"/>
        <v>102.46545726620482</v>
      </c>
      <c r="AE270" s="13">
        <f t="shared" si="19"/>
        <v>103.07051352822336</v>
      </c>
      <c r="AF270" s="13">
        <f t="shared" si="19"/>
        <v>103.31698240366912</v>
      </c>
      <c r="AG270" s="13">
        <f t="shared" si="19"/>
        <v>105.05427972589919</v>
      </c>
      <c r="AH270" s="13">
        <f t="shared" si="19"/>
        <v>107.6836313326336</v>
      </c>
    </row>
    <row r="271" spans="1:34" x14ac:dyDescent="0.25">
      <c r="A271" s="4">
        <v>84</v>
      </c>
      <c r="B271" s="37" t="s">
        <v>375</v>
      </c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</row>
    <row r="272" spans="1:34" x14ac:dyDescent="0.25">
      <c r="A272" s="4">
        <v>85</v>
      </c>
      <c r="B272" s="37" t="s">
        <v>376</v>
      </c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</row>
    <row r="273" spans="1:34" x14ac:dyDescent="0.25">
      <c r="A273" s="4">
        <v>86</v>
      </c>
      <c r="B273" s="37" t="s">
        <v>377</v>
      </c>
      <c r="C273" s="13">
        <f t="shared" ref="C273:AH273" si="20">C89*100/C181</f>
        <v>54.104746789785018</v>
      </c>
      <c r="D273" s="13">
        <f t="shared" si="20"/>
        <v>55.536006196932789</v>
      </c>
      <c r="E273" s="13">
        <f t="shared" si="20"/>
        <v>56.786512899465961</v>
      </c>
      <c r="F273" s="13">
        <f t="shared" si="20"/>
        <v>58.487265033770036</v>
      </c>
      <c r="G273" s="13">
        <f t="shared" si="20"/>
        <v>59.368599846916212</v>
      </c>
      <c r="H273" s="13">
        <f t="shared" si="20"/>
        <v>59.688017739182207</v>
      </c>
      <c r="I273" s="13">
        <f t="shared" si="20"/>
        <v>60.726581904161961</v>
      </c>
      <c r="J273" s="13">
        <f t="shared" si="20"/>
        <v>62.138127955313365</v>
      </c>
      <c r="K273" s="13">
        <f t="shared" si="20"/>
        <v>63.884354380798889</v>
      </c>
      <c r="L273" s="13">
        <f t="shared" si="20"/>
        <v>64.867306036235917</v>
      </c>
      <c r="M273" s="13">
        <f t="shared" si="20"/>
        <v>65.780960770184038</v>
      </c>
      <c r="N273" s="13">
        <f t="shared" si="20"/>
        <v>66.318993188045596</v>
      </c>
      <c r="O273" s="13">
        <f t="shared" si="20"/>
        <v>67.525958321436477</v>
      </c>
      <c r="P273" s="13">
        <f t="shared" si="20"/>
        <v>69.467878434310791</v>
      </c>
      <c r="Q273" s="13">
        <f t="shared" si="20"/>
        <v>70.582498107105707</v>
      </c>
      <c r="R273" s="13">
        <f t="shared" si="20"/>
        <v>71.350880528449721</v>
      </c>
      <c r="S273" s="13">
        <f t="shared" si="20"/>
        <v>72.056299846507784</v>
      </c>
      <c r="T273" s="13">
        <f t="shared" si="20"/>
        <v>74.551778771295616</v>
      </c>
      <c r="U273" s="13">
        <f t="shared" si="20"/>
        <v>79.393542014579424</v>
      </c>
      <c r="V273" s="13">
        <f t="shared" si="20"/>
        <v>83.728836544457522</v>
      </c>
      <c r="W273" s="13">
        <f t="shared" si="20"/>
        <v>89.195960765200425</v>
      </c>
      <c r="X273" s="13">
        <f t="shared" si="20"/>
        <v>93.023367691999113</v>
      </c>
      <c r="Y273" s="13">
        <f t="shared" si="20"/>
        <v>94.371300292997844</v>
      </c>
      <c r="Z273" s="13">
        <f t="shared" si="20"/>
        <v>94.543954343864954</v>
      </c>
      <c r="AA273" s="13">
        <f t="shared" si="20"/>
        <v>96.961257756464036</v>
      </c>
      <c r="AB273" s="13">
        <f t="shared" si="20"/>
        <v>100</v>
      </c>
      <c r="AC273" s="13">
        <f t="shared" si="20"/>
        <v>101.69504812003474</v>
      </c>
      <c r="AD273" s="13">
        <f t="shared" si="20"/>
        <v>103.7926788418624</v>
      </c>
      <c r="AE273" s="13">
        <f t="shared" si="20"/>
        <v>104.65012889365914</v>
      </c>
      <c r="AF273" s="13">
        <f t="shared" si="20"/>
        <v>105.36672218334959</v>
      </c>
      <c r="AG273" s="13">
        <f t="shared" si="20"/>
        <v>107.62611109798378</v>
      </c>
      <c r="AH273" s="13">
        <f t="shared" si="20"/>
        <v>111.32204080852608</v>
      </c>
    </row>
    <row r="274" spans="1:34" x14ac:dyDescent="0.25">
      <c r="A274" s="4">
        <v>87</v>
      </c>
      <c r="B274" s="37" t="s">
        <v>375</v>
      </c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</row>
    <row r="275" spans="1:34" x14ac:dyDescent="0.25">
      <c r="A275" s="4">
        <v>88</v>
      </c>
      <c r="B275" s="37" t="s">
        <v>378</v>
      </c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0"/>
  <dimension ref="A1:AH449"/>
  <sheetViews>
    <sheetView workbookViewId="0">
      <pane xSplit="2" ySplit="1" topLeftCell="AY2" activePane="bottomRight" state="frozen"/>
      <selection pane="topRight" activeCell="C1" sqref="C1"/>
      <selection pane="bottomLeft" activeCell="A2" sqref="A2"/>
      <selection pane="bottomRight" activeCell="BC8" sqref="BC8"/>
    </sheetView>
  </sheetViews>
  <sheetFormatPr defaultColWidth="11.42578125" defaultRowHeight="15" x14ac:dyDescent="0.25"/>
  <cols>
    <col min="1" max="1" width="13.5703125" style="29" customWidth="1"/>
    <col min="2" max="2" width="56.5703125" customWidth="1"/>
  </cols>
  <sheetData>
    <row r="1" spans="1:34" s="35" customFormat="1" x14ac:dyDescent="0.25">
      <c r="A1" s="34"/>
      <c r="B1" s="35" t="s">
        <v>500</v>
      </c>
      <c r="C1" s="35">
        <v>1987</v>
      </c>
      <c r="D1" s="35">
        <v>1988</v>
      </c>
      <c r="E1" s="35">
        <v>1989</v>
      </c>
      <c r="F1" s="35">
        <v>1990</v>
      </c>
      <c r="G1" s="35">
        <v>1991</v>
      </c>
      <c r="H1" s="35">
        <v>1992</v>
      </c>
      <c r="I1" s="35">
        <v>1993</v>
      </c>
      <c r="J1" s="35">
        <v>1994</v>
      </c>
      <c r="K1" s="35">
        <v>1995</v>
      </c>
      <c r="L1" s="35">
        <v>1996</v>
      </c>
      <c r="M1" s="35">
        <v>1997</v>
      </c>
      <c r="N1" s="35">
        <v>1998</v>
      </c>
      <c r="O1" s="35">
        <v>1999</v>
      </c>
      <c r="P1" s="35">
        <v>2000</v>
      </c>
      <c r="Q1" s="35">
        <v>2001</v>
      </c>
      <c r="R1" s="35">
        <v>2002</v>
      </c>
      <c r="S1" s="35">
        <v>2003</v>
      </c>
      <c r="T1" s="35">
        <v>2004</v>
      </c>
      <c r="U1" s="35">
        <v>2005</v>
      </c>
      <c r="V1" s="35">
        <v>2006</v>
      </c>
      <c r="W1" s="35">
        <v>2007</v>
      </c>
      <c r="X1" s="35">
        <v>2008</v>
      </c>
      <c r="Y1" s="35">
        <v>2009</v>
      </c>
      <c r="Z1" s="35">
        <v>2010</v>
      </c>
      <c r="AA1" s="35">
        <v>2011</v>
      </c>
      <c r="AB1" s="35">
        <v>2012</v>
      </c>
      <c r="AC1" s="35">
        <v>2013</v>
      </c>
      <c r="AD1" s="35">
        <v>2014</v>
      </c>
      <c r="AE1" s="35">
        <v>2015</v>
      </c>
      <c r="AF1" s="35">
        <v>2016</v>
      </c>
      <c r="AG1" s="35">
        <v>2017</v>
      </c>
      <c r="AH1" s="35">
        <v>2018</v>
      </c>
    </row>
    <row r="2" spans="1:34" s="32" customFormat="1" x14ac:dyDescent="0.25">
      <c r="A2" s="33" t="s">
        <v>494</v>
      </c>
    </row>
    <row r="3" spans="1:34" x14ac:dyDescent="0.25">
      <c r="A3" s="29">
        <v>1</v>
      </c>
      <c r="B3" t="s">
        <v>108</v>
      </c>
      <c r="C3" s="8">
        <v>155.93192168175958</v>
      </c>
      <c r="D3" s="8">
        <v>160.70456889003711</v>
      </c>
      <c r="E3" s="8">
        <v>176.19931405647606</v>
      </c>
      <c r="F3" s="8">
        <v>182.18048992125586</v>
      </c>
      <c r="G3" s="8">
        <v>176.79217717027586</v>
      </c>
      <c r="H3" s="8">
        <v>184.62728952916564</v>
      </c>
      <c r="I3" s="8">
        <v>188.03773954949892</v>
      </c>
      <c r="J3" s="8">
        <v>198.37219623911494</v>
      </c>
      <c r="K3" s="8">
        <v>192.1550648212062</v>
      </c>
      <c r="L3" s="8">
        <v>215.91816846693777</v>
      </c>
      <c r="M3" s="8">
        <v>219.4</v>
      </c>
      <c r="N3" s="8">
        <v>207.8</v>
      </c>
      <c r="O3" s="8">
        <v>199.9</v>
      </c>
      <c r="P3" s="8">
        <v>204.3</v>
      </c>
      <c r="Q3" s="8">
        <v>212.3</v>
      </c>
      <c r="R3" s="8">
        <v>201.9</v>
      </c>
      <c r="S3" s="8">
        <v>226.8</v>
      </c>
      <c r="T3" s="8">
        <v>261.8</v>
      </c>
      <c r="U3" s="8">
        <v>251.9</v>
      </c>
      <c r="V3" s="8">
        <v>254.4</v>
      </c>
      <c r="W3" s="8">
        <v>302.5</v>
      </c>
      <c r="X3" s="8">
        <v>330</v>
      </c>
      <c r="Y3" s="8">
        <v>299.10000000000002</v>
      </c>
      <c r="Z3" s="8">
        <v>323.2</v>
      </c>
      <c r="AA3" s="8">
        <v>383.3</v>
      </c>
      <c r="AB3" s="8">
        <v>405.7</v>
      </c>
      <c r="AC3" s="8">
        <v>439.1</v>
      </c>
      <c r="AD3" s="8">
        <v>445.2</v>
      </c>
      <c r="AE3" s="8">
        <v>402.4</v>
      </c>
      <c r="AF3" s="8">
        <v>375.1</v>
      </c>
      <c r="AG3" s="8">
        <v>391.5</v>
      </c>
      <c r="AH3" s="8">
        <v>389.2</v>
      </c>
    </row>
    <row r="4" spans="1:34" x14ac:dyDescent="0.25">
      <c r="A4" s="29">
        <v>2</v>
      </c>
      <c r="B4" t="s">
        <v>109</v>
      </c>
      <c r="C4" s="8">
        <v>26.87018960044459</v>
      </c>
      <c r="D4" s="8">
        <v>29.919091421465279</v>
      </c>
      <c r="E4" s="8">
        <v>30.355828796222351</v>
      </c>
      <c r="F4" s="8">
        <v>31.58034541009771</v>
      </c>
      <c r="G4" s="8">
        <v>30.334146799097521</v>
      </c>
      <c r="H4" s="8">
        <v>34.659189036671727</v>
      </c>
      <c r="I4" s="8">
        <v>36.688004505497432</v>
      </c>
      <c r="J4" s="8">
        <v>40.462737000372712</v>
      </c>
      <c r="K4" s="8">
        <v>40.982072461464739</v>
      </c>
      <c r="L4" s="8">
        <v>39.920687066102282</v>
      </c>
      <c r="M4" s="8">
        <v>38.5</v>
      </c>
      <c r="N4" s="8">
        <v>41.9</v>
      </c>
      <c r="O4" s="8">
        <v>45.4</v>
      </c>
      <c r="P4" s="8">
        <v>39.299999999999997</v>
      </c>
      <c r="Q4" s="8">
        <v>39</v>
      </c>
      <c r="R4" s="8">
        <v>39.5</v>
      </c>
      <c r="S4" s="8">
        <v>41.4</v>
      </c>
      <c r="T4" s="8">
        <v>45.4</v>
      </c>
      <c r="U4" s="8">
        <v>46.6</v>
      </c>
      <c r="V4" s="8">
        <v>47.8</v>
      </c>
      <c r="W4" s="8">
        <v>44.6</v>
      </c>
      <c r="X4" s="8">
        <v>44.8</v>
      </c>
      <c r="Y4" s="8">
        <v>41.3</v>
      </c>
      <c r="Z4" s="8">
        <v>45.7</v>
      </c>
      <c r="AA4" s="8">
        <v>49.2</v>
      </c>
      <c r="AB4" s="8">
        <v>46.9</v>
      </c>
      <c r="AC4" s="8">
        <v>49.3</v>
      </c>
      <c r="AD4" s="8">
        <v>55.8</v>
      </c>
      <c r="AE4" s="8">
        <v>53.5</v>
      </c>
      <c r="AF4" s="8">
        <v>52.9</v>
      </c>
      <c r="AG4" s="8">
        <v>56.1</v>
      </c>
      <c r="AH4" s="8">
        <v>57.4</v>
      </c>
    </row>
    <row r="5" spans="1:34" x14ac:dyDescent="0.25">
      <c r="A5" s="29">
        <v>3</v>
      </c>
      <c r="B5" t="s">
        <v>110</v>
      </c>
      <c r="C5" s="8">
        <v>80.888114379704263</v>
      </c>
      <c r="D5" s="8">
        <v>72.850067093236618</v>
      </c>
      <c r="E5" s="8">
        <v>79.140611083937685</v>
      </c>
      <c r="F5" s="8">
        <v>92.843423068263334</v>
      </c>
      <c r="G5" s="8">
        <v>82.635617674363289</v>
      </c>
      <c r="H5" s="8">
        <v>80.719680326659912</v>
      </c>
      <c r="I5" s="8">
        <v>81.55015378028898</v>
      </c>
      <c r="J5" s="8">
        <v>74.548443790060162</v>
      </c>
      <c r="K5" s="8">
        <v>73.117924023775785</v>
      </c>
      <c r="L5" s="8">
        <v>98.158453171046276</v>
      </c>
      <c r="M5" s="8">
        <v>98.5</v>
      </c>
      <c r="N5" s="8">
        <v>72.7</v>
      </c>
      <c r="O5" s="8">
        <v>85.5</v>
      </c>
      <c r="P5" s="8">
        <v>143</v>
      </c>
      <c r="Q5" s="8">
        <v>142.30000000000001</v>
      </c>
      <c r="R5" s="8">
        <v>116.7</v>
      </c>
      <c r="S5" s="8">
        <v>166</v>
      </c>
      <c r="T5" s="8">
        <v>191</v>
      </c>
      <c r="U5" s="8">
        <v>249.3</v>
      </c>
      <c r="V5" s="8">
        <v>257.39999999999998</v>
      </c>
      <c r="W5" s="8">
        <v>276.89999999999998</v>
      </c>
      <c r="X5" s="8">
        <v>388.4</v>
      </c>
      <c r="Y5" s="8">
        <v>227.6</v>
      </c>
      <c r="Z5" s="8">
        <v>304.7</v>
      </c>
      <c r="AA5" s="8">
        <v>372.9</v>
      </c>
      <c r="AB5" s="8">
        <v>362.7</v>
      </c>
      <c r="AC5" s="8">
        <v>426.4</v>
      </c>
      <c r="AD5" s="8">
        <v>476</v>
      </c>
      <c r="AE5" s="8">
        <v>269.7</v>
      </c>
      <c r="AF5" s="8">
        <v>230.2</v>
      </c>
      <c r="AG5" s="8">
        <v>305.10000000000002</v>
      </c>
      <c r="AH5" s="8">
        <v>411.7</v>
      </c>
    </row>
    <row r="6" spans="1:34" x14ac:dyDescent="0.25">
      <c r="A6" s="29">
        <v>4</v>
      </c>
      <c r="B6" t="s">
        <v>111</v>
      </c>
      <c r="C6" s="8">
        <v>46.779994768318602</v>
      </c>
      <c r="D6" s="8">
        <v>52.288379580294276</v>
      </c>
      <c r="E6" s="8">
        <v>53.255258869032524</v>
      </c>
      <c r="F6" s="8">
        <v>55.389178421239613</v>
      </c>
      <c r="G6" s="8">
        <v>55.255737771064446</v>
      </c>
      <c r="H6" s="8">
        <v>53.146696984108168</v>
      </c>
      <c r="I6" s="8">
        <v>49.483864216910639</v>
      </c>
      <c r="J6" s="8">
        <v>54.111314566334016</v>
      </c>
      <c r="K6" s="8">
        <v>54.963977704399042</v>
      </c>
      <c r="L6" s="8">
        <v>55.122297120889279</v>
      </c>
      <c r="M6" s="8">
        <v>56.2</v>
      </c>
      <c r="N6" s="8">
        <v>55.4</v>
      </c>
      <c r="O6" s="8">
        <v>53</v>
      </c>
      <c r="P6" s="8">
        <v>54.7</v>
      </c>
      <c r="Q6" s="8">
        <v>55.1</v>
      </c>
      <c r="R6" s="8">
        <v>54.4</v>
      </c>
      <c r="S6" s="8">
        <v>57.4</v>
      </c>
      <c r="T6" s="8">
        <v>67.3</v>
      </c>
      <c r="U6" s="8">
        <v>84.3</v>
      </c>
      <c r="V6" s="8">
        <v>100.8</v>
      </c>
      <c r="W6" s="8">
        <v>104.5</v>
      </c>
      <c r="X6" s="8">
        <v>116.2</v>
      </c>
      <c r="Y6" s="8">
        <v>104.9</v>
      </c>
      <c r="Z6" s="8">
        <v>112.7</v>
      </c>
      <c r="AA6" s="8">
        <v>130.9</v>
      </c>
      <c r="AB6" s="8">
        <v>124.7</v>
      </c>
      <c r="AC6" s="8">
        <v>114.6</v>
      </c>
      <c r="AD6" s="8">
        <v>117.3</v>
      </c>
      <c r="AE6" s="8">
        <v>103.2</v>
      </c>
      <c r="AF6" s="8">
        <v>91</v>
      </c>
      <c r="AG6" s="8">
        <v>102.6</v>
      </c>
      <c r="AH6" s="8">
        <v>106.1</v>
      </c>
    </row>
    <row r="7" spans="1:34" x14ac:dyDescent="0.25">
      <c r="A7" s="29">
        <v>5</v>
      </c>
      <c r="B7" t="s">
        <v>112</v>
      </c>
      <c r="C7" s="8">
        <v>9.9885411952542391</v>
      </c>
      <c r="D7" s="8">
        <v>12.226112735508478</v>
      </c>
      <c r="E7" s="8">
        <v>11.6364639520339</v>
      </c>
      <c r="F7" s="8">
        <v>13.878585251016952</v>
      </c>
      <c r="G7" s="8">
        <v>14.399077695423731</v>
      </c>
      <c r="H7" s="8">
        <v>11.395326718474578</v>
      </c>
      <c r="I7" s="8">
        <v>13.693865030762712</v>
      </c>
      <c r="J7" s="8">
        <v>13.09784658440678</v>
      </c>
      <c r="K7" s="8">
        <v>13.111495861694916</v>
      </c>
      <c r="L7" s="8">
        <v>15.696669000338984</v>
      </c>
      <c r="M7" s="8">
        <v>22.1</v>
      </c>
      <c r="N7" s="8">
        <v>23.4</v>
      </c>
      <c r="O7" s="8">
        <v>17.2</v>
      </c>
      <c r="P7" s="8">
        <v>20.399999999999999</v>
      </c>
      <c r="Q7" s="8">
        <v>28.7</v>
      </c>
      <c r="R7" s="8">
        <v>24.3</v>
      </c>
      <c r="S7" s="8">
        <v>29</v>
      </c>
      <c r="T7" s="8">
        <v>41.1</v>
      </c>
      <c r="U7" s="8">
        <v>60.4</v>
      </c>
      <c r="V7" s="8">
        <v>86</v>
      </c>
      <c r="W7" s="8">
        <v>94.1</v>
      </c>
      <c r="X7" s="8">
        <v>109.5</v>
      </c>
      <c r="Y7" s="8">
        <v>71.5</v>
      </c>
      <c r="Z7" s="8">
        <v>81.900000000000006</v>
      </c>
      <c r="AA7" s="8">
        <v>97.4</v>
      </c>
      <c r="AB7" s="8">
        <v>125.7</v>
      </c>
      <c r="AC7" s="8">
        <v>122</v>
      </c>
      <c r="AD7" s="8">
        <v>152.1</v>
      </c>
      <c r="AE7" s="8">
        <v>120.6</v>
      </c>
      <c r="AF7" s="8">
        <v>61</v>
      </c>
      <c r="AG7" s="8">
        <v>88.8</v>
      </c>
      <c r="AH7" s="8">
        <v>106</v>
      </c>
    </row>
    <row r="8" spans="1:34" x14ac:dyDescent="0.25">
      <c r="A8" s="29">
        <v>6</v>
      </c>
      <c r="B8" t="s">
        <v>13</v>
      </c>
      <c r="C8" s="8">
        <v>186.82975902752119</v>
      </c>
      <c r="D8" s="8">
        <v>195.89437340608683</v>
      </c>
      <c r="E8" s="8">
        <v>208.84554973877934</v>
      </c>
      <c r="F8" s="8">
        <v>212.92885790036615</v>
      </c>
      <c r="G8" s="8">
        <v>224.25220667183839</v>
      </c>
      <c r="H8" s="8">
        <v>232.24076218273078</v>
      </c>
      <c r="I8" s="8">
        <v>244.03674150843653</v>
      </c>
      <c r="J8" s="8">
        <v>244.92154987276874</v>
      </c>
      <c r="K8" s="8">
        <v>245.76239260297484</v>
      </c>
      <c r="L8" s="8">
        <v>256.24819606671241</v>
      </c>
      <c r="M8" s="8">
        <v>262</v>
      </c>
      <c r="N8" s="8">
        <v>268.10000000000002</v>
      </c>
      <c r="O8" s="8">
        <v>314.8</v>
      </c>
      <c r="P8" s="8">
        <v>373.2</v>
      </c>
      <c r="Q8" s="8">
        <v>446.5</v>
      </c>
      <c r="R8" s="8">
        <v>325.2</v>
      </c>
      <c r="S8" s="8">
        <v>343.2</v>
      </c>
      <c r="T8" s="8">
        <v>351.8</v>
      </c>
      <c r="U8" s="8">
        <v>416.2</v>
      </c>
      <c r="V8" s="8">
        <v>422</v>
      </c>
      <c r="W8" s="8">
        <v>451.6</v>
      </c>
      <c r="X8" s="8">
        <v>524.9</v>
      </c>
      <c r="Y8" s="8">
        <v>436.5</v>
      </c>
      <c r="Z8" s="8">
        <v>494.5</v>
      </c>
      <c r="AA8" s="8">
        <v>484.9</v>
      </c>
      <c r="AB8" s="8">
        <v>461.5</v>
      </c>
      <c r="AC8" s="8">
        <v>491.7</v>
      </c>
      <c r="AD8" s="8">
        <v>537.6</v>
      </c>
      <c r="AE8" s="8">
        <v>514.20000000000005</v>
      </c>
      <c r="AF8" s="8">
        <v>477</v>
      </c>
      <c r="AG8" s="8">
        <v>486.3</v>
      </c>
      <c r="AH8" s="8">
        <v>509.3</v>
      </c>
    </row>
    <row r="9" spans="1:34" x14ac:dyDescent="0.25">
      <c r="A9" s="29">
        <v>7</v>
      </c>
      <c r="B9" t="s">
        <v>15</v>
      </c>
      <c r="C9" s="8">
        <v>473.89386246157898</v>
      </c>
      <c r="D9" s="8">
        <v>488.40224321018553</v>
      </c>
      <c r="E9" s="8">
        <v>502.47891868747871</v>
      </c>
      <c r="F9" s="8">
        <v>508.50159268314201</v>
      </c>
      <c r="G9" s="8">
        <v>470.47394725917633</v>
      </c>
      <c r="H9" s="8">
        <v>493.50657987531287</v>
      </c>
      <c r="I9" s="8">
        <v>526.86352116244973</v>
      </c>
      <c r="J9" s="8">
        <v>572.64451618130272</v>
      </c>
      <c r="K9" s="8">
        <v>603.2454818483393</v>
      </c>
      <c r="L9" s="8">
        <v>661.04195239634703</v>
      </c>
      <c r="M9" s="8">
        <v>709.1</v>
      </c>
      <c r="N9" s="8">
        <v>779.6</v>
      </c>
      <c r="O9" s="8">
        <v>841.6</v>
      </c>
      <c r="P9" s="8">
        <v>913.9</v>
      </c>
      <c r="Q9" s="8">
        <v>956.9</v>
      </c>
      <c r="R9" s="8">
        <v>969.7</v>
      </c>
      <c r="S9" s="8">
        <v>1039.5</v>
      </c>
      <c r="T9" s="8">
        <v>1158.0999999999999</v>
      </c>
      <c r="U9" s="8">
        <v>1287.0999999999999</v>
      </c>
      <c r="V9" s="8">
        <v>1353.6</v>
      </c>
      <c r="W9" s="8">
        <v>1339.1</v>
      </c>
      <c r="X9" s="8">
        <v>1275.8</v>
      </c>
      <c r="Y9" s="8">
        <v>1099</v>
      </c>
      <c r="Z9" s="8">
        <v>1016.7</v>
      </c>
      <c r="AA9" s="8">
        <v>1020.5</v>
      </c>
      <c r="AB9" s="8">
        <v>1074.5999999999999</v>
      </c>
      <c r="AC9" s="8">
        <v>1155.7</v>
      </c>
      <c r="AD9" s="8">
        <v>1258.8</v>
      </c>
      <c r="AE9" s="8">
        <v>1370.9</v>
      </c>
      <c r="AF9" s="8">
        <v>1473.1</v>
      </c>
      <c r="AG9" s="8">
        <v>1547.3</v>
      </c>
      <c r="AH9" s="8">
        <v>1608.4</v>
      </c>
    </row>
    <row r="10" spans="1:34" x14ac:dyDescent="0.25">
      <c r="A10" s="29">
        <v>8</v>
      </c>
      <c r="B10" t="s">
        <v>113</v>
      </c>
      <c r="C10" s="8">
        <v>54.849773290330859</v>
      </c>
      <c r="D10" s="8">
        <v>56.3670112040151</v>
      </c>
      <c r="E10" s="8">
        <v>57.813255365170932</v>
      </c>
      <c r="F10" s="8">
        <v>57.265589273654818</v>
      </c>
      <c r="G10" s="8">
        <v>54.040444510691259</v>
      </c>
      <c r="H10" s="8">
        <v>62.204726063695134</v>
      </c>
      <c r="I10" s="8">
        <v>72.371031442487165</v>
      </c>
      <c r="J10" s="8">
        <v>80.106307890912007</v>
      </c>
      <c r="K10" s="8">
        <v>81.31928686475176</v>
      </c>
      <c r="L10" s="8">
        <v>83.33348104613475</v>
      </c>
      <c r="M10" s="8">
        <v>88.8</v>
      </c>
      <c r="N10" s="8">
        <v>91.8</v>
      </c>
      <c r="O10" s="8">
        <v>98.1</v>
      </c>
      <c r="P10" s="8">
        <v>95</v>
      </c>
      <c r="Q10" s="8">
        <v>88</v>
      </c>
      <c r="R10" s="8">
        <v>90.2</v>
      </c>
      <c r="S10" s="8">
        <v>92.7</v>
      </c>
      <c r="T10" s="8">
        <v>106.1</v>
      </c>
      <c r="U10" s="8">
        <v>114.8</v>
      </c>
      <c r="V10" s="8">
        <v>114.6</v>
      </c>
      <c r="W10" s="8">
        <v>103.3</v>
      </c>
      <c r="X10" s="8">
        <v>89.1</v>
      </c>
      <c r="Y10" s="8">
        <v>65.900000000000006</v>
      </c>
      <c r="Z10" s="8">
        <v>71.900000000000006</v>
      </c>
      <c r="AA10" s="8">
        <v>73</v>
      </c>
      <c r="AB10" s="8">
        <v>80.8</v>
      </c>
      <c r="AC10" s="8">
        <v>90.6</v>
      </c>
      <c r="AD10" s="8">
        <v>97.6</v>
      </c>
      <c r="AE10" s="8">
        <v>101</v>
      </c>
      <c r="AF10" s="8">
        <v>105.5</v>
      </c>
      <c r="AG10" s="8">
        <v>112.6</v>
      </c>
      <c r="AH10" s="8">
        <v>116.1</v>
      </c>
    </row>
    <row r="11" spans="1:34" x14ac:dyDescent="0.25">
      <c r="A11" s="29">
        <v>9</v>
      </c>
      <c r="B11" t="s">
        <v>114</v>
      </c>
      <c r="C11" s="8">
        <v>61.610067903266028</v>
      </c>
      <c r="D11" s="8">
        <v>63.07447153112706</v>
      </c>
      <c r="E11" s="8">
        <v>63.615507354137826</v>
      </c>
      <c r="F11" s="8">
        <v>63.648484775666638</v>
      </c>
      <c r="G11" s="8">
        <v>59.441802432893269</v>
      </c>
      <c r="H11" s="8">
        <v>61.769802289019722</v>
      </c>
      <c r="I11" s="8">
        <v>64.759411665909042</v>
      </c>
      <c r="J11" s="8">
        <v>70.335687549264989</v>
      </c>
      <c r="K11" s="8">
        <v>75.490470762779808</v>
      </c>
      <c r="L11" s="8">
        <v>81.766486311339477</v>
      </c>
      <c r="M11" s="8">
        <v>85.9</v>
      </c>
      <c r="N11" s="8">
        <v>91.6</v>
      </c>
      <c r="O11" s="8">
        <v>95.7</v>
      </c>
      <c r="P11" s="8">
        <v>97.7</v>
      </c>
      <c r="Q11" s="8">
        <v>94.4</v>
      </c>
      <c r="R11" s="8">
        <v>95.3</v>
      </c>
      <c r="S11" s="8">
        <v>96.5</v>
      </c>
      <c r="T11" s="8">
        <v>102.4</v>
      </c>
      <c r="U11" s="8">
        <v>113.2</v>
      </c>
      <c r="V11" s="8">
        <v>125.8</v>
      </c>
      <c r="W11" s="8">
        <v>128.5</v>
      </c>
      <c r="X11" s="8">
        <v>114.4</v>
      </c>
      <c r="Y11" s="8">
        <v>90</v>
      </c>
      <c r="Z11" s="8">
        <v>92.4</v>
      </c>
      <c r="AA11" s="8">
        <v>94.1</v>
      </c>
      <c r="AB11" s="8">
        <v>99.6</v>
      </c>
      <c r="AC11" s="8">
        <v>106.3</v>
      </c>
      <c r="AD11" s="8">
        <v>113.6</v>
      </c>
      <c r="AE11" s="8">
        <v>119</v>
      </c>
      <c r="AF11" s="8">
        <v>124.5</v>
      </c>
      <c r="AG11" s="8">
        <v>128.80000000000001</v>
      </c>
      <c r="AH11" s="8">
        <v>133.1</v>
      </c>
    </row>
    <row r="12" spans="1:34" x14ac:dyDescent="0.25">
      <c r="A12" s="29">
        <v>10</v>
      </c>
      <c r="B12" t="s">
        <v>115</v>
      </c>
      <c r="C12" s="8">
        <v>110.79562568361339</v>
      </c>
      <c r="D12" s="8">
        <v>138.536193050908</v>
      </c>
      <c r="E12" s="8">
        <v>143.42815939698656</v>
      </c>
      <c r="F12" s="8">
        <v>136.95256590987088</v>
      </c>
      <c r="G12" s="8">
        <v>124.65261875830205</v>
      </c>
      <c r="H12" s="8">
        <v>125.83752763975481</v>
      </c>
      <c r="I12" s="8">
        <v>130.36246871566644</v>
      </c>
      <c r="J12" s="8">
        <v>145.9779115533963</v>
      </c>
      <c r="K12" s="8">
        <v>163.99179808054905</v>
      </c>
      <c r="L12" s="8">
        <v>161.77431114096927</v>
      </c>
      <c r="M12" s="8">
        <v>168.3</v>
      </c>
      <c r="N12" s="8">
        <v>166.6</v>
      </c>
      <c r="O12" s="8">
        <v>156.6</v>
      </c>
      <c r="P12" s="8">
        <v>155.69999999999999</v>
      </c>
      <c r="Q12" s="8">
        <v>136.9</v>
      </c>
      <c r="R12" s="8">
        <v>139.19999999999999</v>
      </c>
      <c r="S12" s="8">
        <v>137.69999999999999</v>
      </c>
      <c r="T12" s="8">
        <v>181.9</v>
      </c>
      <c r="U12" s="8">
        <v>202.5</v>
      </c>
      <c r="V12" s="8">
        <v>233.1</v>
      </c>
      <c r="W12" s="8">
        <v>256.3</v>
      </c>
      <c r="X12" s="8">
        <v>280.3</v>
      </c>
      <c r="Y12" s="8">
        <v>167.1</v>
      </c>
      <c r="Z12" s="8">
        <v>235.7</v>
      </c>
      <c r="AA12" s="8">
        <v>281.5</v>
      </c>
      <c r="AB12" s="8">
        <v>269.2</v>
      </c>
      <c r="AC12" s="8">
        <v>263.2</v>
      </c>
      <c r="AD12" s="8">
        <v>265.60000000000002</v>
      </c>
      <c r="AE12" s="8">
        <v>227</v>
      </c>
      <c r="AF12" s="8">
        <v>205.4</v>
      </c>
      <c r="AG12" s="8">
        <v>223.7</v>
      </c>
      <c r="AH12" s="8">
        <v>256.39999999999998</v>
      </c>
    </row>
    <row r="13" spans="1:34" x14ac:dyDescent="0.25">
      <c r="A13" s="29">
        <v>11</v>
      </c>
      <c r="B13" t="s">
        <v>116</v>
      </c>
      <c r="C13" s="8">
        <v>150.49085241446537</v>
      </c>
      <c r="D13" s="8">
        <v>164.83250687746929</v>
      </c>
      <c r="E13" s="8">
        <v>171.05930164613625</v>
      </c>
      <c r="F13" s="8">
        <v>174.03746857445759</v>
      </c>
      <c r="G13" s="8">
        <v>169.02878020892371</v>
      </c>
      <c r="H13" s="8">
        <v>174.69503957380948</v>
      </c>
      <c r="I13" s="8">
        <v>181.8591568972586</v>
      </c>
      <c r="J13" s="8">
        <v>200.18752909761145</v>
      </c>
      <c r="K13" s="8">
        <v>219.26844330602839</v>
      </c>
      <c r="L13" s="8">
        <v>230.17978626174772</v>
      </c>
      <c r="M13" s="8">
        <v>243.9</v>
      </c>
      <c r="N13" s="8">
        <v>254.7</v>
      </c>
      <c r="O13" s="8">
        <v>257.3</v>
      </c>
      <c r="P13" s="8">
        <v>269.2</v>
      </c>
      <c r="Q13" s="8">
        <v>252.6</v>
      </c>
      <c r="R13" s="8">
        <v>246.9</v>
      </c>
      <c r="S13" s="8">
        <v>244.3</v>
      </c>
      <c r="T13" s="8">
        <v>260.3</v>
      </c>
      <c r="U13" s="8">
        <v>287.89999999999998</v>
      </c>
      <c r="V13" s="8">
        <v>316.7</v>
      </c>
      <c r="W13" s="8">
        <v>342.8</v>
      </c>
      <c r="X13" s="8">
        <v>357.8</v>
      </c>
      <c r="Y13" s="8">
        <v>280.2</v>
      </c>
      <c r="Z13" s="8">
        <v>295.60000000000002</v>
      </c>
      <c r="AA13" s="8">
        <v>326.8</v>
      </c>
      <c r="AB13" s="8">
        <v>343.5</v>
      </c>
      <c r="AC13" s="8">
        <v>350.6</v>
      </c>
      <c r="AD13" s="8">
        <v>360.7</v>
      </c>
      <c r="AE13" s="8">
        <v>351.7</v>
      </c>
      <c r="AF13" s="8">
        <v>337.4</v>
      </c>
      <c r="AG13" s="8">
        <v>364.2</v>
      </c>
      <c r="AH13" s="8">
        <v>395.6</v>
      </c>
    </row>
    <row r="14" spans="1:34" x14ac:dyDescent="0.25">
      <c r="A14" s="29">
        <v>12</v>
      </c>
      <c r="B14" t="s">
        <v>117</v>
      </c>
      <c r="C14" s="8">
        <v>152.67191383318419</v>
      </c>
      <c r="D14" s="8">
        <v>170.48382759012674</v>
      </c>
      <c r="E14" s="8">
        <v>185.41990272741137</v>
      </c>
      <c r="F14" s="8">
        <v>185.5435388534562</v>
      </c>
      <c r="G14" s="8">
        <v>178.30822810869969</v>
      </c>
      <c r="H14" s="8">
        <v>180.9814697146052</v>
      </c>
      <c r="I14" s="8">
        <v>197.47702236966603</v>
      </c>
      <c r="J14" s="8">
        <v>220.03490101379907</v>
      </c>
      <c r="K14" s="8">
        <v>243.71277750187494</v>
      </c>
      <c r="L14" s="8">
        <v>254.58963967586428</v>
      </c>
      <c r="M14" s="8">
        <v>269.8</v>
      </c>
      <c r="N14" s="8">
        <v>278</v>
      </c>
      <c r="O14" s="8">
        <v>275.89999999999998</v>
      </c>
      <c r="P14" s="8">
        <v>294.60000000000002</v>
      </c>
      <c r="Q14" s="8">
        <v>264.89999999999998</v>
      </c>
      <c r="R14" s="8">
        <v>246.9</v>
      </c>
      <c r="S14" s="8">
        <v>250.3</v>
      </c>
      <c r="T14" s="8">
        <v>265.89999999999998</v>
      </c>
      <c r="U14" s="8">
        <v>299.10000000000002</v>
      </c>
      <c r="V14" s="8">
        <v>323.8</v>
      </c>
      <c r="W14" s="8">
        <v>346.9</v>
      </c>
      <c r="X14" s="8">
        <v>354</v>
      </c>
      <c r="Y14" s="8">
        <v>285.3</v>
      </c>
      <c r="Z14" s="8">
        <v>318.7</v>
      </c>
      <c r="AA14" s="8">
        <v>368.7</v>
      </c>
      <c r="AB14" s="8">
        <v>404.5</v>
      </c>
      <c r="AC14" s="8">
        <v>396.8</v>
      </c>
      <c r="AD14" s="8">
        <v>408.8</v>
      </c>
      <c r="AE14" s="8">
        <v>379</v>
      </c>
      <c r="AF14" s="8">
        <v>350.7</v>
      </c>
      <c r="AG14" s="8">
        <v>380.5</v>
      </c>
      <c r="AH14" s="8">
        <v>399.5</v>
      </c>
    </row>
    <row r="15" spans="1:34" x14ac:dyDescent="0.25">
      <c r="A15" s="29">
        <v>13</v>
      </c>
      <c r="B15" t="s">
        <v>118</v>
      </c>
      <c r="C15" s="8">
        <v>232.2533133760158</v>
      </c>
      <c r="D15" s="8">
        <v>254.49791640320007</v>
      </c>
      <c r="E15" s="8">
        <v>259.03000449790079</v>
      </c>
      <c r="F15" s="8">
        <v>268.59318561979563</v>
      </c>
      <c r="G15" s="8">
        <v>270.61296749117724</v>
      </c>
      <c r="H15" s="8">
        <v>287.99173237156259</v>
      </c>
      <c r="I15" s="8">
        <v>301.67008404679609</v>
      </c>
      <c r="J15" s="8">
        <v>338.70769911879643</v>
      </c>
      <c r="K15" s="8">
        <v>393.76349664761972</v>
      </c>
      <c r="L15" s="8">
        <v>420.75944751327228</v>
      </c>
      <c r="M15" s="8">
        <v>461.1</v>
      </c>
      <c r="N15" s="8">
        <v>464.7</v>
      </c>
      <c r="O15" s="8">
        <v>486.4</v>
      </c>
      <c r="P15" s="8">
        <v>548.70000000000005</v>
      </c>
      <c r="Q15" s="8">
        <v>461.3</v>
      </c>
      <c r="R15" s="8">
        <v>390.2</v>
      </c>
      <c r="S15" s="8">
        <v>387.9</v>
      </c>
      <c r="T15" s="8">
        <v>398.3</v>
      </c>
      <c r="U15" s="8">
        <v>407.8</v>
      </c>
      <c r="V15" s="8">
        <v>426</v>
      </c>
      <c r="W15" s="8">
        <v>444.4</v>
      </c>
      <c r="X15" s="8">
        <v>423.3</v>
      </c>
      <c r="Y15" s="8">
        <v>350.2</v>
      </c>
      <c r="Z15" s="8">
        <v>358.9</v>
      </c>
      <c r="AA15" s="8">
        <v>361.4</v>
      </c>
      <c r="AB15" s="8">
        <v>354.1</v>
      </c>
      <c r="AC15" s="8">
        <v>352.5</v>
      </c>
      <c r="AD15" s="8">
        <v>348</v>
      </c>
      <c r="AE15" s="8">
        <v>348</v>
      </c>
      <c r="AF15" s="8">
        <v>340.5</v>
      </c>
      <c r="AG15" s="8">
        <v>352.8</v>
      </c>
      <c r="AH15" s="8">
        <v>377.4</v>
      </c>
    </row>
    <row r="16" spans="1:34" x14ac:dyDescent="0.25">
      <c r="A16" s="29">
        <v>14</v>
      </c>
      <c r="B16" t="s">
        <v>119</v>
      </c>
      <c r="C16" s="8">
        <v>72.72798904788327</v>
      </c>
      <c r="D16" s="8">
        <v>78.343879931388301</v>
      </c>
      <c r="E16" s="8">
        <v>82.417270054171652</v>
      </c>
      <c r="F16" s="8">
        <v>81.004847378978141</v>
      </c>
      <c r="G16" s="8">
        <v>76.923263360701682</v>
      </c>
      <c r="H16" s="8">
        <v>82.653868776063803</v>
      </c>
      <c r="I16" s="8">
        <v>89.307311631848904</v>
      </c>
      <c r="J16" s="8">
        <v>97.427461718324622</v>
      </c>
      <c r="K16" s="8">
        <v>102.97677720359751</v>
      </c>
      <c r="L16" s="8">
        <v>106.68041780802446</v>
      </c>
      <c r="M16" s="8">
        <v>111.1</v>
      </c>
      <c r="N16" s="8">
        <v>114.7</v>
      </c>
      <c r="O16" s="8">
        <v>116.9</v>
      </c>
      <c r="P16" s="8">
        <v>125.1</v>
      </c>
      <c r="Q16" s="8">
        <v>110.6</v>
      </c>
      <c r="R16" s="8">
        <v>100.9</v>
      </c>
      <c r="S16" s="8">
        <v>98</v>
      </c>
      <c r="T16" s="8">
        <v>102.5</v>
      </c>
      <c r="U16" s="8">
        <v>108.8</v>
      </c>
      <c r="V16" s="8">
        <v>117.2</v>
      </c>
      <c r="W16" s="8">
        <v>126.3</v>
      </c>
      <c r="X16" s="8">
        <v>126.9</v>
      </c>
      <c r="Y16" s="8">
        <v>102.7</v>
      </c>
      <c r="Z16" s="8">
        <v>108.6</v>
      </c>
      <c r="AA16" s="8">
        <v>117.8</v>
      </c>
      <c r="AB16" s="8">
        <v>122.8</v>
      </c>
      <c r="AC16" s="8">
        <v>123.5</v>
      </c>
      <c r="AD16" s="8">
        <v>126.4</v>
      </c>
      <c r="AE16" s="8">
        <v>126</v>
      </c>
      <c r="AF16" s="8">
        <v>124.3</v>
      </c>
      <c r="AG16" s="8">
        <v>128.9</v>
      </c>
      <c r="AH16" s="8">
        <v>136.1</v>
      </c>
    </row>
    <row r="17" spans="1:34" x14ac:dyDescent="0.25">
      <c r="A17" s="29">
        <v>15</v>
      </c>
      <c r="B17" t="s">
        <v>120</v>
      </c>
      <c r="C17" s="8">
        <v>249.27373032262722</v>
      </c>
      <c r="D17" s="8">
        <v>269.03164847055183</v>
      </c>
      <c r="E17" s="8">
        <v>279.52713277361858</v>
      </c>
      <c r="F17" s="8">
        <v>258.37501507685153</v>
      </c>
      <c r="G17" s="8">
        <v>247.8265075235999</v>
      </c>
      <c r="H17" s="8">
        <v>285.57802119893432</v>
      </c>
      <c r="I17" s="8">
        <v>321.66606039232664</v>
      </c>
      <c r="J17" s="8">
        <v>376.60022578514935</v>
      </c>
      <c r="K17" s="8">
        <v>392.13811710864007</v>
      </c>
      <c r="L17" s="8">
        <v>396.78752828323724</v>
      </c>
      <c r="M17" s="8">
        <v>431</v>
      </c>
      <c r="N17" s="8">
        <v>447.7</v>
      </c>
      <c r="O17" s="8">
        <v>503.1</v>
      </c>
      <c r="P17" s="8">
        <v>482.4</v>
      </c>
      <c r="Q17" s="8">
        <v>458.6</v>
      </c>
      <c r="R17" s="8">
        <v>477.2</v>
      </c>
      <c r="S17" s="8">
        <v>488.8</v>
      </c>
      <c r="T17" s="8">
        <v>508.1</v>
      </c>
      <c r="U17" s="8">
        <v>523.1</v>
      </c>
      <c r="V17" s="8">
        <v>525.70000000000005</v>
      </c>
      <c r="W17" s="8">
        <v>513.1</v>
      </c>
      <c r="X17" s="8">
        <v>425.2</v>
      </c>
      <c r="Y17" s="8">
        <v>342.6</v>
      </c>
      <c r="Z17" s="8">
        <v>434.7</v>
      </c>
      <c r="AA17" s="8">
        <v>498.1</v>
      </c>
      <c r="AB17" s="8">
        <v>513.20000000000005</v>
      </c>
      <c r="AC17" s="8">
        <v>565.29999999999995</v>
      </c>
      <c r="AD17" s="8">
        <v>628.6</v>
      </c>
      <c r="AE17" s="8">
        <v>676.9</v>
      </c>
      <c r="AF17" s="8">
        <v>700.5</v>
      </c>
      <c r="AG17" s="8">
        <v>711.1</v>
      </c>
      <c r="AH17" s="8">
        <v>754.3</v>
      </c>
    </row>
    <row r="18" spans="1:34" x14ac:dyDescent="0.25">
      <c r="A18" s="29">
        <v>16</v>
      </c>
      <c r="B18" t="s">
        <v>121</v>
      </c>
      <c r="C18" s="8">
        <v>130.3740639441146</v>
      </c>
      <c r="D18" s="8">
        <v>137.93570554446038</v>
      </c>
      <c r="E18" s="8">
        <v>142.95009261888654</v>
      </c>
      <c r="F18" s="8">
        <v>156.57603135008065</v>
      </c>
      <c r="G18" s="8">
        <v>154.20462895465843</v>
      </c>
      <c r="H18" s="8">
        <v>153.65001838986132</v>
      </c>
      <c r="I18" s="8">
        <v>144.72318155401845</v>
      </c>
      <c r="J18" s="8">
        <v>132.79229087156958</v>
      </c>
      <c r="K18" s="8">
        <v>127.58124076340881</v>
      </c>
      <c r="L18" s="8">
        <v>136.14180570709505</v>
      </c>
      <c r="M18" s="8">
        <v>155.6</v>
      </c>
      <c r="N18" s="8">
        <v>184</v>
      </c>
      <c r="O18" s="8">
        <v>180.4</v>
      </c>
      <c r="P18" s="8">
        <v>161.9</v>
      </c>
      <c r="Q18" s="8">
        <v>181.4</v>
      </c>
      <c r="R18" s="8">
        <v>175.9</v>
      </c>
      <c r="S18" s="8">
        <v>172.3</v>
      </c>
      <c r="T18" s="8">
        <v>177</v>
      </c>
      <c r="U18" s="8">
        <v>206.2</v>
      </c>
      <c r="V18" s="8">
        <v>214.1</v>
      </c>
      <c r="W18" s="8">
        <v>263.7</v>
      </c>
      <c r="X18" s="8">
        <v>269.39999999999998</v>
      </c>
      <c r="Y18" s="8">
        <v>248.1</v>
      </c>
      <c r="Z18" s="8">
        <v>249</v>
      </c>
      <c r="AA18" s="8">
        <v>258.7</v>
      </c>
      <c r="AB18" s="8">
        <v>290.5</v>
      </c>
      <c r="AC18" s="8">
        <v>306</v>
      </c>
      <c r="AD18" s="8">
        <v>325.10000000000002</v>
      </c>
      <c r="AE18" s="8">
        <v>333.2</v>
      </c>
      <c r="AF18" s="8">
        <v>316.39999999999998</v>
      </c>
      <c r="AG18" s="8">
        <v>320.10000000000002</v>
      </c>
      <c r="AH18" s="8">
        <v>344.5</v>
      </c>
    </row>
    <row r="19" spans="1:34" x14ac:dyDescent="0.25">
      <c r="A19" s="29">
        <v>17</v>
      </c>
      <c r="B19" t="s">
        <v>122</v>
      </c>
      <c r="C19" s="8">
        <v>41.518249424974194</v>
      </c>
      <c r="D19" s="8">
        <v>42.800031713387739</v>
      </c>
      <c r="E19" s="8">
        <v>44.535631491528285</v>
      </c>
      <c r="F19" s="8">
        <v>44.663708871995489</v>
      </c>
      <c r="G19" s="8">
        <v>42.101152778909835</v>
      </c>
      <c r="H19" s="8">
        <v>45.912211210864058</v>
      </c>
      <c r="I19" s="8">
        <v>48.732939031372553</v>
      </c>
      <c r="J19" s="8">
        <v>52.364487433924381</v>
      </c>
      <c r="K19" s="8">
        <v>54.912924760596681</v>
      </c>
      <c r="L19" s="8">
        <v>56.670711171104237</v>
      </c>
      <c r="M19" s="8">
        <v>63.6</v>
      </c>
      <c r="N19" s="8">
        <v>68.400000000000006</v>
      </c>
      <c r="O19" s="8">
        <v>70.8</v>
      </c>
      <c r="P19" s="8">
        <v>75.900000000000006</v>
      </c>
      <c r="Q19" s="8">
        <v>73.099999999999994</v>
      </c>
      <c r="R19" s="8">
        <v>75.7</v>
      </c>
      <c r="S19" s="8">
        <v>75.3</v>
      </c>
      <c r="T19" s="8">
        <v>78.400000000000006</v>
      </c>
      <c r="U19" s="8">
        <v>84.3</v>
      </c>
      <c r="V19" s="8">
        <v>86.4</v>
      </c>
      <c r="W19" s="8">
        <v>85.7</v>
      </c>
      <c r="X19" s="8">
        <v>77</v>
      </c>
      <c r="Y19" s="8">
        <v>59.5</v>
      </c>
      <c r="Z19" s="8">
        <v>57.3</v>
      </c>
      <c r="AA19" s="8">
        <v>57.2</v>
      </c>
      <c r="AB19" s="8">
        <v>65.7</v>
      </c>
      <c r="AC19" s="8">
        <v>67.3</v>
      </c>
      <c r="AD19" s="8">
        <v>68.900000000000006</v>
      </c>
      <c r="AE19" s="8">
        <v>73.7</v>
      </c>
      <c r="AF19" s="8">
        <v>74.099999999999994</v>
      </c>
      <c r="AG19" s="8">
        <v>75.7</v>
      </c>
      <c r="AH19" s="8">
        <v>77.599999999999994</v>
      </c>
    </row>
    <row r="20" spans="1:34" x14ac:dyDescent="0.25">
      <c r="A20" s="29">
        <v>18</v>
      </c>
      <c r="B20" t="s">
        <v>123</v>
      </c>
      <c r="C20" s="8">
        <v>63.045934661119858</v>
      </c>
      <c r="D20" s="8">
        <v>70.111609936942386</v>
      </c>
      <c r="E20" s="8">
        <v>73.351252150514725</v>
      </c>
      <c r="F20" s="8">
        <v>78.768121221153763</v>
      </c>
      <c r="G20" s="8">
        <v>81.03453299696821</v>
      </c>
      <c r="H20" s="8">
        <v>85.514960407896311</v>
      </c>
      <c r="I20" s="8">
        <v>92.262914406975881</v>
      </c>
      <c r="J20" s="8">
        <v>94.959643421702779</v>
      </c>
      <c r="K20" s="8">
        <v>100.71430037549553</v>
      </c>
      <c r="L20" s="8">
        <v>106.69526406372773</v>
      </c>
      <c r="M20" s="8">
        <v>110.8</v>
      </c>
      <c r="N20" s="8">
        <v>116.4</v>
      </c>
      <c r="O20" s="8">
        <v>115.1</v>
      </c>
      <c r="P20" s="8">
        <v>129</v>
      </c>
      <c r="Q20" s="8">
        <v>119</v>
      </c>
      <c r="R20" s="8">
        <v>127.1</v>
      </c>
      <c r="S20" s="8">
        <v>131.9</v>
      </c>
      <c r="T20" s="8">
        <v>134</v>
      </c>
      <c r="U20" s="8">
        <v>148.5</v>
      </c>
      <c r="V20" s="8">
        <v>156.30000000000001</v>
      </c>
      <c r="W20" s="8">
        <v>159.19999999999999</v>
      </c>
      <c r="X20" s="8">
        <v>169.6</v>
      </c>
      <c r="Y20" s="8">
        <v>160.4</v>
      </c>
      <c r="Z20" s="8">
        <v>159.69999999999999</v>
      </c>
      <c r="AA20" s="8">
        <v>161.9</v>
      </c>
      <c r="AB20" s="8">
        <v>155.6</v>
      </c>
      <c r="AC20" s="8">
        <v>167.5</v>
      </c>
      <c r="AD20" s="8">
        <v>162.80000000000001</v>
      </c>
      <c r="AE20" s="8">
        <v>166.4</v>
      </c>
      <c r="AF20" s="8">
        <v>167.3</v>
      </c>
      <c r="AG20" s="8">
        <v>170.9</v>
      </c>
      <c r="AH20" s="8">
        <v>177.7</v>
      </c>
    </row>
    <row r="21" spans="1:34" x14ac:dyDescent="0.25">
      <c r="A21" s="29">
        <v>19</v>
      </c>
      <c r="B21" t="s">
        <v>124</v>
      </c>
      <c r="C21" s="8">
        <v>356.86612488293747</v>
      </c>
      <c r="D21" s="8">
        <v>385.69339554079312</v>
      </c>
      <c r="E21" s="8">
        <v>416.96993800546738</v>
      </c>
      <c r="F21" s="8">
        <v>433.02934378825012</v>
      </c>
      <c r="G21" s="8">
        <v>441.7504933169339</v>
      </c>
      <c r="H21" s="8">
        <v>455.45409473303289</v>
      </c>
      <c r="I21" s="8">
        <v>463.64311712630877</v>
      </c>
      <c r="J21" s="8">
        <v>474.73494084210535</v>
      </c>
      <c r="K21" s="8">
        <v>495.01206490199155</v>
      </c>
      <c r="L21" s="8">
        <v>510.75920446103851</v>
      </c>
      <c r="M21" s="8">
        <v>531.79999999999995</v>
      </c>
      <c r="N21" s="8">
        <v>540.20000000000005</v>
      </c>
      <c r="O21" s="8">
        <v>538.20000000000005</v>
      </c>
      <c r="P21" s="8">
        <v>557.1</v>
      </c>
      <c r="Q21" s="8">
        <v>576.4</v>
      </c>
      <c r="R21" s="8">
        <v>568.70000000000005</v>
      </c>
      <c r="S21" s="8">
        <v>599.79999999999995</v>
      </c>
      <c r="T21" s="8">
        <v>630</v>
      </c>
      <c r="U21" s="8">
        <v>661.1</v>
      </c>
      <c r="V21" s="8">
        <v>667.6</v>
      </c>
      <c r="W21" s="8">
        <v>720.6</v>
      </c>
      <c r="X21" s="8">
        <v>778.6</v>
      </c>
      <c r="Y21" s="8">
        <v>772.6</v>
      </c>
      <c r="Z21" s="8">
        <v>800.3</v>
      </c>
      <c r="AA21" s="8">
        <v>856</v>
      </c>
      <c r="AB21" s="8">
        <v>895.9</v>
      </c>
      <c r="AC21" s="8">
        <v>920</v>
      </c>
      <c r="AD21" s="8">
        <v>948.8</v>
      </c>
      <c r="AE21" s="8">
        <v>946.2</v>
      </c>
      <c r="AF21" s="8">
        <v>936.7</v>
      </c>
      <c r="AG21" s="8">
        <v>961.7</v>
      </c>
      <c r="AH21" s="8">
        <v>973.6</v>
      </c>
    </row>
    <row r="22" spans="1:34" x14ac:dyDescent="0.25">
      <c r="A22" s="29">
        <v>20</v>
      </c>
      <c r="B22" t="s">
        <v>125</v>
      </c>
      <c r="C22" s="8">
        <v>67.27049499196724</v>
      </c>
      <c r="D22" s="8">
        <v>70.346639161060182</v>
      </c>
      <c r="E22" s="8">
        <v>72.971027869404836</v>
      </c>
      <c r="F22" s="8">
        <v>71.14797922501262</v>
      </c>
      <c r="G22" s="8">
        <v>71.21509145518371</v>
      </c>
      <c r="H22" s="8">
        <v>76.105269192944405</v>
      </c>
      <c r="I22" s="8">
        <v>79.760381558452906</v>
      </c>
      <c r="J22" s="8">
        <v>84.505316410097038</v>
      </c>
      <c r="K22" s="8">
        <v>85.945725174961566</v>
      </c>
      <c r="L22" s="8">
        <v>85.745390158973464</v>
      </c>
      <c r="M22" s="8">
        <v>89.1</v>
      </c>
      <c r="N22" s="8">
        <v>87.7</v>
      </c>
      <c r="O22" s="8">
        <v>86.6</v>
      </c>
      <c r="P22" s="8">
        <v>85.1</v>
      </c>
      <c r="Q22" s="8">
        <v>76.599999999999994</v>
      </c>
      <c r="R22" s="8">
        <v>75.400000000000006</v>
      </c>
      <c r="S22" s="8">
        <v>72.3</v>
      </c>
      <c r="T22" s="8">
        <v>73.7</v>
      </c>
      <c r="U22" s="8">
        <v>77</v>
      </c>
      <c r="V22" s="8">
        <v>71.7</v>
      </c>
      <c r="W22" s="8">
        <v>64.400000000000006</v>
      </c>
      <c r="X22" s="8">
        <v>56.5</v>
      </c>
      <c r="Y22" s="8">
        <v>46.3</v>
      </c>
      <c r="Z22" s="8">
        <v>49.8</v>
      </c>
      <c r="AA22" s="8">
        <v>52.9</v>
      </c>
      <c r="AB22" s="8">
        <v>51.7</v>
      </c>
      <c r="AC22" s="8">
        <v>54</v>
      </c>
      <c r="AD22" s="8">
        <v>55.8</v>
      </c>
      <c r="AE22" s="8">
        <v>53.6</v>
      </c>
      <c r="AF22" s="8">
        <v>52.3</v>
      </c>
      <c r="AG22" s="8">
        <v>54</v>
      </c>
      <c r="AH22" s="8">
        <v>56.9</v>
      </c>
    </row>
    <row r="23" spans="1:34" x14ac:dyDescent="0.25">
      <c r="A23" s="29">
        <v>21</v>
      </c>
      <c r="B23" t="s">
        <v>126</v>
      </c>
      <c r="C23" s="8">
        <v>74.025449282156231</v>
      </c>
      <c r="D23" s="8">
        <v>76.497283172750016</v>
      </c>
      <c r="E23" s="8">
        <v>75.034064737146679</v>
      </c>
      <c r="F23" s="8">
        <v>75.918697562533765</v>
      </c>
      <c r="G23" s="8">
        <v>77.305962673599723</v>
      </c>
      <c r="H23" s="8">
        <v>82.436162881958026</v>
      </c>
      <c r="I23" s="8">
        <v>84.254574799009092</v>
      </c>
      <c r="J23" s="8">
        <v>86.356694718894147</v>
      </c>
      <c r="K23" s="8">
        <v>86.106495536185491</v>
      </c>
      <c r="L23" s="8">
        <v>85.163780758074665</v>
      </c>
      <c r="M23" s="8">
        <v>87.2</v>
      </c>
      <c r="N23" s="8">
        <v>79</v>
      </c>
      <c r="O23" s="8">
        <v>76</v>
      </c>
      <c r="P23" s="8">
        <v>75.3</v>
      </c>
      <c r="Q23" s="8">
        <v>58.8</v>
      </c>
      <c r="R23" s="8">
        <v>50.9</v>
      </c>
      <c r="S23" s="8">
        <v>44.9</v>
      </c>
      <c r="T23" s="8">
        <v>39.200000000000003</v>
      </c>
      <c r="U23" s="8">
        <v>40.299999999999997</v>
      </c>
      <c r="V23" s="8">
        <v>39.200000000000003</v>
      </c>
      <c r="W23" s="8">
        <v>29.9</v>
      </c>
      <c r="X23" s="8">
        <v>26.7</v>
      </c>
      <c r="Y23" s="8">
        <v>24.4</v>
      </c>
      <c r="Z23" s="8">
        <v>23.3</v>
      </c>
      <c r="AA23" s="8">
        <v>24.8</v>
      </c>
      <c r="AB23" s="8">
        <v>19.2</v>
      </c>
      <c r="AC23" s="8">
        <v>19.5</v>
      </c>
      <c r="AD23" s="8">
        <v>19.100000000000001</v>
      </c>
      <c r="AE23" s="8">
        <v>18.7</v>
      </c>
      <c r="AF23" s="8">
        <v>18.3</v>
      </c>
      <c r="AG23" s="8">
        <v>19</v>
      </c>
      <c r="AH23" s="8">
        <v>20</v>
      </c>
    </row>
    <row r="24" spans="1:34" x14ac:dyDescent="0.25">
      <c r="A24" s="29">
        <v>22</v>
      </c>
      <c r="B24" t="s">
        <v>127</v>
      </c>
      <c r="C24" s="8">
        <v>104.69106820333492</v>
      </c>
      <c r="D24" s="8">
        <v>118.27763063744385</v>
      </c>
      <c r="E24" s="8">
        <v>126.90587569814801</v>
      </c>
      <c r="F24" s="8">
        <v>127.07671189955903</v>
      </c>
      <c r="G24" s="8">
        <v>124.88431397925784</v>
      </c>
      <c r="H24" s="8">
        <v>126.75741090364289</v>
      </c>
      <c r="I24" s="8">
        <v>126.70961744223865</v>
      </c>
      <c r="J24" s="8">
        <v>136.38220047274675</v>
      </c>
      <c r="K24" s="8">
        <v>166.74630153438977</v>
      </c>
      <c r="L24" s="8">
        <v>152.75298623944099</v>
      </c>
      <c r="M24" s="8">
        <v>149.19999999999999</v>
      </c>
      <c r="N24" s="8">
        <v>153.19999999999999</v>
      </c>
      <c r="O24" s="8">
        <v>155.6</v>
      </c>
      <c r="P24" s="8">
        <v>163.69999999999999</v>
      </c>
      <c r="Q24" s="8">
        <v>155</v>
      </c>
      <c r="R24" s="8">
        <v>152.5</v>
      </c>
      <c r="S24" s="8">
        <v>148.69999999999999</v>
      </c>
      <c r="T24" s="8">
        <v>153</v>
      </c>
      <c r="U24" s="8">
        <v>160.1</v>
      </c>
      <c r="V24" s="8">
        <v>167.5</v>
      </c>
      <c r="W24" s="8">
        <v>174.2</v>
      </c>
      <c r="X24" s="8">
        <v>177.4</v>
      </c>
      <c r="Y24" s="8">
        <v>160.5</v>
      </c>
      <c r="Z24" s="8">
        <v>169.4</v>
      </c>
      <c r="AA24" s="8">
        <v>175.6</v>
      </c>
      <c r="AB24" s="8">
        <v>179</v>
      </c>
      <c r="AC24" s="8">
        <v>183.8</v>
      </c>
      <c r="AD24" s="8">
        <v>184.6</v>
      </c>
      <c r="AE24" s="8">
        <v>182.9</v>
      </c>
      <c r="AF24" s="8">
        <v>178.9</v>
      </c>
      <c r="AG24" s="8">
        <v>181.6</v>
      </c>
      <c r="AH24" s="8">
        <v>189.8</v>
      </c>
    </row>
    <row r="25" spans="1:34" x14ac:dyDescent="0.25">
      <c r="A25" s="29">
        <v>23</v>
      </c>
      <c r="B25" t="s">
        <v>128</v>
      </c>
      <c r="C25" s="8">
        <v>67.160401204719307</v>
      </c>
      <c r="D25" s="8">
        <v>71.568636462320427</v>
      </c>
      <c r="E25" s="8">
        <v>75.195652579165596</v>
      </c>
      <c r="F25" s="8">
        <v>79.147582523408673</v>
      </c>
      <c r="G25" s="8">
        <v>77.440511753585184</v>
      </c>
      <c r="H25" s="8">
        <v>82.075881129300626</v>
      </c>
      <c r="I25" s="8">
        <v>83.90415799741649</v>
      </c>
      <c r="J25" s="8">
        <v>86.150035711411178</v>
      </c>
      <c r="K25" s="8">
        <v>93.079154115682783</v>
      </c>
      <c r="L25" s="8">
        <v>96.047175728629085</v>
      </c>
      <c r="M25" s="8">
        <v>98.4</v>
      </c>
      <c r="N25" s="8">
        <v>101</v>
      </c>
      <c r="O25" s="8">
        <v>103.8</v>
      </c>
      <c r="P25" s="8">
        <v>107.2</v>
      </c>
      <c r="Q25" s="8">
        <v>104.1</v>
      </c>
      <c r="R25" s="8">
        <v>99.7</v>
      </c>
      <c r="S25" s="8">
        <v>95.4</v>
      </c>
      <c r="T25" s="8">
        <v>96.3</v>
      </c>
      <c r="U25" s="8">
        <v>99</v>
      </c>
      <c r="V25" s="8">
        <v>100.7</v>
      </c>
      <c r="W25" s="8">
        <v>103.5</v>
      </c>
      <c r="X25" s="8">
        <v>99.2</v>
      </c>
      <c r="Y25" s="8">
        <v>84</v>
      </c>
      <c r="Z25" s="8">
        <v>83.8</v>
      </c>
      <c r="AA25" s="8">
        <v>84.2</v>
      </c>
      <c r="AB25" s="8">
        <v>83.1</v>
      </c>
      <c r="AC25" s="8">
        <v>83.3</v>
      </c>
      <c r="AD25" s="8">
        <v>82.4</v>
      </c>
      <c r="AE25" s="8">
        <v>82.2</v>
      </c>
      <c r="AF25" s="8">
        <v>84.4</v>
      </c>
      <c r="AG25" s="8">
        <v>81.7</v>
      </c>
      <c r="AH25" s="8">
        <v>83.1</v>
      </c>
    </row>
    <row r="26" spans="1:34" x14ac:dyDescent="0.25">
      <c r="A26" s="29">
        <v>24</v>
      </c>
      <c r="B26" t="s">
        <v>129</v>
      </c>
      <c r="C26" s="8">
        <v>129.69172626742838</v>
      </c>
      <c r="D26" s="8">
        <v>129.38087328093204</v>
      </c>
      <c r="E26" s="8">
        <v>143.56735026644094</v>
      </c>
      <c r="F26" s="8">
        <v>170.09245592822333</v>
      </c>
      <c r="G26" s="8">
        <v>156.52158975980345</v>
      </c>
      <c r="H26" s="8">
        <v>147.25390415004463</v>
      </c>
      <c r="I26" s="8">
        <v>142.48545997011325</v>
      </c>
      <c r="J26" s="8">
        <v>141.16281098726327</v>
      </c>
      <c r="K26" s="8">
        <v>149.13222824183347</v>
      </c>
      <c r="L26" s="8">
        <v>171.3125031075507</v>
      </c>
      <c r="M26" s="8">
        <v>175.7</v>
      </c>
      <c r="N26" s="8">
        <v>136.6</v>
      </c>
      <c r="O26" s="8">
        <v>160.5</v>
      </c>
      <c r="P26" s="8">
        <v>233</v>
      </c>
      <c r="Q26" s="8">
        <v>218.1</v>
      </c>
      <c r="R26" s="8">
        <v>214.2</v>
      </c>
      <c r="S26" s="8">
        <v>246</v>
      </c>
      <c r="T26" s="8">
        <v>325</v>
      </c>
      <c r="U26" s="8">
        <v>462.1</v>
      </c>
      <c r="V26" s="8">
        <v>536.9</v>
      </c>
      <c r="W26" s="8">
        <v>606.4</v>
      </c>
      <c r="X26" s="8">
        <v>733.6</v>
      </c>
      <c r="Y26" s="8">
        <v>482.4</v>
      </c>
      <c r="Z26" s="8">
        <v>607.70000000000005</v>
      </c>
      <c r="AA26" s="8">
        <v>816.9</v>
      </c>
      <c r="AB26" s="8">
        <v>833.5</v>
      </c>
      <c r="AC26" s="8">
        <v>833.8</v>
      </c>
      <c r="AD26" s="8">
        <v>767.1</v>
      </c>
      <c r="AE26" s="8">
        <v>501.1</v>
      </c>
      <c r="AF26" s="8">
        <v>423.8</v>
      </c>
      <c r="AG26" s="8">
        <v>522.79999999999995</v>
      </c>
      <c r="AH26" s="8">
        <v>652</v>
      </c>
    </row>
    <row r="27" spans="1:34" x14ac:dyDescent="0.25">
      <c r="A27" s="29">
        <v>25</v>
      </c>
      <c r="B27" t="s">
        <v>130</v>
      </c>
      <c r="C27" s="8">
        <v>245.86311998936495</v>
      </c>
      <c r="D27" s="8">
        <v>278.85026612626405</v>
      </c>
      <c r="E27" s="8">
        <v>302.36296063915341</v>
      </c>
      <c r="F27" s="8">
        <v>309.82745780998374</v>
      </c>
      <c r="G27" s="8">
        <v>315.02944629162403</v>
      </c>
      <c r="H27" s="8">
        <v>324.74073300792378</v>
      </c>
      <c r="I27" s="8">
        <v>333.18610471949103</v>
      </c>
      <c r="J27" s="8">
        <v>353.64509366459725</v>
      </c>
      <c r="K27" s="8">
        <v>381.30659406032339</v>
      </c>
      <c r="L27" s="8">
        <v>387.35112862100641</v>
      </c>
      <c r="M27" s="8">
        <v>417.6</v>
      </c>
      <c r="N27" s="8">
        <v>422.3</v>
      </c>
      <c r="O27" s="8">
        <v>430.5</v>
      </c>
      <c r="P27" s="8">
        <v>454.8</v>
      </c>
      <c r="Q27" s="8">
        <v>446.7</v>
      </c>
      <c r="R27" s="8">
        <v>471.4</v>
      </c>
      <c r="S27" s="8">
        <v>491.6</v>
      </c>
      <c r="T27" s="8">
        <v>546.70000000000005</v>
      </c>
      <c r="U27" s="8">
        <v>610.79999999999995</v>
      </c>
      <c r="V27" s="8">
        <v>660.3</v>
      </c>
      <c r="W27" s="8">
        <v>728.7</v>
      </c>
      <c r="X27" s="8">
        <v>735.8</v>
      </c>
      <c r="Y27" s="8">
        <v>620.9</v>
      </c>
      <c r="Z27" s="8">
        <v>715.7</v>
      </c>
      <c r="AA27" s="8">
        <v>782.3</v>
      </c>
      <c r="AB27" s="8">
        <v>792.8</v>
      </c>
      <c r="AC27" s="8">
        <v>830.8</v>
      </c>
      <c r="AD27" s="8">
        <v>830.4</v>
      </c>
      <c r="AE27" s="8">
        <v>785.5</v>
      </c>
      <c r="AF27" s="8">
        <v>777.5</v>
      </c>
      <c r="AG27" s="8">
        <v>798.8</v>
      </c>
      <c r="AH27" s="8">
        <v>838.2</v>
      </c>
    </row>
    <row r="28" spans="1:34" x14ac:dyDescent="0.25">
      <c r="A28" s="29">
        <v>26</v>
      </c>
      <c r="B28" t="s">
        <v>131</v>
      </c>
      <c r="C28" s="8">
        <v>89.435519642368419</v>
      </c>
      <c r="D28" s="8">
        <v>98.475150906922536</v>
      </c>
      <c r="E28" s="8">
        <v>104.588451970414</v>
      </c>
      <c r="F28" s="8">
        <v>108.39993828733613</v>
      </c>
      <c r="G28" s="8">
        <v>108.10250130172778</v>
      </c>
      <c r="H28" s="8">
        <v>115.03043218374681</v>
      </c>
      <c r="I28" s="8">
        <v>123.8114670318413</v>
      </c>
      <c r="J28" s="8">
        <v>135.53620812725049</v>
      </c>
      <c r="K28" s="8">
        <v>146.3022004512251</v>
      </c>
      <c r="L28" s="8">
        <v>150.51946849778298</v>
      </c>
      <c r="M28" s="8">
        <v>159</v>
      </c>
      <c r="N28" s="8">
        <v>163.6</v>
      </c>
      <c r="O28" s="8">
        <v>172.5</v>
      </c>
      <c r="P28" s="8">
        <v>179.1</v>
      </c>
      <c r="Q28" s="8">
        <v>170.4</v>
      </c>
      <c r="R28" s="8">
        <v>173.4</v>
      </c>
      <c r="S28" s="8">
        <v>176.2</v>
      </c>
      <c r="T28" s="8">
        <v>183</v>
      </c>
      <c r="U28" s="8">
        <v>198.1</v>
      </c>
      <c r="V28" s="8">
        <v>209.8</v>
      </c>
      <c r="W28" s="8">
        <v>206.2</v>
      </c>
      <c r="X28" s="8">
        <v>198.9</v>
      </c>
      <c r="Y28" s="8">
        <v>167.8</v>
      </c>
      <c r="Z28" s="8">
        <v>186.6</v>
      </c>
      <c r="AA28" s="8">
        <v>201</v>
      </c>
      <c r="AB28" s="8">
        <v>216.5</v>
      </c>
      <c r="AC28" s="8">
        <v>224.5</v>
      </c>
      <c r="AD28" s="8">
        <v>231.2</v>
      </c>
      <c r="AE28" s="8">
        <v>233.6</v>
      </c>
      <c r="AF28" s="8">
        <v>232.6</v>
      </c>
      <c r="AG28" s="8">
        <v>229.9</v>
      </c>
      <c r="AH28" s="8">
        <v>235.1</v>
      </c>
    </row>
    <row r="29" spans="1:34" x14ac:dyDescent="0.25">
      <c r="A29" s="29">
        <v>27</v>
      </c>
      <c r="B29" t="s">
        <v>40</v>
      </c>
      <c r="C29" s="8">
        <v>410.63523684423922</v>
      </c>
      <c r="D29" s="8">
        <v>451.75310766966157</v>
      </c>
      <c r="E29" s="8">
        <v>475.48589209572407</v>
      </c>
      <c r="F29" s="8">
        <v>506.79368414923573</v>
      </c>
      <c r="G29" s="8">
        <v>503.3636957421931</v>
      </c>
      <c r="H29" s="8">
        <v>524.74143741119076</v>
      </c>
      <c r="I29" s="8">
        <v>567.90242480114853</v>
      </c>
      <c r="J29" s="8">
        <v>618.19452485060788</v>
      </c>
      <c r="K29" s="8">
        <v>687.57650791467518</v>
      </c>
      <c r="L29" s="8">
        <v>709.89962589175195</v>
      </c>
      <c r="M29" s="8">
        <v>747.2</v>
      </c>
      <c r="N29" s="8">
        <v>772.7</v>
      </c>
      <c r="O29" s="8">
        <v>826.2</v>
      </c>
      <c r="P29" s="8">
        <v>880.5</v>
      </c>
      <c r="Q29" s="8">
        <v>860.3</v>
      </c>
      <c r="R29" s="8">
        <v>891.9</v>
      </c>
      <c r="S29" s="8">
        <v>929.2</v>
      </c>
      <c r="T29" s="8">
        <v>1019.3</v>
      </c>
      <c r="U29" s="8">
        <v>1107.7</v>
      </c>
      <c r="V29" s="8">
        <v>1196.8</v>
      </c>
      <c r="W29" s="8">
        <v>1270.9000000000001</v>
      </c>
      <c r="X29" s="8">
        <v>1327.1</v>
      </c>
      <c r="Y29" s="8">
        <v>1154.8</v>
      </c>
      <c r="Z29" s="8">
        <v>1359.2</v>
      </c>
      <c r="AA29" s="8">
        <v>1530.8</v>
      </c>
      <c r="AB29" s="8">
        <v>1655</v>
      </c>
      <c r="AC29" s="8">
        <v>1734.8</v>
      </c>
      <c r="AD29" s="8">
        <v>1819.1</v>
      </c>
      <c r="AE29" s="8">
        <v>1845.2</v>
      </c>
      <c r="AF29" s="8">
        <v>1831.2</v>
      </c>
      <c r="AG29" s="8">
        <v>1929.7</v>
      </c>
      <c r="AH29" s="8">
        <v>2040.8</v>
      </c>
    </row>
    <row r="30" spans="1:34" x14ac:dyDescent="0.25">
      <c r="A30" s="29">
        <v>28</v>
      </c>
      <c r="B30" t="s">
        <v>42</v>
      </c>
      <c r="C30" s="8">
        <v>527.40137259092694</v>
      </c>
      <c r="D30" s="8">
        <v>550.21781138181211</v>
      </c>
      <c r="E30" s="8">
        <v>581.13169261109419</v>
      </c>
      <c r="F30" s="8">
        <v>603.92818696191341</v>
      </c>
      <c r="G30" s="8">
        <v>609.83878026959349</v>
      </c>
      <c r="H30" s="8">
        <v>641.51993581793704</v>
      </c>
      <c r="I30" s="8">
        <v>690.78856740188689</v>
      </c>
      <c r="J30" s="8">
        <v>750.47406241683848</v>
      </c>
      <c r="K30" s="8">
        <v>792.77152579220615</v>
      </c>
      <c r="L30" s="8">
        <v>828.42866401631909</v>
      </c>
      <c r="M30" s="8">
        <v>857.3</v>
      </c>
      <c r="N30" s="8">
        <v>892.2</v>
      </c>
      <c r="O30" s="8">
        <v>953.7</v>
      </c>
      <c r="P30" s="8">
        <v>1000</v>
      </c>
      <c r="Q30" s="8">
        <v>992.3</v>
      </c>
      <c r="R30" s="8">
        <v>1045.3</v>
      </c>
      <c r="S30" s="8">
        <v>1108</v>
      </c>
      <c r="T30" s="8">
        <v>1190.5999999999999</v>
      </c>
      <c r="U30" s="8">
        <v>1239.7</v>
      </c>
      <c r="V30" s="8">
        <v>1302.0999999999999</v>
      </c>
      <c r="W30" s="8">
        <v>1334</v>
      </c>
      <c r="X30" s="8">
        <v>1277.2</v>
      </c>
      <c r="Y30" s="8">
        <v>1207.7</v>
      </c>
      <c r="Z30" s="8">
        <v>1299.7</v>
      </c>
      <c r="AA30" s="8">
        <v>1335.9</v>
      </c>
      <c r="AB30" s="8">
        <v>1403.5</v>
      </c>
      <c r="AC30" s="8">
        <v>1480</v>
      </c>
      <c r="AD30" s="8">
        <v>1551</v>
      </c>
      <c r="AE30" s="8">
        <v>1651.5</v>
      </c>
      <c r="AF30" s="8">
        <v>1714</v>
      </c>
      <c r="AG30" s="8">
        <v>1782.2</v>
      </c>
      <c r="AH30" s="8">
        <v>1862.8</v>
      </c>
    </row>
    <row r="31" spans="1:34" x14ac:dyDescent="0.25">
      <c r="A31" s="29">
        <v>29</v>
      </c>
      <c r="B31" t="s">
        <v>132</v>
      </c>
      <c r="C31" s="8">
        <v>68.674677898441615</v>
      </c>
      <c r="D31" s="8">
        <v>76.669819435829609</v>
      </c>
      <c r="E31" s="8">
        <v>79.209200626028903</v>
      </c>
      <c r="F31" s="8">
        <v>81.762505036211039</v>
      </c>
      <c r="G31" s="8">
        <v>81.171303679247771</v>
      </c>
      <c r="H31" s="8">
        <v>82.985606394558289</v>
      </c>
      <c r="I31" s="8">
        <v>89.300322335627229</v>
      </c>
      <c r="J31" s="8">
        <v>92.19849420412676</v>
      </c>
      <c r="K31" s="8">
        <v>99.289697435772709</v>
      </c>
      <c r="L31" s="8">
        <v>107.85890405822788</v>
      </c>
      <c r="M31" s="8">
        <v>114.3</v>
      </c>
      <c r="N31" s="8">
        <v>115.6</v>
      </c>
      <c r="O31" s="8">
        <v>121.2</v>
      </c>
      <c r="P31" s="8">
        <v>134.6</v>
      </c>
      <c r="Q31" s="8">
        <v>118.7</v>
      </c>
      <c r="R31" s="8">
        <v>111.7</v>
      </c>
      <c r="S31" s="8">
        <v>122.3</v>
      </c>
      <c r="T31" s="8">
        <v>132.69999999999999</v>
      </c>
      <c r="U31" s="8">
        <v>142.4</v>
      </c>
      <c r="V31" s="8">
        <v>152.69999999999999</v>
      </c>
      <c r="W31" s="8">
        <v>161.30000000000001</v>
      </c>
      <c r="X31" s="8">
        <v>171.5</v>
      </c>
      <c r="Y31" s="8">
        <v>147.1</v>
      </c>
      <c r="Z31" s="8">
        <v>163.80000000000001</v>
      </c>
      <c r="AA31" s="8">
        <v>194.8</v>
      </c>
      <c r="AB31" s="8">
        <v>195.9</v>
      </c>
      <c r="AC31" s="8">
        <v>201.5</v>
      </c>
      <c r="AD31" s="8">
        <v>211.4</v>
      </c>
      <c r="AE31" s="8">
        <v>211.2</v>
      </c>
      <c r="AF31" s="8">
        <v>209.7</v>
      </c>
      <c r="AG31" s="8">
        <v>221.4</v>
      </c>
      <c r="AH31" s="8">
        <v>238.2</v>
      </c>
    </row>
    <row r="32" spans="1:34" x14ac:dyDescent="0.25">
      <c r="A32" s="29">
        <v>30</v>
      </c>
      <c r="B32" t="s">
        <v>133</v>
      </c>
      <c r="C32" s="8">
        <v>29.381738501992032</v>
      </c>
      <c r="D32" s="8">
        <v>31.178694141665186</v>
      </c>
      <c r="E32" s="8">
        <v>31.713862794396938</v>
      </c>
      <c r="F32" s="8">
        <v>32.3852723835207</v>
      </c>
      <c r="G32" s="8">
        <v>31.929354996741701</v>
      </c>
      <c r="H32" s="8">
        <v>32.92133149941381</v>
      </c>
      <c r="I32" s="8">
        <v>33.356768222818282</v>
      </c>
      <c r="J32" s="8">
        <v>35.441343620651153</v>
      </c>
      <c r="K32" s="8">
        <v>37.197337933575255</v>
      </c>
      <c r="L32" s="8">
        <v>37.50900020969371</v>
      </c>
      <c r="M32" s="8">
        <v>38.200000000000003</v>
      </c>
      <c r="N32" s="8">
        <v>38.1</v>
      </c>
      <c r="O32" s="8">
        <v>38.700000000000003</v>
      </c>
      <c r="P32" s="8">
        <v>39.299999999999997</v>
      </c>
      <c r="Q32" s="8">
        <v>39.799999999999997</v>
      </c>
      <c r="R32" s="8">
        <v>40.5</v>
      </c>
      <c r="S32" s="8">
        <v>41.4</v>
      </c>
      <c r="T32" s="8">
        <v>45.7</v>
      </c>
      <c r="U32" s="8">
        <v>51.5</v>
      </c>
      <c r="V32" s="8">
        <v>58.1</v>
      </c>
      <c r="W32" s="8">
        <v>60.7</v>
      </c>
      <c r="X32" s="8">
        <v>68.400000000000006</v>
      </c>
      <c r="Y32" s="8">
        <v>54.7</v>
      </c>
      <c r="Z32" s="8">
        <v>66.400000000000006</v>
      </c>
      <c r="AA32" s="8">
        <v>75.8</v>
      </c>
      <c r="AB32" s="8">
        <v>79.099999999999994</v>
      </c>
      <c r="AC32" s="8">
        <v>82.4</v>
      </c>
      <c r="AD32" s="8">
        <v>88.6</v>
      </c>
      <c r="AE32" s="8">
        <v>81.8</v>
      </c>
      <c r="AF32" s="8">
        <v>74.900000000000006</v>
      </c>
      <c r="AG32" s="8">
        <v>78.599999999999994</v>
      </c>
      <c r="AH32" s="8">
        <v>85.3</v>
      </c>
    </row>
    <row r="33" spans="1:34" x14ac:dyDescent="0.25">
      <c r="A33" s="29">
        <v>31</v>
      </c>
      <c r="B33" t="s">
        <v>134</v>
      </c>
      <c r="C33" s="8">
        <v>16.194711296928208</v>
      </c>
      <c r="D33" s="8">
        <v>17.860150627779628</v>
      </c>
      <c r="E33" s="8">
        <v>18.080133890784637</v>
      </c>
      <c r="F33" s="8">
        <v>18.984970711552581</v>
      </c>
      <c r="G33" s="8">
        <v>19.523514644741233</v>
      </c>
      <c r="H33" s="8">
        <v>19.456066945909846</v>
      </c>
      <c r="I33" s="8">
        <v>20.429389120901504</v>
      </c>
      <c r="J33" s="8">
        <v>20.750025104974959</v>
      </c>
      <c r="K33" s="8">
        <v>22.542058576894824</v>
      </c>
      <c r="L33" s="8">
        <v>24.205422593856426</v>
      </c>
      <c r="M33" s="8">
        <v>24.8</v>
      </c>
      <c r="N33" s="8">
        <v>24.8</v>
      </c>
      <c r="O33" s="8">
        <v>25.9</v>
      </c>
      <c r="P33" s="8">
        <v>27.4</v>
      </c>
      <c r="Q33" s="8">
        <v>27</v>
      </c>
      <c r="R33" s="8">
        <v>26</v>
      </c>
      <c r="S33" s="8">
        <v>30.1</v>
      </c>
      <c r="T33" s="8">
        <v>35.299999999999997</v>
      </c>
      <c r="U33" s="8">
        <v>38</v>
      </c>
      <c r="V33" s="8">
        <v>42.4</v>
      </c>
      <c r="W33" s="8">
        <v>47.5</v>
      </c>
      <c r="X33" s="8">
        <v>52.8</v>
      </c>
      <c r="Y33" s="8">
        <v>43.6</v>
      </c>
      <c r="Z33" s="8">
        <v>45.2</v>
      </c>
      <c r="AA33" s="8">
        <v>45.3</v>
      </c>
      <c r="AB33" s="8">
        <v>46.6</v>
      </c>
      <c r="AC33" s="8">
        <v>43.9</v>
      </c>
      <c r="AD33" s="8">
        <v>48.6</v>
      </c>
      <c r="AE33" s="8">
        <v>48</v>
      </c>
      <c r="AF33" s="8">
        <v>46.8</v>
      </c>
      <c r="AG33" s="8">
        <v>48.2</v>
      </c>
      <c r="AH33" s="8">
        <v>53.2</v>
      </c>
    </row>
    <row r="34" spans="1:34" x14ac:dyDescent="0.25">
      <c r="A34" s="29">
        <v>32</v>
      </c>
      <c r="B34" t="s">
        <v>135</v>
      </c>
      <c r="C34" s="8">
        <v>79.374087590781585</v>
      </c>
      <c r="D34" s="8">
        <v>89.46712862546164</v>
      </c>
      <c r="E34" s="8">
        <v>97.227165120871533</v>
      </c>
      <c r="F34" s="8">
        <v>107.50896379993465</v>
      </c>
      <c r="G34" s="8">
        <v>107.75065348234554</v>
      </c>
      <c r="H34" s="8">
        <v>116.58431150096487</v>
      </c>
      <c r="I34" s="8">
        <v>123.18983034085711</v>
      </c>
      <c r="J34" s="8">
        <v>136.48176415494737</v>
      </c>
      <c r="K34" s="8">
        <v>142.53499210883061</v>
      </c>
      <c r="L34" s="8">
        <v>151.21484760291497</v>
      </c>
      <c r="M34" s="8">
        <v>162</v>
      </c>
      <c r="N34" s="8">
        <v>174.1</v>
      </c>
      <c r="O34" s="8">
        <v>185.8</v>
      </c>
      <c r="P34" s="8">
        <v>198.5</v>
      </c>
      <c r="Q34" s="8">
        <v>199.3</v>
      </c>
      <c r="R34" s="8">
        <v>203.1</v>
      </c>
      <c r="S34" s="8">
        <v>208.9</v>
      </c>
      <c r="T34" s="8">
        <v>231</v>
      </c>
      <c r="U34" s="8">
        <v>255.9</v>
      </c>
      <c r="V34" s="8">
        <v>272.8</v>
      </c>
      <c r="W34" s="8">
        <v>279</v>
      </c>
      <c r="X34" s="8">
        <v>283.7</v>
      </c>
      <c r="Y34" s="8">
        <v>231.4</v>
      </c>
      <c r="Z34" s="8">
        <v>251.5</v>
      </c>
      <c r="AA34" s="8">
        <v>278.39999999999998</v>
      </c>
      <c r="AB34" s="8">
        <v>297.8</v>
      </c>
      <c r="AC34" s="8">
        <v>307.39999999999998</v>
      </c>
      <c r="AD34" s="8">
        <v>333.5</v>
      </c>
      <c r="AE34" s="8">
        <v>333.1</v>
      </c>
      <c r="AF34" s="8">
        <v>327.9</v>
      </c>
      <c r="AG34" s="8">
        <v>343.5</v>
      </c>
      <c r="AH34" s="8">
        <v>367.3</v>
      </c>
    </row>
    <row r="35" spans="1:34" x14ac:dyDescent="0.25">
      <c r="A35" s="29">
        <v>33</v>
      </c>
      <c r="B35" t="s">
        <v>136</v>
      </c>
      <c r="C35" s="8">
        <v>15.707467243461689</v>
      </c>
      <c r="D35" s="8">
        <v>16.557549930308809</v>
      </c>
      <c r="E35" s="8">
        <v>17.434423101067487</v>
      </c>
      <c r="F35" s="8">
        <v>18.743035237514306</v>
      </c>
      <c r="G35" s="8">
        <v>19.559114616393451</v>
      </c>
      <c r="H35" s="8">
        <v>19.959941482805956</v>
      </c>
      <c r="I35" s="8">
        <v>20.401984480213507</v>
      </c>
      <c r="J35" s="8">
        <v>20.847118687342743</v>
      </c>
      <c r="K35" s="8">
        <v>21.988805495730084</v>
      </c>
      <c r="L35" s="8">
        <v>23.088245770568054</v>
      </c>
      <c r="M35" s="8">
        <v>24.3</v>
      </c>
      <c r="N35" s="8">
        <v>26.5</v>
      </c>
      <c r="O35" s="8">
        <v>26.3</v>
      </c>
      <c r="P35" s="8">
        <v>26.1</v>
      </c>
      <c r="Q35" s="8">
        <v>26.9</v>
      </c>
      <c r="R35" s="8">
        <v>27.4</v>
      </c>
      <c r="S35" s="8">
        <v>28.1</v>
      </c>
      <c r="T35" s="8">
        <v>33.4</v>
      </c>
      <c r="U35" s="8">
        <v>37.1</v>
      </c>
      <c r="V35" s="8">
        <v>42.4</v>
      </c>
      <c r="W35" s="8">
        <v>45</v>
      </c>
      <c r="X35" s="8">
        <v>45.1</v>
      </c>
      <c r="Y35" s="8">
        <v>44.9</v>
      </c>
      <c r="Z35" s="8">
        <v>45.1</v>
      </c>
      <c r="AA35" s="8">
        <v>49.2</v>
      </c>
      <c r="AB35" s="8">
        <v>51</v>
      </c>
      <c r="AC35" s="8">
        <v>55.6</v>
      </c>
      <c r="AD35" s="8">
        <v>61.8</v>
      </c>
      <c r="AE35" s="8">
        <v>65.8</v>
      </c>
      <c r="AF35" s="8">
        <v>72.3</v>
      </c>
      <c r="AG35" s="8">
        <v>77.099999999999994</v>
      </c>
      <c r="AH35" s="8">
        <v>78.400000000000006</v>
      </c>
    </row>
    <row r="36" spans="1:34" x14ac:dyDescent="0.25">
      <c r="A36" s="29">
        <v>34</v>
      </c>
      <c r="B36" t="s">
        <v>137</v>
      </c>
      <c r="C36" s="8">
        <v>18.729717456732502</v>
      </c>
      <c r="D36" s="8">
        <v>18.854364278686845</v>
      </c>
      <c r="E36" s="8">
        <v>19.148612512298026</v>
      </c>
      <c r="F36" s="8">
        <v>19.186415237227497</v>
      </c>
      <c r="G36" s="8">
        <v>18.880928355411644</v>
      </c>
      <c r="H36" s="8">
        <v>19.97720736590151</v>
      </c>
      <c r="I36" s="8">
        <v>21.241044399448572</v>
      </c>
      <c r="J36" s="8">
        <v>21.810128657835342</v>
      </c>
      <c r="K36" s="8">
        <v>21.31256306795332</v>
      </c>
      <c r="L36" s="8">
        <v>23.505121089971791</v>
      </c>
      <c r="M36" s="8">
        <v>24.3</v>
      </c>
      <c r="N36" s="8">
        <v>24.1</v>
      </c>
      <c r="O36" s="8">
        <v>24.1</v>
      </c>
      <c r="P36" s="8">
        <v>23.2</v>
      </c>
      <c r="Q36" s="8">
        <v>22.7</v>
      </c>
      <c r="R36" s="8">
        <v>22.2</v>
      </c>
      <c r="S36" s="8">
        <v>22.4</v>
      </c>
      <c r="T36" s="8">
        <v>23</v>
      </c>
      <c r="U36" s="8">
        <v>22.8</v>
      </c>
      <c r="V36" s="8">
        <v>24.2</v>
      </c>
      <c r="W36" s="8">
        <v>25.7</v>
      </c>
      <c r="X36" s="8">
        <v>31.2</v>
      </c>
      <c r="Y36" s="8">
        <v>27.3</v>
      </c>
      <c r="Z36" s="8">
        <v>31.2</v>
      </c>
      <c r="AA36" s="8">
        <v>35</v>
      </c>
      <c r="AB36" s="8">
        <v>36.4</v>
      </c>
      <c r="AC36" s="8">
        <v>38.799999999999997</v>
      </c>
      <c r="AD36" s="8">
        <v>41.8</v>
      </c>
      <c r="AE36" s="8">
        <v>43.7</v>
      </c>
      <c r="AF36" s="8">
        <v>44.4</v>
      </c>
      <c r="AG36" s="8">
        <v>46.6</v>
      </c>
      <c r="AH36" s="8">
        <v>52.4</v>
      </c>
    </row>
    <row r="37" spans="1:34" x14ac:dyDescent="0.25">
      <c r="A37" s="29">
        <v>35</v>
      </c>
      <c r="B37" t="s">
        <v>138</v>
      </c>
      <c r="C37" s="8">
        <v>45.170150145454983</v>
      </c>
      <c r="D37" s="8">
        <v>50.871576903463968</v>
      </c>
      <c r="E37" s="8">
        <v>54.600044819997819</v>
      </c>
      <c r="F37" s="8">
        <v>59.110271158792536</v>
      </c>
      <c r="G37" s="8">
        <v>62.011369238545306</v>
      </c>
      <c r="H37" s="8">
        <v>65.785448569599339</v>
      </c>
      <c r="I37" s="8">
        <v>68.843534772590004</v>
      </c>
      <c r="J37" s="8">
        <v>72.854157018082731</v>
      </c>
      <c r="K37" s="8">
        <v>76.847807574716811</v>
      </c>
      <c r="L37" s="8">
        <v>81.190438485125767</v>
      </c>
      <c r="M37" s="8">
        <v>85.2</v>
      </c>
      <c r="N37" s="8">
        <v>95.5</v>
      </c>
      <c r="O37" s="8">
        <v>105.5</v>
      </c>
      <c r="P37" s="8">
        <v>117.5</v>
      </c>
      <c r="Q37" s="8">
        <v>121.2</v>
      </c>
      <c r="R37" s="8">
        <v>125</v>
      </c>
      <c r="S37" s="8">
        <v>129.69999999999999</v>
      </c>
      <c r="T37" s="8">
        <v>141.5</v>
      </c>
      <c r="U37" s="8">
        <v>151.69999999999999</v>
      </c>
      <c r="V37" s="8">
        <v>166.6</v>
      </c>
      <c r="W37" s="8">
        <v>177.8</v>
      </c>
      <c r="X37" s="8">
        <v>177.1</v>
      </c>
      <c r="Y37" s="8">
        <v>154.4</v>
      </c>
      <c r="Z37" s="8">
        <v>164.5</v>
      </c>
      <c r="AA37" s="8">
        <v>178.1</v>
      </c>
      <c r="AB37" s="8">
        <v>186.2</v>
      </c>
      <c r="AC37" s="8">
        <v>194.4</v>
      </c>
      <c r="AD37" s="8">
        <v>208.2</v>
      </c>
      <c r="AE37" s="8">
        <v>217.8</v>
      </c>
      <c r="AF37" s="8">
        <v>222.4</v>
      </c>
      <c r="AG37" s="8">
        <v>232.3</v>
      </c>
      <c r="AH37" s="8">
        <v>251</v>
      </c>
    </row>
    <row r="38" spans="1:34" x14ac:dyDescent="0.25">
      <c r="A38" s="29">
        <v>36</v>
      </c>
      <c r="B38" t="s">
        <v>139</v>
      </c>
      <c r="C38" s="8">
        <v>12.103718928727496</v>
      </c>
      <c r="D38" s="8">
        <v>13.52839909366441</v>
      </c>
      <c r="E38" s="8">
        <v>14.353905259070627</v>
      </c>
      <c r="F38" s="8">
        <v>15.404733182108787</v>
      </c>
      <c r="G38" s="8">
        <v>15.621971647488078</v>
      </c>
      <c r="H38" s="8">
        <v>17.112328556666412</v>
      </c>
      <c r="I38" s="8">
        <v>18.458196626692569</v>
      </c>
      <c r="J38" s="8">
        <v>20.237531215186955</v>
      </c>
      <c r="K38" s="8">
        <v>22.40284298294738</v>
      </c>
      <c r="L38" s="8">
        <v>23.60220139025235</v>
      </c>
      <c r="M38" s="8">
        <v>26.3</v>
      </c>
      <c r="N38" s="8">
        <v>28.6</v>
      </c>
      <c r="O38" s="8">
        <v>31.1</v>
      </c>
      <c r="P38" s="8">
        <v>33.799999999999997</v>
      </c>
      <c r="Q38" s="8">
        <v>36.299999999999997</v>
      </c>
      <c r="R38" s="8">
        <v>39.700000000000003</v>
      </c>
      <c r="S38" s="8">
        <v>45.3</v>
      </c>
      <c r="T38" s="8">
        <v>49.7</v>
      </c>
      <c r="U38" s="8">
        <v>53.2</v>
      </c>
      <c r="V38" s="8">
        <v>61.5</v>
      </c>
      <c r="W38" s="8">
        <v>69</v>
      </c>
      <c r="X38" s="8">
        <v>76.900000000000006</v>
      </c>
      <c r="Y38" s="8">
        <v>78.599999999999994</v>
      </c>
      <c r="Z38" s="8">
        <v>88.5</v>
      </c>
      <c r="AA38" s="8">
        <v>97.6</v>
      </c>
      <c r="AB38" s="8">
        <v>108.9</v>
      </c>
      <c r="AC38" s="8">
        <v>112.9</v>
      </c>
      <c r="AD38" s="8">
        <v>116.2</v>
      </c>
      <c r="AE38" s="8">
        <v>120.1</v>
      </c>
      <c r="AF38" s="8">
        <v>126.5</v>
      </c>
      <c r="AG38" s="8">
        <v>132.69999999999999</v>
      </c>
      <c r="AH38" s="8">
        <v>140.30000000000001</v>
      </c>
    </row>
    <row r="39" spans="1:34" x14ac:dyDescent="0.25">
      <c r="A39" s="29">
        <v>37</v>
      </c>
      <c r="B39" t="s">
        <v>140</v>
      </c>
      <c r="C39" s="8">
        <v>87.493733742370082</v>
      </c>
      <c r="D39" s="8">
        <v>95.570445029335673</v>
      </c>
      <c r="E39" s="8">
        <v>101.47229846056442</v>
      </c>
      <c r="F39" s="8">
        <v>107.24981509173617</v>
      </c>
      <c r="G39" s="8">
        <v>111.13844850538943</v>
      </c>
      <c r="H39" s="8">
        <v>115.81247603794297</v>
      </c>
      <c r="I39" s="8">
        <v>126.85876456007851</v>
      </c>
      <c r="J39" s="8">
        <v>137.02226180412478</v>
      </c>
      <c r="K39" s="8">
        <v>151.14692226261258</v>
      </c>
      <c r="L39" s="8">
        <v>169.15089087422086</v>
      </c>
      <c r="M39" s="8">
        <v>190.8</v>
      </c>
      <c r="N39" s="8">
        <v>214.1</v>
      </c>
      <c r="O39" s="8">
        <v>238.7</v>
      </c>
      <c r="P39" s="8">
        <v>259.60000000000002</v>
      </c>
      <c r="Q39" s="8">
        <v>262.10000000000002</v>
      </c>
      <c r="R39" s="8">
        <v>264.8</v>
      </c>
      <c r="S39" s="8">
        <v>261.89999999999998</v>
      </c>
      <c r="T39" s="8">
        <v>279.7</v>
      </c>
      <c r="U39" s="8">
        <v>291.89999999999998</v>
      </c>
      <c r="V39" s="8">
        <v>304.5</v>
      </c>
      <c r="W39" s="8">
        <v>311.10000000000002</v>
      </c>
      <c r="X39" s="8">
        <v>312.89999999999998</v>
      </c>
      <c r="Y39" s="8">
        <v>288.3</v>
      </c>
      <c r="Z39" s="8">
        <v>289.3</v>
      </c>
      <c r="AA39" s="8">
        <v>298.2</v>
      </c>
      <c r="AB39" s="8">
        <v>296.2</v>
      </c>
      <c r="AC39" s="8">
        <v>308.7</v>
      </c>
      <c r="AD39" s="8">
        <v>321.10000000000002</v>
      </c>
      <c r="AE39" s="8">
        <v>321.2</v>
      </c>
      <c r="AF39" s="8">
        <v>333.3</v>
      </c>
      <c r="AG39" s="8">
        <v>342.4</v>
      </c>
      <c r="AH39" s="8">
        <v>366.7</v>
      </c>
    </row>
    <row r="40" spans="1:34" x14ac:dyDescent="0.25">
      <c r="A40" s="29">
        <v>38</v>
      </c>
      <c r="B40" t="s">
        <v>141</v>
      </c>
      <c r="C40" s="8">
        <v>40.705504028207883</v>
      </c>
      <c r="D40" s="8">
        <v>44.868153814614566</v>
      </c>
      <c r="E40" s="8">
        <v>49.826069664052653</v>
      </c>
      <c r="F40" s="8">
        <v>53.588814230952025</v>
      </c>
      <c r="G40" s="8">
        <v>56.609310472918317</v>
      </c>
      <c r="H40" s="8">
        <v>59.135984360764873</v>
      </c>
      <c r="I40" s="8">
        <v>65.545071423878824</v>
      </c>
      <c r="J40" s="8">
        <v>71.319460428843513</v>
      </c>
      <c r="K40" s="8">
        <v>78.00575451875612</v>
      </c>
      <c r="L40" s="8">
        <v>86.221989032087649</v>
      </c>
      <c r="M40" s="8">
        <v>89.5</v>
      </c>
      <c r="N40" s="8">
        <v>96.9</v>
      </c>
      <c r="O40" s="8">
        <v>104.7</v>
      </c>
      <c r="P40" s="8">
        <v>115.3</v>
      </c>
      <c r="Q40" s="8">
        <v>122</v>
      </c>
      <c r="R40" s="8">
        <v>122.6</v>
      </c>
      <c r="S40" s="8">
        <v>130.6</v>
      </c>
      <c r="T40" s="8">
        <v>129.4</v>
      </c>
      <c r="U40" s="8">
        <v>133.4</v>
      </c>
      <c r="V40" s="8">
        <v>135.9</v>
      </c>
      <c r="W40" s="8">
        <v>137.1</v>
      </c>
      <c r="X40" s="8">
        <v>131.1</v>
      </c>
      <c r="Y40" s="8">
        <v>123.1</v>
      </c>
      <c r="Z40" s="8">
        <v>129.80000000000001</v>
      </c>
      <c r="AA40" s="8">
        <v>128.30000000000001</v>
      </c>
      <c r="AB40" s="8">
        <v>131.69999999999999</v>
      </c>
      <c r="AC40" s="8">
        <v>135.19999999999999</v>
      </c>
      <c r="AD40" s="8">
        <v>136.80000000000001</v>
      </c>
      <c r="AE40" s="8">
        <v>143</v>
      </c>
      <c r="AF40" s="8">
        <v>149.5</v>
      </c>
      <c r="AG40" s="8">
        <v>152.30000000000001</v>
      </c>
      <c r="AH40" s="8">
        <v>165.4</v>
      </c>
    </row>
    <row r="41" spans="1:34" x14ac:dyDescent="0.25">
      <c r="A41" s="29">
        <v>39</v>
      </c>
      <c r="B41" t="s">
        <v>142</v>
      </c>
      <c r="C41" s="8">
        <v>211.16724049691587</v>
      </c>
      <c r="D41" s="8">
        <v>220.77394684213905</v>
      </c>
      <c r="E41" s="8">
        <v>228.77067460973365</v>
      </c>
      <c r="F41" s="8">
        <v>240.73282700208603</v>
      </c>
      <c r="G41" s="8">
        <v>248.831261958494</v>
      </c>
      <c r="H41" s="8">
        <v>263.34880748478247</v>
      </c>
      <c r="I41" s="8">
        <v>280.28652181267239</v>
      </c>
      <c r="J41" s="8">
        <v>299.66405292347673</v>
      </c>
      <c r="K41" s="8">
        <v>326.03742059673482</v>
      </c>
      <c r="L41" s="8">
        <v>359.53144729232162</v>
      </c>
      <c r="M41" s="8">
        <v>404.1</v>
      </c>
      <c r="N41" s="8">
        <v>446.9</v>
      </c>
      <c r="O41" s="8">
        <v>506.1</v>
      </c>
      <c r="P41" s="8">
        <v>563.1</v>
      </c>
      <c r="Q41" s="8">
        <v>581.20000000000005</v>
      </c>
      <c r="R41" s="8">
        <v>576.70000000000005</v>
      </c>
      <c r="S41" s="8">
        <v>574.1</v>
      </c>
      <c r="T41" s="8">
        <v>585.9</v>
      </c>
      <c r="U41" s="8">
        <v>609.6</v>
      </c>
      <c r="V41" s="8">
        <v>634.6</v>
      </c>
      <c r="W41" s="8">
        <v>654.20000000000005</v>
      </c>
      <c r="X41" s="8">
        <v>672.8</v>
      </c>
      <c r="Y41" s="8">
        <v>664.9</v>
      </c>
      <c r="Z41" s="8">
        <v>687.3</v>
      </c>
      <c r="AA41" s="8">
        <v>709.7</v>
      </c>
      <c r="AB41" s="8">
        <v>733.1</v>
      </c>
      <c r="AC41" s="8">
        <v>752.3</v>
      </c>
      <c r="AD41" s="8">
        <v>793</v>
      </c>
      <c r="AE41" s="8">
        <v>816</v>
      </c>
      <c r="AF41" s="8">
        <v>853.6</v>
      </c>
      <c r="AG41" s="8">
        <v>847.1</v>
      </c>
      <c r="AH41" s="8">
        <v>872.4</v>
      </c>
    </row>
    <row r="42" spans="1:34" x14ac:dyDescent="0.25">
      <c r="A42" s="29">
        <v>40</v>
      </c>
      <c r="B42" t="s">
        <v>143</v>
      </c>
      <c r="C42" s="8">
        <v>17.446379310359603</v>
      </c>
      <c r="D42" s="8">
        <v>20.455258620719203</v>
      </c>
      <c r="E42" s="8">
        <v>22.996637930936</v>
      </c>
      <c r="F42" s="8">
        <v>25.428965516837597</v>
      </c>
      <c r="G42" s="8">
        <v>26.708189654822799</v>
      </c>
      <c r="H42" s="8">
        <v>28.755517241724007</v>
      </c>
      <c r="I42" s="8">
        <v>31.542500000285603</v>
      </c>
      <c r="J42" s="8">
        <v>36.325603448487605</v>
      </c>
      <c r="K42" s="8">
        <v>41.423534482591201</v>
      </c>
      <c r="L42" s="8">
        <v>45.233706896832402</v>
      </c>
      <c r="M42" s="8">
        <v>46.2</v>
      </c>
      <c r="N42" s="8">
        <v>50.6</v>
      </c>
      <c r="O42" s="8">
        <v>64</v>
      </c>
      <c r="P42" s="8">
        <v>70.8</v>
      </c>
      <c r="Q42" s="8">
        <v>74</v>
      </c>
      <c r="R42" s="8">
        <v>81.2</v>
      </c>
      <c r="S42" s="8">
        <v>82.6</v>
      </c>
      <c r="T42" s="8">
        <v>89.6</v>
      </c>
      <c r="U42" s="8">
        <v>96.7</v>
      </c>
      <c r="V42" s="8">
        <v>108.9</v>
      </c>
      <c r="W42" s="8">
        <v>118.5</v>
      </c>
      <c r="X42" s="8">
        <v>138.19999999999999</v>
      </c>
      <c r="Y42" s="8">
        <v>143.4</v>
      </c>
      <c r="Z42" s="8">
        <v>162.5</v>
      </c>
      <c r="AA42" s="8">
        <v>188.7</v>
      </c>
      <c r="AB42" s="8">
        <v>221.5</v>
      </c>
      <c r="AC42" s="8">
        <v>241.1</v>
      </c>
      <c r="AD42" s="8">
        <v>261.2</v>
      </c>
      <c r="AE42" s="8">
        <v>290.89999999999998</v>
      </c>
      <c r="AF42" s="8">
        <v>325.3</v>
      </c>
      <c r="AG42" s="8">
        <v>368.3</v>
      </c>
      <c r="AH42" s="8">
        <v>429</v>
      </c>
    </row>
    <row r="43" spans="1:34" x14ac:dyDescent="0.25">
      <c r="A43" s="29">
        <v>41</v>
      </c>
      <c r="B43" t="s">
        <v>144</v>
      </c>
      <c r="C43" s="8">
        <v>213.3104750419044</v>
      </c>
      <c r="D43" s="8">
        <v>223.58880896483763</v>
      </c>
      <c r="E43" s="8">
        <v>225.50186129623555</v>
      </c>
      <c r="F43" s="8">
        <v>232.72136752908551</v>
      </c>
      <c r="G43" s="8">
        <v>244.71275710568509</v>
      </c>
      <c r="H43" s="8">
        <v>258.40598756909776</v>
      </c>
      <c r="I43" s="8">
        <v>278.02528780915037</v>
      </c>
      <c r="J43" s="8">
        <v>294.6698711114542</v>
      </c>
      <c r="K43" s="8">
        <v>318.65265026465335</v>
      </c>
      <c r="L43" s="8">
        <v>354.12308904466124</v>
      </c>
      <c r="M43" s="8">
        <v>393.8</v>
      </c>
      <c r="N43" s="8">
        <v>429.9</v>
      </c>
      <c r="O43" s="8">
        <v>478.4</v>
      </c>
      <c r="P43" s="8">
        <v>526.29999999999995</v>
      </c>
      <c r="Q43" s="8">
        <v>555.6</v>
      </c>
      <c r="R43" s="8">
        <v>586</v>
      </c>
      <c r="S43" s="8">
        <v>613.9</v>
      </c>
      <c r="T43" s="8">
        <v>631</v>
      </c>
      <c r="U43" s="8">
        <v>670.5</v>
      </c>
      <c r="V43" s="8">
        <v>696.8</v>
      </c>
      <c r="W43" s="8">
        <v>715.4</v>
      </c>
      <c r="X43" s="8">
        <v>701.2</v>
      </c>
      <c r="Y43" s="8">
        <v>689</v>
      </c>
      <c r="Z43" s="8">
        <v>684.7</v>
      </c>
      <c r="AA43" s="8">
        <v>677.3</v>
      </c>
      <c r="AB43" s="8">
        <v>748.5</v>
      </c>
      <c r="AC43" s="8">
        <v>762.9</v>
      </c>
      <c r="AD43" s="8">
        <v>808.3</v>
      </c>
      <c r="AE43" s="8">
        <v>816.9</v>
      </c>
      <c r="AF43" s="8">
        <v>863.3</v>
      </c>
      <c r="AG43" s="8">
        <v>923.6</v>
      </c>
      <c r="AH43" s="8">
        <v>987</v>
      </c>
    </row>
    <row r="44" spans="1:34" x14ac:dyDescent="0.25">
      <c r="A44" s="29">
        <v>42</v>
      </c>
      <c r="B44" t="s">
        <v>145</v>
      </c>
      <c r="C44" s="8">
        <v>66.473586663831895</v>
      </c>
      <c r="D44" s="8">
        <v>64.135854483782126</v>
      </c>
      <c r="E44" s="8">
        <v>74.2305596634328</v>
      </c>
      <c r="F44" s="8">
        <v>69.643764305929906</v>
      </c>
      <c r="G44" s="8">
        <v>83.471956086127477</v>
      </c>
      <c r="H44" s="8">
        <v>91.714000688527008</v>
      </c>
      <c r="I44" s="8">
        <v>112.46672000627726</v>
      </c>
      <c r="J44" s="8">
        <v>109.01071522607475</v>
      </c>
      <c r="K44" s="8">
        <v>137.63306933470966</v>
      </c>
      <c r="L44" s="8">
        <v>174.31908687595774</v>
      </c>
      <c r="M44" s="8">
        <v>206</v>
      </c>
      <c r="N44" s="8">
        <v>243.9</v>
      </c>
      <c r="O44" s="8">
        <v>292.39999999999998</v>
      </c>
      <c r="P44" s="8">
        <v>357.2</v>
      </c>
      <c r="Q44" s="8">
        <v>312.8</v>
      </c>
      <c r="R44" s="8">
        <v>286.39999999999998</v>
      </c>
      <c r="S44" s="8">
        <v>308</v>
      </c>
      <c r="T44" s="8">
        <v>344.5</v>
      </c>
      <c r="U44" s="8">
        <v>382</v>
      </c>
      <c r="V44" s="8">
        <v>446.9</v>
      </c>
      <c r="W44" s="8">
        <v>501.5</v>
      </c>
      <c r="X44" s="8">
        <v>457.3</v>
      </c>
      <c r="Y44" s="8">
        <v>436.3</v>
      </c>
      <c r="Z44" s="8">
        <v>454.4</v>
      </c>
      <c r="AA44" s="8">
        <v>452.2</v>
      </c>
      <c r="AB44" s="8">
        <v>478.5</v>
      </c>
      <c r="AC44" s="8">
        <v>518.6</v>
      </c>
      <c r="AD44" s="8">
        <v>558.4</v>
      </c>
      <c r="AE44" s="8">
        <v>568.29999999999995</v>
      </c>
      <c r="AF44" s="8">
        <v>576.4</v>
      </c>
      <c r="AG44" s="8">
        <v>618.79999999999995</v>
      </c>
      <c r="AH44" s="8">
        <v>672</v>
      </c>
    </row>
    <row r="45" spans="1:34" x14ac:dyDescent="0.25">
      <c r="A45" s="29">
        <v>43</v>
      </c>
      <c r="B45" t="s">
        <v>146</v>
      </c>
      <c r="C45" s="8">
        <v>192.31946315824607</v>
      </c>
      <c r="D45" s="8">
        <v>215.67831965814449</v>
      </c>
      <c r="E45" s="8">
        <v>236.26849741620478</v>
      </c>
      <c r="F45" s="8">
        <v>254.03530393366032</v>
      </c>
      <c r="G45" s="8">
        <v>264.82210933166959</v>
      </c>
      <c r="H45" s="8">
        <v>277.11037860225201</v>
      </c>
      <c r="I45" s="8">
        <v>298.50340095896576</v>
      </c>
      <c r="J45" s="8">
        <v>320.76324782088864</v>
      </c>
      <c r="K45" s="8">
        <v>329.59969808598623</v>
      </c>
      <c r="L45" s="8">
        <v>336.22780973461215</v>
      </c>
      <c r="M45" s="8">
        <v>350</v>
      </c>
      <c r="N45" s="8">
        <v>373.8</v>
      </c>
      <c r="O45" s="8">
        <v>390.2</v>
      </c>
      <c r="P45" s="8">
        <v>420.3</v>
      </c>
      <c r="Q45" s="8">
        <v>439.6</v>
      </c>
      <c r="R45" s="8">
        <v>462</v>
      </c>
      <c r="S45" s="8">
        <v>506.9</v>
      </c>
      <c r="T45" s="8">
        <v>556.4</v>
      </c>
      <c r="U45" s="8">
        <v>605.70000000000005</v>
      </c>
      <c r="V45" s="8">
        <v>636</v>
      </c>
      <c r="W45" s="8">
        <v>691.8</v>
      </c>
      <c r="X45" s="8">
        <v>715.9</v>
      </c>
      <c r="Y45" s="8">
        <v>645.4</v>
      </c>
      <c r="Z45" s="8">
        <v>660.1</v>
      </c>
      <c r="AA45" s="8">
        <v>725.4</v>
      </c>
      <c r="AB45" s="8">
        <v>796.3</v>
      </c>
      <c r="AC45" s="8">
        <v>850.4</v>
      </c>
      <c r="AD45" s="8">
        <v>942.1</v>
      </c>
      <c r="AE45" s="8">
        <v>1019.6</v>
      </c>
      <c r="AF45" s="8">
        <v>1069.2</v>
      </c>
      <c r="AG45" s="8">
        <v>1142.5</v>
      </c>
      <c r="AH45" s="8">
        <v>1203.5</v>
      </c>
    </row>
    <row r="46" spans="1:34" x14ac:dyDescent="0.25">
      <c r="A46" s="29">
        <v>44</v>
      </c>
      <c r="B46" t="s">
        <v>147</v>
      </c>
      <c r="C46" s="8">
        <v>32.32473436573715</v>
      </c>
      <c r="D46" s="8">
        <v>29.195992617009676</v>
      </c>
      <c r="E46" s="8">
        <v>31.505701791216865</v>
      </c>
      <c r="F46" s="8">
        <v>30.956259664909556</v>
      </c>
      <c r="G46" s="8">
        <v>28.981439664625753</v>
      </c>
      <c r="H46" s="8">
        <v>29.501030944571191</v>
      </c>
      <c r="I46" s="8">
        <v>35.343401120752162</v>
      </c>
      <c r="J46" s="8">
        <v>35.883514857378792</v>
      </c>
      <c r="K46" s="8">
        <v>41.95069921377069</v>
      </c>
      <c r="L46" s="8">
        <v>48.549601756282037</v>
      </c>
      <c r="M46" s="8">
        <v>56.1</v>
      </c>
      <c r="N46" s="8">
        <v>65.400000000000006</v>
      </c>
      <c r="O46" s="8">
        <v>74.599999999999994</v>
      </c>
      <c r="P46" s="8">
        <v>89.9</v>
      </c>
      <c r="Q46" s="8">
        <v>80.900000000000006</v>
      </c>
      <c r="R46" s="8">
        <v>71.400000000000006</v>
      </c>
      <c r="S46" s="8">
        <v>70.3</v>
      </c>
      <c r="T46" s="8">
        <v>80.599999999999994</v>
      </c>
      <c r="U46" s="8">
        <v>88.2</v>
      </c>
      <c r="V46" s="8">
        <v>97.9</v>
      </c>
      <c r="W46" s="8">
        <v>114.3</v>
      </c>
      <c r="X46" s="8">
        <v>118.3</v>
      </c>
      <c r="Y46" s="8">
        <v>99.9</v>
      </c>
      <c r="Z46" s="8">
        <v>109</v>
      </c>
      <c r="AA46" s="8">
        <v>113.8</v>
      </c>
      <c r="AB46" s="8">
        <v>117.3</v>
      </c>
      <c r="AC46" s="8">
        <v>138.69999999999999</v>
      </c>
      <c r="AD46" s="8">
        <v>145</v>
      </c>
      <c r="AE46" s="8">
        <v>163.69999999999999</v>
      </c>
      <c r="AF46" s="8">
        <v>155.9</v>
      </c>
      <c r="AG46" s="8">
        <v>155.6</v>
      </c>
      <c r="AH46" s="8">
        <v>166.5</v>
      </c>
    </row>
    <row r="47" spans="1:34" x14ac:dyDescent="0.25">
      <c r="A47" s="29">
        <v>45</v>
      </c>
      <c r="B47" t="s">
        <v>148</v>
      </c>
      <c r="C47" s="8">
        <v>654.83083022850974</v>
      </c>
      <c r="D47" s="8">
        <v>730.34357510807433</v>
      </c>
      <c r="E47" s="8">
        <v>782.37581605979722</v>
      </c>
      <c r="F47" s="8">
        <v>853.10733312771481</v>
      </c>
      <c r="G47" s="8">
        <v>881.93032984806086</v>
      </c>
      <c r="H47" s="8">
        <v>935.42031599455788</v>
      </c>
      <c r="I47" s="8">
        <v>990.97231690456169</v>
      </c>
      <c r="J47" s="8">
        <v>1059.992471987656</v>
      </c>
      <c r="K47" s="8">
        <v>1113.0788766362214</v>
      </c>
      <c r="L47" s="8">
        <v>1191.5567325822788</v>
      </c>
      <c r="M47" s="8">
        <v>1256.0999999999999</v>
      </c>
      <c r="N47" s="8">
        <v>1327.1</v>
      </c>
      <c r="O47" s="8">
        <v>1410.8</v>
      </c>
      <c r="P47" s="8">
        <v>1524.1</v>
      </c>
      <c r="Q47" s="8">
        <v>1622.8</v>
      </c>
      <c r="R47" s="8">
        <v>1736.6</v>
      </c>
      <c r="S47" s="8">
        <v>1844.5</v>
      </c>
      <c r="T47" s="8">
        <v>2024.2</v>
      </c>
      <c r="U47" s="8">
        <v>2247.6</v>
      </c>
      <c r="V47" s="8">
        <v>2346</v>
      </c>
      <c r="W47" s="8">
        <v>2389</v>
      </c>
      <c r="X47" s="8">
        <v>2371</v>
      </c>
      <c r="Y47" s="8">
        <v>2351.3000000000002</v>
      </c>
      <c r="Z47" s="8">
        <v>2410.8000000000002</v>
      </c>
      <c r="AA47" s="8">
        <v>2482.8000000000002</v>
      </c>
      <c r="AB47" s="8">
        <v>2597.6</v>
      </c>
      <c r="AC47" s="8">
        <v>2717.1</v>
      </c>
      <c r="AD47" s="8">
        <v>2864.9</v>
      </c>
      <c r="AE47" s="8">
        <v>3044</v>
      </c>
      <c r="AF47" s="8">
        <v>3241</v>
      </c>
      <c r="AG47" s="8">
        <v>3419</v>
      </c>
      <c r="AH47" s="8">
        <v>3602.2</v>
      </c>
    </row>
    <row r="48" spans="1:34" x14ac:dyDescent="0.25">
      <c r="A48" s="29">
        <v>46</v>
      </c>
      <c r="B48" t="s">
        <v>149</v>
      </c>
      <c r="C48" s="8">
        <v>67.757341983039311</v>
      </c>
      <c r="D48" s="8">
        <v>81.158388289382117</v>
      </c>
      <c r="E48" s="8">
        <v>88.20554556405132</v>
      </c>
      <c r="F48" s="8">
        <v>96.357866563408166</v>
      </c>
      <c r="G48" s="8">
        <v>93.918589413977585</v>
      </c>
      <c r="H48" s="8">
        <v>99.069957605698235</v>
      </c>
      <c r="I48" s="8">
        <v>107.44801872784947</v>
      </c>
      <c r="J48" s="8">
        <v>117.34527877668019</v>
      </c>
      <c r="K48" s="8">
        <v>125.65486896190774</v>
      </c>
      <c r="L48" s="8">
        <v>140.10009706537164</v>
      </c>
      <c r="M48" s="8">
        <v>149.9</v>
      </c>
      <c r="N48" s="8">
        <v>170.4</v>
      </c>
      <c r="O48" s="8">
        <v>188.2</v>
      </c>
      <c r="P48" s="8">
        <v>210.1</v>
      </c>
      <c r="Q48" s="8">
        <v>209.9</v>
      </c>
      <c r="R48" s="8">
        <v>201.9</v>
      </c>
      <c r="S48" s="8">
        <v>218.9</v>
      </c>
      <c r="T48" s="8">
        <v>231</v>
      </c>
      <c r="U48" s="8">
        <v>250.5</v>
      </c>
      <c r="V48" s="8">
        <v>262.5</v>
      </c>
      <c r="W48" s="8">
        <v>270.10000000000002</v>
      </c>
      <c r="X48" s="8">
        <v>289.5</v>
      </c>
      <c r="Y48" s="8">
        <v>250.9</v>
      </c>
      <c r="Z48" s="8">
        <v>268.5</v>
      </c>
      <c r="AA48" s="8">
        <v>284.7</v>
      </c>
      <c r="AB48" s="8">
        <v>298.7</v>
      </c>
      <c r="AC48" s="8">
        <v>317.60000000000002</v>
      </c>
      <c r="AD48" s="8">
        <v>338</v>
      </c>
      <c r="AE48" s="8">
        <v>332.5</v>
      </c>
      <c r="AF48" s="8">
        <v>328.1</v>
      </c>
      <c r="AG48" s="8">
        <v>331.4</v>
      </c>
      <c r="AH48" s="8">
        <v>341</v>
      </c>
    </row>
    <row r="49" spans="1:34" x14ac:dyDescent="0.25">
      <c r="A49" s="29">
        <v>47</v>
      </c>
      <c r="B49" t="s">
        <v>150</v>
      </c>
      <c r="C49" s="8">
        <v>82.581740797464519</v>
      </c>
      <c r="D49" s="8">
        <v>94.125630409669014</v>
      </c>
      <c r="E49" s="8">
        <v>103.05657010700283</v>
      </c>
      <c r="F49" s="8">
        <v>113.35978610111734</v>
      </c>
      <c r="G49" s="8">
        <v>116.27096466139429</v>
      </c>
      <c r="H49" s="8">
        <v>126.48290783103675</v>
      </c>
      <c r="I49" s="8">
        <v>130.85339026410844</v>
      </c>
      <c r="J49" s="8">
        <v>133.77942719194428</v>
      </c>
      <c r="K49" s="8">
        <v>135.46054525221004</v>
      </c>
      <c r="L49" s="8">
        <v>145.79241666677265</v>
      </c>
      <c r="M49" s="8">
        <v>155.6</v>
      </c>
      <c r="N49" s="8">
        <v>170.2</v>
      </c>
      <c r="O49" s="8">
        <v>180.9</v>
      </c>
      <c r="P49" s="8">
        <v>187.7</v>
      </c>
      <c r="Q49" s="8">
        <v>200.7</v>
      </c>
      <c r="R49" s="8">
        <v>212</v>
      </c>
      <c r="S49" s="8">
        <v>239</v>
      </c>
      <c r="T49" s="8">
        <v>252</v>
      </c>
      <c r="U49" s="8">
        <v>270.2</v>
      </c>
      <c r="V49" s="8">
        <v>281</v>
      </c>
      <c r="W49" s="8">
        <v>290.39999999999998</v>
      </c>
      <c r="X49" s="8">
        <v>292.10000000000002</v>
      </c>
      <c r="Y49" s="8">
        <v>279.89999999999998</v>
      </c>
      <c r="Z49" s="8">
        <v>286</v>
      </c>
      <c r="AA49" s="8">
        <v>297.7</v>
      </c>
      <c r="AB49" s="8">
        <v>307</v>
      </c>
      <c r="AC49" s="8">
        <v>309.2</v>
      </c>
      <c r="AD49" s="8">
        <v>317.8</v>
      </c>
      <c r="AE49" s="8">
        <v>331.4</v>
      </c>
      <c r="AF49" s="8">
        <v>340.1</v>
      </c>
      <c r="AG49" s="8">
        <v>362.6</v>
      </c>
      <c r="AH49" s="8">
        <v>364.6</v>
      </c>
    </row>
    <row r="50" spans="1:34" x14ac:dyDescent="0.25">
      <c r="A50" s="29">
        <v>48</v>
      </c>
      <c r="B50" t="s">
        <v>151</v>
      </c>
      <c r="C50" s="8">
        <v>29.934533836067818</v>
      </c>
      <c r="D50" s="8">
        <v>34.901528358716583</v>
      </c>
      <c r="E50" s="8">
        <v>40.077710701161443</v>
      </c>
      <c r="F50" s="8">
        <v>44.837949820739752</v>
      </c>
      <c r="G50" s="8">
        <v>48.599681960250983</v>
      </c>
      <c r="H50" s="8">
        <v>53.119111843633817</v>
      </c>
      <c r="I50" s="8">
        <v>60.557441545529493</v>
      </c>
      <c r="J50" s="8">
        <v>70.206837858739107</v>
      </c>
      <c r="K50" s="8">
        <v>80.129881029805091</v>
      </c>
      <c r="L50" s="8">
        <v>96.632610872017992</v>
      </c>
      <c r="M50" s="8">
        <v>123.9</v>
      </c>
      <c r="N50" s="8">
        <v>153.6</v>
      </c>
      <c r="O50" s="8">
        <v>186.2</v>
      </c>
      <c r="P50" s="8">
        <v>210.7</v>
      </c>
      <c r="Q50" s="8">
        <v>205.2</v>
      </c>
      <c r="R50" s="8">
        <v>199.7</v>
      </c>
      <c r="S50" s="8">
        <v>197.7</v>
      </c>
      <c r="T50" s="8">
        <v>201.6</v>
      </c>
      <c r="U50" s="8">
        <v>217.8</v>
      </c>
      <c r="V50" s="8">
        <v>230.5</v>
      </c>
      <c r="W50" s="8">
        <v>256.89999999999998</v>
      </c>
      <c r="X50" s="8">
        <v>281.89999999999998</v>
      </c>
      <c r="Y50" s="8">
        <v>279.7</v>
      </c>
      <c r="Z50" s="8">
        <v>305</v>
      </c>
      <c r="AA50" s="8">
        <v>330.9</v>
      </c>
      <c r="AB50" s="8">
        <v>354.2</v>
      </c>
      <c r="AC50" s="8">
        <v>358.8</v>
      </c>
      <c r="AD50" s="8">
        <v>377.8</v>
      </c>
      <c r="AE50" s="8">
        <v>381.9</v>
      </c>
      <c r="AF50" s="8">
        <v>406.5</v>
      </c>
      <c r="AG50" s="8">
        <v>434.3</v>
      </c>
      <c r="AH50" s="8">
        <v>472.3</v>
      </c>
    </row>
    <row r="51" spans="1:34" x14ac:dyDescent="0.25">
      <c r="A51" s="29">
        <v>49</v>
      </c>
      <c r="B51" t="s">
        <v>152</v>
      </c>
      <c r="C51" s="8">
        <v>222.80063363974551</v>
      </c>
      <c r="D51" s="8">
        <v>254.93342231237065</v>
      </c>
      <c r="E51" s="8">
        <v>288.01536214741037</v>
      </c>
      <c r="F51" s="8">
        <v>312.95283426887943</v>
      </c>
      <c r="G51" s="8">
        <v>317.66427049041687</v>
      </c>
      <c r="H51" s="8">
        <v>338.15950067400081</v>
      </c>
      <c r="I51" s="8">
        <v>354.87743097785193</v>
      </c>
      <c r="J51" s="8">
        <v>377.27418094825168</v>
      </c>
      <c r="K51" s="8">
        <v>418.73868065296244</v>
      </c>
      <c r="L51" s="8">
        <v>467.6365890659265</v>
      </c>
      <c r="M51" s="8">
        <v>520.29999999999995</v>
      </c>
      <c r="N51" s="8">
        <v>565.79999999999995</v>
      </c>
      <c r="O51" s="8">
        <v>610.5</v>
      </c>
      <c r="P51" s="8">
        <v>675.4</v>
      </c>
      <c r="Q51" s="8">
        <v>697.5</v>
      </c>
      <c r="R51" s="8">
        <v>710.8</v>
      </c>
      <c r="S51" s="8">
        <v>734.9</v>
      </c>
      <c r="T51" s="8">
        <v>793.9</v>
      </c>
      <c r="U51" s="8">
        <v>858.2</v>
      </c>
      <c r="V51" s="8">
        <v>920.6</v>
      </c>
      <c r="W51" s="8">
        <v>997.1</v>
      </c>
      <c r="X51" s="8">
        <v>1050.2</v>
      </c>
      <c r="Y51" s="8">
        <v>1000.1</v>
      </c>
      <c r="Z51" s="8">
        <v>1026.9000000000001</v>
      </c>
      <c r="AA51" s="8">
        <v>1082.0999999999999</v>
      </c>
      <c r="AB51" s="8">
        <v>1123.9000000000001</v>
      </c>
      <c r="AC51" s="8">
        <v>1152.8</v>
      </c>
      <c r="AD51" s="8">
        <v>1224.0999999999999</v>
      </c>
      <c r="AE51" s="8">
        <v>1286.0999999999999</v>
      </c>
      <c r="AF51" s="8">
        <v>1347.6</v>
      </c>
      <c r="AG51" s="8">
        <v>1424.9</v>
      </c>
      <c r="AH51" s="8">
        <v>1539.1</v>
      </c>
    </row>
    <row r="52" spans="1:34" x14ac:dyDescent="0.25">
      <c r="A52" s="29">
        <v>50</v>
      </c>
      <c r="B52" t="s">
        <v>153</v>
      </c>
      <c r="C52" s="8">
        <v>104.70109968404302</v>
      </c>
      <c r="D52" s="8">
        <v>110.91085649663596</v>
      </c>
      <c r="E52" s="8">
        <v>118.08044238708514</v>
      </c>
      <c r="F52" s="8">
        <v>125.1457656943427</v>
      </c>
      <c r="G52" s="8">
        <v>129.63518987917323</v>
      </c>
      <c r="H52" s="8">
        <v>136.79046521890825</v>
      </c>
      <c r="I52" s="8">
        <v>146.66270082309543</v>
      </c>
      <c r="J52" s="8">
        <v>157.72373431656533</v>
      </c>
      <c r="K52" s="8">
        <v>168.21132360044106</v>
      </c>
      <c r="L52" s="8">
        <v>179.81309147286419</v>
      </c>
      <c r="M52" s="8">
        <v>195.2</v>
      </c>
      <c r="N52" s="8">
        <v>221.7</v>
      </c>
      <c r="O52" s="8">
        <v>240.1</v>
      </c>
      <c r="P52" s="8">
        <v>260.2</v>
      </c>
      <c r="Q52" s="8">
        <v>259.60000000000002</v>
      </c>
      <c r="R52" s="8">
        <v>261.8</v>
      </c>
      <c r="S52" s="8">
        <v>280.60000000000002</v>
      </c>
      <c r="T52" s="8">
        <v>320.8</v>
      </c>
      <c r="U52" s="8">
        <v>354.8</v>
      </c>
      <c r="V52" s="8">
        <v>383.7</v>
      </c>
      <c r="W52" s="8">
        <v>433.4</v>
      </c>
      <c r="X52" s="8">
        <v>432.6</v>
      </c>
      <c r="Y52" s="8">
        <v>400.2</v>
      </c>
      <c r="Z52" s="8">
        <v>422.2</v>
      </c>
      <c r="AA52" s="8">
        <v>446.5</v>
      </c>
      <c r="AB52" s="8">
        <v>478.8</v>
      </c>
      <c r="AC52" s="8">
        <v>499</v>
      </c>
      <c r="AD52" s="8">
        <v>531.29999999999995</v>
      </c>
      <c r="AE52" s="8">
        <v>561.79999999999995</v>
      </c>
      <c r="AF52" s="8">
        <v>566.5</v>
      </c>
      <c r="AG52" s="8">
        <v>602.4</v>
      </c>
      <c r="AH52" s="8">
        <v>635.70000000000005</v>
      </c>
    </row>
    <row r="53" spans="1:34" x14ac:dyDescent="0.25">
      <c r="A53" s="29">
        <v>51</v>
      </c>
      <c r="B53" t="s">
        <v>154</v>
      </c>
      <c r="C53" s="8">
        <v>109.95480687465006</v>
      </c>
      <c r="D53" s="8">
        <v>130.13178340505715</v>
      </c>
      <c r="E53" s="8">
        <v>147.59974772975403</v>
      </c>
      <c r="F53" s="8">
        <v>165.36530456165946</v>
      </c>
      <c r="G53" s="8">
        <v>168.42815528176396</v>
      </c>
      <c r="H53" s="8">
        <v>181.77788927254983</v>
      </c>
      <c r="I53" s="8">
        <v>192.94936882770469</v>
      </c>
      <c r="J53" s="8">
        <v>214.96610109976498</v>
      </c>
      <c r="K53" s="8">
        <v>243.20057373251703</v>
      </c>
      <c r="L53" s="8">
        <v>273.46808383892795</v>
      </c>
      <c r="M53" s="8">
        <v>308.89999999999998</v>
      </c>
      <c r="N53" s="8">
        <v>352.6</v>
      </c>
      <c r="O53" s="8">
        <v>385.4</v>
      </c>
      <c r="P53" s="8">
        <v>423.2</v>
      </c>
      <c r="Q53" s="8">
        <v>418.9</v>
      </c>
      <c r="R53" s="8">
        <v>414.4</v>
      </c>
      <c r="S53" s="8">
        <v>434.7</v>
      </c>
      <c r="T53" s="8">
        <v>469.9</v>
      </c>
      <c r="U53" s="8">
        <v>513.5</v>
      </c>
      <c r="V53" s="8">
        <v>549.4</v>
      </c>
      <c r="W53" s="8">
        <v>588.9</v>
      </c>
      <c r="X53" s="8">
        <v>602.70000000000005</v>
      </c>
      <c r="Y53" s="8">
        <v>559</v>
      </c>
      <c r="Z53" s="8">
        <v>589.70000000000005</v>
      </c>
      <c r="AA53" s="8">
        <v>628.1</v>
      </c>
      <c r="AB53" s="8">
        <v>661.7</v>
      </c>
      <c r="AC53" s="8">
        <v>690.3</v>
      </c>
      <c r="AD53" s="8">
        <v>757.9</v>
      </c>
      <c r="AE53" s="8">
        <v>808.4</v>
      </c>
      <c r="AF53" s="8">
        <v>860.9</v>
      </c>
      <c r="AG53" s="8">
        <v>917.7</v>
      </c>
      <c r="AH53" s="8">
        <v>991.3</v>
      </c>
    </row>
    <row r="54" spans="1:34" x14ac:dyDescent="0.25">
      <c r="A54" s="29">
        <v>52</v>
      </c>
      <c r="B54" t="s">
        <v>155</v>
      </c>
      <c r="C54" s="8">
        <v>20.098063941488174</v>
      </c>
      <c r="D54" s="8">
        <v>23.582226838271513</v>
      </c>
      <c r="E54" s="8">
        <v>25.957273199641765</v>
      </c>
      <c r="F54" s="8">
        <v>28.509902825882531</v>
      </c>
      <c r="G54" s="8">
        <v>28.387359987909548</v>
      </c>
      <c r="H54" s="8">
        <v>31.022031006940821</v>
      </c>
      <c r="I54" s="8">
        <v>33.35553742279275</v>
      </c>
      <c r="J54" s="8">
        <v>36.206216156429591</v>
      </c>
      <c r="K54" s="8">
        <v>38.244788962758413</v>
      </c>
      <c r="L54" s="8">
        <v>40.279207774012981</v>
      </c>
      <c r="M54" s="8">
        <v>42</v>
      </c>
      <c r="N54" s="8">
        <v>46.5</v>
      </c>
      <c r="O54" s="8">
        <v>50.7</v>
      </c>
      <c r="P54" s="8">
        <v>52.7</v>
      </c>
      <c r="Q54" s="8">
        <v>53.4</v>
      </c>
      <c r="R54" s="8">
        <v>53.5</v>
      </c>
      <c r="S54" s="8">
        <v>57.3</v>
      </c>
      <c r="T54" s="8">
        <v>62</v>
      </c>
      <c r="U54" s="8">
        <v>66.8</v>
      </c>
      <c r="V54" s="8">
        <v>73.5</v>
      </c>
      <c r="W54" s="8">
        <v>76.5</v>
      </c>
      <c r="X54" s="8">
        <v>79.5</v>
      </c>
      <c r="Y54" s="8">
        <v>74.8</v>
      </c>
      <c r="Z54" s="8">
        <v>82.4</v>
      </c>
      <c r="AA54" s="8">
        <v>83.2</v>
      </c>
      <c r="AB54" s="8">
        <v>83.6</v>
      </c>
      <c r="AC54" s="8">
        <v>85.1</v>
      </c>
      <c r="AD54" s="8">
        <v>89.8</v>
      </c>
      <c r="AE54" s="8">
        <v>90</v>
      </c>
      <c r="AF54" s="8">
        <v>94.9</v>
      </c>
      <c r="AG54" s="8">
        <v>100.6</v>
      </c>
      <c r="AH54" s="8">
        <v>106.1</v>
      </c>
    </row>
    <row r="55" spans="1:34" x14ac:dyDescent="0.25">
      <c r="A55" s="29">
        <v>53</v>
      </c>
      <c r="B55" t="s">
        <v>83</v>
      </c>
      <c r="C55" s="8">
        <v>57.07004497992385</v>
      </c>
      <c r="D55" s="8">
        <v>63.456815202324144</v>
      </c>
      <c r="E55" s="8">
        <v>69.438877153221327</v>
      </c>
      <c r="F55" s="8">
        <v>75.14289525487726</v>
      </c>
      <c r="G55" s="8">
        <v>79.881998215414498</v>
      </c>
      <c r="H55" s="8">
        <v>85.081418217102367</v>
      </c>
      <c r="I55" s="8">
        <v>89.668111957124196</v>
      </c>
      <c r="J55" s="8">
        <v>94.554475179529831</v>
      </c>
      <c r="K55" s="8">
        <v>100.88048767162823</v>
      </c>
      <c r="L55" s="8">
        <v>108.65953673031787</v>
      </c>
      <c r="M55" s="8">
        <v>113.1</v>
      </c>
      <c r="N55" s="8">
        <v>121.7</v>
      </c>
      <c r="O55" s="8">
        <v>130</v>
      </c>
      <c r="P55" s="8">
        <v>141.69999999999999</v>
      </c>
      <c r="Q55" s="8">
        <v>155.6</v>
      </c>
      <c r="R55" s="8">
        <v>166.3</v>
      </c>
      <c r="S55" s="8">
        <v>176.7</v>
      </c>
      <c r="T55" s="8">
        <v>185.4</v>
      </c>
      <c r="U55" s="8">
        <v>195.1</v>
      </c>
      <c r="V55" s="8">
        <v>213.5</v>
      </c>
      <c r="W55" s="8">
        <v>236.6</v>
      </c>
      <c r="X55" s="8">
        <v>257.3</v>
      </c>
      <c r="Y55" s="8">
        <v>273.5</v>
      </c>
      <c r="Z55" s="8">
        <v>292.89999999999998</v>
      </c>
      <c r="AA55" s="8">
        <v>306.39999999999998</v>
      </c>
      <c r="AB55" s="8">
        <v>309.39999999999998</v>
      </c>
      <c r="AC55" s="8">
        <v>319.8</v>
      </c>
      <c r="AD55" s="8">
        <v>330.2</v>
      </c>
      <c r="AE55" s="8">
        <v>342.2</v>
      </c>
      <c r="AF55" s="8">
        <v>353.6</v>
      </c>
      <c r="AG55" s="8">
        <v>365.6</v>
      </c>
      <c r="AH55" s="8">
        <v>369.6</v>
      </c>
    </row>
    <row r="56" spans="1:34" x14ac:dyDescent="0.25">
      <c r="A56" s="29">
        <v>54</v>
      </c>
      <c r="B56" t="s">
        <v>156</v>
      </c>
      <c r="C56" s="8">
        <v>172.43969533844023</v>
      </c>
      <c r="D56" s="8">
        <v>197.10163053802464</v>
      </c>
      <c r="E56" s="8">
        <v>216.05618258702853</v>
      </c>
      <c r="F56" s="8">
        <v>242.61479731291487</v>
      </c>
      <c r="G56" s="8">
        <v>264.94235770903538</v>
      </c>
      <c r="H56" s="8">
        <v>294.87602132006043</v>
      </c>
      <c r="I56" s="8">
        <v>310.9819831373166</v>
      </c>
      <c r="J56" s="8">
        <v>329.65392075446579</v>
      </c>
      <c r="K56" s="8">
        <v>353.24559407962693</v>
      </c>
      <c r="L56" s="8">
        <v>369.45664357325495</v>
      </c>
      <c r="M56" s="8">
        <v>388.2</v>
      </c>
      <c r="N56" s="8">
        <v>408</v>
      </c>
      <c r="O56" s="8">
        <v>425.8</v>
      </c>
      <c r="P56" s="8">
        <v>452.6</v>
      </c>
      <c r="Q56" s="8">
        <v>492.5</v>
      </c>
      <c r="R56" s="8">
        <v>529.6</v>
      </c>
      <c r="S56" s="8">
        <v>566.79999999999995</v>
      </c>
      <c r="T56" s="8">
        <v>607.4</v>
      </c>
      <c r="U56" s="8">
        <v>642.9</v>
      </c>
      <c r="V56" s="8">
        <v>671.8</v>
      </c>
      <c r="W56" s="8">
        <v>707.9</v>
      </c>
      <c r="X56" s="8">
        <v>745.5</v>
      </c>
      <c r="Y56" s="8">
        <v>773.4</v>
      </c>
      <c r="Z56" s="8">
        <v>803.2</v>
      </c>
      <c r="AA56" s="8">
        <v>833.8</v>
      </c>
      <c r="AB56" s="8">
        <v>868.8</v>
      </c>
      <c r="AC56" s="8">
        <v>874.8</v>
      </c>
      <c r="AD56" s="8">
        <v>909</v>
      </c>
      <c r="AE56" s="8">
        <v>957.5</v>
      </c>
      <c r="AF56" s="8">
        <v>1004.7</v>
      </c>
      <c r="AG56" s="8">
        <v>1045.5</v>
      </c>
      <c r="AH56" s="8">
        <v>1099.8</v>
      </c>
    </row>
    <row r="57" spans="1:34" x14ac:dyDescent="0.25">
      <c r="A57" s="29">
        <v>55</v>
      </c>
      <c r="B57" t="s">
        <v>157</v>
      </c>
      <c r="C57" s="8">
        <v>180.66136371748155</v>
      </c>
      <c r="D57" s="8">
        <v>200.14931372230259</v>
      </c>
      <c r="E57" s="8">
        <v>221.68926217981172</v>
      </c>
      <c r="F57" s="8">
        <v>246.97008428557837</v>
      </c>
      <c r="G57" s="8">
        <v>270.56001943104769</v>
      </c>
      <c r="H57" s="8">
        <v>292.29209127351174</v>
      </c>
      <c r="I57" s="8">
        <v>307.06748601002113</v>
      </c>
      <c r="J57" s="8">
        <v>317.30333711204656</v>
      </c>
      <c r="K57" s="8">
        <v>332.29901991723239</v>
      </c>
      <c r="L57" s="8">
        <v>350.58494141785383</v>
      </c>
      <c r="M57" s="8">
        <v>366.5</v>
      </c>
      <c r="N57" s="8">
        <v>391.8</v>
      </c>
      <c r="O57" s="8">
        <v>409.1</v>
      </c>
      <c r="P57" s="8">
        <v>432.6</v>
      </c>
      <c r="Q57" s="8">
        <v>466.7</v>
      </c>
      <c r="R57" s="8">
        <v>510.4</v>
      </c>
      <c r="S57" s="8">
        <v>546.1</v>
      </c>
      <c r="T57" s="8">
        <v>579.70000000000005</v>
      </c>
      <c r="U57" s="8">
        <v>624.5</v>
      </c>
      <c r="V57" s="8">
        <v>665</v>
      </c>
      <c r="W57" s="8">
        <v>702.4</v>
      </c>
      <c r="X57" s="8">
        <v>750.5</v>
      </c>
      <c r="Y57" s="8">
        <v>797.2</v>
      </c>
      <c r="Z57" s="8">
        <v>832.2</v>
      </c>
      <c r="AA57" s="8">
        <v>869.1</v>
      </c>
      <c r="AB57" s="8">
        <v>917.69999999999993</v>
      </c>
      <c r="AC57" s="8">
        <v>946.4</v>
      </c>
      <c r="AD57" s="8">
        <v>979.6</v>
      </c>
      <c r="AE57" s="8">
        <v>1043</v>
      </c>
      <c r="AF57" s="8">
        <v>1100</v>
      </c>
      <c r="AG57" s="8">
        <v>1147.0999999999999</v>
      </c>
      <c r="AH57" s="8">
        <v>1202.4000000000001</v>
      </c>
    </row>
    <row r="58" spans="1:34" x14ac:dyDescent="0.25">
      <c r="A58" s="29">
        <v>56</v>
      </c>
      <c r="B58" t="s">
        <v>158</v>
      </c>
      <c r="C58" s="8">
        <v>26.04147311696747</v>
      </c>
      <c r="D58" s="8">
        <v>31.497574746310324</v>
      </c>
      <c r="E58" s="8">
        <v>34.202900038598131</v>
      </c>
      <c r="F58" s="8">
        <v>37.85973309360952</v>
      </c>
      <c r="G58" s="8">
        <v>38.730219428098685</v>
      </c>
      <c r="H58" s="8">
        <v>41.259668933917169</v>
      </c>
      <c r="I58" s="8">
        <v>44.749518799321365</v>
      </c>
      <c r="J58" s="8">
        <v>47.831297318295654</v>
      </c>
      <c r="K58" s="8">
        <v>51.15416399309732</v>
      </c>
      <c r="L58" s="8">
        <v>53.792300783169864</v>
      </c>
      <c r="M58" s="8">
        <v>61.6</v>
      </c>
      <c r="N58" s="8">
        <v>66.3</v>
      </c>
      <c r="O58" s="8">
        <v>73.8</v>
      </c>
      <c r="P58" s="8">
        <v>83.1</v>
      </c>
      <c r="Q58" s="8">
        <v>93.6</v>
      </c>
      <c r="R58" s="8">
        <v>100.5</v>
      </c>
      <c r="S58" s="8">
        <v>106.4</v>
      </c>
      <c r="T58" s="8">
        <v>110.1</v>
      </c>
      <c r="U58" s="8">
        <v>116.9</v>
      </c>
      <c r="V58" s="8">
        <v>124.4</v>
      </c>
      <c r="W58" s="8">
        <v>134</v>
      </c>
      <c r="X58" s="8">
        <v>145.30000000000001</v>
      </c>
      <c r="Y58" s="8">
        <v>153.4</v>
      </c>
      <c r="Z58" s="8">
        <v>162.6</v>
      </c>
      <c r="AA58" s="8">
        <v>164.4</v>
      </c>
      <c r="AB58" s="8">
        <v>169.4</v>
      </c>
      <c r="AC58" s="8">
        <v>172.7</v>
      </c>
      <c r="AD58" s="8">
        <v>179.9</v>
      </c>
      <c r="AE58" s="8">
        <v>187.2</v>
      </c>
      <c r="AF58" s="8">
        <v>196.8</v>
      </c>
      <c r="AG58" s="8">
        <v>210.1</v>
      </c>
      <c r="AH58" s="8">
        <v>221.7</v>
      </c>
    </row>
    <row r="59" spans="1:34" x14ac:dyDescent="0.25">
      <c r="A59" s="29">
        <v>57</v>
      </c>
      <c r="B59" t="s">
        <v>159</v>
      </c>
      <c r="C59" s="8">
        <v>23.064467371531432</v>
      </c>
      <c r="D59" s="8">
        <v>25.752282956933577</v>
      </c>
      <c r="E59" s="8">
        <v>27.296651046029851</v>
      </c>
      <c r="F59" s="8">
        <v>32.288936225360025</v>
      </c>
      <c r="G59" s="8">
        <v>34.250701094669317</v>
      </c>
      <c r="H59" s="8">
        <v>37.421818215220611</v>
      </c>
      <c r="I59" s="8">
        <v>42.464630373859727</v>
      </c>
      <c r="J59" s="8">
        <v>45.966369681936229</v>
      </c>
      <c r="K59" s="8">
        <v>51.08936595829411</v>
      </c>
      <c r="L59" s="8">
        <v>56.463898716253844</v>
      </c>
      <c r="M59" s="8">
        <v>59.3</v>
      </c>
      <c r="N59" s="8">
        <v>64.599999999999994</v>
      </c>
      <c r="O59" s="8">
        <v>69.2</v>
      </c>
      <c r="P59" s="8">
        <v>75.900000000000006</v>
      </c>
      <c r="Q59" s="8">
        <v>83</v>
      </c>
      <c r="R59" s="8">
        <v>91</v>
      </c>
      <c r="S59" s="8">
        <v>97.4</v>
      </c>
      <c r="T59" s="8">
        <v>101.1</v>
      </c>
      <c r="U59" s="8">
        <v>106.4</v>
      </c>
      <c r="V59" s="8">
        <v>116.4</v>
      </c>
      <c r="W59" s="8">
        <v>126.6</v>
      </c>
      <c r="X59" s="8">
        <v>131.80000000000001</v>
      </c>
      <c r="Y59" s="8">
        <v>133.30000000000001</v>
      </c>
      <c r="Z59" s="8">
        <v>134</v>
      </c>
      <c r="AA59" s="8">
        <v>136.6</v>
      </c>
      <c r="AB59" s="8">
        <v>144.69999999999999</v>
      </c>
      <c r="AC59" s="8">
        <v>149.5</v>
      </c>
      <c r="AD59" s="8">
        <v>159</v>
      </c>
      <c r="AE59" s="8">
        <v>169.1</v>
      </c>
      <c r="AF59" s="8">
        <v>176.8</v>
      </c>
      <c r="AG59" s="8">
        <v>189</v>
      </c>
      <c r="AH59" s="8">
        <v>202.3</v>
      </c>
    </row>
    <row r="60" spans="1:34" x14ac:dyDescent="0.25">
      <c r="A60" s="29">
        <v>58</v>
      </c>
      <c r="B60" t="s">
        <v>160</v>
      </c>
      <c r="C60" s="8">
        <v>26.086814798050291</v>
      </c>
      <c r="D60" s="8">
        <v>29.91000283908005</v>
      </c>
      <c r="E60" s="8">
        <v>34.003821043159313</v>
      </c>
      <c r="F60" s="8">
        <v>37.430729199019574</v>
      </c>
      <c r="G60" s="8">
        <v>38.6507127989384</v>
      </c>
      <c r="H60" s="8">
        <v>44.222257616500073</v>
      </c>
      <c r="I60" s="8">
        <v>47.669570428061427</v>
      </c>
      <c r="J60" s="8">
        <v>51.256494039449301</v>
      </c>
      <c r="K60" s="8">
        <v>57.852567337606239</v>
      </c>
      <c r="L60" s="8">
        <v>62.654104901306695</v>
      </c>
      <c r="M60" s="8">
        <v>68.099999999999994</v>
      </c>
      <c r="N60" s="8">
        <v>68.900000000000006</v>
      </c>
      <c r="O60" s="8">
        <v>73.3</v>
      </c>
      <c r="P60" s="8">
        <v>75.599999999999994</v>
      </c>
      <c r="Q60" s="8">
        <v>77</v>
      </c>
      <c r="R60" s="8">
        <v>76.3</v>
      </c>
      <c r="S60" s="8">
        <v>83</v>
      </c>
      <c r="T60" s="8">
        <v>90.8</v>
      </c>
      <c r="U60" s="8">
        <v>95.6</v>
      </c>
      <c r="V60" s="8">
        <v>106.3</v>
      </c>
      <c r="W60" s="8">
        <v>114.9</v>
      </c>
      <c r="X60" s="8">
        <v>115.8</v>
      </c>
      <c r="Y60" s="8">
        <v>110.8</v>
      </c>
      <c r="Z60" s="8">
        <v>111.9</v>
      </c>
      <c r="AA60" s="8">
        <v>115.5</v>
      </c>
      <c r="AB60" s="8">
        <v>119.8</v>
      </c>
      <c r="AC60" s="8">
        <v>124.6</v>
      </c>
      <c r="AD60" s="8">
        <v>129.4</v>
      </c>
      <c r="AE60" s="8">
        <v>136.1</v>
      </c>
      <c r="AF60" s="8">
        <v>142.5</v>
      </c>
      <c r="AG60" s="8">
        <v>152.5</v>
      </c>
      <c r="AH60" s="8">
        <v>160.19999999999999</v>
      </c>
    </row>
    <row r="61" spans="1:34" x14ac:dyDescent="0.25">
      <c r="A61" s="29">
        <v>59</v>
      </c>
      <c r="B61" t="s">
        <v>161</v>
      </c>
      <c r="C61" s="8">
        <v>63.609061136109922</v>
      </c>
      <c r="D61" s="8">
        <v>69.8596952408367</v>
      </c>
      <c r="E61" s="8">
        <v>73.278806814184989</v>
      </c>
      <c r="F61" s="8">
        <v>76.977560956299882</v>
      </c>
      <c r="G61" s="8">
        <v>78.168589226463808</v>
      </c>
      <c r="H61" s="8">
        <v>84.701130213049098</v>
      </c>
      <c r="I61" s="8">
        <v>89.047477672935244</v>
      </c>
      <c r="J61" s="8">
        <v>95.696630742027466</v>
      </c>
      <c r="K61" s="8">
        <v>101.98236168721512</v>
      </c>
      <c r="L61" s="8">
        <v>109.27910807516234</v>
      </c>
      <c r="M61" s="8">
        <v>116.5</v>
      </c>
      <c r="N61" s="8">
        <v>123.8</v>
      </c>
      <c r="O61" s="8">
        <v>133.80000000000001</v>
      </c>
      <c r="P61" s="8">
        <v>150.30000000000001</v>
      </c>
      <c r="Q61" s="8">
        <v>144.69999999999999</v>
      </c>
      <c r="R61" s="8">
        <v>147.6</v>
      </c>
      <c r="S61" s="8">
        <v>151.19999999999999</v>
      </c>
      <c r="T61" s="8">
        <v>163.1</v>
      </c>
      <c r="U61" s="8">
        <v>177.4</v>
      </c>
      <c r="V61" s="8">
        <v>187.5</v>
      </c>
      <c r="W61" s="8">
        <v>192.8</v>
      </c>
      <c r="X61" s="8">
        <v>198</v>
      </c>
      <c r="Y61" s="8">
        <v>181.9</v>
      </c>
      <c r="Z61" s="8">
        <v>185.7</v>
      </c>
      <c r="AA61" s="8">
        <v>198.7</v>
      </c>
      <c r="AB61" s="8">
        <v>214.9</v>
      </c>
      <c r="AC61" s="8">
        <v>226</v>
      </c>
      <c r="AD61" s="8">
        <v>244.2</v>
      </c>
      <c r="AE61" s="8">
        <v>258.5</v>
      </c>
      <c r="AF61" s="8">
        <v>267.10000000000002</v>
      </c>
      <c r="AG61" s="8">
        <v>273.60000000000002</v>
      </c>
      <c r="AH61" s="8">
        <v>286.7</v>
      </c>
    </row>
    <row r="62" spans="1:34" x14ac:dyDescent="0.25">
      <c r="A62" s="29">
        <v>60</v>
      </c>
      <c r="B62" t="s">
        <v>162</v>
      </c>
      <c r="C62" s="8">
        <v>179.1218272864412</v>
      </c>
      <c r="D62" s="8">
        <v>198.92520799070599</v>
      </c>
      <c r="E62" s="8">
        <v>210.75790645806612</v>
      </c>
      <c r="F62" s="8">
        <v>227.09520873018116</v>
      </c>
      <c r="G62" s="8">
        <v>232.10068466830535</v>
      </c>
      <c r="H62" s="8">
        <v>239.52181389553974</v>
      </c>
      <c r="I62" s="8">
        <v>254.55987765517486</v>
      </c>
      <c r="J62" s="8">
        <v>266.92482037599518</v>
      </c>
      <c r="K62" s="8">
        <v>276.11144273665855</v>
      </c>
      <c r="L62" s="8">
        <v>288.24163545191931</v>
      </c>
      <c r="M62" s="8">
        <v>307</v>
      </c>
      <c r="N62" s="8">
        <v>325.3</v>
      </c>
      <c r="O62" s="8">
        <v>342.1</v>
      </c>
      <c r="P62" s="8">
        <v>368.4</v>
      </c>
      <c r="Q62" s="8">
        <v>385</v>
      </c>
      <c r="R62" s="8">
        <v>405.5</v>
      </c>
      <c r="S62" s="8">
        <v>426.3</v>
      </c>
      <c r="T62" s="8">
        <v>452.2</v>
      </c>
      <c r="U62" s="8">
        <v>475.6</v>
      </c>
      <c r="V62" s="8">
        <v>502.3</v>
      </c>
      <c r="W62" s="8">
        <v>521.6</v>
      </c>
      <c r="X62" s="8">
        <v>532.9</v>
      </c>
      <c r="Y62" s="8">
        <v>529.1</v>
      </c>
      <c r="Z62" s="8">
        <v>547.70000000000005</v>
      </c>
      <c r="AA62" s="8">
        <v>579.20000000000005</v>
      </c>
      <c r="AB62" s="8">
        <v>614</v>
      </c>
      <c r="AC62" s="8">
        <v>639.4</v>
      </c>
      <c r="AD62" s="8">
        <v>680</v>
      </c>
      <c r="AE62" s="8">
        <v>734.3</v>
      </c>
      <c r="AF62" s="8">
        <v>769.6</v>
      </c>
      <c r="AG62" s="8">
        <v>808.3</v>
      </c>
      <c r="AH62" s="8">
        <v>858.9</v>
      </c>
    </row>
    <row r="63" spans="1:34" x14ac:dyDescent="0.25">
      <c r="A63" s="29">
        <v>61</v>
      </c>
      <c r="B63" t="s">
        <v>99</v>
      </c>
      <c r="C63" s="8">
        <v>187.23648997273088</v>
      </c>
      <c r="D63" s="8">
        <v>207.85892011502858</v>
      </c>
      <c r="E63" s="8">
        <v>225.63691192853196</v>
      </c>
      <c r="F63" s="8">
        <v>238.85007969022683</v>
      </c>
      <c r="G63" s="8">
        <v>238.09734787286885</v>
      </c>
      <c r="H63" s="8">
        <v>261.39570935563302</v>
      </c>
      <c r="I63" s="8">
        <v>274.04079666982034</v>
      </c>
      <c r="J63" s="8">
        <v>295.11224244074162</v>
      </c>
      <c r="K63" s="8">
        <v>319.07252359170622</v>
      </c>
      <c r="L63" s="8">
        <v>338.62337036920309</v>
      </c>
      <c r="M63" s="8">
        <v>352</v>
      </c>
      <c r="N63" s="8">
        <v>383.5</v>
      </c>
      <c r="O63" s="8">
        <v>402.5</v>
      </c>
      <c r="P63" s="8">
        <v>425.9</v>
      </c>
      <c r="Q63" s="8">
        <v>442.6</v>
      </c>
      <c r="R63" s="8">
        <v>458.4</v>
      </c>
      <c r="S63" s="8">
        <v>468.9</v>
      </c>
      <c r="T63" s="8">
        <v>487.8</v>
      </c>
      <c r="U63" s="8">
        <v>497.6</v>
      </c>
      <c r="V63" s="8">
        <v>523.4</v>
      </c>
      <c r="W63" s="8">
        <v>534.29999999999995</v>
      </c>
      <c r="X63" s="8">
        <v>550.5</v>
      </c>
      <c r="Y63" s="8">
        <v>521.6</v>
      </c>
      <c r="Z63" s="8">
        <v>535</v>
      </c>
      <c r="AA63" s="8">
        <v>548.9</v>
      </c>
      <c r="AB63" s="8">
        <v>576.29999999999995</v>
      </c>
      <c r="AC63" s="8">
        <v>584.5</v>
      </c>
      <c r="AD63" s="8">
        <v>620.79999999999995</v>
      </c>
      <c r="AE63" s="8">
        <v>642.79999999999995</v>
      </c>
      <c r="AF63" s="8">
        <v>673.6</v>
      </c>
      <c r="AG63" s="8">
        <v>693.6</v>
      </c>
      <c r="AH63" s="8">
        <v>739.7</v>
      </c>
    </row>
    <row r="64" spans="1:34" x14ac:dyDescent="0.25">
      <c r="A64" s="29">
        <v>62</v>
      </c>
      <c r="B64" t="s">
        <v>163</v>
      </c>
      <c r="C64" s="8">
        <v>427.16195736680692</v>
      </c>
      <c r="D64" s="8">
        <v>440.05467136692772</v>
      </c>
      <c r="E64" s="8">
        <v>460.58662151624361</v>
      </c>
      <c r="F64" s="8">
        <v>485.17365937569213</v>
      </c>
      <c r="G64" s="8">
        <v>509.655487398415</v>
      </c>
      <c r="H64" s="8">
        <v>517.59732707851003</v>
      </c>
      <c r="I64" s="8">
        <v>515.61537415393275</v>
      </c>
      <c r="J64" s="8">
        <v>519.65843788125881</v>
      </c>
      <c r="K64" s="8">
        <v>521.3117353173883</v>
      </c>
      <c r="L64" s="8">
        <v>530.49905906498088</v>
      </c>
      <c r="M64" s="8">
        <v>541.5</v>
      </c>
      <c r="N64" s="8">
        <v>542.1</v>
      </c>
      <c r="O64" s="8">
        <v>563.1</v>
      </c>
      <c r="P64" s="8">
        <v>588.20000000000005</v>
      </c>
      <c r="Q64" s="8">
        <v>619.4</v>
      </c>
      <c r="R64" s="8">
        <v>679.5</v>
      </c>
      <c r="S64" s="8">
        <v>751.5</v>
      </c>
      <c r="T64" s="8">
        <v>805.6</v>
      </c>
      <c r="U64" s="8">
        <v>852.7</v>
      </c>
      <c r="V64" s="8">
        <v>900.5</v>
      </c>
      <c r="W64" s="8">
        <v>940</v>
      </c>
      <c r="X64" s="8">
        <v>1022.1</v>
      </c>
      <c r="Y64" s="8">
        <v>1076.3</v>
      </c>
      <c r="Z64" s="8">
        <v>1143.7</v>
      </c>
      <c r="AA64" s="8">
        <v>1147.9000000000001</v>
      </c>
      <c r="AB64" s="8">
        <v>1143.4000000000001</v>
      </c>
      <c r="AC64" s="8">
        <v>1097.0999999999999</v>
      </c>
      <c r="AD64" s="8">
        <v>1094.8</v>
      </c>
      <c r="AE64" s="8">
        <v>1099.8</v>
      </c>
      <c r="AF64" s="8">
        <v>1114.2</v>
      </c>
      <c r="AG64" s="8">
        <v>1137</v>
      </c>
      <c r="AH64" s="8">
        <v>1201.0999999999999</v>
      </c>
    </row>
    <row r="65" spans="1:34" x14ac:dyDescent="0.25">
      <c r="A65" s="29">
        <v>63</v>
      </c>
      <c r="B65" t="s">
        <v>164</v>
      </c>
      <c r="C65" s="8">
        <v>613.12604971523228</v>
      </c>
      <c r="D65" s="8">
        <v>656.99323818406128</v>
      </c>
      <c r="E65" s="8">
        <v>708.7638084701058</v>
      </c>
      <c r="F65" s="8">
        <v>768.35202066870409</v>
      </c>
      <c r="G65" s="8">
        <v>818.03829472979305</v>
      </c>
      <c r="H65" s="8">
        <v>866.89779115024533</v>
      </c>
      <c r="I65" s="8">
        <v>918.65407145135953</v>
      </c>
      <c r="J65" s="8">
        <v>973.69500662694691</v>
      </c>
      <c r="K65" s="8">
        <v>1028.5562962900672</v>
      </c>
      <c r="L65" s="8">
        <v>1073.5870977354091</v>
      </c>
      <c r="M65" s="8">
        <v>1123.5999999999999</v>
      </c>
      <c r="N65" s="8">
        <v>1187.5999999999999</v>
      </c>
      <c r="O65" s="8">
        <v>1271.5999999999999</v>
      </c>
      <c r="P65" s="8">
        <v>1362.9</v>
      </c>
      <c r="Q65" s="8">
        <v>1459.7</v>
      </c>
      <c r="R65" s="8">
        <v>1535.3</v>
      </c>
      <c r="S65" s="8">
        <v>1591.6</v>
      </c>
      <c r="T65" s="8">
        <v>1674</v>
      </c>
      <c r="U65" s="8">
        <v>1770.5</v>
      </c>
      <c r="V65" s="8">
        <v>1876.6</v>
      </c>
      <c r="W65" s="8">
        <v>1992.9</v>
      </c>
      <c r="X65" s="8">
        <v>2097.9</v>
      </c>
      <c r="Y65" s="8">
        <v>2147.5</v>
      </c>
      <c r="Z65" s="8">
        <v>2191.4</v>
      </c>
      <c r="AA65" s="8">
        <v>2216.5</v>
      </c>
      <c r="AB65" s="8">
        <v>2246.4</v>
      </c>
      <c r="AC65" s="8">
        <v>2329.3000000000002</v>
      </c>
      <c r="AD65" s="8">
        <v>2396.8000000000002</v>
      </c>
      <c r="AE65" s="8">
        <v>2472.5</v>
      </c>
      <c r="AF65" s="8">
        <v>2545.6999999999998</v>
      </c>
      <c r="AG65" s="8">
        <v>2641</v>
      </c>
      <c r="AH65" s="8">
        <v>2761.1</v>
      </c>
    </row>
    <row r="66" spans="1:34" s="32" customFormat="1" x14ac:dyDescent="0.25">
      <c r="A66" s="33" t="s">
        <v>495</v>
      </c>
    </row>
    <row r="67" spans="1:34" x14ac:dyDescent="0.25">
      <c r="A67" s="29">
        <v>1</v>
      </c>
      <c r="B67" t="s">
        <v>108</v>
      </c>
      <c r="C67" s="8">
        <v>85.469710806999984</v>
      </c>
      <c r="D67" s="8">
        <v>92.75859969599999</v>
      </c>
      <c r="E67" s="8">
        <v>98.050532724999982</v>
      </c>
      <c r="F67" s="8">
        <v>102.44383561599999</v>
      </c>
      <c r="G67" s="8">
        <v>104.54063926899998</v>
      </c>
      <c r="H67" s="8">
        <v>102.04444444399999</v>
      </c>
      <c r="I67" s="8">
        <v>110.63135464199999</v>
      </c>
      <c r="J67" s="8">
        <v>113.42709284599997</v>
      </c>
      <c r="K67" s="8">
        <v>122.61308980199999</v>
      </c>
      <c r="L67" s="8">
        <v>122.31354642299999</v>
      </c>
      <c r="M67" s="8">
        <v>131.19999999999999</v>
      </c>
      <c r="N67" s="8">
        <v>128.80000000000001</v>
      </c>
      <c r="O67" s="8">
        <v>129</v>
      </c>
      <c r="P67" s="8">
        <v>128.30000000000001</v>
      </c>
      <c r="Q67" s="8">
        <v>134.19999999999999</v>
      </c>
      <c r="R67" s="8">
        <v>127.9</v>
      </c>
      <c r="S67" s="8">
        <v>135.69999999999999</v>
      </c>
      <c r="T67" s="8">
        <v>142.5</v>
      </c>
      <c r="U67" s="8">
        <v>147.4</v>
      </c>
      <c r="V67" s="8">
        <v>158.19999999999999</v>
      </c>
      <c r="W67" s="8">
        <v>186.8</v>
      </c>
      <c r="X67" s="8">
        <v>210.5</v>
      </c>
      <c r="Y67" s="8">
        <v>196</v>
      </c>
      <c r="Z67" s="8">
        <v>205.6</v>
      </c>
      <c r="AA67" s="8">
        <v>231.1</v>
      </c>
      <c r="AB67" s="8">
        <v>256.8</v>
      </c>
      <c r="AC67" s="8">
        <v>254.5</v>
      </c>
      <c r="AD67" s="8">
        <v>277</v>
      </c>
      <c r="AE67" s="8">
        <v>256.3</v>
      </c>
      <c r="AF67" s="8">
        <v>246.1</v>
      </c>
      <c r="AG67" s="8">
        <v>252</v>
      </c>
      <c r="AH67" s="8">
        <v>259.60000000000002</v>
      </c>
    </row>
    <row r="68" spans="1:34" x14ac:dyDescent="0.25">
      <c r="A68" s="29">
        <v>2</v>
      </c>
      <c r="B68" t="s">
        <v>109</v>
      </c>
      <c r="C68" s="8">
        <v>9.3559322032584298</v>
      </c>
      <c r="D68" s="8">
        <v>12.3050847458427</v>
      </c>
      <c r="E68" s="8">
        <v>12.3050847458427</v>
      </c>
      <c r="F68" s="8">
        <v>12.915254236853936</v>
      </c>
      <c r="G68" s="8">
        <v>12.508474575842701</v>
      </c>
      <c r="H68" s="8">
        <v>15.661016949438208</v>
      </c>
      <c r="I68" s="8">
        <v>17.288135593483151</v>
      </c>
      <c r="J68" s="8">
        <v>18.610169492022475</v>
      </c>
      <c r="K68" s="8">
        <v>18.711864406516856</v>
      </c>
      <c r="L68" s="8">
        <v>18.915254237528092</v>
      </c>
      <c r="M68" s="8">
        <v>18</v>
      </c>
      <c r="N68" s="8">
        <v>21.2</v>
      </c>
      <c r="O68" s="8">
        <v>23.7</v>
      </c>
      <c r="P68" s="8">
        <v>17</v>
      </c>
      <c r="Q68" s="8">
        <v>17.3</v>
      </c>
      <c r="R68" s="8">
        <v>17.899999999999999</v>
      </c>
      <c r="S68" s="8">
        <v>18.600000000000001</v>
      </c>
      <c r="T68" s="8">
        <v>21.8</v>
      </c>
      <c r="U68" s="8">
        <v>22.7</v>
      </c>
      <c r="V68" s="8">
        <v>18.899999999999999</v>
      </c>
      <c r="W68" s="8">
        <v>16.2</v>
      </c>
      <c r="X68" s="8">
        <v>17</v>
      </c>
      <c r="Y68" s="8">
        <v>14.4</v>
      </c>
      <c r="Z68" s="8">
        <v>17</v>
      </c>
      <c r="AA68" s="8">
        <v>20.5</v>
      </c>
      <c r="AB68" s="8">
        <v>16.3</v>
      </c>
      <c r="AC68" s="8">
        <v>18.3</v>
      </c>
      <c r="AD68" s="8">
        <v>22.9</v>
      </c>
      <c r="AE68" s="8">
        <v>18.899999999999999</v>
      </c>
      <c r="AF68" s="8">
        <v>17.7</v>
      </c>
      <c r="AG68" s="8">
        <v>21</v>
      </c>
      <c r="AH68" s="8">
        <v>20.5</v>
      </c>
    </row>
    <row r="69" spans="1:34" x14ac:dyDescent="0.25">
      <c r="A69" s="29">
        <v>3</v>
      </c>
      <c r="B69" t="s">
        <v>110</v>
      </c>
      <c r="C69" s="8">
        <v>32.233421750225354</v>
      </c>
      <c r="D69" s="8">
        <v>29.815915119009393</v>
      </c>
      <c r="E69" s="8">
        <v>30.851989390258218</v>
      </c>
      <c r="F69" s="8">
        <v>36.26259946925822</v>
      </c>
      <c r="G69" s="8">
        <v>37.413793103413148</v>
      </c>
      <c r="H69" s="8">
        <v>39.601061007798123</v>
      </c>
      <c r="I69" s="8">
        <v>39.02546419123005</v>
      </c>
      <c r="J69" s="8">
        <v>33.845092838042248</v>
      </c>
      <c r="K69" s="8">
        <v>31.312466843920188</v>
      </c>
      <c r="L69" s="8">
        <v>42.709283819507043</v>
      </c>
      <c r="M69" s="8">
        <v>43.4</v>
      </c>
      <c r="N69" s="8">
        <v>33.700000000000003</v>
      </c>
      <c r="O69" s="8">
        <v>41.5</v>
      </c>
      <c r="P69" s="8">
        <v>74.7</v>
      </c>
      <c r="Q69" s="8">
        <v>66.2</v>
      </c>
      <c r="R69" s="8">
        <v>46.8</v>
      </c>
      <c r="S69" s="8">
        <v>73.099999999999994</v>
      </c>
      <c r="T69" s="8">
        <v>78</v>
      </c>
      <c r="U69" s="8">
        <v>93.2</v>
      </c>
      <c r="V69" s="8">
        <v>78.5</v>
      </c>
      <c r="W69" s="8">
        <v>71</v>
      </c>
      <c r="X69" s="8">
        <v>116.8</v>
      </c>
      <c r="Y69" s="8">
        <v>54.7</v>
      </c>
      <c r="Z69" s="8">
        <v>115.9</v>
      </c>
      <c r="AA69" s="8">
        <v>154.80000000000001</v>
      </c>
      <c r="AB69" s="8">
        <v>138.9</v>
      </c>
      <c r="AC69" s="8">
        <v>171.3</v>
      </c>
      <c r="AD69" s="8">
        <v>197.8</v>
      </c>
      <c r="AE69" s="8">
        <v>113.1</v>
      </c>
      <c r="AF69" s="8">
        <v>93.8</v>
      </c>
      <c r="AG69" s="8">
        <v>117.2</v>
      </c>
      <c r="AH69" s="8">
        <v>174.9</v>
      </c>
    </row>
    <row r="70" spans="1:34" x14ac:dyDescent="0.25">
      <c r="A70" s="29">
        <v>4</v>
      </c>
      <c r="B70" t="s">
        <v>111</v>
      </c>
      <c r="C70" s="8">
        <v>28.012500000092466</v>
      </c>
      <c r="D70" s="8">
        <v>29.137500000030819</v>
      </c>
      <c r="E70" s="8">
        <v>29.812500000400686</v>
      </c>
      <c r="F70" s="8">
        <v>31.500000000308223</v>
      </c>
      <c r="G70" s="8">
        <v>31.162500000123288</v>
      </c>
      <c r="H70" s="8">
        <v>29.250000000431509</v>
      </c>
      <c r="I70" s="8">
        <v>26.999999999537671</v>
      </c>
      <c r="J70" s="8">
        <v>28.575000000061642</v>
      </c>
      <c r="K70" s="8">
        <v>29.362499999815068</v>
      </c>
      <c r="L70" s="8">
        <v>29.362499999815068</v>
      </c>
      <c r="M70" s="8">
        <v>29.7</v>
      </c>
      <c r="N70" s="8">
        <v>26.4</v>
      </c>
      <c r="O70" s="8">
        <v>23.7</v>
      </c>
      <c r="P70" s="8">
        <v>26.2</v>
      </c>
      <c r="Q70" s="8">
        <v>27</v>
      </c>
      <c r="R70" s="8">
        <v>27.1</v>
      </c>
      <c r="S70" s="8">
        <v>28.1</v>
      </c>
      <c r="T70" s="8">
        <v>33.700000000000003</v>
      </c>
      <c r="U70" s="8">
        <v>41.4</v>
      </c>
      <c r="V70" s="8">
        <v>49</v>
      </c>
      <c r="W70" s="8">
        <v>46.5</v>
      </c>
      <c r="X70" s="8">
        <v>54.9</v>
      </c>
      <c r="Y70" s="8">
        <v>43.4</v>
      </c>
      <c r="Z70" s="8">
        <v>43.2</v>
      </c>
      <c r="AA70" s="8">
        <v>54.5</v>
      </c>
      <c r="AB70" s="8">
        <v>58</v>
      </c>
      <c r="AC70" s="8">
        <v>52.4</v>
      </c>
      <c r="AD70" s="8">
        <v>58.6</v>
      </c>
      <c r="AE70" s="8">
        <v>53.3</v>
      </c>
      <c r="AF70" s="8">
        <v>43.7</v>
      </c>
      <c r="AG70" s="8">
        <v>44.9</v>
      </c>
      <c r="AH70" s="8">
        <v>45.5</v>
      </c>
    </row>
    <row r="71" spans="1:34" x14ac:dyDescent="0.25">
      <c r="A71" s="29">
        <v>5</v>
      </c>
      <c r="B71" t="s">
        <v>112</v>
      </c>
      <c r="C71" s="8">
        <v>3.2620689658055557</v>
      </c>
      <c r="D71" s="8">
        <v>3.9293103443333335</v>
      </c>
      <c r="E71" s="8">
        <v>3.8551724139166668</v>
      </c>
      <c r="F71" s="8">
        <v>4.818965517694445</v>
      </c>
      <c r="G71" s="8">
        <v>4.818965517694445</v>
      </c>
      <c r="H71" s="8">
        <v>3.8551724139166663</v>
      </c>
      <c r="I71" s="8">
        <v>4.7448275860833329</v>
      </c>
      <c r="J71" s="8">
        <v>4.4482758620277778</v>
      </c>
      <c r="K71" s="8">
        <v>4.3741379316111111</v>
      </c>
      <c r="L71" s="8">
        <v>5.931034482305555</v>
      </c>
      <c r="M71" s="8">
        <v>8.6</v>
      </c>
      <c r="N71" s="8">
        <v>9.8000000000000007</v>
      </c>
      <c r="O71" s="8">
        <v>6.1</v>
      </c>
      <c r="P71" s="8">
        <v>6.6</v>
      </c>
      <c r="Q71" s="8">
        <v>9</v>
      </c>
      <c r="R71" s="8">
        <v>9.1</v>
      </c>
      <c r="S71" s="8">
        <v>12.2</v>
      </c>
      <c r="T71" s="8">
        <v>21.2</v>
      </c>
      <c r="U71" s="8">
        <v>33.6</v>
      </c>
      <c r="V71" s="8">
        <v>43.4</v>
      </c>
      <c r="W71" s="8">
        <v>44</v>
      </c>
      <c r="X71" s="8">
        <v>50.1</v>
      </c>
      <c r="Y71" s="8">
        <v>30.1</v>
      </c>
      <c r="Z71" s="8">
        <v>34.4</v>
      </c>
      <c r="AA71" s="8">
        <v>35.5</v>
      </c>
      <c r="AB71" s="8">
        <v>57.3</v>
      </c>
      <c r="AC71" s="8">
        <v>52.7</v>
      </c>
      <c r="AD71" s="8">
        <v>72.7</v>
      </c>
      <c r="AE71" s="8">
        <v>67.2</v>
      </c>
      <c r="AF71" s="8">
        <v>29</v>
      </c>
      <c r="AG71" s="8">
        <v>47.1</v>
      </c>
      <c r="AH71" s="8">
        <v>56.8</v>
      </c>
    </row>
    <row r="72" spans="1:34" x14ac:dyDescent="0.25">
      <c r="A72" s="29">
        <v>6</v>
      </c>
      <c r="B72" t="s">
        <v>13</v>
      </c>
      <c r="C72" s="8">
        <v>56.664824120420207</v>
      </c>
      <c r="D72" s="8">
        <v>65.851256280980493</v>
      </c>
      <c r="E72" s="8">
        <v>66.124120603203394</v>
      </c>
      <c r="F72" s="8">
        <v>64.21407035205236</v>
      </c>
      <c r="G72" s="8">
        <v>67.670351759159558</v>
      </c>
      <c r="H72" s="8">
        <v>70.489949748848957</v>
      </c>
      <c r="I72" s="8">
        <v>77.038693467868441</v>
      </c>
      <c r="J72" s="8">
        <v>73.127638191492082</v>
      </c>
      <c r="K72" s="8">
        <v>70.21708542662607</v>
      </c>
      <c r="L72" s="8">
        <v>82.132160803903787</v>
      </c>
      <c r="M72" s="8">
        <v>90.5</v>
      </c>
      <c r="N72" s="8">
        <v>104.4</v>
      </c>
      <c r="O72" s="8">
        <v>134.9</v>
      </c>
      <c r="P72" s="8">
        <v>193.1</v>
      </c>
      <c r="Q72" s="8">
        <v>265.10000000000002</v>
      </c>
      <c r="R72" s="8">
        <v>147.5</v>
      </c>
      <c r="S72" s="8">
        <v>159.1</v>
      </c>
      <c r="T72" s="8">
        <v>152.5</v>
      </c>
      <c r="U72" s="8">
        <v>218</v>
      </c>
      <c r="V72" s="8">
        <v>195.1</v>
      </c>
      <c r="W72" s="8">
        <v>219.7</v>
      </c>
      <c r="X72" s="8">
        <v>283.2</v>
      </c>
      <c r="Y72" s="8">
        <v>178.2</v>
      </c>
      <c r="Z72" s="8">
        <v>215.6</v>
      </c>
      <c r="AA72" s="8">
        <v>197.4</v>
      </c>
      <c r="AB72" s="8">
        <v>181.8</v>
      </c>
      <c r="AC72" s="8">
        <v>205.3</v>
      </c>
      <c r="AD72" s="8">
        <v>239.6</v>
      </c>
      <c r="AE72" s="8">
        <v>215</v>
      </c>
      <c r="AF72" s="8">
        <v>174.7</v>
      </c>
      <c r="AG72" s="8">
        <v>171.2</v>
      </c>
      <c r="AH72" s="8">
        <v>183.5</v>
      </c>
    </row>
    <row r="73" spans="1:34" x14ac:dyDescent="0.25">
      <c r="A73" s="29">
        <v>7</v>
      </c>
      <c r="B73" t="s">
        <v>15</v>
      </c>
      <c r="C73" s="8">
        <v>266.73575063599225</v>
      </c>
      <c r="D73" s="8">
        <v>265.70152671767971</v>
      </c>
      <c r="E73" s="8">
        <v>268.14605597932785</v>
      </c>
      <c r="F73" s="8">
        <v>269.46234096690853</v>
      </c>
      <c r="G73" s="8">
        <v>246.33333333299956</v>
      </c>
      <c r="H73" s="8">
        <v>264.76132315512211</v>
      </c>
      <c r="I73" s="8">
        <v>281.30890585212939</v>
      </c>
      <c r="J73" s="8">
        <v>301.14720101758752</v>
      </c>
      <c r="K73" s="8">
        <v>315.06221374043514</v>
      </c>
      <c r="L73" s="8">
        <v>346.6530534353592</v>
      </c>
      <c r="M73" s="8">
        <v>369.5</v>
      </c>
      <c r="N73" s="8">
        <v>399.8</v>
      </c>
      <c r="O73" s="8">
        <v>424</v>
      </c>
      <c r="P73" s="8">
        <v>452.5</v>
      </c>
      <c r="Q73" s="8">
        <v>470.4</v>
      </c>
      <c r="R73" s="8">
        <v>476.1</v>
      </c>
      <c r="S73" s="8">
        <v>514.20000000000005</v>
      </c>
      <c r="T73" s="8">
        <v>573.4</v>
      </c>
      <c r="U73" s="8">
        <v>635.29999999999995</v>
      </c>
      <c r="V73" s="8">
        <v>656.5</v>
      </c>
      <c r="W73" s="8">
        <v>623.79999999999995</v>
      </c>
      <c r="X73" s="8">
        <v>626.9</v>
      </c>
      <c r="Y73" s="8">
        <v>533.29999999999995</v>
      </c>
      <c r="Z73" s="8">
        <v>491.5</v>
      </c>
      <c r="AA73" s="8">
        <v>496.1</v>
      </c>
      <c r="AB73" s="8">
        <v>521.20000000000005</v>
      </c>
      <c r="AC73" s="8">
        <v>568.1</v>
      </c>
      <c r="AD73" s="8">
        <v>621.9</v>
      </c>
      <c r="AE73" s="8">
        <v>675.3</v>
      </c>
      <c r="AF73" s="8">
        <v>727.6</v>
      </c>
      <c r="AG73" s="8">
        <v>756.9</v>
      </c>
      <c r="AH73" s="8">
        <v>769.3</v>
      </c>
    </row>
    <row r="74" spans="1:34" x14ac:dyDescent="0.25">
      <c r="A74" s="29">
        <v>8</v>
      </c>
      <c r="B74" t="s">
        <v>113</v>
      </c>
      <c r="C74" s="8">
        <v>34.925324674967101</v>
      </c>
      <c r="D74" s="8">
        <v>36.435064935197367</v>
      </c>
      <c r="E74" s="8">
        <v>37.038961038881574</v>
      </c>
      <c r="F74" s="8">
        <v>37.441558441677628</v>
      </c>
      <c r="G74" s="8">
        <v>35.126623376874988</v>
      </c>
      <c r="H74" s="8">
        <v>42.172077922236838</v>
      </c>
      <c r="I74" s="8">
        <v>50.12337662312499</v>
      </c>
      <c r="J74" s="8">
        <v>55.357142857434205</v>
      </c>
      <c r="K74" s="8">
        <v>55.659090909276316</v>
      </c>
      <c r="L74" s="8">
        <v>57.974025974078948</v>
      </c>
      <c r="M74" s="8">
        <v>62</v>
      </c>
      <c r="N74" s="8">
        <v>64.3</v>
      </c>
      <c r="O74" s="8">
        <v>68.7</v>
      </c>
      <c r="P74" s="8">
        <v>66.7</v>
      </c>
      <c r="Q74" s="8">
        <v>60.8</v>
      </c>
      <c r="R74" s="8">
        <v>62.9</v>
      </c>
      <c r="S74" s="8">
        <v>64</v>
      </c>
      <c r="T74" s="8">
        <v>73.5</v>
      </c>
      <c r="U74" s="8">
        <v>80.099999999999994</v>
      </c>
      <c r="V74" s="8">
        <v>82.9</v>
      </c>
      <c r="W74" s="8">
        <v>74.2</v>
      </c>
      <c r="X74" s="8">
        <v>63.5</v>
      </c>
      <c r="Y74" s="8">
        <v>44.7</v>
      </c>
      <c r="Z74" s="8">
        <v>48.6</v>
      </c>
      <c r="AA74" s="8">
        <v>49.4</v>
      </c>
      <c r="AB74" s="8">
        <v>55</v>
      </c>
      <c r="AC74" s="8">
        <v>60.1</v>
      </c>
      <c r="AD74" s="8">
        <v>66.599999999999994</v>
      </c>
      <c r="AE74" s="8">
        <v>68.5</v>
      </c>
      <c r="AF74" s="8">
        <v>70.3</v>
      </c>
      <c r="AG74" s="8">
        <v>73.900000000000006</v>
      </c>
      <c r="AH74" s="8">
        <v>75.599999999999994</v>
      </c>
    </row>
    <row r="75" spans="1:34" x14ac:dyDescent="0.25">
      <c r="A75" s="29">
        <v>9</v>
      </c>
      <c r="B75" t="s">
        <v>114</v>
      </c>
      <c r="C75" s="8">
        <v>37.353348214579057</v>
      </c>
      <c r="D75" s="8">
        <v>37.250446428131397</v>
      </c>
      <c r="E75" s="8">
        <v>36.941741071868584</v>
      </c>
      <c r="F75" s="8">
        <v>37.559151785420923</v>
      </c>
      <c r="G75" s="8">
        <v>35.60401785728952</v>
      </c>
      <c r="H75" s="8">
        <v>34.677901785420929</v>
      </c>
      <c r="I75" s="8">
        <v>36.941741071868591</v>
      </c>
      <c r="J75" s="8">
        <v>38.485267857289536</v>
      </c>
      <c r="K75" s="8">
        <v>41.67522321457907</v>
      </c>
      <c r="L75" s="8">
        <v>47.643526785420939</v>
      </c>
      <c r="M75" s="8">
        <v>46.1</v>
      </c>
      <c r="N75" s="8">
        <v>50.8</v>
      </c>
      <c r="O75" s="8">
        <v>52.5</v>
      </c>
      <c r="P75" s="8">
        <v>55.1</v>
      </c>
      <c r="Q75" s="8">
        <v>53.1</v>
      </c>
      <c r="R75" s="8">
        <v>53.4</v>
      </c>
      <c r="S75" s="8">
        <v>54.5</v>
      </c>
      <c r="T75" s="8">
        <v>57.1</v>
      </c>
      <c r="U75" s="8">
        <v>64.400000000000006</v>
      </c>
      <c r="V75" s="8">
        <v>75.3</v>
      </c>
      <c r="W75" s="8">
        <v>78.2</v>
      </c>
      <c r="X75" s="8">
        <v>69.7</v>
      </c>
      <c r="Y75" s="8">
        <v>51.1</v>
      </c>
      <c r="Z75" s="8">
        <v>54</v>
      </c>
      <c r="AA75" s="8">
        <v>55.2</v>
      </c>
      <c r="AB75" s="8">
        <v>57.1</v>
      </c>
      <c r="AC75" s="8">
        <v>59.2</v>
      </c>
      <c r="AD75" s="8">
        <v>64.099999999999994</v>
      </c>
      <c r="AE75" s="8">
        <v>64.5</v>
      </c>
      <c r="AF75" s="8">
        <v>67.2</v>
      </c>
      <c r="AG75" s="8">
        <v>69.5</v>
      </c>
      <c r="AH75" s="8">
        <v>71.5</v>
      </c>
    </row>
    <row r="76" spans="1:34" x14ac:dyDescent="0.25">
      <c r="A76" s="29">
        <v>10</v>
      </c>
      <c r="B76" t="s">
        <v>115</v>
      </c>
      <c r="C76" s="8">
        <v>78.281512604880461</v>
      </c>
      <c r="D76" s="8">
        <v>97.9781512605892</v>
      </c>
      <c r="E76" s="8">
        <v>99.695294117587522</v>
      </c>
      <c r="F76" s="8">
        <v>96.766050420533645</v>
      </c>
      <c r="G76" s="8">
        <v>87.776302521178422</v>
      </c>
      <c r="H76" s="8">
        <v>88.988403361233992</v>
      </c>
      <c r="I76" s="8">
        <v>91.715630252117833</v>
      </c>
      <c r="J76" s="8">
        <v>103.12957983158415</v>
      </c>
      <c r="K76" s="8">
        <v>115.75563025211784</v>
      </c>
      <c r="L76" s="8">
        <v>115.45260504235691</v>
      </c>
      <c r="M76" s="8">
        <v>120.2</v>
      </c>
      <c r="N76" s="8">
        <v>117.7</v>
      </c>
      <c r="O76" s="8">
        <v>110.4</v>
      </c>
      <c r="P76" s="8">
        <v>108.7</v>
      </c>
      <c r="Q76" s="8">
        <v>96.6</v>
      </c>
      <c r="R76" s="8">
        <v>97.5</v>
      </c>
      <c r="S76" s="8">
        <v>98.4</v>
      </c>
      <c r="T76" s="8">
        <v>126.9</v>
      </c>
      <c r="U76" s="8">
        <v>146.19999999999999</v>
      </c>
      <c r="V76" s="8">
        <v>170.4</v>
      </c>
      <c r="W76" s="8">
        <v>191.8</v>
      </c>
      <c r="X76" s="8">
        <v>211.5</v>
      </c>
      <c r="Y76" s="8">
        <v>126</v>
      </c>
      <c r="Z76" s="8">
        <v>184.8</v>
      </c>
      <c r="AA76" s="8">
        <v>219</v>
      </c>
      <c r="AB76" s="8">
        <v>203.7</v>
      </c>
      <c r="AC76" s="8">
        <v>200.9</v>
      </c>
      <c r="AD76" s="8">
        <v>201.5</v>
      </c>
      <c r="AE76" s="8">
        <v>167.1</v>
      </c>
      <c r="AF76" s="8">
        <v>148.80000000000001</v>
      </c>
      <c r="AG76" s="8">
        <v>165.5</v>
      </c>
      <c r="AH76" s="8">
        <v>192.5</v>
      </c>
    </row>
    <row r="77" spans="1:34" x14ac:dyDescent="0.25">
      <c r="A77" s="29">
        <v>11</v>
      </c>
      <c r="B77" t="s">
        <v>116</v>
      </c>
      <c r="C77" s="8">
        <v>81.441117145244846</v>
      </c>
      <c r="D77" s="8">
        <v>91.309619860809292</v>
      </c>
      <c r="E77" s="8">
        <v>93.802715283581222</v>
      </c>
      <c r="F77" s="8">
        <v>95.049262994967208</v>
      </c>
      <c r="G77" s="8">
        <v>92.452288595650643</v>
      </c>
      <c r="H77" s="8">
        <v>95.464778898081619</v>
      </c>
      <c r="I77" s="8">
        <v>98.788906129125095</v>
      </c>
      <c r="J77" s="8">
        <v>107.09922420469107</v>
      </c>
      <c r="K77" s="8">
        <v>120.70737005441343</v>
      </c>
      <c r="L77" s="8">
        <v>124.86252909270711</v>
      </c>
      <c r="M77" s="8">
        <v>133.9</v>
      </c>
      <c r="N77" s="8">
        <v>143</v>
      </c>
      <c r="O77" s="8">
        <v>141.30000000000001</v>
      </c>
      <c r="P77" s="8">
        <v>147.9</v>
      </c>
      <c r="Q77" s="8">
        <v>141.69999999999999</v>
      </c>
      <c r="R77" s="8">
        <v>140.80000000000001</v>
      </c>
      <c r="S77" s="8">
        <v>135.80000000000001</v>
      </c>
      <c r="T77" s="8">
        <v>145.6</v>
      </c>
      <c r="U77" s="8">
        <v>165.5</v>
      </c>
      <c r="V77" s="8">
        <v>189.9</v>
      </c>
      <c r="W77" s="8">
        <v>208</v>
      </c>
      <c r="X77" s="8">
        <v>224.7</v>
      </c>
      <c r="Y77" s="8">
        <v>162.9</v>
      </c>
      <c r="Z77" s="8">
        <v>175.7</v>
      </c>
      <c r="AA77" s="8">
        <v>199.6</v>
      </c>
      <c r="AB77" s="8">
        <v>205.9</v>
      </c>
      <c r="AC77" s="8">
        <v>208.9</v>
      </c>
      <c r="AD77" s="8">
        <v>216.7</v>
      </c>
      <c r="AE77" s="8">
        <v>204.6</v>
      </c>
      <c r="AF77" s="8">
        <v>191.7</v>
      </c>
      <c r="AG77" s="8">
        <v>214.7</v>
      </c>
      <c r="AH77" s="8">
        <v>235.8</v>
      </c>
    </row>
    <row r="78" spans="1:34" x14ac:dyDescent="0.25">
      <c r="A78" s="29">
        <v>12</v>
      </c>
      <c r="B78" t="s">
        <v>117</v>
      </c>
      <c r="C78" s="8">
        <v>84.944203347447186</v>
      </c>
      <c r="D78" s="8">
        <v>91.901735895951717</v>
      </c>
      <c r="E78" s="8">
        <v>99.69001859929007</v>
      </c>
      <c r="F78" s="8">
        <v>98.443893366027226</v>
      </c>
      <c r="G78" s="8">
        <v>98.132362058217552</v>
      </c>
      <c r="H78" s="8">
        <v>98.547737135634463</v>
      </c>
      <c r="I78" s="8">
        <v>112.87817730904838</v>
      </c>
      <c r="J78" s="8">
        <v>131.57005579685804</v>
      </c>
      <c r="K78" s="8">
        <v>149.4311841288218</v>
      </c>
      <c r="L78" s="8">
        <v>158.25790452620848</v>
      </c>
      <c r="M78" s="8">
        <v>167.5</v>
      </c>
      <c r="N78" s="8">
        <v>164.2</v>
      </c>
      <c r="O78" s="8">
        <v>164.8</v>
      </c>
      <c r="P78" s="8">
        <v>181.5</v>
      </c>
      <c r="Q78" s="8">
        <v>159.6</v>
      </c>
      <c r="R78" s="8">
        <v>148</v>
      </c>
      <c r="S78" s="8">
        <v>152.9</v>
      </c>
      <c r="T78" s="8">
        <v>161.80000000000001</v>
      </c>
      <c r="U78" s="8">
        <v>184.7</v>
      </c>
      <c r="V78" s="8">
        <v>201.9</v>
      </c>
      <c r="W78" s="8">
        <v>217.4</v>
      </c>
      <c r="X78" s="8">
        <v>222.4</v>
      </c>
      <c r="Y78" s="8">
        <v>166.7</v>
      </c>
      <c r="Z78" s="8">
        <v>191.5</v>
      </c>
      <c r="AA78" s="8">
        <v>224.2</v>
      </c>
      <c r="AB78" s="8">
        <v>252</v>
      </c>
      <c r="AC78" s="8">
        <v>238.6</v>
      </c>
      <c r="AD78" s="8">
        <v>247.9</v>
      </c>
      <c r="AE78" s="8">
        <v>226.9</v>
      </c>
      <c r="AF78" s="8">
        <v>207.4</v>
      </c>
      <c r="AG78" s="8">
        <v>232.4</v>
      </c>
      <c r="AH78" s="8">
        <v>243.8</v>
      </c>
    </row>
    <row r="79" spans="1:34" x14ac:dyDescent="0.25">
      <c r="A79" s="29">
        <v>13</v>
      </c>
      <c r="B79" t="s">
        <v>118</v>
      </c>
      <c r="C79" s="8">
        <v>127.2354098359458</v>
      </c>
      <c r="D79" s="8">
        <v>138.66142076489047</v>
      </c>
      <c r="E79" s="8">
        <v>139.14557377011542</v>
      </c>
      <c r="F79" s="8">
        <v>145.24590163949821</v>
      </c>
      <c r="G79" s="8">
        <v>145.34273224033453</v>
      </c>
      <c r="H79" s="8">
        <v>158.12437158516138</v>
      </c>
      <c r="I79" s="8">
        <v>167.61377049216256</v>
      </c>
      <c r="J79" s="8">
        <v>189.11016393416963</v>
      </c>
      <c r="K79" s="8">
        <v>224.84065573772205</v>
      </c>
      <c r="L79" s="8">
        <v>243.52896174817198</v>
      </c>
      <c r="M79" s="8">
        <v>265.8</v>
      </c>
      <c r="N79" s="8">
        <v>272.89999999999998</v>
      </c>
      <c r="O79" s="8">
        <v>299.8</v>
      </c>
      <c r="P79" s="8">
        <v>323.3</v>
      </c>
      <c r="Q79" s="8">
        <v>287.8</v>
      </c>
      <c r="R79" s="8">
        <v>217.3</v>
      </c>
      <c r="S79" s="8">
        <v>194.5</v>
      </c>
      <c r="T79" s="8">
        <v>196.8</v>
      </c>
      <c r="U79" s="8">
        <v>196.5</v>
      </c>
      <c r="V79" s="8">
        <v>201.9</v>
      </c>
      <c r="W79" s="8">
        <v>216.1</v>
      </c>
      <c r="X79" s="8">
        <v>191.2</v>
      </c>
      <c r="Y79" s="8">
        <v>126.5</v>
      </c>
      <c r="Z79" s="8">
        <v>119.1</v>
      </c>
      <c r="AA79" s="8">
        <v>124.3</v>
      </c>
      <c r="AB79" s="8">
        <v>113.6</v>
      </c>
      <c r="AC79" s="8">
        <v>108.4</v>
      </c>
      <c r="AD79" s="8">
        <v>96.8</v>
      </c>
      <c r="AE79" s="8">
        <v>78</v>
      </c>
      <c r="AF79" s="8">
        <v>66.400000000000006</v>
      </c>
      <c r="AG79" s="8">
        <v>71.900000000000006</v>
      </c>
      <c r="AH79" s="8">
        <v>80.099999999999994</v>
      </c>
    </row>
    <row r="80" spans="1:34" x14ac:dyDescent="0.25">
      <c r="A80" s="29">
        <v>14</v>
      </c>
      <c r="B80" t="s">
        <v>119</v>
      </c>
      <c r="C80" s="8">
        <v>37.248113207623241</v>
      </c>
      <c r="D80" s="8">
        <v>41.184905659978021</v>
      </c>
      <c r="E80" s="8">
        <v>41.891509433632649</v>
      </c>
      <c r="F80" s="8">
        <v>40.579245282847722</v>
      </c>
      <c r="G80" s="8">
        <v>37.853773584753533</v>
      </c>
      <c r="H80" s="8">
        <v>43.001886792376759</v>
      </c>
      <c r="I80" s="8">
        <v>47.039622641255889</v>
      </c>
      <c r="J80" s="8">
        <v>52.086792452354786</v>
      </c>
      <c r="K80" s="8">
        <v>59.051886792376756</v>
      </c>
      <c r="L80" s="8">
        <v>62.282075472084763</v>
      </c>
      <c r="M80" s="8">
        <v>64.2</v>
      </c>
      <c r="N80" s="8">
        <v>74.2</v>
      </c>
      <c r="O80" s="8">
        <v>72.400000000000006</v>
      </c>
      <c r="P80" s="8">
        <v>79.400000000000006</v>
      </c>
      <c r="Q80" s="8">
        <v>66.3</v>
      </c>
      <c r="R80" s="8">
        <v>57.2</v>
      </c>
      <c r="S80" s="8">
        <v>52.4</v>
      </c>
      <c r="T80" s="8">
        <v>60.4</v>
      </c>
      <c r="U80" s="8">
        <v>65.5</v>
      </c>
      <c r="V80" s="8">
        <v>65.8</v>
      </c>
      <c r="W80" s="8">
        <v>76</v>
      </c>
      <c r="X80" s="8">
        <v>71.5</v>
      </c>
      <c r="Y80" s="8">
        <v>52</v>
      </c>
      <c r="Z80" s="8">
        <v>57.9</v>
      </c>
      <c r="AA80" s="8">
        <v>69.599999999999994</v>
      </c>
      <c r="AB80" s="8">
        <v>70.8</v>
      </c>
      <c r="AC80" s="8">
        <v>65.599999999999994</v>
      </c>
      <c r="AD80" s="8">
        <v>72.099999999999994</v>
      </c>
      <c r="AE80" s="8">
        <v>62.5</v>
      </c>
      <c r="AF80" s="8">
        <v>66</v>
      </c>
      <c r="AG80" s="8">
        <v>65.3</v>
      </c>
      <c r="AH80" s="8">
        <v>69.7</v>
      </c>
    </row>
    <row r="81" spans="1:34" x14ac:dyDescent="0.25">
      <c r="A81" s="29">
        <v>15</v>
      </c>
      <c r="B81" t="s">
        <v>120</v>
      </c>
      <c r="C81" s="8">
        <v>176.69053124999994</v>
      </c>
      <c r="D81" s="8">
        <v>192.13724999999994</v>
      </c>
      <c r="E81" s="8">
        <v>203.79703124999995</v>
      </c>
      <c r="F81" s="8">
        <v>194.52899999999994</v>
      </c>
      <c r="G81" s="8">
        <v>182.66990624999994</v>
      </c>
      <c r="H81" s="8">
        <v>203.89668749999996</v>
      </c>
      <c r="I81" s="8">
        <v>226.21968749999994</v>
      </c>
      <c r="J81" s="8">
        <v>262.39490624999996</v>
      </c>
      <c r="K81" s="8">
        <v>283.72134374999996</v>
      </c>
      <c r="L81" s="8">
        <v>288.50484374999996</v>
      </c>
      <c r="M81" s="8">
        <v>318.89999999999998</v>
      </c>
      <c r="N81" s="8">
        <v>323.89999999999998</v>
      </c>
      <c r="O81" s="8">
        <v>368.3</v>
      </c>
      <c r="P81" s="8">
        <v>344.9</v>
      </c>
      <c r="Q81" s="8">
        <v>333.6</v>
      </c>
      <c r="R81" s="8">
        <v>342</v>
      </c>
      <c r="S81" s="8">
        <v>345.6</v>
      </c>
      <c r="T81" s="8">
        <v>369</v>
      </c>
      <c r="U81" s="8">
        <v>387.1</v>
      </c>
      <c r="V81" s="8">
        <v>391.6</v>
      </c>
      <c r="W81" s="8">
        <v>388.1</v>
      </c>
      <c r="X81" s="8">
        <v>334.8</v>
      </c>
      <c r="Y81" s="8">
        <v>294.8</v>
      </c>
      <c r="Z81" s="8">
        <v>346</v>
      </c>
      <c r="AA81" s="8">
        <v>393.9</v>
      </c>
      <c r="AB81" s="8">
        <v>397.9</v>
      </c>
      <c r="AC81" s="8">
        <v>442.5</v>
      </c>
      <c r="AD81" s="8">
        <v>496.1</v>
      </c>
      <c r="AE81" s="8">
        <v>531.1</v>
      </c>
      <c r="AF81" s="8">
        <v>545.70000000000005</v>
      </c>
      <c r="AG81" s="8">
        <v>553.1</v>
      </c>
      <c r="AH81" s="8">
        <v>591.9</v>
      </c>
    </row>
    <row r="82" spans="1:34" x14ac:dyDescent="0.25">
      <c r="A82" s="29">
        <v>16</v>
      </c>
      <c r="B82" t="s">
        <v>121</v>
      </c>
      <c r="C82" s="8">
        <v>64.513278008571731</v>
      </c>
      <c r="D82" s="8">
        <v>72.239419087012848</v>
      </c>
      <c r="E82" s="8">
        <v>75.812759336190581</v>
      </c>
      <c r="F82" s="8">
        <v>85.470435684241977</v>
      </c>
      <c r="G82" s="8">
        <v>76.585373443635973</v>
      </c>
      <c r="H82" s="8">
        <v>87.208817427489279</v>
      </c>
      <c r="I82" s="8">
        <v>81.027904563938961</v>
      </c>
      <c r="J82" s="8">
        <v>79.675829875411125</v>
      </c>
      <c r="K82" s="8">
        <v>76.585373443635959</v>
      </c>
      <c r="L82" s="8">
        <v>76.102489626233393</v>
      </c>
      <c r="M82" s="8">
        <v>93.1</v>
      </c>
      <c r="N82" s="8">
        <v>117.2</v>
      </c>
      <c r="O82" s="8">
        <v>106.6</v>
      </c>
      <c r="P82" s="8">
        <v>90.8</v>
      </c>
      <c r="Q82" s="8">
        <v>104.6</v>
      </c>
      <c r="R82" s="8">
        <v>102.9</v>
      </c>
      <c r="S82" s="8">
        <v>99.7</v>
      </c>
      <c r="T82" s="8">
        <v>101.1</v>
      </c>
      <c r="U82" s="8">
        <v>116.4</v>
      </c>
      <c r="V82" s="8">
        <v>117.9</v>
      </c>
      <c r="W82" s="8">
        <v>149.5</v>
      </c>
      <c r="X82" s="8">
        <v>154.80000000000001</v>
      </c>
      <c r="Y82" s="8">
        <v>130.6</v>
      </c>
      <c r="Z82" s="8">
        <v>128.4</v>
      </c>
      <c r="AA82" s="8">
        <v>131.80000000000001</v>
      </c>
      <c r="AB82" s="8">
        <v>164.1</v>
      </c>
      <c r="AC82" s="8">
        <v>172.9</v>
      </c>
      <c r="AD82" s="8">
        <v>185.9</v>
      </c>
      <c r="AE82" s="8">
        <v>184.6</v>
      </c>
      <c r="AF82" s="8">
        <v>168.5</v>
      </c>
      <c r="AG82" s="8">
        <v>167.9</v>
      </c>
      <c r="AH82" s="8">
        <v>182.8</v>
      </c>
    </row>
    <row r="83" spans="1:34" x14ac:dyDescent="0.25">
      <c r="A83" s="29">
        <v>17</v>
      </c>
      <c r="B83" t="s">
        <v>122</v>
      </c>
      <c r="C83" s="8">
        <v>23.732957746047092</v>
      </c>
      <c r="D83" s="8">
        <v>24.235774648221604</v>
      </c>
      <c r="E83" s="8">
        <v>25.040281689722988</v>
      </c>
      <c r="F83" s="8">
        <v>25.844788732213292</v>
      </c>
      <c r="G83" s="8">
        <v>23.934084506916893</v>
      </c>
      <c r="H83" s="8">
        <v>25.945352112648198</v>
      </c>
      <c r="I83" s="8">
        <v>27.051549295454294</v>
      </c>
      <c r="J83" s="8">
        <v>29.967887324110805</v>
      </c>
      <c r="K83" s="8">
        <v>31.677464788537396</v>
      </c>
      <c r="L83" s="8">
        <v>31.677464788537396</v>
      </c>
      <c r="M83" s="8">
        <v>35.700000000000003</v>
      </c>
      <c r="N83" s="8">
        <v>38.799999999999997</v>
      </c>
      <c r="O83" s="8">
        <v>39.200000000000003</v>
      </c>
      <c r="P83" s="8">
        <v>42.4</v>
      </c>
      <c r="Q83" s="8">
        <v>41.9</v>
      </c>
      <c r="R83" s="8">
        <v>44.4</v>
      </c>
      <c r="S83" s="8">
        <v>45</v>
      </c>
      <c r="T83" s="8">
        <v>47.5</v>
      </c>
      <c r="U83" s="8">
        <v>50.6</v>
      </c>
      <c r="V83" s="8">
        <v>51.9</v>
      </c>
      <c r="W83" s="8">
        <v>53.2</v>
      </c>
      <c r="X83" s="8">
        <v>49.1</v>
      </c>
      <c r="Y83" s="8">
        <v>36.700000000000003</v>
      </c>
      <c r="Z83" s="8">
        <v>35.4</v>
      </c>
      <c r="AA83" s="8">
        <v>35.200000000000003</v>
      </c>
      <c r="AB83" s="8">
        <v>43.3</v>
      </c>
      <c r="AC83" s="8">
        <v>43.3</v>
      </c>
      <c r="AD83" s="8">
        <v>43.2</v>
      </c>
      <c r="AE83" s="8">
        <v>44.6</v>
      </c>
      <c r="AF83" s="8">
        <v>43.9</v>
      </c>
      <c r="AG83" s="8">
        <v>46.3</v>
      </c>
      <c r="AH83" s="8">
        <v>47.4</v>
      </c>
    </row>
    <row r="84" spans="1:34" x14ac:dyDescent="0.25">
      <c r="A84" s="29">
        <v>18</v>
      </c>
      <c r="B84" t="s">
        <v>123</v>
      </c>
      <c r="C84" s="8">
        <v>37.757169460080178</v>
      </c>
      <c r="D84" s="8">
        <v>37.21154562410549</v>
      </c>
      <c r="E84" s="8">
        <v>39.066666666666677</v>
      </c>
      <c r="F84" s="8">
        <v>40.267039106552751</v>
      </c>
      <c r="G84" s="8">
        <v>41.140037243864988</v>
      </c>
      <c r="H84" s="8">
        <v>43.322532589000005</v>
      </c>
      <c r="I84" s="8">
        <v>49.106145251320676</v>
      </c>
      <c r="J84" s="8">
        <v>51.506890129856544</v>
      </c>
      <c r="K84" s="8">
        <v>56.308379888164559</v>
      </c>
      <c r="L84" s="8">
        <v>55.653631285489446</v>
      </c>
      <c r="M84" s="8">
        <v>58.6</v>
      </c>
      <c r="N84" s="8">
        <v>61.1</v>
      </c>
      <c r="O84" s="8">
        <v>57.4</v>
      </c>
      <c r="P84" s="8">
        <v>69.8</v>
      </c>
      <c r="Q84" s="8">
        <v>61.6</v>
      </c>
      <c r="R84" s="8">
        <v>66</v>
      </c>
      <c r="S84" s="8">
        <v>69.7</v>
      </c>
      <c r="T84" s="8">
        <v>70.099999999999994</v>
      </c>
      <c r="U84" s="8">
        <v>82.2</v>
      </c>
      <c r="V84" s="8">
        <v>85.8</v>
      </c>
      <c r="W84" s="8">
        <v>87</v>
      </c>
      <c r="X84" s="8">
        <v>94.1</v>
      </c>
      <c r="Y84" s="8">
        <v>79</v>
      </c>
      <c r="Z84" s="8">
        <v>76.7</v>
      </c>
      <c r="AA84" s="8">
        <v>81.599999999999994</v>
      </c>
      <c r="AB84" s="8">
        <v>74.5</v>
      </c>
      <c r="AC84" s="8">
        <v>87.1</v>
      </c>
      <c r="AD84" s="8">
        <v>81</v>
      </c>
      <c r="AE84" s="8">
        <v>85.3</v>
      </c>
      <c r="AF84" s="8">
        <v>80.099999999999994</v>
      </c>
      <c r="AG84" s="8">
        <v>78.2</v>
      </c>
      <c r="AH84" s="8">
        <v>80.900000000000006</v>
      </c>
    </row>
    <row r="85" spans="1:34" x14ac:dyDescent="0.25">
      <c r="A85" s="29">
        <v>19</v>
      </c>
      <c r="B85" t="s">
        <v>124</v>
      </c>
      <c r="C85" s="8">
        <v>267.51302982698235</v>
      </c>
      <c r="D85" s="8">
        <v>291.48335949770961</v>
      </c>
      <c r="E85" s="8">
        <v>316.3875981163248</v>
      </c>
      <c r="F85" s="8">
        <v>321.05714285679818</v>
      </c>
      <c r="G85" s="8">
        <v>325.10408163304686</v>
      </c>
      <c r="H85" s="8">
        <v>334.23563579293011</v>
      </c>
      <c r="I85" s="8">
        <v>342.84835164808652</v>
      </c>
      <c r="J85" s="8">
        <v>352.91381475689155</v>
      </c>
      <c r="K85" s="8">
        <v>359.45117739417464</v>
      </c>
      <c r="L85" s="8">
        <v>381.03485086336548</v>
      </c>
      <c r="M85" s="8">
        <v>396.6</v>
      </c>
      <c r="N85" s="8">
        <v>400.2</v>
      </c>
      <c r="O85" s="8">
        <v>376.4</v>
      </c>
      <c r="P85" s="8">
        <v>393.9</v>
      </c>
      <c r="Q85" s="8">
        <v>402.2</v>
      </c>
      <c r="R85" s="8">
        <v>393.1</v>
      </c>
      <c r="S85" s="8">
        <v>420.8</v>
      </c>
      <c r="T85" s="8">
        <v>454.2</v>
      </c>
      <c r="U85" s="8">
        <v>482.4</v>
      </c>
      <c r="V85" s="8">
        <v>473.7</v>
      </c>
      <c r="W85" s="8">
        <v>526.5</v>
      </c>
      <c r="X85" s="8">
        <v>579.5</v>
      </c>
      <c r="Y85" s="8">
        <v>534.79999999999995</v>
      </c>
      <c r="Z85" s="8">
        <v>577.1</v>
      </c>
      <c r="AA85" s="8">
        <v>646.79999999999995</v>
      </c>
      <c r="AB85" s="8">
        <v>676.7</v>
      </c>
      <c r="AC85" s="8">
        <v>692.1</v>
      </c>
      <c r="AD85" s="8">
        <v>710.3</v>
      </c>
      <c r="AE85" s="8">
        <v>685.4</v>
      </c>
      <c r="AF85" s="8">
        <v>673.4</v>
      </c>
      <c r="AG85" s="8">
        <v>697.6</v>
      </c>
      <c r="AH85" s="8">
        <v>704.6</v>
      </c>
    </row>
    <row r="86" spans="1:34" x14ac:dyDescent="0.25">
      <c r="A86" s="29">
        <v>20</v>
      </c>
      <c r="B86" t="s">
        <v>125</v>
      </c>
      <c r="C86" s="8">
        <v>46.077243589921352</v>
      </c>
      <c r="D86" s="8">
        <v>48.252564102767252</v>
      </c>
      <c r="E86" s="8">
        <v>49.933493589921355</v>
      </c>
      <c r="F86" s="8">
        <v>47.758173077075448</v>
      </c>
      <c r="G86" s="8">
        <v>47.362660255927779</v>
      </c>
      <c r="H86" s="8">
        <v>49.340224358695032</v>
      </c>
      <c r="I86" s="8">
        <v>52.800961538537727</v>
      </c>
      <c r="J86" s="8">
        <v>57.349358974308188</v>
      </c>
      <c r="K86" s="8">
        <v>59.722435897232749</v>
      </c>
      <c r="L86" s="8">
        <v>59.129166666996795</v>
      </c>
      <c r="M86" s="8">
        <v>61.7</v>
      </c>
      <c r="N86" s="8">
        <v>59.6</v>
      </c>
      <c r="O86" s="8">
        <v>58.1</v>
      </c>
      <c r="P86" s="8">
        <v>57.1</v>
      </c>
      <c r="Q86" s="8">
        <v>51.7</v>
      </c>
      <c r="R86" s="8">
        <v>51.4</v>
      </c>
      <c r="S86" s="8">
        <v>53.6</v>
      </c>
      <c r="T86" s="8">
        <v>51.6</v>
      </c>
      <c r="U86" s="8">
        <v>56.4</v>
      </c>
      <c r="V86" s="8">
        <v>51.6</v>
      </c>
      <c r="W86" s="8">
        <v>45.1</v>
      </c>
      <c r="X86" s="8">
        <v>38.700000000000003</v>
      </c>
      <c r="Y86" s="8">
        <v>31.2</v>
      </c>
      <c r="Z86" s="8">
        <v>34.299999999999997</v>
      </c>
      <c r="AA86" s="8">
        <v>37.799999999999997</v>
      </c>
      <c r="AB86" s="8">
        <v>35.799999999999997</v>
      </c>
      <c r="AC86" s="8">
        <v>37.299999999999997</v>
      </c>
      <c r="AD86" s="8">
        <v>38</v>
      </c>
      <c r="AE86" s="8">
        <v>35.6</v>
      </c>
      <c r="AF86" s="8">
        <v>34</v>
      </c>
      <c r="AG86" s="8">
        <v>35.700000000000003</v>
      </c>
      <c r="AH86" s="8">
        <v>38</v>
      </c>
    </row>
    <row r="87" spans="1:34" x14ac:dyDescent="0.25">
      <c r="A87" s="29">
        <v>21</v>
      </c>
      <c r="B87" t="s">
        <v>126</v>
      </c>
      <c r="C87" s="8">
        <v>50.758878504444453</v>
      </c>
      <c r="D87" s="8">
        <v>52.381308411111121</v>
      </c>
      <c r="E87" s="8">
        <v>49.600000000000009</v>
      </c>
      <c r="F87" s="8">
        <v>50.063551402222231</v>
      </c>
      <c r="G87" s="8">
        <v>50.527102803333349</v>
      </c>
      <c r="H87" s="8">
        <v>54.003738317777788</v>
      </c>
      <c r="I87" s="8">
        <v>55.973831775555574</v>
      </c>
      <c r="J87" s="8">
        <v>57.828037383333353</v>
      </c>
      <c r="K87" s="8">
        <v>58.755140186666679</v>
      </c>
      <c r="L87" s="8">
        <v>59.102803737777791</v>
      </c>
      <c r="M87" s="8">
        <v>62</v>
      </c>
      <c r="N87" s="8">
        <v>55.6</v>
      </c>
      <c r="O87" s="8">
        <v>53.6</v>
      </c>
      <c r="P87" s="8">
        <v>53.2</v>
      </c>
      <c r="Q87" s="8">
        <v>39.299999999999997</v>
      </c>
      <c r="R87" s="8">
        <v>32.700000000000003</v>
      </c>
      <c r="S87" s="8">
        <v>29.4</v>
      </c>
      <c r="T87" s="8">
        <v>24.6</v>
      </c>
      <c r="U87" s="8">
        <v>26.5</v>
      </c>
      <c r="V87" s="8">
        <v>26.3</v>
      </c>
      <c r="W87" s="8">
        <v>18</v>
      </c>
      <c r="X87" s="8">
        <v>15.1</v>
      </c>
      <c r="Y87" s="8">
        <v>14.5</v>
      </c>
      <c r="Z87" s="8">
        <v>12.9</v>
      </c>
      <c r="AA87" s="8">
        <v>14.7</v>
      </c>
      <c r="AB87" s="8">
        <v>9.1999999999999993</v>
      </c>
      <c r="AC87" s="8">
        <v>9.3000000000000007</v>
      </c>
      <c r="AD87" s="8">
        <v>9.1</v>
      </c>
      <c r="AE87" s="8">
        <v>9</v>
      </c>
      <c r="AF87" s="8">
        <v>8.8000000000000007</v>
      </c>
      <c r="AG87" s="8">
        <v>9.6999999999999993</v>
      </c>
      <c r="AH87" s="8">
        <v>10.7</v>
      </c>
    </row>
    <row r="88" spans="1:34" x14ac:dyDescent="0.25">
      <c r="A88" s="29">
        <v>22</v>
      </c>
      <c r="B88" t="s">
        <v>127</v>
      </c>
      <c r="C88" s="8">
        <v>64.382911392218404</v>
      </c>
      <c r="D88" s="8">
        <v>71.712658228085644</v>
      </c>
      <c r="E88" s="8">
        <v>77.754746835867238</v>
      </c>
      <c r="F88" s="8">
        <v>78.943354430791231</v>
      </c>
      <c r="G88" s="8">
        <v>77.556645569543903</v>
      </c>
      <c r="H88" s="8">
        <v>78.745253164467897</v>
      </c>
      <c r="I88" s="8">
        <v>77.358544304225916</v>
      </c>
      <c r="J88" s="8">
        <v>83.69778481048715</v>
      </c>
      <c r="K88" s="8">
        <v>103.30981012623019</v>
      </c>
      <c r="L88" s="8">
        <v>94.494303797964662</v>
      </c>
      <c r="M88" s="8">
        <v>93.9</v>
      </c>
      <c r="N88" s="8">
        <v>97.3</v>
      </c>
      <c r="O88" s="8">
        <v>96.2</v>
      </c>
      <c r="P88" s="8">
        <v>101.5</v>
      </c>
      <c r="Q88" s="8">
        <v>101.5</v>
      </c>
      <c r="R88" s="8">
        <v>98.3</v>
      </c>
      <c r="S88" s="8">
        <v>97.7</v>
      </c>
      <c r="T88" s="8">
        <v>100.2</v>
      </c>
      <c r="U88" s="8">
        <v>108.4</v>
      </c>
      <c r="V88" s="8">
        <v>109.6</v>
      </c>
      <c r="W88" s="8">
        <v>118.5</v>
      </c>
      <c r="X88" s="8">
        <v>126</v>
      </c>
      <c r="Y88" s="8">
        <v>101.3</v>
      </c>
      <c r="Z88" s="8">
        <v>113.1</v>
      </c>
      <c r="AA88" s="8">
        <v>121.9</v>
      </c>
      <c r="AB88" s="8">
        <v>126</v>
      </c>
      <c r="AC88" s="8">
        <v>127.5</v>
      </c>
      <c r="AD88" s="8">
        <v>127.9</v>
      </c>
      <c r="AE88" s="8">
        <v>123.4</v>
      </c>
      <c r="AF88" s="8">
        <v>120.7</v>
      </c>
      <c r="AG88" s="8">
        <v>126.2</v>
      </c>
      <c r="AH88" s="8">
        <v>132.80000000000001</v>
      </c>
    </row>
    <row r="89" spans="1:34" x14ac:dyDescent="0.25">
      <c r="A89" s="29">
        <v>23</v>
      </c>
      <c r="B89" t="s">
        <v>128</v>
      </c>
      <c r="C89" s="8">
        <v>40.735108153405932</v>
      </c>
      <c r="D89" s="8">
        <v>43.065723793628706</v>
      </c>
      <c r="E89" s="8">
        <v>44.99101497463861</v>
      </c>
      <c r="F89" s="8">
        <v>47.524292844970297</v>
      </c>
      <c r="G89" s="8">
        <v>46.004326123173271</v>
      </c>
      <c r="H89" s="8">
        <v>48.537603993504945</v>
      </c>
      <c r="I89" s="8">
        <v>50.260232945410884</v>
      </c>
      <c r="J89" s="8">
        <v>50.969550748782169</v>
      </c>
      <c r="K89" s="8">
        <v>57.353410982138605</v>
      </c>
      <c r="L89" s="8">
        <v>58.772046588881189</v>
      </c>
      <c r="M89" s="8">
        <v>60.9</v>
      </c>
      <c r="N89" s="8">
        <v>61.4</v>
      </c>
      <c r="O89" s="8">
        <v>61.7</v>
      </c>
      <c r="P89" s="8">
        <v>63.5</v>
      </c>
      <c r="Q89" s="8">
        <v>61.4</v>
      </c>
      <c r="R89" s="8">
        <v>57.6</v>
      </c>
      <c r="S89" s="8">
        <v>53.3</v>
      </c>
      <c r="T89" s="8">
        <v>53.5</v>
      </c>
      <c r="U89" s="8">
        <v>54.5</v>
      </c>
      <c r="V89" s="8">
        <v>53.9</v>
      </c>
      <c r="W89" s="8">
        <v>55.8</v>
      </c>
      <c r="X89" s="8">
        <v>54</v>
      </c>
      <c r="Y89" s="8">
        <v>44.4</v>
      </c>
      <c r="Z89" s="8">
        <v>44.4</v>
      </c>
      <c r="AA89" s="8">
        <v>45.5</v>
      </c>
      <c r="AB89" s="8">
        <v>44.8</v>
      </c>
      <c r="AC89" s="8">
        <v>44.4</v>
      </c>
      <c r="AD89" s="8">
        <v>43.4</v>
      </c>
      <c r="AE89" s="8">
        <v>42.1</v>
      </c>
      <c r="AF89" s="8">
        <v>43.5</v>
      </c>
      <c r="AG89" s="8">
        <v>41.9</v>
      </c>
      <c r="AH89" s="8">
        <v>42.8</v>
      </c>
    </row>
    <row r="90" spans="1:34" x14ac:dyDescent="0.25">
      <c r="A90" s="29">
        <v>24</v>
      </c>
      <c r="B90" t="s">
        <v>129</v>
      </c>
      <c r="C90" s="8">
        <v>107.4531297710385</v>
      </c>
      <c r="D90" s="8">
        <v>99.428396946172825</v>
      </c>
      <c r="E90" s="8">
        <v>111.66122137376905</v>
      </c>
      <c r="F90" s="8">
        <v>133.87603053424354</v>
      </c>
      <c r="G90" s="8">
        <v>122.42610686985232</v>
      </c>
      <c r="H90" s="8">
        <v>113.61847328278868</v>
      </c>
      <c r="I90" s="8">
        <v>103.73435114480753</v>
      </c>
      <c r="J90" s="8">
        <v>104.90870228961508</v>
      </c>
      <c r="K90" s="8">
        <v>115.28213740409583</v>
      </c>
      <c r="L90" s="8">
        <v>134.16961832094896</v>
      </c>
      <c r="M90" s="8">
        <v>128.19999999999999</v>
      </c>
      <c r="N90" s="8">
        <v>86.5</v>
      </c>
      <c r="O90" s="8">
        <v>115.3</v>
      </c>
      <c r="P90" s="8">
        <v>180.3</v>
      </c>
      <c r="Q90" s="8">
        <v>149.69999999999999</v>
      </c>
      <c r="R90" s="8">
        <v>163.5</v>
      </c>
      <c r="S90" s="8">
        <v>164.7</v>
      </c>
      <c r="T90" s="8">
        <v>220.7</v>
      </c>
      <c r="U90" s="8">
        <v>320.89999999999998</v>
      </c>
      <c r="V90" s="8">
        <v>396.9</v>
      </c>
      <c r="W90" s="8">
        <v>451.9</v>
      </c>
      <c r="X90" s="8">
        <v>579</v>
      </c>
      <c r="Y90" s="8">
        <v>371.6</v>
      </c>
      <c r="Z90" s="8">
        <v>484.3</v>
      </c>
      <c r="AA90" s="8">
        <v>658.9</v>
      </c>
      <c r="AB90" s="8">
        <v>675.5</v>
      </c>
      <c r="AC90" s="8">
        <v>683.2</v>
      </c>
      <c r="AD90" s="8">
        <v>609.4</v>
      </c>
      <c r="AE90" s="8">
        <v>356.4</v>
      </c>
      <c r="AF90" s="8">
        <v>339.1</v>
      </c>
      <c r="AG90" s="8">
        <v>394.5</v>
      </c>
      <c r="AH90" s="8">
        <v>479.8</v>
      </c>
    </row>
    <row r="91" spans="1:34" x14ac:dyDescent="0.25">
      <c r="A91" s="29">
        <v>25</v>
      </c>
      <c r="B91" t="s">
        <v>130</v>
      </c>
      <c r="C91" s="8">
        <v>150.03073868197251</v>
      </c>
      <c r="D91" s="8">
        <v>173.20937251796752</v>
      </c>
      <c r="E91" s="8">
        <v>187.07776012697755</v>
      </c>
      <c r="F91" s="8">
        <v>187.95059571120254</v>
      </c>
      <c r="G91" s="8">
        <v>189.79324861010252</v>
      </c>
      <c r="H91" s="8">
        <v>193.76949960332249</v>
      </c>
      <c r="I91" s="8">
        <v>198.71556791121751</v>
      </c>
      <c r="J91" s="8">
        <v>203.75861795058</v>
      </c>
      <c r="K91" s="8">
        <v>221.40929308987501</v>
      </c>
      <c r="L91" s="8">
        <v>224.9976171562075</v>
      </c>
      <c r="M91" s="8">
        <v>244.2</v>
      </c>
      <c r="N91" s="8">
        <v>241.4</v>
      </c>
      <c r="O91" s="8">
        <v>241.8</v>
      </c>
      <c r="P91" s="8">
        <v>266.8</v>
      </c>
      <c r="Q91" s="8">
        <v>252.9</v>
      </c>
      <c r="R91" s="8">
        <v>263.5</v>
      </c>
      <c r="S91" s="8">
        <v>281</v>
      </c>
      <c r="T91" s="8">
        <v>319.8</v>
      </c>
      <c r="U91" s="8">
        <v>387.6</v>
      </c>
      <c r="V91" s="8">
        <v>406.5</v>
      </c>
      <c r="W91" s="8">
        <v>460.9</v>
      </c>
      <c r="X91" s="8">
        <v>470.4</v>
      </c>
      <c r="Y91" s="8">
        <v>332.7</v>
      </c>
      <c r="Z91" s="8">
        <v>413</v>
      </c>
      <c r="AA91" s="8">
        <v>477.7</v>
      </c>
      <c r="AB91" s="8">
        <v>489.4</v>
      </c>
      <c r="AC91" s="8">
        <v>510.5</v>
      </c>
      <c r="AD91" s="8">
        <v>501</v>
      </c>
      <c r="AE91" s="8">
        <v>453.7</v>
      </c>
      <c r="AF91" s="8">
        <v>421.4</v>
      </c>
      <c r="AG91" s="8">
        <v>436.7</v>
      </c>
      <c r="AH91" s="8">
        <v>460.1</v>
      </c>
    </row>
    <row r="92" spans="1:34" x14ac:dyDescent="0.25">
      <c r="A92" s="29">
        <v>26</v>
      </c>
      <c r="B92" t="s">
        <v>131</v>
      </c>
      <c r="C92" s="8">
        <v>56.999398797343979</v>
      </c>
      <c r="D92" s="8">
        <v>64.213226453377885</v>
      </c>
      <c r="E92" s="8">
        <v>66.448496994370913</v>
      </c>
      <c r="F92" s="8">
        <v>70.71583166353939</v>
      </c>
      <c r="G92" s="8">
        <v>68.074148296911275</v>
      </c>
      <c r="H92" s="8">
        <v>72.646292585306085</v>
      </c>
      <c r="I92" s="8">
        <v>77.320040080109678</v>
      </c>
      <c r="J92" s="8">
        <v>85.85470941844666</v>
      </c>
      <c r="K92" s="8">
        <v>95.608617234699892</v>
      </c>
      <c r="L92" s="8">
        <v>96.015030060335008</v>
      </c>
      <c r="M92" s="8">
        <v>101.4</v>
      </c>
      <c r="N92" s="8">
        <v>101.8</v>
      </c>
      <c r="O92" s="8">
        <v>106.5</v>
      </c>
      <c r="P92" s="8">
        <v>113.5</v>
      </c>
      <c r="Q92" s="8">
        <v>106.8</v>
      </c>
      <c r="R92" s="8">
        <v>110.4</v>
      </c>
      <c r="S92" s="8">
        <v>113.5</v>
      </c>
      <c r="T92" s="8">
        <v>119.1</v>
      </c>
      <c r="U92" s="8">
        <v>135.19999999999999</v>
      </c>
      <c r="V92" s="8">
        <v>145.80000000000001</v>
      </c>
      <c r="W92" s="8">
        <v>143</v>
      </c>
      <c r="X92" s="8">
        <v>142.9</v>
      </c>
      <c r="Y92" s="8">
        <v>107.4</v>
      </c>
      <c r="Z92" s="8">
        <v>124.8</v>
      </c>
      <c r="AA92" s="8">
        <v>138.1</v>
      </c>
      <c r="AB92" s="8">
        <v>149</v>
      </c>
      <c r="AC92" s="8">
        <v>155.5</v>
      </c>
      <c r="AD92" s="8">
        <v>164.1</v>
      </c>
      <c r="AE92" s="8">
        <v>155.5</v>
      </c>
      <c r="AF92" s="8">
        <v>153</v>
      </c>
      <c r="AG92" s="8">
        <v>152.69999999999999</v>
      </c>
      <c r="AH92" s="8">
        <v>155</v>
      </c>
    </row>
    <row r="93" spans="1:34" x14ac:dyDescent="0.25">
      <c r="A93" s="29">
        <v>27</v>
      </c>
      <c r="B93" t="s">
        <v>40</v>
      </c>
      <c r="C93" s="8">
        <v>123.760144273836</v>
      </c>
      <c r="D93" s="8">
        <v>137.42326420182684</v>
      </c>
      <c r="E93" s="8">
        <v>139.70045085699496</v>
      </c>
      <c r="F93" s="8">
        <v>157.81893597869905</v>
      </c>
      <c r="G93" s="8">
        <v>148.51217312880439</v>
      </c>
      <c r="H93" s="8">
        <v>152.27448151521025</v>
      </c>
      <c r="I93" s="8">
        <v>171.87808836815208</v>
      </c>
      <c r="J93" s="8">
        <v>185.73922452637103</v>
      </c>
      <c r="K93" s="8">
        <v>226.2335437332643</v>
      </c>
      <c r="L93" s="8">
        <v>216.92678088336967</v>
      </c>
      <c r="M93" s="8">
        <v>219.6</v>
      </c>
      <c r="N93" s="8">
        <v>209</v>
      </c>
      <c r="O93" s="8">
        <v>242.2</v>
      </c>
      <c r="P93" s="8">
        <v>257.89999999999998</v>
      </c>
      <c r="Q93" s="8">
        <v>246.6</v>
      </c>
      <c r="R93" s="8">
        <v>278.7</v>
      </c>
      <c r="S93" s="8">
        <v>287.8</v>
      </c>
      <c r="T93" s="8">
        <v>322.2</v>
      </c>
      <c r="U93" s="8">
        <v>352.8</v>
      </c>
      <c r="V93" s="8">
        <v>385.4</v>
      </c>
      <c r="W93" s="8">
        <v>413</v>
      </c>
      <c r="X93" s="8">
        <v>442.8</v>
      </c>
      <c r="Y93" s="8">
        <v>320.60000000000002</v>
      </c>
      <c r="Z93" s="8">
        <v>470.3</v>
      </c>
      <c r="AA93" s="8">
        <v>595.9</v>
      </c>
      <c r="AB93" s="8">
        <v>657.6</v>
      </c>
      <c r="AC93" s="8">
        <v>694.7</v>
      </c>
      <c r="AD93" s="8">
        <v>731</v>
      </c>
      <c r="AE93" s="8">
        <v>702.7</v>
      </c>
      <c r="AF93" s="8">
        <v>697.4</v>
      </c>
      <c r="AG93" s="8">
        <v>765</v>
      </c>
      <c r="AH93" s="8">
        <v>828.6</v>
      </c>
    </row>
    <row r="94" spans="1:34" x14ac:dyDescent="0.25">
      <c r="A94" s="29">
        <v>28</v>
      </c>
      <c r="B94" t="s">
        <v>42</v>
      </c>
      <c r="C94" s="8">
        <v>184.13149389089389</v>
      </c>
      <c r="D94" s="8">
        <v>184.89688608628433</v>
      </c>
      <c r="E94" s="8">
        <v>192.00409933024721</v>
      </c>
      <c r="F94" s="8">
        <v>205.89050059157699</v>
      </c>
      <c r="G94" s="8">
        <v>205.9998423337756</v>
      </c>
      <c r="H94" s="8">
        <v>218.13677571887567</v>
      </c>
      <c r="I94" s="8">
        <v>233.44461962983925</v>
      </c>
      <c r="J94" s="8">
        <v>257.28111943229641</v>
      </c>
      <c r="K94" s="8">
        <v>276.96263303120543</v>
      </c>
      <c r="L94" s="8">
        <v>280.89893575140786</v>
      </c>
      <c r="M94" s="8">
        <v>277.39999999999998</v>
      </c>
      <c r="N94" s="8">
        <v>265.3</v>
      </c>
      <c r="O94" s="8">
        <v>301.10000000000002</v>
      </c>
      <c r="P94" s="8">
        <v>314.5</v>
      </c>
      <c r="Q94" s="8">
        <v>282.8</v>
      </c>
      <c r="R94" s="8">
        <v>312.7</v>
      </c>
      <c r="S94" s="8">
        <v>338.4</v>
      </c>
      <c r="T94" s="8">
        <v>395</v>
      </c>
      <c r="U94" s="8">
        <v>398.9</v>
      </c>
      <c r="V94" s="8">
        <v>432.1</v>
      </c>
      <c r="W94" s="8">
        <v>464.7</v>
      </c>
      <c r="X94" s="8">
        <v>428.6</v>
      </c>
      <c r="Y94" s="8">
        <v>380.1</v>
      </c>
      <c r="Z94" s="8">
        <v>448.1</v>
      </c>
      <c r="AA94" s="8">
        <v>464</v>
      </c>
      <c r="AB94" s="8">
        <v>495.1</v>
      </c>
      <c r="AC94" s="8">
        <v>530.6</v>
      </c>
      <c r="AD94" s="8">
        <v>576.4</v>
      </c>
      <c r="AE94" s="8">
        <v>626.70000000000005</v>
      </c>
      <c r="AF94" s="8">
        <v>657.5</v>
      </c>
      <c r="AG94" s="8">
        <v>697.9</v>
      </c>
      <c r="AH94" s="8">
        <v>735.9</v>
      </c>
    </row>
    <row r="95" spans="1:34" x14ac:dyDescent="0.25">
      <c r="A95" s="29">
        <v>29</v>
      </c>
      <c r="B95" t="s">
        <v>132</v>
      </c>
      <c r="C95" s="8">
        <v>43.345210083754907</v>
      </c>
      <c r="D95" s="8">
        <v>45.251596639073533</v>
      </c>
      <c r="E95" s="8">
        <v>47.458991596220592</v>
      </c>
      <c r="F95" s="8">
        <v>49.365378151539218</v>
      </c>
      <c r="G95" s="8">
        <v>48.863697478573528</v>
      </c>
      <c r="H95" s="8">
        <v>48.161344537397056</v>
      </c>
      <c r="I95" s="8">
        <v>49.265042016946076</v>
      </c>
      <c r="J95" s="8">
        <v>49.164705882352933</v>
      </c>
      <c r="K95" s="8">
        <v>52.877142857421568</v>
      </c>
      <c r="L95" s="8">
        <v>57.191596639073524</v>
      </c>
      <c r="M95" s="8">
        <v>59.7</v>
      </c>
      <c r="N95" s="8">
        <v>60.5</v>
      </c>
      <c r="O95" s="8">
        <v>63.5</v>
      </c>
      <c r="P95" s="8">
        <v>76.5</v>
      </c>
      <c r="Q95" s="8">
        <v>69.400000000000006</v>
      </c>
      <c r="R95" s="8">
        <v>59.6</v>
      </c>
      <c r="S95" s="8">
        <v>67.7</v>
      </c>
      <c r="T95" s="8">
        <v>71.900000000000006</v>
      </c>
      <c r="U95" s="8">
        <v>80.7</v>
      </c>
      <c r="V95" s="8">
        <v>84.6</v>
      </c>
      <c r="W95" s="8">
        <v>88.1</v>
      </c>
      <c r="X95" s="8">
        <v>102.8</v>
      </c>
      <c r="Y95" s="8">
        <v>75.400000000000006</v>
      </c>
      <c r="Z95" s="8">
        <v>79.599999999999994</v>
      </c>
      <c r="AA95" s="8">
        <v>110.1</v>
      </c>
      <c r="AB95" s="8">
        <v>108.1</v>
      </c>
      <c r="AC95" s="8">
        <v>107.4</v>
      </c>
      <c r="AD95" s="8">
        <v>108.5</v>
      </c>
      <c r="AE95" s="8">
        <v>93.8</v>
      </c>
      <c r="AF95" s="8">
        <v>81</v>
      </c>
      <c r="AG95" s="8">
        <v>86.7</v>
      </c>
      <c r="AH95" s="8">
        <v>95.1</v>
      </c>
    </row>
    <row r="96" spans="1:34" x14ac:dyDescent="0.25">
      <c r="A96" s="29">
        <v>30</v>
      </c>
      <c r="B96" t="s">
        <v>133</v>
      </c>
      <c r="C96" s="8">
        <v>9.4192982452947334</v>
      </c>
      <c r="D96" s="8">
        <v>10.696491228389469</v>
      </c>
      <c r="E96" s="8">
        <v>13.091228070494733</v>
      </c>
      <c r="F96" s="8">
        <v>13.729824561084207</v>
      </c>
      <c r="G96" s="8">
        <v>12.133333333652628</v>
      </c>
      <c r="H96" s="8">
        <v>13.011403508452629</v>
      </c>
      <c r="I96" s="8">
        <v>13.410526315789472</v>
      </c>
      <c r="J96" s="8">
        <v>14.528070175757893</v>
      </c>
      <c r="K96" s="8">
        <v>16.20438596523158</v>
      </c>
      <c r="L96" s="8">
        <v>16.842982455821051</v>
      </c>
      <c r="M96" s="8">
        <v>18.2</v>
      </c>
      <c r="N96" s="8">
        <v>15.9</v>
      </c>
      <c r="O96" s="8">
        <v>16.100000000000001</v>
      </c>
      <c r="P96" s="8">
        <v>16</v>
      </c>
      <c r="Q96" s="8">
        <v>16.5</v>
      </c>
      <c r="R96" s="8">
        <v>18.8</v>
      </c>
      <c r="S96" s="8">
        <v>18</v>
      </c>
      <c r="T96" s="8">
        <v>20.399999999999999</v>
      </c>
      <c r="U96" s="8">
        <v>23.5</v>
      </c>
      <c r="V96" s="8">
        <v>26</v>
      </c>
      <c r="W96" s="8">
        <v>28.3</v>
      </c>
      <c r="X96" s="8">
        <v>31.2</v>
      </c>
      <c r="Y96" s="8">
        <v>21.8</v>
      </c>
      <c r="Z96" s="8">
        <v>32.700000000000003</v>
      </c>
      <c r="AA96" s="8">
        <v>39.4</v>
      </c>
      <c r="AB96" s="8">
        <v>39.5</v>
      </c>
      <c r="AC96" s="8">
        <v>41.6</v>
      </c>
      <c r="AD96" s="8">
        <v>44.9</v>
      </c>
      <c r="AE96" s="8">
        <v>37.700000000000003</v>
      </c>
      <c r="AF96" s="8">
        <v>35</v>
      </c>
      <c r="AG96" s="8">
        <v>37.1</v>
      </c>
      <c r="AH96" s="8">
        <v>41.4</v>
      </c>
    </row>
    <row r="97" spans="1:34" x14ac:dyDescent="0.25">
      <c r="A97" s="29">
        <v>31</v>
      </c>
      <c r="B97" t="s">
        <v>134</v>
      </c>
      <c r="C97" s="8">
        <v>11.892045454177779</v>
      </c>
      <c r="D97" s="8">
        <v>13.236363636455556</v>
      </c>
      <c r="E97" s="8">
        <v>13.339772727088887</v>
      </c>
      <c r="F97" s="8">
        <v>13.856818182277776</v>
      </c>
      <c r="G97" s="8">
        <v>13.753409090633332</v>
      </c>
      <c r="H97" s="8">
        <v>13.753409090633332</v>
      </c>
      <c r="I97" s="8">
        <v>14.477272727088886</v>
      </c>
      <c r="J97" s="8">
        <v>14.580681817722221</v>
      </c>
      <c r="K97" s="8">
        <v>16.338636363544442</v>
      </c>
      <c r="L97" s="8">
        <v>17.786363636455555</v>
      </c>
      <c r="M97" s="8">
        <v>18.2</v>
      </c>
      <c r="N97" s="8">
        <v>18.3</v>
      </c>
      <c r="O97" s="8">
        <v>19.3</v>
      </c>
      <c r="P97" s="8">
        <v>19.3</v>
      </c>
      <c r="Q97" s="8">
        <v>18.8</v>
      </c>
      <c r="R97" s="8">
        <v>19</v>
      </c>
      <c r="S97" s="8">
        <v>21.9</v>
      </c>
      <c r="T97" s="8">
        <v>26.7</v>
      </c>
      <c r="U97" s="8">
        <v>29.1</v>
      </c>
      <c r="V97" s="8">
        <v>29.7</v>
      </c>
      <c r="W97" s="8">
        <v>33.299999999999997</v>
      </c>
      <c r="X97" s="8">
        <v>36.4</v>
      </c>
      <c r="Y97" s="8">
        <v>28</v>
      </c>
      <c r="Z97" s="8">
        <v>30.5</v>
      </c>
      <c r="AA97" s="8">
        <v>31.2</v>
      </c>
      <c r="AB97" s="8">
        <v>33.5</v>
      </c>
      <c r="AC97" s="8">
        <v>27.5</v>
      </c>
      <c r="AD97" s="8">
        <v>32.4</v>
      </c>
      <c r="AE97" s="8">
        <v>32.200000000000003</v>
      </c>
      <c r="AF97" s="8">
        <v>33.299999999999997</v>
      </c>
      <c r="AG97" s="8">
        <v>34.200000000000003</v>
      </c>
      <c r="AH97" s="8">
        <v>38.299999999999997</v>
      </c>
    </row>
    <row r="98" spans="1:34" x14ac:dyDescent="0.25">
      <c r="A98" s="29">
        <v>32</v>
      </c>
      <c r="B98" t="s">
        <v>135</v>
      </c>
      <c r="C98" s="8">
        <v>36.226698450971199</v>
      </c>
      <c r="D98" s="8">
        <v>46.447079856756915</v>
      </c>
      <c r="E98" s="8">
        <v>51.000715136581803</v>
      </c>
      <c r="F98" s="8">
        <v>59.804410012344469</v>
      </c>
      <c r="G98" s="8">
        <v>58.387723480365203</v>
      </c>
      <c r="H98" s="8">
        <v>63.953277712023045</v>
      </c>
      <c r="I98" s="8">
        <v>66.078307509013811</v>
      </c>
      <c r="J98" s="8">
        <v>72.554588796245383</v>
      </c>
      <c r="K98" s="8">
        <v>76.096305125215423</v>
      </c>
      <c r="L98" s="8">
        <v>81.155899880467729</v>
      </c>
      <c r="M98" s="8">
        <v>84.9</v>
      </c>
      <c r="N98" s="8">
        <v>88.5</v>
      </c>
      <c r="O98" s="8">
        <v>93.4</v>
      </c>
      <c r="P98" s="8">
        <v>100.5</v>
      </c>
      <c r="Q98" s="8">
        <v>102.1</v>
      </c>
      <c r="R98" s="8">
        <v>106</v>
      </c>
      <c r="S98" s="8">
        <v>107.5</v>
      </c>
      <c r="T98" s="8">
        <v>121.9</v>
      </c>
      <c r="U98" s="8">
        <v>139</v>
      </c>
      <c r="V98" s="8">
        <v>147.30000000000001</v>
      </c>
      <c r="W98" s="8">
        <v>155.4</v>
      </c>
      <c r="X98" s="8">
        <v>163.19999999999999</v>
      </c>
      <c r="Y98" s="8">
        <v>121.8</v>
      </c>
      <c r="Z98" s="8">
        <v>138.1</v>
      </c>
      <c r="AA98" s="8">
        <v>156.69999999999999</v>
      </c>
      <c r="AB98" s="8">
        <v>169.7</v>
      </c>
      <c r="AC98" s="8">
        <v>176.6</v>
      </c>
      <c r="AD98" s="8">
        <v>192.8</v>
      </c>
      <c r="AE98" s="8">
        <v>184.3</v>
      </c>
      <c r="AF98" s="8">
        <v>179.4</v>
      </c>
      <c r="AG98" s="8">
        <v>186</v>
      </c>
      <c r="AH98" s="8">
        <v>198.7</v>
      </c>
    </row>
    <row r="99" spans="1:34" x14ac:dyDescent="0.25">
      <c r="A99" s="29">
        <v>33</v>
      </c>
      <c r="B99" t="s">
        <v>136</v>
      </c>
      <c r="C99" s="8">
        <v>7.9276595747692298</v>
      </c>
      <c r="D99" s="8">
        <v>8.221276596131867</v>
      </c>
      <c r="E99" s="8">
        <v>8.710638298065934</v>
      </c>
      <c r="F99" s="8">
        <v>9.2978723407912103</v>
      </c>
      <c r="G99" s="8">
        <v>9.5914893621538475</v>
      </c>
      <c r="H99" s="8">
        <v>9.6893617019340663</v>
      </c>
      <c r="I99" s="8">
        <v>9.4936170213626383</v>
      </c>
      <c r="J99" s="8">
        <v>9.3957446805714291</v>
      </c>
      <c r="K99" s="8">
        <v>9.7872340427252755</v>
      </c>
      <c r="L99" s="8">
        <v>9.8851063825054943</v>
      </c>
      <c r="M99" s="8">
        <v>9.1999999999999993</v>
      </c>
      <c r="N99" s="8">
        <v>10.3</v>
      </c>
      <c r="O99" s="8">
        <v>8.6999999999999993</v>
      </c>
      <c r="P99" s="8">
        <v>7.6</v>
      </c>
      <c r="Q99" s="8">
        <v>7.8</v>
      </c>
      <c r="R99" s="8">
        <v>8</v>
      </c>
      <c r="S99" s="8">
        <v>6.7</v>
      </c>
      <c r="T99" s="8">
        <v>10.3</v>
      </c>
      <c r="U99" s="8">
        <v>13.5</v>
      </c>
      <c r="V99" s="8">
        <v>16.5</v>
      </c>
      <c r="W99" s="8">
        <v>18.7</v>
      </c>
      <c r="X99" s="8">
        <v>17</v>
      </c>
      <c r="Y99" s="8">
        <v>15.5</v>
      </c>
      <c r="Z99" s="8">
        <v>13.8</v>
      </c>
      <c r="AA99" s="8">
        <v>15.1</v>
      </c>
      <c r="AB99" s="8">
        <v>14.7</v>
      </c>
      <c r="AC99" s="8">
        <v>17.7</v>
      </c>
      <c r="AD99" s="8">
        <v>21.3</v>
      </c>
      <c r="AE99" s="8">
        <v>23.9</v>
      </c>
      <c r="AF99" s="8">
        <v>29.8</v>
      </c>
      <c r="AG99" s="8">
        <v>32.200000000000003</v>
      </c>
      <c r="AH99" s="8">
        <v>31.3</v>
      </c>
    </row>
    <row r="100" spans="1:34" x14ac:dyDescent="0.25">
      <c r="A100" s="29">
        <v>34</v>
      </c>
      <c r="B100" t="s">
        <v>137</v>
      </c>
      <c r="C100" s="8">
        <v>12.456000000000001</v>
      </c>
      <c r="D100" s="8">
        <v>13.148000000000001</v>
      </c>
      <c r="E100" s="8">
        <v>13.246857143000001</v>
      </c>
      <c r="F100" s="8">
        <v>13.246857143000001</v>
      </c>
      <c r="G100" s="8">
        <v>12.950285714000001</v>
      </c>
      <c r="H100" s="8">
        <v>13.741142857000003</v>
      </c>
      <c r="I100" s="8">
        <v>14.729714286000004</v>
      </c>
      <c r="J100" s="8">
        <v>15.224000000000002</v>
      </c>
      <c r="K100" s="8">
        <v>14.828571429000002</v>
      </c>
      <c r="L100" s="8">
        <v>16.608000000000001</v>
      </c>
      <c r="M100" s="8">
        <v>17.3</v>
      </c>
      <c r="N100" s="8">
        <v>14.3</v>
      </c>
      <c r="O100" s="8">
        <v>13.7</v>
      </c>
      <c r="P100" s="8">
        <v>13.9</v>
      </c>
      <c r="Q100" s="8">
        <v>6.6</v>
      </c>
      <c r="R100" s="8">
        <v>12.1</v>
      </c>
      <c r="S100" s="8">
        <v>12</v>
      </c>
      <c r="T100" s="8">
        <v>12.4</v>
      </c>
      <c r="U100" s="8">
        <v>13</v>
      </c>
      <c r="V100" s="8">
        <v>13.5</v>
      </c>
      <c r="W100" s="8">
        <v>12.7</v>
      </c>
      <c r="X100" s="8">
        <v>15</v>
      </c>
      <c r="Y100" s="8">
        <v>12.7</v>
      </c>
      <c r="Z100" s="8">
        <v>11</v>
      </c>
      <c r="AA100" s="8">
        <v>13.5</v>
      </c>
      <c r="AB100" s="8">
        <v>11.2</v>
      </c>
      <c r="AC100" s="8">
        <v>11.9</v>
      </c>
      <c r="AD100" s="8">
        <v>11.6</v>
      </c>
      <c r="AE100" s="8">
        <v>7</v>
      </c>
      <c r="AF100" s="8">
        <v>5.2</v>
      </c>
      <c r="AG100" s="8">
        <v>5.6</v>
      </c>
      <c r="AH100" s="8">
        <v>6.3</v>
      </c>
    </row>
    <row r="101" spans="1:34" x14ac:dyDescent="0.25">
      <c r="A101" s="29">
        <v>35</v>
      </c>
      <c r="B101" t="s">
        <v>138</v>
      </c>
      <c r="C101" s="8">
        <v>11.316666666365592</v>
      </c>
      <c r="D101" s="8">
        <v>16.21666666636559</v>
      </c>
      <c r="E101" s="8">
        <v>17.616666666817203</v>
      </c>
      <c r="F101" s="8">
        <v>20.066666666817202</v>
      </c>
      <c r="G101" s="8">
        <v>19.716666666967743</v>
      </c>
      <c r="H101" s="8">
        <v>21.466666666215051</v>
      </c>
      <c r="I101" s="8">
        <v>21.700000000150535</v>
      </c>
      <c r="J101" s="8">
        <v>23.450000000451613</v>
      </c>
      <c r="K101" s="8">
        <v>26.600000000150533</v>
      </c>
      <c r="L101" s="8">
        <v>28.116666666516124</v>
      </c>
      <c r="M101" s="8">
        <v>29.4</v>
      </c>
      <c r="N101" s="8">
        <v>35.700000000000003</v>
      </c>
      <c r="O101" s="8">
        <v>47.4</v>
      </c>
      <c r="P101" s="8">
        <v>51.6</v>
      </c>
      <c r="Q101" s="8">
        <v>52.1</v>
      </c>
      <c r="R101" s="8">
        <v>53.3</v>
      </c>
      <c r="S101" s="8">
        <v>56.4</v>
      </c>
      <c r="T101" s="8">
        <v>60.6</v>
      </c>
      <c r="U101" s="8">
        <v>62.9</v>
      </c>
      <c r="V101" s="8">
        <v>72</v>
      </c>
      <c r="W101" s="8">
        <v>87.9</v>
      </c>
      <c r="X101" s="8">
        <v>82.8</v>
      </c>
      <c r="Y101" s="8">
        <v>68.8</v>
      </c>
      <c r="Z101" s="8">
        <v>74.099999999999994</v>
      </c>
      <c r="AA101" s="8">
        <v>84.2</v>
      </c>
      <c r="AB101" s="8">
        <v>91.5</v>
      </c>
      <c r="AC101" s="8">
        <v>97.5</v>
      </c>
      <c r="AD101" s="8">
        <v>108.3</v>
      </c>
      <c r="AE101" s="8">
        <v>109.9</v>
      </c>
      <c r="AF101" s="8">
        <v>111.8</v>
      </c>
      <c r="AG101" s="8">
        <v>116.3</v>
      </c>
      <c r="AH101" s="8">
        <v>126.5</v>
      </c>
    </row>
    <row r="102" spans="1:34" x14ac:dyDescent="0.25">
      <c r="A102" s="29">
        <v>36</v>
      </c>
      <c r="B102" t="s">
        <v>139</v>
      </c>
      <c r="C102" s="8">
        <v>1.35</v>
      </c>
      <c r="D102" s="8">
        <v>2.0863636366415097</v>
      </c>
      <c r="E102" s="8">
        <v>2.3318181821886794</v>
      </c>
      <c r="F102" s="8">
        <v>2.9454545455471703</v>
      </c>
      <c r="G102" s="8">
        <v>2.5772727277358491</v>
      </c>
      <c r="H102" s="8">
        <v>2.9454545455471699</v>
      </c>
      <c r="I102" s="8">
        <v>3.1909090910943396</v>
      </c>
      <c r="J102" s="8">
        <v>3.5590909089056608</v>
      </c>
      <c r="K102" s="8">
        <v>4.5409090910943402</v>
      </c>
      <c r="L102" s="8">
        <v>4.9090909089056609</v>
      </c>
      <c r="M102" s="8">
        <v>5.4</v>
      </c>
      <c r="N102" s="8">
        <v>3.9</v>
      </c>
      <c r="O102" s="8">
        <v>6.5</v>
      </c>
      <c r="P102" s="8">
        <v>7.2</v>
      </c>
      <c r="Q102" s="8">
        <v>10.5</v>
      </c>
      <c r="R102" s="8">
        <v>13.1</v>
      </c>
      <c r="S102" s="8">
        <v>16.5</v>
      </c>
      <c r="T102" s="8">
        <v>16.100000000000001</v>
      </c>
      <c r="U102" s="8">
        <v>15.1</v>
      </c>
      <c r="V102" s="8">
        <v>20.7</v>
      </c>
      <c r="W102" s="8">
        <v>27.8</v>
      </c>
      <c r="X102" s="8">
        <v>31.7</v>
      </c>
      <c r="Y102" s="8">
        <v>33.4</v>
      </c>
      <c r="Z102" s="8">
        <v>43.3</v>
      </c>
      <c r="AA102" s="8">
        <v>52.5</v>
      </c>
      <c r="AB102" s="8">
        <v>61.8</v>
      </c>
      <c r="AC102" s="8">
        <v>65.599999999999994</v>
      </c>
      <c r="AD102" s="8">
        <v>68.400000000000006</v>
      </c>
      <c r="AE102" s="8">
        <v>68.2</v>
      </c>
      <c r="AF102" s="8">
        <v>68.599999999999994</v>
      </c>
      <c r="AG102" s="8">
        <v>69.900000000000006</v>
      </c>
      <c r="AH102" s="8">
        <v>70.400000000000006</v>
      </c>
    </row>
    <row r="103" spans="1:34" x14ac:dyDescent="0.25">
      <c r="A103" s="29">
        <v>37</v>
      </c>
      <c r="B103" t="s">
        <v>140</v>
      </c>
      <c r="C103" s="8">
        <v>39.829787234469457</v>
      </c>
      <c r="D103" s="8">
        <v>44.899032881672028</v>
      </c>
      <c r="E103" s="8">
        <v>46.437911025414792</v>
      </c>
      <c r="F103" s="8">
        <v>50.239845261067529</v>
      </c>
      <c r="G103" s="8">
        <v>51.778723403807071</v>
      </c>
      <c r="H103" s="8">
        <v>52.683945841774921</v>
      </c>
      <c r="I103" s="8">
        <v>59.92572533849517</v>
      </c>
      <c r="J103" s="8">
        <v>63.63713733075241</v>
      </c>
      <c r="K103" s="8">
        <v>75.314506769903531</v>
      </c>
      <c r="L103" s="8">
        <v>81.922630560848887</v>
      </c>
      <c r="M103" s="8">
        <v>93.6</v>
      </c>
      <c r="N103" s="8">
        <v>105.9</v>
      </c>
      <c r="O103" s="8">
        <v>99.6</v>
      </c>
      <c r="P103" s="8">
        <v>143.69999999999999</v>
      </c>
      <c r="Q103" s="8">
        <v>146</v>
      </c>
      <c r="R103" s="8">
        <v>127.9</v>
      </c>
      <c r="S103" s="8">
        <v>116.3</v>
      </c>
      <c r="T103" s="8">
        <v>119.2</v>
      </c>
      <c r="U103" s="8">
        <v>119.3</v>
      </c>
      <c r="V103" s="8">
        <v>142.30000000000001</v>
      </c>
      <c r="W103" s="8">
        <v>119.4</v>
      </c>
      <c r="X103" s="8">
        <v>123.8</v>
      </c>
      <c r="Y103" s="8">
        <v>109.9</v>
      </c>
      <c r="Z103" s="8">
        <v>102.5</v>
      </c>
      <c r="AA103" s="8">
        <v>103.6</v>
      </c>
      <c r="AB103" s="8">
        <v>94.9</v>
      </c>
      <c r="AC103" s="8">
        <v>98.5</v>
      </c>
      <c r="AD103" s="8">
        <v>103.7</v>
      </c>
      <c r="AE103" s="8">
        <v>98.2</v>
      </c>
      <c r="AF103" s="8">
        <v>99.7</v>
      </c>
      <c r="AG103" s="8">
        <v>92</v>
      </c>
      <c r="AH103" s="8">
        <v>93.4</v>
      </c>
    </row>
    <row r="104" spans="1:34" x14ac:dyDescent="0.25">
      <c r="A104" s="29">
        <v>38</v>
      </c>
      <c r="B104" t="s">
        <v>141</v>
      </c>
      <c r="C104" s="8">
        <v>18.153103447869277</v>
      </c>
      <c r="D104" s="8">
        <v>23.073103447869279</v>
      </c>
      <c r="E104" s="8">
        <v>22.055172413830064</v>
      </c>
      <c r="F104" s="8">
        <v>27.314482758509801</v>
      </c>
      <c r="G104" s="8">
        <v>31.046896552130718</v>
      </c>
      <c r="H104" s="8">
        <v>33.591724138300656</v>
      </c>
      <c r="I104" s="8">
        <v>35.966896552130727</v>
      </c>
      <c r="J104" s="8">
        <v>42.244137930849675</v>
      </c>
      <c r="K104" s="8">
        <v>44.449655172339867</v>
      </c>
      <c r="L104" s="8">
        <v>48.860689655320265</v>
      </c>
      <c r="M104" s="8">
        <v>49.2</v>
      </c>
      <c r="N104" s="8">
        <v>47.9</v>
      </c>
      <c r="O104" s="8">
        <v>44.4</v>
      </c>
      <c r="P104" s="8">
        <v>61.1</v>
      </c>
      <c r="Q104" s="8">
        <v>56.7</v>
      </c>
      <c r="R104" s="8">
        <v>50.9</v>
      </c>
      <c r="S104" s="8">
        <v>62.1</v>
      </c>
      <c r="T104" s="8">
        <v>54.9</v>
      </c>
      <c r="U104" s="8">
        <v>70.400000000000006</v>
      </c>
      <c r="V104" s="8">
        <v>68.400000000000006</v>
      </c>
      <c r="W104" s="8">
        <v>60.6</v>
      </c>
      <c r="X104" s="8">
        <v>51.3</v>
      </c>
      <c r="Y104" s="8">
        <v>40.799999999999997</v>
      </c>
      <c r="Z104" s="8">
        <v>38.700000000000003</v>
      </c>
      <c r="AA104" s="8">
        <v>43.5</v>
      </c>
      <c r="AB104" s="8">
        <v>49.3</v>
      </c>
      <c r="AC104" s="8">
        <v>52.4</v>
      </c>
      <c r="AD104" s="8">
        <v>54.6</v>
      </c>
      <c r="AE104" s="8">
        <v>55.7</v>
      </c>
      <c r="AF104" s="8">
        <v>56.1</v>
      </c>
      <c r="AG104" s="8">
        <v>59.5</v>
      </c>
      <c r="AH104" s="8">
        <v>65.7</v>
      </c>
    </row>
    <row r="105" spans="1:34" x14ac:dyDescent="0.25">
      <c r="A105" s="29">
        <v>39</v>
      </c>
      <c r="B105" t="s">
        <v>142</v>
      </c>
      <c r="C105" s="8">
        <v>74.648854961362474</v>
      </c>
      <c r="D105" s="8">
        <v>79.869054609905874</v>
      </c>
      <c r="E105" s="8">
        <v>79.869054609905874</v>
      </c>
      <c r="F105" s="8">
        <v>80.704286553632457</v>
      </c>
      <c r="G105" s="8">
        <v>82.479154433673301</v>
      </c>
      <c r="H105" s="8">
        <v>85.82008220757119</v>
      </c>
      <c r="I105" s="8">
        <v>89.683029947432786</v>
      </c>
      <c r="J105" s="8">
        <v>96.678097475008499</v>
      </c>
      <c r="K105" s="8">
        <v>115.47081620633578</v>
      </c>
      <c r="L105" s="8">
        <v>135.20317087498583</v>
      </c>
      <c r="M105" s="8">
        <v>177.8</v>
      </c>
      <c r="N105" s="8">
        <v>205</v>
      </c>
      <c r="O105" s="8">
        <v>249.9</v>
      </c>
      <c r="P105" s="8">
        <v>286.10000000000002</v>
      </c>
      <c r="Q105" s="8">
        <v>299.8</v>
      </c>
      <c r="R105" s="8">
        <v>295.89999999999998</v>
      </c>
      <c r="S105" s="8">
        <v>286.5</v>
      </c>
      <c r="T105" s="8">
        <v>274.8</v>
      </c>
      <c r="U105" s="8">
        <v>274.89999999999998</v>
      </c>
      <c r="V105" s="8">
        <v>294.3</v>
      </c>
      <c r="W105" s="8">
        <v>280.60000000000002</v>
      </c>
      <c r="X105" s="8">
        <v>281.3</v>
      </c>
      <c r="Y105" s="8">
        <v>290</v>
      </c>
      <c r="Z105" s="8">
        <v>312.7</v>
      </c>
      <c r="AA105" s="8">
        <v>343.5</v>
      </c>
      <c r="AB105" s="8">
        <v>362.7</v>
      </c>
      <c r="AC105" s="8">
        <v>347.5</v>
      </c>
      <c r="AD105" s="8">
        <v>399.3</v>
      </c>
      <c r="AE105" s="8">
        <v>397.6</v>
      </c>
      <c r="AF105" s="8">
        <v>415.8</v>
      </c>
      <c r="AG105" s="8">
        <v>417.6</v>
      </c>
      <c r="AH105" s="8">
        <v>433.9</v>
      </c>
    </row>
    <row r="106" spans="1:34" x14ac:dyDescent="0.25">
      <c r="A106" s="29">
        <v>40</v>
      </c>
      <c r="B106" t="s">
        <v>143</v>
      </c>
      <c r="C106" s="8">
        <v>3.9138461542909075</v>
      </c>
      <c r="D106" s="8">
        <v>5.5446153847636337</v>
      </c>
      <c r="E106" s="8">
        <v>6.6861538457090886</v>
      </c>
      <c r="F106" s="8">
        <v>7.4199999999999973</v>
      </c>
      <c r="G106" s="8">
        <v>8.1538461542909069</v>
      </c>
      <c r="H106" s="8">
        <v>8.4799999999999986</v>
      </c>
      <c r="I106" s="8">
        <v>9.621538461909088</v>
      </c>
      <c r="J106" s="8">
        <v>11.659999999999998</v>
      </c>
      <c r="K106" s="8">
        <v>14.350769230472725</v>
      </c>
      <c r="L106" s="8">
        <v>15.736923077145455</v>
      </c>
      <c r="M106" s="8">
        <v>15.9</v>
      </c>
      <c r="N106" s="8">
        <v>14.9</v>
      </c>
      <c r="O106" s="8">
        <v>34.5</v>
      </c>
      <c r="P106" s="8">
        <v>46.5</v>
      </c>
      <c r="Q106" s="8">
        <v>34.5</v>
      </c>
      <c r="R106" s="8">
        <v>20</v>
      </c>
      <c r="S106" s="8">
        <v>19.399999999999999</v>
      </c>
      <c r="T106" s="8">
        <v>15.4</v>
      </c>
      <c r="U106" s="8">
        <v>24.7</v>
      </c>
      <c r="V106" s="8">
        <v>27</v>
      </c>
      <c r="W106" s="8">
        <v>53.3</v>
      </c>
      <c r="X106" s="8">
        <v>55.4</v>
      </c>
      <c r="Y106" s="8">
        <v>57</v>
      </c>
      <c r="Z106" s="8">
        <v>61.8</v>
      </c>
      <c r="AA106" s="8">
        <v>74.400000000000006</v>
      </c>
      <c r="AB106" s="8">
        <v>116.7</v>
      </c>
      <c r="AC106" s="8">
        <v>110</v>
      </c>
      <c r="AD106" s="8">
        <v>112.2</v>
      </c>
      <c r="AE106" s="8">
        <v>121.8</v>
      </c>
      <c r="AF106" s="8">
        <v>130.9</v>
      </c>
      <c r="AG106" s="8">
        <v>143.30000000000001</v>
      </c>
      <c r="AH106" s="8">
        <v>172.8</v>
      </c>
    </row>
    <row r="107" spans="1:34" x14ac:dyDescent="0.25">
      <c r="A107" s="29">
        <v>41</v>
      </c>
      <c r="B107" t="s">
        <v>144</v>
      </c>
      <c r="C107" s="8">
        <v>70.484015486901214</v>
      </c>
      <c r="D107" s="8">
        <v>80.616648230351828</v>
      </c>
      <c r="E107" s="8">
        <v>76.705807521831247</v>
      </c>
      <c r="F107" s="8">
        <v>72.794966814137325</v>
      </c>
      <c r="G107" s="8">
        <v>68.350829645739694</v>
      </c>
      <c r="H107" s="8">
        <v>70.306249999999991</v>
      </c>
      <c r="I107" s="8">
        <v>81.505475664031366</v>
      </c>
      <c r="J107" s="8">
        <v>93.771294247816869</v>
      </c>
      <c r="K107" s="8">
        <v>112.96996681413735</v>
      </c>
      <c r="L107" s="8">
        <v>138.03490044241204</v>
      </c>
      <c r="M107" s="8">
        <v>160.69999999999999</v>
      </c>
      <c r="N107" s="8">
        <v>163</v>
      </c>
      <c r="O107" s="8">
        <v>174.6</v>
      </c>
      <c r="P107" s="8">
        <v>206</v>
      </c>
      <c r="Q107" s="8">
        <v>212.4</v>
      </c>
      <c r="R107" s="8">
        <v>200.4</v>
      </c>
      <c r="S107" s="8">
        <v>212.5</v>
      </c>
      <c r="T107" s="8">
        <v>256.60000000000002</v>
      </c>
      <c r="U107" s="8">
        <v>262.39999999999998</v>
      </c>
      <c r="V107" s="8">
        <v>277.89999999999998</v>
      </c>
      <c r="W107" s="8">
        <v>311.2</v>
      </c>
      <c r="X107" s="8">
        <v>291.7</v>
      </c>
      <c r="Y107" s="8">
        <v>290.10000000000002</v>
      </c>
      <c r="Z107" s="8">
        <v>266.89999999999998</v>
      </c>
      <c r="AA107" s="8">
        <v>222.3</v>
      </c>
      <c r="AB107" s="8">
        <v>237.1</v>
      </c>
      <c r="AC107" s="8">
        <v>264.2</v>
      </c>
      <c r="AD107" s="8">
        <v>260.5</v>
      </c>
      <c r="AE107" s="8">
        <v>246</v>
      </c>
      <c r="AF107" s="8">
        <v>274.2</v>
      </c>
      <c r="AG107" s="8">
        <v>319.5</v>
      </c>
      <c r="AH107" s="8">
        <v>364.4</v>
      </c>
    </row>
    <row r="108" spans="1:34" x14ac:dyDescent="0.25">
      <c r="A108" s="29">
        <v>42</v>
      </c>
      <c r="B108" t="s">
        <v>145</v>
      </c>
      <c r="C108" s="8">
        <v>24.020961775321503</v>
      </c>
      <c r="D108" s="8">
        <v>19.738964241268317</v>
      </c>
      <c r="E108" s="8">
        <v>27.467447595877065</v>
      </c>
      <c r="F108" s="8">
        <v>25.691985203317962</v>
      </c>
      <c r="G108" s="8">
        <v>35.718125770295508</v>
      </c>
      <c r="H108" s="8">
        <v>40.313440197035455</v>
      </c>
      <c r="I108" s="8">
        <v>45.639827373711583</v>
      </c>
      <c r="J108" s="8">
        <v>46.266461159085111</v>
      </c>
      <c r="K108" s="8">
        <v>61.932305795425535</v>
      </c>
      <c r="L108" s="8">
        <v>76.03156596833216</v>
      </c>
      <c r="M108" s="8">
        <v>84.7</v>
      </c>
      <c r="N108" s="8">
        <v>122.8</v>
      </c>
      <c r="O108" s="8">
        <v>172.4</v>
      </c>
      <c r="P108" s="8">
        <v>224.2</v>
      </c>
      <c r="Q108" s="8">
        <v>130.19999999999999</v>
      </c>
      <c r="R108" s="8">
        <v>123.8</v>
      </c>
      <c r="S108" s="8">
        <v>163.9</v>
      </c>
      <c r="T108" s="8">
        <v>189.7</v>
      </c>
      <c r="U108" s="8">
        <v>188.2</v>
      </c>
      <c r="V108" s="8">
        <v>225.3</v>
      </c>
      <c r="W108" s="8">
        <v>303.3</v>
      </c>
      <c r="X108" s="8">
        <v>365.1</v>
      </c>
      <c r="Y108" s="8">
        <v>250.3</v>
      </c>
      <c r="Z108" s="8">
        <v>258</v>
      </c>
      <c r="AA108" s="8">
        <v>278.5</v>
      </c>
      <c r="AB108" s="8">
        <v>245.4</v>
      </c>
      <c r="AC108" s="8">
        <v>269.2</v>
      </c>
      <c r="AD108" s="8">
        <v>330.5</v>
      </c>
      <c r="AE108" s="8">
        <v>337.2</v>
      </c>
      <c r="AF108" s="8">
        <v>309.10000000000002</v>
      </c>
      <c r="AG108" s="8">
        <v>316.5</v>
      </c>
      <c r="AH108" s="8">
        <v>359.4</v>
      </c>
    </row>
    <row r="109" spans="1:34" x14ac:dyDescent="0.25">
      <c r="A109" s="29">
        <v>43</v>
      </c>
      <c r="B109" t="s">
        <v>146</v>
      </c>
      <c r="C109" s="8">
        <v>104.39101429561686</v>
      </c>
      <c r="D109" s="8">
        <v>109.78897208964503</v>
      </c>
      <c r="E109" s="8">
        <v>117.93165418641124</v>
      </c>
      <c r="F109" s="8">
        <v>121.7742682094873</v>
      </c>
      <c r="G109" s="8">
        <v>119.76147038792112</v>
      </c>
      <c r="H109" s="8">
        <v>117.01674608612957</v>
      </c>
      <c r="I109" s="8">
        <v>134.4914908105014</v>
      </c>
      <c r="J109" s="8">
        <v>141.26181075542536</v>
      </c>
      <c r="K109" s="8">
        <v>135.49788972128454</v>
      </c>
      <c r="L109" s="8">
        <v>136.50428863206761</v>
      </c>
      <c r="M109" s="8">
        <v>134.4</v>
      </c>
      <c r="N109" s="8">
        <v>137.1</v>
      </c>
      <c r="O109" s="8">
        <v>155.9</v>
      </c>
      <c r="P109" s="8">
        <v>145.80000000000001</v>
      </c>
      <c r="Q109" s="8">
        <v>177.6</v>
      </c>
      <c r="R109" s="8">
        <v>210.8</v>
      </c>
      <c r="S109" s="8">
        <v>226.2</v>
      </c>
      <c r="T109" s="8">
        <v>234.2</v>
      </c>
      <c r="U109" s="8">
        <v>257.3</v>
      </c>
      <c r="V109" s="8">
        <v>263.5</v>
      </c>
      <c r="W109" s="8">
        <v>286.10000000000002</v>
      </c>
      <c r="X109" s="8">
        <v>366.7</v>
      </c>
      <c r="Y109" s="8">
        <v>279.5</v>
      </c>
      <c r="Z109" s="8">
        <v>287.3</v>
      </c>
      <c r="AA109" s="8">
        <v>341.1</v>
      </c>
      <c r="AB109" s="8">
        <v>390.9</v>
      </c>
      <c r="AC109" s="8">
        <v>466.1</v>
      </c>
      <c r="AD109" s="8">
        <v>455.8</v>
      </c>
      <c r="AE109" s="8">
        <v>467.3</v>
      </c>
      <c r="AF109" s="8">
        <v>500.1</v>
      </c>
      <c r="AG109" s="8">
        <v>583.79999999999995</v>
      </c>
      <c r="AH109" s="8">
        <v>594.29999999999995</v>
      </c>
    </row>
    <row r="110" spans="1:34" x14ac:dyDescent="0.25">
      <c r="A110" s="29">
        <v>44</v>
      </c>
      <c r="B110" t="s">
        <v>147</v>
      </c>
      <c r="C110" s="8">
        <v>26.333973128302656</v>
      </c>
      <c r="D110" s="8">
        <v>23.888675624233123</v>
      </c>
      <c r="E110" s="8">
        <v>26.333973128302652</v>
      </c>
      <c r="F110" s="8">
        <v>24.923224568609399</v>
      </c>
      <c r="G110" s="8">
        <v>22.760076775276065</v>
      </c>
      <c r="H110" s="8">
        <v>22.477927063537827</v>
      </c>
      <c r="I110" s="8">
        <v>27.462571977259707</v>
      </c>
      <c r="J110" s="8">
        <v>28.497120921635986</v>
      </c>
      <c r="K110" s="8">
        <v>34.046065258834354</v>
      </c>
      <c r="L110" s="8">
        <v>40.723608444989772</v>
      </c>
      <c r="M110" s="8">
        <v>49</v>
      </c>
      <c r="N110" s="8">
        <v>52.3</v>
      </c>
      <c r="O110" s="8">
        <v>57.7</v>
      </c>
      <c r="P110" s="8">
        <v>74.7</v>
      </c>
      <c r="Q110" s="8">
        <v>65.7</v>
      </c>
      <c r="R110" s="8">
        <v>54.4</v>
      </c>
      <c r="S110" s="8">
        <v>50.1</v>
      </c>
      <c r="T110" s="8">
        <v>59.6</v>
      </c>
      <c r="U110" s="8">
        <v>64.7</v>
      </c>
      <c r="V110" s="8">
        <v>76.7</v>
      </c>
      <c r="W110" s="8">
        <v>91.9</v>
      </c>
      <c r="X110" s="8">
        <v>95.9</v>
      </c>
      <c r="Y110" s="8">
        <v>84</v>
      </c>
      <c r="Z110" s="8">
        <v>92.4</v>
      </c>
      <c r="AA110" s="8">
        <v>100.8</v>
      </c>
      <c r="AB110" s="8">
        <v>104.3</v>
      </c>
      <c r="AC110" s="8">
        <v>126.2</v>
      </c>
      <c r="AD110" s="8">
        <v>124.5</v>
      </c>
      <c r="AE110" s="8">
        <v>146.30000000000001</v>
      </c>
      <c r="AF110" s="8">
        <v>137.19999999999999</v>
      </c>
      <c r="AG110" s="8">
        <v>134.4</v>
      </c>
      <c r="AH110" s="8">
        <v>143.6</v>
      </c>
    </row>
    <row r="111" spans="1:34" x14ac:dyDescent="0.25">
      <c r="A111" s="29">
        <v>45</v>
      </c>
      <c r="B111" t="s">
        <v>148</v>
      </c>
      <c r="C111" s="8">
        <v>148.14681305271668</v>
      </c>
      <c r="D111" s="8">
        <v>182.34220799025533</v>
      </c>
      <c r="E111" s="8">
        <v>196.69829216214291</v>
      </c>
      <c r="F111" s="8">
        <v>227.80314120159724</v>
      </c>
      <c r="G111" s="8">
        <v>233.68514791148954</v>
      </c>
      <c r="H111" s="8">
        <v>240.56410491006329</v>
      </c>
      <c r="I111" s="8">
        <v>254.62110399458084</v>
      </c>
      <c r="J111" s="8">
        <v>281.23967673114055</v>
      </c>
      <c r="K111" s="8">
        <v>283.93144251309599</v>
      </c>
      <c r="L111" s="8">
        <v>321.41677340623653</v>
      </c>
      <c r="M111" s="8">
        <v>326.89999999999998</v>
      </c>
      <c r="N111" s="8">
        <v>367.9</v>
      </c>
      <c r="O111" s="8">
        <v>375.9</v>
      </c>
      <c r="P111" s="8">
        <v>428.3</v>
      </c>
      <c r="Q111" s="8">
        <v>446.2</v>
      </c>
      <c r="R111" s="8">
        <v>482.5</v>
      </c>
      <c r="S111" s="8">
        <v>537.4</v>
      </c>
      <c r="T111" s="8">
        <v>646.29999999999995</v>
      </c>
      <c r="U111" s="8">
        <v>758.4</v>
      </c>
      <c r="V111" s="8">
        <v>804.3</v>
      </c>
      <c r="W111" s="8">
        <v>735.3</v>
      </c>
      <c r="X111" s="8">
        <v>660</v>
      </c>
      <c r="Y111" s="8">
        <v>613.29999999999995</v>
      </c>
      <c r="Z111" s="8">
        <v>631.29999999999995</v>
      </c>
      <c r="AA111" s="8">
        <v>626.1</v>
      </c>
      <c r="AB111" s="8">
        <v>672.1</v>
      </c>
      <c r="AC111" s="8">
        <v>721.6</v>
      </c>
      <c r="AD111" s="8">
        <v>789.9</v>
      </c>
      <c r="AE111" s="8">
        <v>867.8</v>
      </c>
      <c r="AF111" s="8">
        <v>974.9</v>
      </c>
      <c r="AG111" s="8">
        <v>1039.5999999999999</v>
      </c>
      <c r="AH111" s="8">
        <v>1099.0999999999999</v>
      </c>
    </row>
    <row r="112" spans="1:34" x14ac:dyDescent="0.25">
      <c r="A112" s="29">
        <v>46</v>
      </c>
      <c r="B112" t="s">
        <v>149</v>
      </c>
      <c r="C112" s="8">
        <v>15.386519607801453</v>
      </c>
      <c r="D112" s="8">
        <v>21.089215685815983</v>
      </c>
      <c r="E112" s="8">
        <v>23.241176470213073</v>
      </c>
      <c r="F112" s="8">
        <v>25.60833333368765</v>
      </c>
      <c r="G112" s="8">
        <v>25.070343137588381</v>
      </c>
      <c r="H112" s="8">
        <v>25.823529411702182</v>
      </c>
      <c r="I112" s="8">
        <v>28.943872549290557</v>
      </c>
      <c r="J112" s="8">
        <v>33.140196078014526</v>
      </c>
      <c r="K112" s="8">
        <v>36.583333333687648</v>
      </c>
      <c r="L112" s="8">
        <v>41.748039215602901</v>
      </c>
      <c r="M112" s="8">
        <v>43.9</v>
      </c>
      <c r="N112" s="8">
        <v>57.4</v>
      </c>
      <c r="O112" s="8">
        <v>61.1</v>
      </c>
      <c r="P112" s="8">
        <v>74.3</v>
      </c>
      <c r="Q112" s="8">
        <v>61.5</v>
      </c>
      <c r="R112" s="8">
        <v>55.5</v>
      </c>
      <c r="S112" s="8">
        <v>76.400000000000006</v>
      </c>
      <c r="T112" s="8">
        <v>92.2</v>
      </c>
      <c r="U112" s="8">
        <v>107.2</v>
      </c>
      <c r="V112" s="8">
        <v>94.5</v>
      </c>
      <c r="W112" s="8">
        <v>106</v>
      </c>
      <c r="X112" s="8">
        <v>111.1</v>
      </c>
      <c r="Y112" s="8">
        <v>87.8</v>
      </c>
      <c r="Z112" s="8">
        <v>108.6</v>
      </c>
      <c r="AA112" s="8">
        <v>122.2</v>
      </c>
      <c r="AB112" s="8">
        <v>125.9</v>
      </c>
      <c r="AC112" s="8">
        <v>135.19999999999999</v>
      </c>
      <c r="AD112" s="8">
        <v>147.6</v>
      </c>
      <c r="AE112" s="8">
        <v>126.8</v>
      </c>
      <c r="AF112" s="8">
        <v>108.4</v>
      </c>
      <c r="AG112" s="8">
        <v>108.6</v>
      </c>
      <c r="AH112" s="8">
        <v>109.9</v>
      </c>
    </row>
    <row r="113" spans="1:34" x14ac:dyDescent="0.25">
      <c r="A113" s="29">
        <v>47</v>
      </c>
      <c r="B113" t="s">
        <v>150</v>
      </c>
      <c r="C113" s="8">
        <v>25.61392694098441</v>
      </c>
      <c r="D113" s="8">
        <v>26.558219178054586</v>
      </c>
      <c r="E113" s="8">
        <v>29.7452054793002</v>
      </c>
      <c r="F113" s="8">
        <v>32.932191780545814</v>
      </c>
      <c r="G113" s="8">
        <v>33.404337899584803</v>
      </c>
      <c r="H113" s="8">
        <v>36.591324200830421</v>
      </c>
      <c r="I113" s="8">
        <v>39.306164384044841</v>
      </c>
      <c r="J113" s="8">
        <v>41.430821918208579</v>
      </c>
      <c r="K113" s="8">
        <v>41.548858447212474</v>
      </c>
      <c r="L113" s="8">
        <v>46.034246575563351</v>
      </c>
      <c r="M113" s="8">
        <v>51.7</v>
      </c>
      <c r="N113" s="8">
        <v>56.5</v>
      </c>
      <c r="O113" s="8">
        <v>60.2</v>
      </c>
      <c r="P113" s="8">
        <v>58.6</v>
      </c>
      <c r="Q113" s="8">
        <v>60</v>
      </c>
      <c r="R113" s="8">
        <v>62.8</v>
      </c>
      <c r="S113" s="8">
        <v>73.7</v>
      </c>
      <c r="T113" s="8">
        <v>71.2</v>
      </c>
      <c r="U113" s="8">
        <v>75</v>
      </c>
      <c r="V113" s="8">
        <v>76.400000000000006</v>
      </c>
      <c r="W113" s="8">
        <v>73</v>
      </c>
      <c r="X113" s="8">
        <v>51.5</v>
      </c>
      <c r="Y113" s="8">
        <v>67.7</v>
      </c>
      <c r="Z113" s="8">
        <v>81.599999999999994</v>
      </c>
      <c r="AA113" s="8">
        <v>82.3</v>
      </c>
      <c r="AB113" s="8">
        <v>90.3</v>
      </c>
      <c r="AC113" s="8">
        <v>90.3</v>
      </c>
      <c r="AD113" s="8">
        <v>92.3</v>
      </c>
      <c r="AE113" s="8">
        <v>93.4</v>
      </c>
      <c r="AF113" s="8">
        <v>88.7</v>
      </c>
      <c r="AG113" s="8">
        <v>103</v>
      </c>
      <c r="AH113" s="8">
        <v>98.3</v>
      </c>
    </row>
    <row r="114" spans="1:34" x14ac:dyDescent="0.25">
      <c r="A114" s="29">
        <v>48</v>
      </c>
      <c r="B114" t="s">
        <v>151</v>
      </c>
      <c r="C114" s="8">
        <v>6.2676258988869549</v>
      </c>
      <c r="D114" s="8">
        <v>8.8791366907913005</v>
      </c>
      <c r="E114" s="8">
        <v>10.968345324104344</v>
      </c>
      <c r="F114" s="8">
        <v>12.709352518356518</v>
      </c>
      <c r="G114" s="8">
        <v>14.624460432139125</v>
      </c>
      <c r="H114" s="8">
        <v>14.972661870147821</v>
      </c>
      <c r="I114" s="8">
        <v>18.454676258652167</v>
      </c>
      <c r="J114" s="8">
        <v>23.329496403399993</v>
      </c>
      <c r="K114" s="8">
        <v>28.726618704634777</v>
      </c>
      <c r="L114" s="8">
        <v>36.038848920704346</v>
      </c>
      <c r="M114" s="8">
        <v>48.4</v>
      </c>
      <c r="N114" s="8">
        <v>64.599999999999994</v>
      </c>
      <c r="O114" s="8">
        <v>83.2</v>
      </c>
      <c r="P114" s="8">
        <v>96.6</v>
      </c>
      <c r="Q114" s="8">
        <v>87.1</v>
      </c>
      <c r="R114" s="8">
        <v>89.5</v>
      </c>
      <c r="S114" s="8">
        <v>82</v>
      </c>
      <c r="T114" s="8">
        <v>78.7</v>
      </c>
      <c r="U114" s="8">
        <v>82.9</v>
      </c>
      <c r="V114" s="8">
        <v>81.5</v>
      </c>
      <c r="W114" s="8">
        <v>89.9</v>
      </c>
      <c r="X114" s="8">
        <v>100.6</v>
      </c>
      <c r="Y114" s="8">
        <v>90.7</v>
      </c>
      <c r="Z114" s="8">
        <v>102.2</v>
      </c>
      <c r="AA114" s="8">
        <v>106.4</v>
      </c>
      <c r="AB114" s="8">
        <v>101.9</v>
      </c>
      <c r="AC114" s="8">
        <v>103.9</v>
      </c>
      <c r="AD114" s="8">
        <v>111.9</v>
      </c>
      <c r="AE114" s="8">
        <v>97.2</v>
      </c>
      <c r="AF114" s="8">
        <v>102</v>
      </c>
      <c r="AG114" s="8">
        <v>109.3</v>
      </c>
      <c r="AH114" s="8">
        <v>121.4</v>
      </c>
    </row>
    <row r="115" spans="1:34" x14ac:dyDescent="0.25">
      <c r="A115" s="29">
        <v>49</v>
      </c>
      <c r="B115" t="s">
        <v>152</v>
      </c>
      <c r="C115" s="8">
        <v>81.644575472158522</v>
      </c>
      <c r="D115" s="8">
        <v>93.44292452784147</v>
      </c>
      <c r="E115" s="8">
        <v>105.47724056561415</v>
      </c>
      <c r="F115" s="8">
        <v>109.37069575447758</v>
      </c>
      <c r="G115" s="8">
        <v>113.7360849055683</v>
      </c>
      <c r="H115" s="8">
        <v>117.86550707554537</v>
      </c>
      <c r="I115" s="8">
        <v>122.2308962266361</v>
      </c>
      <c r="J115" s="8">
        <v>129.89982311331806</v>
      </c>
      <c r="K115" s="8">
        <v>153.61450471670489</v>
      </c>
      <c r="L115" s="8">
        <v>176.2673349055683</v>
      </c>
      <c r="M115" s="8">
        <v>200.1</v>
      </c>
      <c r="N115" s="8">
        <v>225.5</v>
      </c>
      <c r="O115" s="8">
        <v>238.3</v>
      </c>
      <c r="P115" s="8">
        <v>266.8</v>
      </c>
      <c r="Q115" s="8">
        <v>269.60000000000002</v>
      </c>
      <c r="R115" s="8">
        <v>255.5</v>
      </c>
      <c r="S115" s="8">
        <v>274.60000000000002</v>
      </c>
      <c r="T115" s="8">
        <v>305.3</v>
      </c>
      <c r="U115" s="8">
        <v>335.9</v>
      </c>
      <c r="V115" s="8">
        <v>357.1</v>
      </c>
      <c r="W115" s="8">
        <v>396.7</v>
      </c>
      <c r="X115" s="8">
        <v>390</v>
      </c>
      <c r="Y115" s="8">
        <v>369.8</v>
      </c>
      <c r="Z115" s="8">
        <v>370.3</v>
      </c>
      <c r="AA115" s="8">
        <v>397.5</v>
      </c>
      <c r="AB115" s="8">
        <v>404.3</v>
      </c>
      <c r="AC115" s="8">
        <v>418</v>
      </c>
      <c r="AD115" s="8">
        <v>447.9</v>
      </c>
      <c r="AE115" s="8">
        <v>462.1</v>
      </c>
      <c r="AF115" s="8">
        <v>511</v>
      </c>
      <c r="AG115" s="8">
        <v>557.29999999999995</v>
      </c>
      <c r="AH115" s="8">
        <v>609.79999999999995</v>
      </c>
    </row>
    <row r="116" spans="1:34" x14ac:dyDescent="0.25">
      <c r="A116" s="29">
        <v>50</v>
      </c>
      <c r="B116" t="s">
        <v>153</v>
      </c>
      <c r="C116" s="8">
        <v>27.062290502927951</v>
      </c>
      <c r="D116" s="8">
        <v>36.699581005855904</v>
      </c>
      <c r="E116" s="8">
        <v>39.522625697841498</v>
      </c>
      <c r="F116" s="8">
        <v>43.903212290446689</v>
      </c>
      <c r="G116" s="8">
        <v>47.505027932742074</v>
      </c>
      <c r="H116" s="8">
        <v>51.301536312865998</v>
      </c>
      <c r="I116" s="8">
        <v>53.443156424962538</v>
      </c>
      <c r="J116" s="8">
        <v>60.354748603312679</v>
      </c>
      <c r="K116" s="8">
        <v>63.859217877195967</v>
      </c>
      <c r="L116" s="8">
        <v>67.168994413250729</v>
      </c>
      <c r="M116" s="8">
        <v>69.7</v>
      </c>
      <c r="N116" s="8">
        <v>82.5</v>
      </c>
      <c r="O116" s="8">
        <v>91.6</v>
      </c>
      <c r="P116" s="8">
        <v>89.1</v>
      </c>
      <c r="Q116" s="8">
        <v>85.9</v>
      </c>
      <c r="R116" s="8">
        <v>86.8</v>
      </c>
      <c r="S116" s="8">
        <v>95</v>
      </c>
      <c r="T116" s="8">
        <v>117.7</v>
      </c>
      <c r="U116" s="8">
        <v>140.69999999999999</v>
      </c>
      <c r="V116" s="8">
        <v>153.19999999999999</v>
      </c>
      <c r="W116" s="8">
        <v>182.3</v>
      </c>
      <c r="X116" s="8">
        <v>176.2</v>
      </c>
      <c r="Y116" s="8">
        <v>155.1</v>
      </c>
      <c r="Z116" s="8">
        <v>156.80000000000001</v>
      </c>
      <c r="AA116" s="8">
        <v>168.5</v>
      </c>
      <c r="AB116" s="8">
        <v>176.6</v>
      </c>
      <c r="AC116" s="8">
        <v>179.3</v>
      </c>
      <c r="AD116" s="8">
        <v>198.5</v>
      </c>
      <c r="AE116" s="8">
        <v>213.6</v>
      </c>
      <c r="AF116" s="8">
        <v>215.4</v>
      </c>
      <c r="AG116" s="8">
        <v>228.8</v>
      </c>
      <c r="AH116" s="8">
        <v>240.8</v>
      </c>
    </row>
    <row r="117" spans="1:34" x14ac:dyDescent="0.25">
      <c r="A117" s="29">
        <v>51</v>
      </c>
      <c r="B117" t="s">
        <v>154</v>
      </c>
      <c r="C117" s="8">
        <v>34.253003533611015</v>
      </c>
      <c r="D117" s="8">
        <v>45.466784452707394</v>
      </c>
      <c r="E117" s="8">
        <v>52.500883391829596</v>
      </c>
      <c r="F117" s="8">
        <v>58.515547702755583</v>
      </c>
      <c r="G117" s="8">
        <v>61.064134275232355</v>
      </c>
      <c r="H117" s="8">
        <v>63.204946996827879</v>
      </c>
      <c r="I117" s="8">
        <v>67.282685512592067</v>
      </c>
      <c r="J117" s="8">
        <v>77.069257950624788</v>
      </c>
      <c r="K117" s="8">
        <v>90.627738515764207</v>
      </c>
      <c r="L117" s="8">
        <v>102.3512367489587</v>
      </c>
      <c r="M117" s="8">
        <v>115.4</v>
      </c>
      <c r="N117" s="8">
        <v>143.5</v>
      </c>
      <c r="O117" s="8">
        <v>157.69999999999999</v>
      </c>
      <c r="P117" s="8">
        <v>167.2</v>
      </c>
      <c r="Q117" s="8">
        <v>152.30000000000001</v>
      </c>
      <c r="R117" s="8">
        <v>144.6</v>
      </c>
      <c r="S117" s="8">
        <v>146.4</v>
      </c>
      <c r="T117" s="8">
        <v>156.30000000000001</v>
      </c>
      <c r="U117" s="8">
        <v>167.2</v>
      </c>
      <c r="V117" s="8">
        <v>182</v>
      </c>
      <c r="W117" s="8">
        <v>193.7</v>
      </c>
      <c r="X117" s="8">
        <v>201.1</v>
      </c>
      <c r="Y117" s="8">
        <v>185.1</v>
      </c>
      <c r="Z117" s="8">
        <v>199.9</v>
      </c>
      <c r="AA117" s="8">
        <v>216.4</v>
      </c>
      <c r="AB117" s="8">
        <v>230.4</v>
      </c>
      <c r="AC117" s="8">
        <v>244.4</v>
      </c>
      <c r="AD117" s="8">
        <v>286.10000000000002</v>
      </c>
      <c r="AE117" s="8">
        <v>316.39999999999998</v>
      </c>
      <c r="AF117" s="8">
        <v>350.1</v>
      </c>
      <c r="AG117" s="8">
        <v>368.9</v>
      </c>
      <c r="AH117" s="8">
        <v>409.5</v>
      </c>
    </row>
    <row r="118" spans="1:34" x14ac:dyDescent="0.25">
      <c r="A118" s="29">
        <v>52</v>
      </c>
      <c r="B118" t="s">
        <v>155</v>
      </c>
      <c r="C118" s="8">
        <v>8.8123152705909096</v>
      </c>
      <c r="D118" s="8">
        <v>10.990640393863638</v>
      </c>
      <c r="E118" s="8">
        <v>12.0798029555</v>
      </c>
      <c r="F118" s="8">
        <v>13.466009852681816</v>
      </c>
      <c r="G118" s="8">
        <v>13.168965517136362</v>
      </c>
      <c r="H118" s="8">
        <v>14.456157635803031</v>
      </c>
      <c r="I118" s="8">
        <v>15.248275861893941</v>
      </c>
      <c r="J118" s="8">
        <v>16.634482759075759</v>
      </c>
      <c r="K118" s="8">
        <v>17.624630542196972</v>
      </c>
      <c r="L118" s="8">
        <v>19.20886699539394</v>
      </c>
      <c r="M118" s="8">
        <v>20.100000000000001</v>
      </c>
      <c r="N118" s="8">
        <v>23.8</v>
      </c>
      <c r="O118" s="8">
        <v>25.7</v>
      </c>
      <c r="P118" s="8">
        <v>26.6</v>
      </c>
      <c r="Q118" s="8">
        <v>24.9</v>
      </c>
      <c r="R118" s="8">
        <v>23.1</v>
      </c>
      <c r="S118" s="8">
        <v>25.1</v>
      </c>
      <c r="T118" s="8">
        <v>30.1</v>
      </c>
      <c r="U118" s="8">
        <v>33.1</v>
      </c>
      <c r="V118" s="8">
        <v>41.8</v>
      </c>
      <c r="W118" s="8">
        <v>41.1</v>
      </c>
      <c r="X118" s="8">
        <v>42.6</v>
      </c>
      <c r="Y118" s="8">
        <v>36.4</v>
      </c>
      <c r="Z118" s="8">
        <v>34.700000000000003</v>
      </c>
      <c r="AA118" s="8">
        <v>40.700000000000003</v>
      </c>
      <c r="AB118" s="8">
        <v>40.9</v>
      </c>
      <c r="AC118" s="8">
        <v>41.9</v>
      </c>
      <c r="AD118" s="8">
        <v>43.7</v>
      </c>
      <c r="AE118" s="8">
        <v>42.1</v>
      </c>
      <c r="AF118" s="8">
        <v>47</v>
      </c>
      <c r="AG118" s="8">
        <v>47.7</v>
      </c>
      <c r="AH118" s="8">
        <v>49.8</v>
      </c>
    </row>
    <row r="119" spans="1:34" x14ac:dyDescent="0.25">
      <c r="A119" s="29">
        <v>53</v>
      </c>
      <c r="B119" t="s">
        <v>83</v>
      </c>
      <c r="C119" s="8">
        <v>18.471615720549195</v>
      </c>
      <c r="D119" s="8">
        <v>21.694323144439355</v>
      </c>
      <c r="E119" s="8">
        <v>23.973799126407322</v>
      </c>
      <c r="F119" s="8">
        <v>26.410480349107551</v>
      </c>
      <c r="G119" s="8">
        <v>26.803493449702518</v>
      </c>
      <c r="H119" s="8">
        <v>28.218340611350115</v>
      </c>
      <c r="I119" s="8">
        <v>29.554585153043476</v>
      </c>
      <c r="J119" s="8">
        <v>30.497816594141874</v>
      </c>
      <c r="K119" s="8">
        <v>32.777292576109836</v>
      </c>
      <c r="L119" s="8">
        <v>35.921397380045768</v>
      </c>
      <c r="M119" s="8">
        <v>36</v>
      </c>
      <c r="N119" s="8">
        <v>41.8</v>
      </c>
      <c r="O119" s="8">
        <v>42.3</v>
      </c>
      <c r="P119" s="8">
        <v>46.5</v>
      </c>
      <c r="Q119" s="8">
        <v>53.9</v>
      </c>
      <c r="R119" s="8">
        <v>59.8</v>
      </c>
      <c r="S119" s="8">
        <v>59.9</v>
      </c>
      <c r="T119" s="8">
        <v>56.3</v>
      </c>
      <c r="U119" s="8">
        <v>61.9</v>
      </c>
      <c r="V119" s="8">
        <v>70.599999999999994</v>
      </c>
      <c r="W119" s="8">
        <v>85.1</v>
      </c>
      <c r="X119" s="8">
        <v>89.5</v>
      </c>
      <c r="Y119" s="8">
        <v>85.2</v>
      </c>
      <c r="Z119" s="8">
        <v>94</v>
      </c>
      <c r="AA119" s="8">
        <v>100.4</v>
      </c>
      <c r="AB119" s="8">
        <v>95.6</v>
      </c>
      <c r="AC119" s="8">
        <v>102.3</v>
      </c>
      <c r="AD119" s="8">
        <v>104.1</v>
      </c>
      <c r="AE119" s="8">
        <v>106.7</v>
      </c>
      <c r="AF119" s="8">
        <v>107.6</v>
      </c>
      <c r="AG119" s="8">
        <v>119.1</v>
      </c>
      <c r="AH119" s="8">
        <v>114</v>
      </c>
    </row>
    <row r="120" spans="1:34" x14ac:dyDescent="0.25">
      <c r="A120" s="29">
        <v>54</v>
      </c>
      <c r="B120" t="s">
        <v>156</v>
      </c>
      <c r="C120" s="8">
        <v>50.675073964880248</v>
      </c>
      <c r="D120" s="8">
        <v>63.572337278259781</v>
      </c>
      <c r="E120" s="8">
        <v>66.618934911702453</v>
      </c>
      <c r="F120" s="8">
        <v>74.438535503341797</v>
      </c>
      <c r="G120" s="8">
        <v>80.734837278259789</v>
      </c>
      <c r="H120" s="8">
        <v>92.210355029432506</v>
      </c>
      <c r="I120" s="8">
        <v>99.217529585952107</v>
      </c>
      <c r="J120" s="8">
        <v>105.81849112441365</v>
      </c>
      <c r="K120" s="8">
        <v>118.51264792876417</v>
      </c>
      <c r="L120" s="8">
        <v>127.44933431906678</v>
      </c>
      <c r="M120" s="8">
        <v>137.30000000000001</v>
      </c>
      <c r="N120" s="8">
        <v>149.4</v>
      </c>
      <c r="O120" s="8">
        <v>154.6</v>
      </c>
      <c r="P120" s="8">
        <v>164.2</v>
      </c>
      <c r="Q120" s="8">
        <v>181.5</v>
      </c>
      <c r="R120" s="8">
        <v>195.4</v>
      </c>
      <c r="S120" s="8">
        <v>216.3</v>
      </c>
      <c r="T120" s="8">
        <v>232.2</v>
      </c>
      <c r="U120" s="8">
        <v>245.9</v>
      </c>
      <c r="V120" s="8">
        <v>248.6</v>
      </c>
      <c r="W120" s="8">
        <v>265.5</v>
      </c>
      <c r="X120" s="8">
        <v>264.60000000000002</v>
      </c>
      <c r="Y120" s="8">
        <v>266.10000000000002</v>
      </c>
      <c r="Z120" s="8">
        <v>271.60000000000002</v>
      </c>
      <c r="AA120" s="8">
        <v>278.89999999999998</v>
      </c>
      <c r="AB120" s="8">
        <v>295.3</v>
      </c>
      <c r="AC120" s="8">
        <v>281.2</v>
      </c>
      <c r="AD120" s="8">
        <v>297.7</v>
      </c>
      <c r="AE120" s="8">
        <v>314.10000000000002</v>
      </c>
      <c r="AF120" s="8">
        <v>323.10000000000002</v>
      </c>
      <c r="AG120" s="8">
        <v>332.6</v>
      </c>
      <c r="AH120" s="8">
        <v>347.6</v>
      </c>
    </row>
    <row r="121" spans="1:34" x14ac:dyDescent="0.25">
      <c r="A121" s="29">
        <v>55</v>
      </c>
      <c r="B121" t="s">
        <v>157</v>
      </c>
      <c r="C121" s="8">
        <v>68.013624678330174</v>
      </c>
      <c r="D121" s="8">
        <v>78.519794344650819</v>
      </c>
      <c r="E121" s="8">
        <v>85.247429305699754</v>
      </c>
      <c r="F121" s="8">
        <v>94.002570694300289</v>
      </c>
      <c r="G121" s="8">
        <v>102.11259640061007</v>
      </c>
      <c r="H121" s="8">
        <v>110.03830334166442</v>
      </c>
      <c r="I121" s="8">
        <v>116.30514138860055</v>
      </c>
      <c r="J121" s="8">
        <v>120.36015424175544</v>
      </c>
      <c r="K121" s="8">
        <v>127.08778920280434</v>
      </c>
      <c r="L121" s="8">
        <v>135.65861182517529</v>
      </c>
      <c r="M121" s="8">
        <v>143.39999999999998</v>
      </c>
      <c r="N121" s="8">
        <v>157.69999999999999</v>
      </c>
      <c r="O121" s="8">
        <v>161.9</v>
      </c>
      <c r="P121" s="8">
        <v>173.4</v>
      </c>
      <c r="Q121" s="8">
        <v>185.3</v>
      </c>
      <c r="R121" s="8">
        <v>203.7</v>
      </c>
      <c r="S121" s="8">
        <v>215.7</v>
      </c>
      <c r="T121" s="8">
        <v>224.3</v>
      </c>
      <c r="U121" s="8">
        <v>256.60000000000002</v>
      </c>
      <c r="V121" s="8">
        <v>272.5</v>
      </c>
      <c r="W121" s="8">
        <v>289.2</v>
      </c>
      <c r="X121" s="8">
        <v>300</v>
      </c>
      <c r="Y121" s="8">
        <v>313.2</v>
      </c>
      <c r="Z121" s="8">
        <v>341.70000000000005</v>
      </c>
      <c r="AA121" s="8">
        <v>363.8</v>
      </c>
      <c r="AB121" s="8">
        <v>393.8</v>
      </c>
      <c r="AC121" s="8">
        <v>411.6</v>
      </c>
      <c r="AD121" s="8">
        <v>431</v>
      </c>
      <c r="AE121" s="8">
        <v>462.1</v>
      </c>
      <c r="AF121" s="8">
        <v>496.4</v>
      </c>
      <c r="AG121" s="8">
        <v>523.29999999999995</v>
      </c>
      <c r="AH121" s="8">
        <v>551.5</v>
      </c>
    </row>
    <row r="122" spans="1:34" x14ac:dyDescent="0.25">
      <c r="A122" s="29">
        <v>56</v>
      </c>
      <c r="B122" t="s">
        <v>158</v>
      </c>
      <c r="C122" s="8">
        <v>10.019915254530437</v>
      </c>
      <c r="D122" s="8">
        <v>13.765677965678266</v>
      </c>
      <c r="E122" s="8">
        <v>13.952966102004352</v>
      </c>
      <c r="F122" s="8">
        <v>15.357627118204354</v>
      </c>
      <c r="G122" s="8">
        <v>14.702118644426092</v>
      </c>
      <c r="H122" s="8">
        <v>13.952966102004352</v>
      </c>
      <c r="I122" s="8">
        <v>15.544915254530437</v>
      </c>
      <c r="J122" s="8">
        <v>16.481355932317392</v>
      </c>
      <c r="K122" s="8">
        <v>17.886016949478261</v>
      </c>
      <c r="L122" s="8">
        <v>19.29067796567826</v>
      </c>
      <c r="M122" s="8">
        <v>22.1</v>
      </c>
      <c r="N122" s="8">
        <v>23.3</v>
      </c>
      <c r="O122" s="8">
        <v>25.9</v>
      </c>
      <c r="P122" s="8">
        <v>30.5</v>
      </c>
      <c r="Q122" s="8">
        <v>37.799999999999997</v>
      </c>
      <c r="R122" s="8">
        <v>40.799999999999997</v>
      </c>
      <c r="S122" s="8">
        <v>41.3</v>
      </c>
      <c r="T122" s="8">
        <v>42.4</v>
      </c>
      <c r="U122" s="8">
        <v>44.4</v>
      </c>
      <c r="V122" s="8">
        <v>47.5</v>
      </c>
      <c r="W122" s="8">
        <v>53.2</v>
      </c>
      <c r="X122" s="8">
        <v>59.6</v>
      </c>
      <c r="Y122" s="8">
        <v>65.7</v>
      </c>
      <c r="Z122" s="8">
        <v>72.900000000000006</v>
      </c>
      <c r="AA122" s="8">
        <v>75.8</v>
      </c>
      <c r="AB122" s="8">
        <v>73.5</v>
      </c>
      <c r="AC122" s="8">
        <v>71.3</v>
      </c>
      <c r="AD122" s="8">
        <v>74</v>
      </c>
      <c r="AE122" s="8">
        <v>75.2</v>
      </c>
      <c r="AF122" s="8">
        <v>77.400000000000006</v>
      </c>
      <c r="AG122" s="8">
        <v>84.4</v>
      </c>
      <c r="AH122" s="8">
        <v>87.9</v>
      </c>
    </row>
    <row r="123" spans="1:34" x14ac:dyDescent="0.25">
      <c r="A123" s="29">
        <v>57</v>
      </c>
      <c r="B123" t="s">
        <v>159</v>
      </c>
      <c r="C123" s="8">
        <v>7.8553846151506903</v>
      </c>
      <c r="D123" s="8">
        <v>9.5630769232328809</v>
      </c>
      <c r="E123" s="8">
        <v>8.8800000000000043</v>
      </c>
      <c r="F123" s="8">
        <v>10.132307691917813</v>
      </c>
      <c r="G123" s="8">
        <v>11.04307692323288</v>
      </c>
      <c r="H123" s="8">
        <v>11.61230769191781</v>
      </c>
      <c r="I123" s="8">
        <v>14.8</v>
      </c>
      <c r="J123" s="8">
        <v>17.076923076767123</v>
      </c>
      <c r="K123" s="8">
        <v>20.036923076767124</v>
      </c>
      <c r="L123" s="8">
        <v>22.655384615150684</v>
      </c>
      <c r="M123" s="8">
        <v>22.2</v>
      </c>
      <c r="N123" s="8">
        <v>24</v>
      </c>
      <c r="O123" s="8">
        <v>24.7</v>
      </c>
      <c r="P123" s="8">
        <v>26.6</v>
      </c>
      <c r="Q123" s="8">
        <v>31.2</v>
      </c>
      <c r="R123" s="8">
        <v>34</v>
      </c>
      <c r="S123" s="8">
        <v>35.5</v>
      </c>
      <c r="T123" s="8">
        <v>36</v>
      </c>
      <c r="U123" s="8">
        <v>39.299999999999997</v>
      </c>
      <c r="V123" s="8">
        <v>42.9</v>
      </c>
      <c r="W123" s="8">
        <v>51.1</v>
      </c>
      <c r="X123" s="8">
        <v>50.3</v>
      </c>
      <c r="Y123" s="8">
        <v>48.4</v>
      </c>
      <c r="Z123" s="8">
        <v>46.3</v>
      </c>
      <c r="AA123" s="8">
        <v>43.9</v>
      </c>
      <c r="AB123" s="8">
        <v>43.4</v>
      </c>
      <c r="AC123" s="8">
        <v>45.3</v>
      </c>
      <c r="AD123" s="8">
        <v>46.7</v>
      </c>
      <c r="AE123" s="8">
        <v>56.5</v>
      </c>
      <c r="AF123" s="8">
        <v>55</v>
      </c>
      <c r="AG123" s="8">
        <v>61.4</v>
      </c>
      <c r="AH123" s="8">
        <v>66.099999999999994</v>
      </c>
    </row>
    <row r="124" spans="1:34" x14ac:dyDescent="0.25">
      <c r="A124" s="29">
        <v>58</v>
      </c>
      <c r="B124" t="s">
        <v>160</v>
      </c>
      <c r="C124" s="8">
        <v>8.7698795184915976</v>
      </c>
      <c r="D124" s="8">
        <v>10.987550201243698</v>
      </c>
      <c r="E124" s="8">
        <v>11.289959839848738</v>
      </c>
      <c r="F124" s="8">
        <v>11.69317269097059</v>
      </c>
      <c r="G124" s="8">
        <v>12.197188754609243</v>
      </c>
      <c r="H124" s="8">
        <v>13.306024096512605</v>
      </c>
      <c r="I124" s="8">
        <v>16.934939758718485</v>
      </c>
      <c r="J124" s="8">
        <v>19.354216867558822</v>
      </c>
      <c r="K124" s="8">
        <v>22.882329317247901</v>
      </c>
      <c r="L124" s="8">
        <v>25.301606426088235</v>
      </c>
      <c r="M124" s="8">
        <v>25.1</v>
      </c>
      <c r="N124" s="8">
        <v>26.7</v>
      </c>
      <c r="O124" s="8">
        <v>27.4</v>
      </c>
      <c r="P124" s="8">
        <v>25.9</v>
      </c>
      <c r="Q124" s="8">
        <v>32.1</v>
      </c>
      <c r="R124" s="8">
        <v>29.4</v>
      </c>
      <c r="S124" s="8">
        <v>33.9</v>
      </c>
      <c r="T124" s="8">
        <v>38</v>
      </c>
      <c r="U124" s="8">
        <v>40.5</v>
      </c>
      <c r="V124" s="8">
        <v>49.3</v>
      </c>
      <c r="W124" s="8">
        <v>53</v>
      </c>
      <c r="X124" s="8">
        <v>54</v>
      </c>
      <c r="Y124" s="8">
        <v>51.1</v>
      </c>
      <c r="Z124" s="8">
        <v>47.3</v>
      </c>
      <c r="AA124" s="8">
        <v>50</v>
      </c>
      <c r="AB124" s="8">
        <v>49.9</v>
      </c>
      <c r="AC124" s="8">
        <v>51.4</v>
      </c>
      <c r="AD124" s="8">
        <v>52.6</v>
      </c>
      <c r="AE124" s="8">
        <v>55.6</v>
      </c>
      <c r="AF124" s="8">
        <v>57.6</v>
      </c>
      <c r="AG124" s="8">
        <v>65.599999999999994</v>
      </c>
      <c r="AH124" s="8">
        <v>69</v>
      </c>
    </row>
    <row r="125" spans="1:34" x14ac:dyDescent="0.25">
      <c r="A125" s="29">
        <v>59</v>
      </c>
      <c r="B125" t="s">
        <v>161</v>
      </c>
      <c r="C125" s="8">
        <v>26.569767441972576</v>
      </c>
      <c r="D125" s="8">
        <v>30.395813953578063</v>
      </c>
      <c r="E125" s="8">
        <v>30.714651162476798</v>
      </c>
      <c r="F125" s="8">
        <v>32.096279069632914</v>
      </c>
      <c r="G125" s="8">
        <v>31.671162791101267</v>
      </c>
      <c r="H125" s="8">
        <v>35.603488372339662</v>
      </c>
      <c r="I125" s="8">
        <v>36.56</v>
      </c>
      <c r="J125" s="8">
        <v>39.854651162476792</v>
      </c>
      <c r="K125" s="8">
        <v>42.086511627660336</v>
      </c>
      <c r="L125" s="8">
        <v>44.530930232109704</v>
      </c>
      <c r="M125" s="8">
        <v>45.7</v>
      </c>
      <c r="N125" s="8">
        <v>48.1</v>
      </c>
      <c r="O125" s="8">
        <v>49.7</v>
      </c>
      <c r="P125" s="8">
        <v>57</v>
      </c>
      <c r="Q125" s="8">
        <v>54.6</v>
      </c>
      <c r="R125" s="8">
        <v>55</v>
      </c>
      <c r="S125" s="8">
        <v>57.1</v>
      </c>
      <c r="T125" s="8">
        <v>60.8</v>
      </c>
      <c r="U125" s="8">
        <v>68.5</v>
      </c>
      <c r="V125" s="8">
        <v>71.5</v>
      </c>
      <c r="W125" s="8">
        <v>68.3</v>
      </c>
      <c r="X125" s="8">
        <v>74.5</v>
      </c>
      <c r="Y125" s="8">
        <v>74.5</v>
      </c>
      <c r="Z125" s="8">
        <v>73.599999999999994</v>
      </c>
      <c r="AA125" s="8">
        <v>76.900000000000006</v>
      </c>
      <c r="AB125" s="8">
        <v>86.3</v>
      </c>
      <c r="AC125" s="8">
        <v>89.3</v>
      </c>
      <c r="AD125" s="8">
        <v>101.2</v>
      </c>
      <c r="AE125" s="8">
        <v>101.4</v>
      </c>
      <c r="AF125" s="8">
        <v>107.1</v>
      </c>
      <c r="AG125" s="8">
        <v>106.7</v>
      </c>
      <c r="AH125" s="8">
        <v>112.2</v>
      </c>
    </row>
    <row r="126" spans="1:34" x14ac:dyDescent="0.25">
      <c r="A126" s="29">
        <v>60</v>
      </c>
      <c r="B126" t="s">
        <v>162</v>
      </c>
      <c r="C126" s="8">
        <v>94.393150684606923</v>
      </c>
      <c r="D126" s="8">
        <v>102.64109589075946</v>
      </c>
      <c r="E126" s="8">
        <v>108.34337899574513</v>
      </c>
      <c r="F126" s="8">
        <v>118.42420091290614</v>
      </c>
      <c r="G126" s="8">
        <v>120.8680365296193</v>
      </c>
      <c r="H126" s="8">
        <v>125.04292237492244</v>
      </c>
      <c r="I126" s="8">
        <v>132.47625570748045</v>
      </c>
      <c r="J126" s="8">
        <v>139.40045662082269</v>
      </c>
      <c r="K126" s="8">
        <v>144.8990867579185</v>
      </c>
      <c r="L126" s="8">
        <v>149.6849315068911</v>
      </c>
      <c r="M126" s="8">
        <v>156.1</v>
      </c>
      <c r="N126" s="8">
        <v>161.69999999999999</v>
      </c>
      <c r="O126" s="8">
        <v>162.6</v>
      </c>
      <c r="P126" s="8">
        <v>174.2</v>
      </c>
      <c r="Q126" s="8">
        <v>181</v>
      </c>
      <c r="R126" s="8">
        <v>188.5</v>
      </c>
      <c r="S126" s="8">
        <v>199.3</v>
      </c>
      <c r="T126" s="8">
        <v>211.2</v>
      </c>
      <c r="U126" s="8">
        <v>225.5</v>
      </c>
      <c r="V126" s="8">
        <v>237.2</v>
      </c>
      <c r="W126" s="8">
        <v>250</v>
      </c>
      <c r="X126" s="8">
        <v>256.8</v>
      </c>
      <c r="Y126" s="8">
        <v>247.9</v>
      </c>
      <c r="Z126" s="8">
        <v>256.2</v>
      </c>
      <c r="AA126" s="8">
        <v>278.39999999999998</v>
      </c>
      <c r="AB126" s="8">
        <v>292.5</v>
      </c>
      <c r="AC126" s="8">
        <v>302.10000000000002</v>
      </c>
      <c r="AD126" s="8">
        <v>320.8</v>
      </c>
      <c r="AE126" s="8">
        <v>344.9</v>
      </c>
      <c r="AF126" s="8">
        <v>355.1</v>
      </c>
      <c r="AG126" s="8">
        <v>374.2</v>
      </c>
      <c r="AH126" s="8">
        <v>400.3</v>
      </c>
    </row>
    <row r="127" spans="1:34" x14ac:dyDescent="0.25">
      <c r="A127" s="29">
        <v>61</v>
      </c>
      <c r="B127" t="s">
        <v>99</v>
      </c>
      <c r="C127" s="8">
        <v>62.202222222334463</v>
      </c>
      <c r="D127" s="8">
        <v>70.315555555331144</v>
      </c>
      <c r="E127" s="8">
        <v>75.994888889337773</v>
      </c>
      <c r="F127" s="8">
        <v>80.051555555331134</v>
      </c>
      <c r="G127" s="8">
        <v>77.978148147886316</v>
      </c>
      <c r="H127" s="8">
        <v>89.967851852113697</v>
      </c>
      <c r="I127" s="8">
        <v>90.959481481892965</v>
      </c>
      <c r="J127" s="8">
        <v>99.253111110662246</v>
      </c>
      <c r="K127" s="8">
        <v>112.14429629678257</v>
      </c>
      <c r="L127" s="8">
        <v>120.61822222233445</v>
      </c>
      <c r="M127" s="8">
        <v>121.7</v>
      </c>
      <c r="N127" s="8">
        <v>134.80000000000001</v>
      </c>
      <c r="O127" s="8">
        <v>141.6</v>
      </c>
      <c r="P127" s="8">
        <v>146.1</v>
      </c>
      <c r="Q127" s="8">
        <v>177</v>
      </c>
      <c r="R127" s="8">
        <v>173.5</v>
      </c>
      <c r="S127" s="8">
        <v>185.1</v>
      </c>
      <c r="T127" s="8">
        <v>190.5</v>
      </c>
      <c r="U127" s="8">
        <v>186.9</v>
      </c>
      <c r="V127" s="8">
        <v>198.4</v>
      </c>
      <c r="W127" s="8">
        <v>203.9</v>
      </c>
      <c r="X127" s="8">
        <v>220.3</v>
      </c>
      <c r="Y127" s="8">
        <v>195.1</v>
      </c>
      <c r="Z127" s="8">
        <v>207</v>
      </c>
      <c r="AA127" s="8">
        <v>215.8</v>
      </c>
      <c r="AB127" s="8">
        <v>228.3</v>
      </c>
      <c r="AC127" s="8">
        <v>228.2</v>
      </c>
      <c r="AD127" s="8">
        <v>244.2</v>
      </c>
      <c r="AE127" s="8">
        <v>250.3</v>
      </c>
      <c r="AF127" s="8">
        <v>271.5</v>
      </c>
      <c r="AG127" s="8">
        <v>279.5</v>
      </c>
      <c r="AH127" s="8">
        <v>302.39999999999998</v>
      </c>
    </row>
    <row r="128" spans="1:34" x14ac:dyDescent="0.25">
      <c r="A128" s="29">
        <v>62</v>
      </c>
      <c r="B128" t="s">
        <v>163</v>
      </c>
      <c r="C128" s="8">
        <v>132.92972972963852</v>
      </c>
      <c r="D128" s="8">
        <v>130.89189189174547</v>
      </c>
      <c r="E128" s="8">
        <v>136.06486486509414</v>
      </c>
      <c r="F128" s="8">
        <v>145.07837837838051</v>
      </c>
      <c r="G128" s="8">
        <v>147.03783783765743</v>
      </c>
      <c r="H128" s="8">
        <v>143.74594594599054</v>
      </c>
      <c r="I128" s="8">
        <v>140.76756756776709</v>
      </c>
      <c r="J128" s="8">
        <v>141.86486486532974</v>
      </c>
      <c r="K128" s="8">
        <v>142.96216216187139</v>
      </c>
      <c r="L128" s="8">
        <v>146.48918918938662</v>
      </c>
      <c r="M128" s="8">
        <v>150.80000000000001</v>
      </c>
      <c r="N128" s="8">
        <v>145.69999999999999</v>
      </c>
      <c r="O128" s="8">
        <v>157.1</v>
      </c>
      <c r="P128" s="8">
        <v>164.6</v>
      </c>
      <c r="Q128" s="8">
        <v>189</v>
      </c>
      <c r="R128" s="8">
        <v>217</v>
      </c>
      <c r="S128" s="8">
        <v>252.7</v>
      </c>
      <c r="T128" s="8">
        <v>280.10000000000002</v>
      </c>
      <c r="U128" s="8">
        <v>301.39999999999998</v>
      </c>
      <c r="V128" s="8">
        <v>324.89999999999998</v>
      </c>
      <c r="W128" s="8">
        <v>338.1</v>
      </c>
      <c r="X128" s="8">
        <v>389.9</v>
      </c>
      <c r="Y128" s="8">
        <v>413</v>
      </c>
      <c r="Z128" s="8">
        <v>446.3</v>
      </c>
      <c r="AA128" s="8">
        <v>435.7</v>
      </c>
      <c r="AB128" s="8">
        <v>429.5</v>
      </c>
      <c r="AC128" s="8">
        <v>393.3</v>
      </c>
      <c r="AD128" s="8">
        <v>378.9</v>
      </c>
      <c r="AE128" s="8">
        <v>367.3</v>
      </c>
      <c r="AF128" s="8">
        <v>368.5</v>
      </c>
      <c r="AG128" s="8">
        <v>372.6</v>
      </c>
      <c r="AH128" s="8">
        <v>410.3</v>
      </c>
    </row>
    <row r="129" spans="1:34" x14ac:dyDescent="0.25">
      <c r="A129" s="29">
        <v>63</v>
      </c>
      <c r="B129" t="s">
        <v>164</v>
      </c>
      <c r="C129" s="8">
        <v>189.67985014740199</v>
      </c>
      <c r="D129" s="8">
        <v>200.33823922947568</v>
      </c>
      <c r="E129" s="8">
        <v>216.52320042862408</v>
      </c>
      <c r="F129" s="8">
        <v>233.20160556611921</v>
      </c>
      <c r="G129" s="8">
        <v>249.78132191634455</v>
      </c>
      <c r="H129" s="8">
        <v>267.2492373559935</v>
      </c>
      <c r="I129" s="8">
        <v>287.18437249137162</v>
      </c>
      <c r="J129" s="8">
        <v>308.69852823105748</v>
      </c>
      <c r="K129" s="8">
        <v>330.60743912182016</v>
      </c>
      <c r="L129" s="8">
        <v>347.77928819866088</v>
      </c>
      <c r="M129" s="8">
        <v>368.8</v>
      </c>
      <c r="N129" s="8">
        <v>392.7</v>
      </c>
      <c r="O129" s="8">
        <v>425.3</v>
      </c>
      <c r="P129" s="8">
        <v>463.5</v>
      </c>
      <c r="Q129" s="8">
        <v>497.2</v>
      </c>
      <c r="R129" s="8">
        <v>523.4</v>
      </c>
      <c r="S129" s="8">
        <v>538.1</v>
      </c>
      <c r="T129" s="8">
        <v>568.29999999999995</v>
      </c>
      <c r="U129" s="8">
        <v>611.6</v>
      </c>
      <c r="V129" s="8">
        <v>660.2</v>
      </c>
      <c r="W129" s="8">
        <v>707.7</v>
      </c>
      <c r="X129" s="8">
        <v>748.5</v>
      </c>
      <c r="Y129" s="8">
        <v>765.8</v>
      </c>
      <c r="Z129" s="8">
        <v>780.9</v>
      </c>
      <c r="AA129" s="8">
        <v>791.7</v>
      </c>
      <c r="AB129" s="8">
        <v>800.8</v>
      </c>
      <c r="AC129" s="8">
        <v>820.6</v>
      </c>
      <c r="AD129" s="8">
        <v>841.3</v>
      </c>
      <c r="AE129" s="8">
        <v>864.2</v>
      </c>
      <c r="AF129" s="8">
        <v>902.4</v>
      </c>
      <c r="AG129" s="8">
        <v>951.8</v>
      </c>
      <c r="AH129" s="8">
        <v>1007.3</v>
      </c>
    </row>
    <row r="130" spans="1:34" s="32" customFormat="1" x14ac:dyDescent="0.25">
      <c r="A130" s="33" t="s">
        <v>496</v>
      </c>
    </row>
    <row r="131" spans="1:34" x14ac:dyDescent="0.25">
      <c r="A131" s="29">
        <v>1</v>
      </c>
      <c r="B131" t="s">
        <v>108</v>
      </c>
      <c r="C131" s="8">
        <v>9.3737587437544629</v>
      </c>
      <c r="D131" s="8">
        <v>10.533029374622526</v>
      </c>
      <c r="E131" s="8">
        <v>11.362644869049584</v>
      </c>
      <c r="F131" s="8">
        <v>13.380413166419594</v>
      </c>
      <c r="G131" s="8">
        <v>13.182221709767751</v>
      </c>
      <c r="H131" s="8">
        <v>12.955148081041015</v>
      </c>
      <c r="I131" s="8">
        <v>14.133341514302971</v>
      </c>
      <c r="J131" s="8">
        <v>14.376350134519301</v>
      </c>
      <c r="K131" s="8">
        <v>15.421088014055895</v>
      </c>
      <c r="L131" s="8">
        <v>15.962877724702135</v>
      </c>
      <c r="M131" s="8">
        <v>17.073347444133312</v>
      </c>
      <c r="N131" s="8">
        <v>18.138999999999999</v>
      </c>
      <c r="O131" s="8">
        <v>18.808</v>
      </c>
      <c r="P131" s="8">
        <v>19.645</v>
      </c>
      <c r="Q131" s="8">
        <v>20.831</v>
      </c>
      <c r="R131" s="8">
        <v>20.789000000000001</v>
      </c>
      <c r="S131" s="8">
        <v>20.488</v>
      </c>
      <c r="T131" s="8">
        <v>22.178999999999998</v>
      </c>
      <c r="U131" s="8">
        <v>22.033000000000001</v>
      </c>
      <c r="V131" s="8">
        <v>21.885999999999999</v>
      </c>
      <c r="W131" s="8">
        <v>25.338000000000001</v>
      </c>
      <c r="X131" s="8">
        <v>25.68</v>
      </c>
      <c r="Y131" s="8">
        <v>25.747</v>
      </c>
      <c r="Z131" s="8">
        <v>24.280999999999999</v>
      </c>
      <c r="AA131" s="8">
        <v>23.097000000000001</v>
      </c>
      <c r="AB131" s="8">
        <v>28.303999999999998</v>
      </c>
      <c r="AC131" s="8">
        <v>28.556000000000001</v>
      </c>
      <c r="AD131" s="8">
        <v>29.109000000000002</v>
      </c>
      <c r="AE131" s="8">
        <v>27.312999999999999</v>
      </c>
      <c r="AF131" s="8">
        <v>29.384</v>
      </c>
      <c r="AG131" s="8">
        <v>30.425999999999998</v>
      </c>
      <c r="AH131" s="8">
        <v>32.707000000000001</v>
      </c>
    </row>
    <row r="132" spans="1:34" x14ac:dyDescent="0.25">
      <c r="A132" s="29">
        <v>2</v>
      </c>
      <c r="B132" t="s">
        <v>109</v>
      </c>
      <c r="C132" s="8">
        <v>6.5509786059999975</v>
      </c>
      <c r="D132" s="8">
        <v>7.371741509999997</v>
      </c>
      <c r="E132" s="8">
        <v>7.579453006999997</v>
      </c>
      <c r="F132" s="8">
        <v>7.9908427669999984</v>
      </c>
      <c r="G132" s="8">
        <v>7.9121947239999981</v>
      </c>
      <c r="H132" s="8">
        <v>8.5373458299999978</v>
      </c>
      <c r="I132" s="8">
        <v>8.9820097619999988</v>
      </c>
      <c r="J132" s="8">
        <v>9.3127348629999975</v>
      </c>
      <c r="K132" s="8">
        <v>9.3298761030000001</v>
      </c>
      <c r="L132" s="8">
        <v>9.2784523829999994</v>
      </c>
      <c r="M132" s="8">
        <v>9.2189621979999998</v>
      </c>
      <c r="N132" s="8">
        <v>9.7089999999999996</v>
      </c>
      <c r="O132" s="8">
        <v>10.666</v>
      </c>
      <c r="P132" s="8">
        <v>10.555999999999999</v>
      </c>
      <c r="Q132" s="8">
        <v>10.477</v>
      </c>
      <c r="R132" s="8">
        <v>10.847</v>
      </c>
      <c r="S132" s="8">
        <v>11.157</v>
      </c>
      <c r="T132" s="8">
        <v>12.763999999999999</v>
      </c>
      <c r="U132" s="8">
        <v>12.614000000000001</v>
      </c>
      <c r="V132" s="8">
        <v>16.11</v>
      </c>
      <c r="W132" s="8">
        <v>16.465</v>
      </c>
      <c r="X132" s="8">
        <v>16.457999999999998</v>
      </c>
      <c r="Y132" s="8">
        <v>16.571000000000002</v>
      </c>
      <c r="Z132" s="8">
        <v>17.079000000000001</v>
      </c>
      <c r="AA132" s="8">
        <v>18.082999999999998</v>
      </c>
      <c r="AB132" s="8">
        <v>19.759</v>
      </c>
      <c r="AC132" s="8">
        <v>20.309999999999999</v>
      </c>
      <c r="AD132" s="8">
        <v>21.861999999999998</v>
      </c>
      <c r="AE132" s="8">
        <v>23.408000000000001</v>
      </c>
      <c r="AF132" s="8">
        <v>24.619</v>
      </c>
      <c r="AG132" s="8">
        <v>25.338000000000001</v>
      </c>
      <c r="AH132" s="8">
        <v>26.766999999999999</v>
      </c>
    </row>
    <row r="133" spans="1:34" x14ac:dyDescent="0.25">
      <c r="A133" s="29">
        <v>3</v>
      </c>
      <c r="B133" t="s">
        <v>110</v>
      </c>
      <c r="C133" s="8">
        <v>12.730441871999997</v>
      </c>
      <c r="D133" s="8">
        <v>11.931392792999997</v>
      </c>
      <c r="E133" s="8">
        <v>12.309783792999998</v>
      </c>
      <c r="F133" s="8">
        <v>13.155125386999998</v>
      </c>
      <c r="G133" s="8">
        <v>12.964923527999998</v>
      </c>
      <c r="H133" s="8">
        <v>13.305072883999999</v>
      </c>
      <c r="I133" s="8">
        <v>12.746543617</v>
      </c>
      <c r="J133" s="8">
        <v>12.227262351</v>
      </c>
      <c r="K133" s="8">
        <v>11.756286319999999</v>
      </c>
      <c r="L133" s="8">
        <v>12.775728029</v>
      </c>
      <c r="M133" s="8">
        <v>12.275567584999999</v>
      </c>
      <c r="N133" s="8">
        <v>12.343999999999999</v>
      </c>
      <c r="O133" s="8">
        <v>12.337999999999999</v>
      </c>
      <c r="P133" s="8">
        <v>13.358000000000001</v>
      </c>
      <c r="Q133" s="8">
        <v>14.099</v>
      </c>
      <c r="R133" s="8">
        <v>13.250999999999999</v>
      </c>
      <c r="S133" s="8">
        <v>13.653</v>
      </c>
      <c r="T133" s="8">
        <v>15.577999999999999</v>
      </c>
      <c r="U133" s="8">
        <v>17.199000000000002</v>
      </c>
      <c r="V133" s="8">
        <v>20.896000000000001</v>
      </c>
      <c r="W133" s="8">
        <v>22.581</v>
      </c>
      <c r="X133" s="8">
        <v>27.291</v>
      </c>
      <c r="Y133" s="8">
        <v>25.867000000000001</v>
      </c>
      <c r="Z133" s="8">
        <v>27.581</v>
      </c>
      <c r="AA133" s="8">
        <v>30.626999999999999</v>
      </c>
      <c r="AB133" s="8">
        <v>34.978000000000002</v>
      </c>
      <c r="AC133" s="8">
        <v>36.430999999999997</v>
      </c>
      <c r="AD133" s="8">
        <v>39.295999999999999</v>
      </c>
      <c r="AE133" s="8">
        <v>38.814999999999998</v>
      </c>
      <c r="AF133" s="8">
        <v>33.72</v>
      </c>
      <c r="AG133" s="8">
        <v>29.227</v>
      </c>
      <c r="AH133" s="8">
        <v>29.872</v>
      </c>
    </row>
    <row r="134" spans="1:34" x14ac:dyDescent="0.25">
      <c r="A134" s="29">
        <v>4</v>
      </c>
      <c r="B134" t="s">
        <v>111</v>
      </c>
      <c r="C134" s="8">
        <v>12.363257340000006</v>
      </c>
      <c r="D134" s="8">
        <v>12.244220620000005</v>
      </c>
      <c r="E134" s="8">
        <v>12.585804253000003</v>
      </c>
      <c r="F134" s="8">
        <v>13.186163367000004</v>
      </c>
      <c r="G134" s="8">
        <v>12.637559349000004</v>
      </c>
      <c r="H134" s="8">
        <v>12.531978954000003</v>
      </c>
      <c r="I134" s="8">
        <v>12.132429612000003</v>
      </c>
      <c r="J134" s="8">
        <v>12.724507911000003</v>
      </c>
      <c r="K134" s="8">
        <v>13.205830304000001</v>
      </c>
      <c r="L134" s="8">
        <v>13.405604975000001</v>
      </c>
      <c r="M134" s="8">
        <v>13.834137170000002</v>
      </c>
      <c r="N134" s="8">
        <v>14.066000000000001</v>
      </c>
      <c r="O134" s="8">
        <v>13.638</v>
      </c>
      <c r="P134" s="8">
        <v>13.117000000000001</v>
      </c>
      <c r="Q134" s="8">
        <v>13.239000000000001</v>
      </c>
      <c r="R134" s="8">
        <v>12.358000000000001</v>
      </c>
      <c r="S134" s="8">
        <v>12.519</v>
      </c>
      <c r="T134" s="8">
        <v>13.459</v>
      </c>
      <c r="U134" s="8">
        <v>14.379</v>
      </c>
      <c r="V134" s="8">
        <v>15.757</v>
      </c>
      <c r="W134" s="8">
        <v>16.262</v>
      </c>
      <c r="X134" s="8">
        <v>17.524999999999999</v>
      </c>
      <c r="Y134" s="8">
        <v>16.013999999999999</v>
      </c>
      <c r="Z134" s="8">
        <v>16.776</v>
      </c>
      <c r="AA134" s="8">
        <v>18.201000000000001</v>
      </c>
      <c r="AB134" s="8">
        <v>18.911999999999999</v>
      </c>
      <c r="AC134" s="8">
        <v>18.562000000000001</v>
      </c>
      <c r="AD134" s="8">
        <v>18.454000000000001</v>
      </c>
      <c r="AE134" s="8">
        <v>18.062999999999999</v>
      </c>
      <c r="AF134" s="8">
        <v>16.393000000000001</v>
      </c>
      <c r="AG134" s="8">
        <v>17.634</v>
      </c>
      <c r="AH134" s="8">
        <v>18.75</v>
      </c>
    </row>
    <row r="135" spans="1:34" x14ac:dyDescent="0.25">
      <c r="A135" s="29">
        <v>5</v>
      </c>
      <c r="B135" t="s">
        <v>112</v>
      </c>
      <c r="C135" s="8">
        <v>4.9962950360000011</v>
      </c>
      <c r="D135" s="8">
        <v>6.2670054920000009</v>
      </c>
      <c r="E135" s="8">
        <v>5.6611779910000006</v>
      </c>
      <c r="F135" s="8">
        <v>6.3576250670000007</v>
      </c>
      <c r="G135" s="8">
        <v>7.2801119840000004</v>
      </c>
      <c r="H135" s="8">
        <v>5.9574734579999999</v>
      </c>
      <c r="I135" s="8">
        <v>6.835159685999999</v>
      </c>
      <c r="J135" s="8">
        <v>6.7027940129999992</v>
      </c>
      <c r="K135" s="8">
        <v>6.6681752989999987</v>
      </c>
      <c r="L135" s="8">
        <v>6.7089031979999998</v>
      </c>
      <c r="M135" s="8">
        <v>8.9825381719999999</v>
      </c>
      <c r="N135" s="8">
        <v>9.4559999999999995</v>
      </c>
      <c r="O135" s="8">
        <v>8.8130000000000006</v>
      </c>
      <c r="P135" s="8">
        <v>9.5169999999999995</v>
      </c>
      <c r="Q135" s="8">
        <v>11.276999999999999</v>
      </c>
      <c r="R135" s="8">
        <v>10.151999999999999</v>
      </c>
      <c r="S135" s="8">
        <v>10.946999999999999</v>
      </c>
      <c r="T135" s="8">
        <v>12.475</v>
      </c>
      <c r="U135" s="8">
        <v>15.617000000000001</v>
      </c>
      <c r="V135" s="8">
        <v>20.344999999999999</v>
      </c>
      <c r="W135" s="8">
        <v>23.866</v>
      </c>
      <c r="X135" s="8">
        <v>28.004000000000001</v>
      </c>
      <c r="Y135" s="8">
        <v>22.814</v>
      </c>
      <c r="Z135" s="8">
        <v>24.811</v>
      </c>
      <c r="AA135" s="8">
        <v>31.440999999999999</v>
      </c>
      <c r="AB135" s="8">
        <v>36.637</v>
      </c>
      <c r="AC135" s="8">
        <v>38.53</v>
      </c>
      <c r="AD135" s="8">
        <v>43.387</v>
      </c>
      <c r="AE135" s="8">
        <v>35.003999999999998</v>
      </c>
      <c r="AF135" s="8">
        <v>24.402000000000001</v>
      </c>
      <c r="AG135" s="8">
        <v>29.963999999999999</v>
      </c>
      <c r="AH135" s="8">
        <v>35.603000000000002</v>
      </c>
    </row>
    <row r="136" spans="1:34" x14ac:dyDescent="0.25">
      <c r="A136" s="29">
        <v>6</v>
      </c>
      <c r="B136" t="s">
        <v>13</v>
      </c>
      <c r="C136" s="8">
        <v>32.767316827067972</v>
      </c>
      <c r="D136" s="8">
        <v>32.96942662515216</v>
      </c>
      <c r="E136" s="8">
        <v>34.371430376525531</v>
      </c>
      <c r="F136" s="8">
        <v>36.320194317810852</v>
      </c>
      <c r="G136" s="8">
        <v>38.796571202684312</v>
      </c>
      <c r="H136" s="8">
        <v>40.383664980187426</v>
      </c>
      <c r="I136" s="8">
        <v>41.951611513366757</v>
      </c>
      <c r="J136" s="8">
        <v>41.938846683150892</v>
      </c>
      <c r="K136" s="8">
        <v>42.345193749688555</v>
      </c>
      <c r="L136" s="8">
        <v>41.49739633701968</v>
      </c>
      <c r="M136" s="8">
        <v>41.992033472383575</v>
      </c>
      <c r="N136" s="8">
        <v>43.093000000000004</v>
      </c>
      <c r="O136" s="8">
        <v>47.188000000000002</v>
      </c>
      <c r="P136" s="8">
        <v>50.213999999999999</v>
      </c>
      <c r="Q136" s="8">
        <v>53.904000000000003</v>
      </c>
      <c r="R136" s="8">
        <v>54.652000000000001</v>
      </c>
      <c r="S136" s="8">
        <v>52.935000000000002</v>
      </c>
      <c r="T136" s="8">
        <v>55.634999999999998</v>
      </c>
      <c r="U136" s="8">
        <v>56.13</v>
      </c>
      <c r="V136" s="8">
        <v>60.884999999999998</v>
      </c>
      <c r="W136" s="8">
        <v>63.082999999999998</v>
      </c>
      <c r="X136" s="8">
        <v>66.284000000000006</v>
      </c>
      <c r="Y136" s="8">
        <v>66.831999999999994</v>
      </c>
      <c r="Z136" s="8">
        <v>67.652000000000001</v>
      </c>
      <c r="AA136" s="8">
        <v>71.183000000000007</v>
      </c>
      <c r="AB136" s="8">
        <v>69.760000000000005</v>
      </c>
      <c r="AC136" s="8">
        <v>72.778000000000006</v>
      </c>
      <c r="AD136" s="8">
        <v>75.188000000000002</v>
      </c>
      <c r="AE136" s="8">
        <v>77.625</v>
      </c>
      <c r="AF136" s="8">
        <v>81.394000000000005</v>
      </c>
      <c r="AG136" s="8">
        <v>82.823999999999998</v>
      </c>
      <c r="AH136" s="8">
        <v>85.248000000000005</v>
      </c>
    </row>
    <row r="137" spans="1:34" x14ac:dyDescent="0.25">
      <c r="A137" s="29">
        <v>7</v>
      </c>
      <c r="B137" t="s">
        <v>15</v>
      </c>
      <c r="C137" s="8">
        <v>144.00640903275357</v>
      </c>
      <c r="D137" s="8">
        <v>156.66669930381568</v>
      </c>
      <c r="E137" s="8">
        <v>163.80762914820718</v>
      </c>
      <c r="F137" s="8">
        <v>169.45249804378187</v>
      </c>
      <c r="G137" s="8">
        <v>159.54636561368736</v>
      </c>
      <c r="H137" s="8">
        <v>159.52226798780981</v>
      </c>
      <c r="I137" s="8">
        <v>166.48849004283858</v>
      </c>
      <c r="J137" s="8">
        <v>181.72321002698945</v>
      </c>
      <c r="K137" s="8">
        <v>192.96374849768023</v>
      </c>
      <c r="L137" s="8">
        <v>209.13024335443106</v>
      </c>
      <c r="M137" s="8">
        <v>228.31596993880308</v>
      </c>
      <c r="N137" s="8">
        <v>253.00700000000001</v>
      </c>
      <c r="O137" s="8">
        <v>278.24599999999998</v>
      </c>
      <c r="P137" s="8">
        <v>307.654</v>
      </c>
      <c r="Q137" s="8">
        <v>325.44400000000002</v>
      </c>
      <c r="R137" s="8">
        <v>327.11099999999999</v>
      </c>
      <c r="S137" s="8">
        <v>335.79300000000001</v>
      </c>
      <c r="T137" s="8">
        <v>357.95800000000003</v>
      </c>
      <c r="U137" s="8">
        <v>387.53100000000001</v>
      </c>
      <c r="V137" s="8">
        <v>421.29500000000002</v>
      </c>
      <c r="W137" s="8">
        <v>439.99799999999999</v>
      </c>
      <c r="X137" s="8">
        <v>433.94799999999998</v>
      </c>
      <c r="Y137" s="8">
        <v>368.35199999999998</v>
      </c>
      <c r="Z137" s="8">
        <v>343.76299999999998</v>
      </c>
      <c r="AA137" s="8">
        <v>347.303</v>
      </c>
      <c r="AB137" s="8">
        <v>365.90800000000002</v>
      </c>
      <c r="AC137" s="8">
        <v>387.95600000000002</v>
      </c>
      <c r="AD137" s="8">
        <v>422.38400000000001</v>
      </c>
      <c r="AE137" s="8">
        <v>458.44</v>
      </c>
      <c r="AF137" s="8">
        <v>485.88900000000001</v>
      </c>
      <c r="AG137" s="8">
        <v>516.46500000000003</v>
      </c>
      <c r="AH137" s="8">
        <v>553.76599999999996</v>
      </c>
    </row>
    <row r="138" spans="1:34" x14ac:dyDescent="0.25">
      <c r="A138" s="29">
        <v>8</v>
      </c>
      <c r="B138" t="s">
        <v>113</v>
      </c>
      <c r="C138" s="8">
        <v>13.086114634999999</v>
      </c>
      <c r="D138" s="8">
        <v>14.110386581000002</v>
      </c>
      <c r="E138" s="8">
        <v>14.212915290000002</v>
      </c>
      <c r="F138" s="8">
        <v>13.931722694000001</v>
      </c>
      <c r="G138" s="8">
        <v>13.402836981000002</v>
      </c>
      <c r="H138" s="8">
        <v>14.215960697000002</v>
      </c>
      <c r="I138" s="8">
        <v>15.408745174000002</v>
      </c>
      <c r="J138" s="8">
        <v>16.761921095999998</v>
      </c>
      <c r="K138" s="8">
        <v>17.154778620999998</v>
      </c>
      <c r="L138" s="8">
        <v>18.06941591</v>
      </c>
      <c r="M138" s="8">
        <v>19.158656542999999</v>
      </c>
      <c r="N138" s="8">
        <v>20.456</v>
      </c>
      <c r="O138" s="8">
        <v>21.716000000000001</v>
      </c>
      <c r="P138" s="8">
        <v>22.19</v>
      </c>
      <c r="Q138" s="8">
        <v>21.568999999999999</v>
      </c>
      <c r="R138" s="8">
        <v>21.533999999999999</v>
      </c>
      <c r="S138" s="8">
        <v>21.75</v>
      </c>
      <c r="T138" s="8">
        <v>23.24</v>
      </c>
      <c r="U138" s="8">
        <v>24.823</v>
      </c>
      <c r="V138" s="8">
        <v>24.803000000000001</v>
      </c>
      <c r="W138" s="8">
        <v>23.603000000000002</v>
      </c>
      <c r="X138" s="8">
        <v>21.24</v>
      </c>
      <c r="Y138" s="8">
        <v>16.311</v>
      </c>
      <c r="Z138" s="8">
        <v>15.853999999999999</v>
      </c>
      <c r="AA138" s="8">
        <v>16.257999999999999</v>
      </c>
      <c r="AB138" s="8">
        <v>16.655999999999999</v>
      </c>
      <c r="AC138" s="8">
        <v>17.710999999999999</v>
      </c>
      <c r="AD138" s="8">
        <v>19.373999999999999</v>
      </c>
      <c r="AE138" s="8">
        <v>20.425000000000001</v>
      </c>
      <c r="AF138" s="8">
        <v>21.053000000000001</v>
      </c>
      <c r="AG138" s="8">
        <v>22.228999999999999</v>
      </c>
      <c r="AH138" s="8">
        <v>23.457000000000001</v>
      </c>
    </row>
    <row r="139" spans="1:34" x14ac:dyDescent="0.25">
      <c r="A139" s="29">
        <v>9</v>
      </c>
      <c r="B139" t="s">
        <v>114</v>
      </c>
      <c r="C139" s="8">
        <v>17.060114983000002</v>
      </c>
      <c r="D139" s="8">
        <v>17.883678589000002</v>
      </c>
      <c r="E139" s="8">
        <v>18.330668501000005</v>
      </c>
      <c r="F139" s="8">
        <v>18.359243198000005</v>
      </c>
      <c r="G139" s="8">
        <v>17.615280536000004</v>
      </c>
      <c r="H139" s="8">
        <v>18.321483777000005</v>
      </c>
      <c r="I139" s="8">
        <v>19.091980086000003</v>
      </c>
      <c r="J139" s="8">
        <v>20.231906415000005</v>
      </c>
      <c r="K139" s="8">
        <v>20.806461942000002</v>
      </c>
      <c r="L139" s="8">
        <v>21.462659461000001</v>
      </c>
      <c r="M139" s="8">
        <v>22.056604961000001</v>
      </c>
      <c r="N139" s="8">
        <v>23.369</v>
      </c>
      <c r="O139" s="8">
        <v>24.556999999999999</v>
      </c>
      <c r="P139" s="8">
        <v>26.048999999999999</v>
      </c>
      <c r="Q139" s="8">
        <v>26.170999999999999</v>
      </c>
      <c r="R139" s="8">
        <v>25.882000000000001</v>
      </c>
      <c r="S139" s="8">
        <v>25.911999999999999</v>
      </c>
      <c r="T139" s="8">
        <v>26.696000000000002</v>
      </c>
      <c r="U139" s="8">
        <v>28.193999999999999</v>
      </c>
      <c r="V139" s="8">
        <v>29.254000000000001</v>
      </c>
      <c r="W139" s="8">
        <v>29.684000000000001</v>
      </c>
      <c r="X139" s="8">
        <v>27.779</v>
      </c>
      <c r="Y139" s="8">
        <v>22.709</v>
      </c>
      <c r="Z139" s="8">
        <v>22.324000000000002</v>
      </c>
      <c r="AA139" s="8">
        <v>22.69</v>
      </c>
      <c r="AB139" s="8">
        <v>23.38</v>
      </c>
      <c r="AC139" s="8">
        <v>24.081</v>
      </c>
      <c r="AD139" s="8">
        <v>25.637</v>
      </c>
      <c r="AE139" s="8">
        <v>27.077000000000002</v>
      </c>
      <c r="AF139" s="8">
        <v>28.006</v>
      </c>
      <c r="AG139" s="8">
        <v>29.492000000000001</v>
      </c>
      <c r="AH139" s="8">
        <v>30.771999999999998</v>
      </c>
    </row>
    <row r="140" spans="1:34" x14ac:dyDescent="0.25">
      <c r="A140" s="29">
        <v>10</v>
      </c>
      <c r="B140" t="s">
        <v>115</v>
      </c>
      <c r="C140" s="8">
        <v>25.815230093999997</v>
      </c>
      <c r="D140" s="8">
        <v>28.290759730000001</v>
      </c>
      <c r="E140" s="8">
        <v>29.116943817000003</v>
      </c>
      <c r="F140" s="8">
        <v>28.879164006000003</v>
      </c>
      <c r="G140" s="8">
        <v>28.058017627000005</v>
      </c>
      <c r="H140" s="8">
        <v>29.182434019000002</v>
      </c>
      <c r="I140" s="8">
        <v>29.895773450000007</v>
      </c>
      <c r="J140" s="8">
        <v>31.714385983000003</v>
      </c>
      <c r="K140" s="8">
        <v>31.804057183000005</v>
      </c>
      <c r="L140" s="8">
        <v>31.621692159000002</v>
      </c>
      <c r="M140" s="8">
        <v>32.382386044</v>
      </c>
      <c r="N140" s="8">
        <v>33.265999999999998</v>
      </c>
      <c r="O140" s="8">
        <v>33.677999999999997</v>
      </c>
      <c r="P140" s="8">
        <v>34.421999999999997</v>
      </c>
      <c r="Q140" s="8">
        <v>31.664999999999999</v>
      </c>
      <c r="R140" s="8">
        <v>29.314</v>
      </c>
      <c r="S140" s="8">
        <v>28.57</v>
      </c>
      <c r="T140" s="8">
        <v>30.053000000000001</v>
      </c>
      <c r="U140" s="8">
        <v>30.701000000000001</v>
      </c>
      <c r="V140" s="8">
        <v>31.978000000000002</v>
      </c>
      <c r="W140" s="8">
        <v>32.497</v>
      </c>
      <c r="X140" s="8">
        <v>33.006999999999998</v>
      </c>
      <c r="Y140" s="8">
        <v>25.597000000000001</v>
      </c>
      <c r="Z140" s="8">
        <v>26.684000000000001</v>
      </c>
      <c r="AA140" s="8">
        <v>29.684000000000001</v>
      </c>
      <c r="AB140" s="8">
        <v>31.22</v>
      </c>
      <c r="AC140" s="8">
        <v>30.869</v>
      </c>
      <c r="AD140" s="8">
        <v>31.826000000000001</v>
      </c>
      <c r="AE140" s="8">
        <v>31.635999999999999</v>
      </c>
      <c r="AF140" s="8">
        <v>30.385999999999999</v>
      </c>
      <c r="AG140" s="8">
        <v>31.74</v>
      </c>
      <c r="AH140" s="8">
        <v>33.843000000000004</v>
      </c>
    </row>
    <row r="141" spans="1:34" x14ac:dyDescent="0.25">
      <c r="A141" s="29">
        <v>11</v>
      </c>
      <c r="B141" t="s">
        <v>116</v>
      </c>
      <c r="C141" s="8">
        <v>48.048285736000011</v>
      </c>
      <c r="D141" s="8">
        <v>51.930945035000015</v>
      </c>
      <c r="E141" s="8">
        <v>54.150181828000015</v>
      </c>
      <c r="F141" s="8">
        <v>55.946276099000016</v>
      </c>
      <c r="G141" s="8">
        <v>56.100054735000022</v>
      </c>
      <c r="H141" s="8">
        <v>57.770512865000015</v>
      </c>
      <c r="I141" s="8">
        <v>59.18065291100001</v>
      </c>
      <c r="J141" s="8">
        <v>63.503541248000005</v>
      </c>
      <c r="K141" s="8">
        <v>66.781136892000006</v>
      </c>
      <c r="L141" s="8">
        <v>68.544063222000005</v>
      </c>
      <c r="M141" s="8">
        <v>70.697969221999998</v>
      </c>
      <c r="N141" s="8">
        <v>74.259</v>
      </c>
      <c r="O141" s="8">
        <v>76.19</v>
      </c>
      <c r="P141" s="8">
        <v>80.194999999999993</v>
      </c>
      <c r="Q141" s="8">
        <v>77.111999999999995</v>
      </c>
      <c r="R141" s="8">
        <v>74.070999999999998</v>
      </c>
      <c r="S141" s="8">
        <v>73.494</v>
      </c>
      <c r="T141" s="8">
        <v>77.177999999999997</v>
      </c>
      <c r="U141" s="8">
        <v>81.070999999999998</v>
      </c>
      <c r="V141" s="8">
        <v>85.388999999999996</v>
      </c>
      <c r="W141" s="8">
        <v>88.906999999999996</v>
      </c>
      <c r="X141" s="8">
        <v>90.495000000000005</v>
      </c>
      <c r="Y141" s="8">
        <v>77.501999999999995</v>
      </c>
      <c r="Z141" s="8">
        <v>77.963999999999999</v>
      </c>
      <c r="AA141" s="8">
        <v>83.942999999999998</v>
      </c>
      <c r="AB141" s="8">
        <v>90.275999999999996</v>
      </c>
      <c r="AC141" s="8">
        <v>91.191999999999993</v>
      </c>
      <c r="AD141" s="8">
        <v>95.322999999999993</v>
      </c>
      <c r="AE141" s="8">
        <v>97.15</v>
      </c>
      <c r="AF141" s="8">
        <v>95.673000000000002</v>
      </c>
      <c r="AG141" s="8">
        <v>99.472999999999999</v>
      </c>
      <c r="AH141" s="8">
        <v>105.373</v>
      </c>
    </row>
    <row r="142" spans="1:34" x14ac:dyDescent="0.25">
      <c r="A142" s="29">
        <v>12</v>
      </c>
      <c r="B142" t="s">
        <v>117</v>
      </c>
      <c r="C142" s="8">
        <v>50.410677729999996</v>
      </c>
      <c r="D142" s="8">
        <v>54.299746316999986</v>
      </c>
      <c r="E142" s="8">
        <v>57.916570019999988</v>
      </c>
      <c r="F142" s="8">
        <v>58.688938838999988</v>
      </c>
      <c r="G142" s="8">
        <v>58.793803535999992</v>
      </c>
      <c r="H142" s="8">
        <v>58.462068102999993</v>
      </c>
      <c r="I142" s="8">
        <v>61.30954792899999</v>
      </c>
      <c r="J142" s="8">
        <v>64.613794171999999</v>
      </c>
      <c r="K142" s="8">
        <v>66.046608914000004</v>
      </c>
      <c r="L142" s="8">
        <v>67.199112258</v>
      </c>
      <c r="M142" s="8">
        <v>72.246734074000003</v>
      </c>
      <c r="N142" s="8">
        <v>74.947000000000003</v>
      </c>
      <c r="O142" s="8">
        <v>76.055999999999997</v>
      </c>
      <c r="P142" s="8">
        <v>80.17</v>
      </c>
      <c r="Q142" s="8">
        <v>74.926000000000002</v>
      </c>
      <c r="R142" s="8">
        <v>69.566999999999993</v>
      </c>
      <c r="S142" s="8">
        <v>68.686999999999998</v>
      </c>
      <c r="T142" s="8">
        <v>71.843999999999994</v>
      </c>
      <c r="U142" s="8">
        <v>75.459000000000003</v>
      </c>
      <c r="V142" s="8">
        <v>79.304000000000002</v>
      </c>
      <c r="W142" s="8">
        <v>82.8</v>
      </c>
      <c r="X142" s="8">
        <v>84.206000000000003</v>
      </c>
      <c r="Y142" s="8">
        <v>73.942999999999998</v>
      </c>
      <c r="Z142" s="8">
        <v>75.165000000000006</v>
      </c>
      <c r="AA142" s="8">
        <v>83.233000000000004</v>
      </c>
      <c r="AB142" s="8">
        <v>88.411000000000001</v>
      </c>
      <c r="AC142" s="8">
        <v>88.680999999999997</v>
      </c>
      <c r="AD142" s="8">
        <v>92.620999999999995</v>
      </c>
      <c r="AE142" s="8">
        <v>94.623000000000005</v>
      </c>
      <c r="AF142" s="8">
        <v>90.751000000000005</v>
      </c>
      <c r="AG142" s="8">
        <v>94.85</v>
      </c>
      <c r="AH142" s="8">
        <v>100.354</v>
      </c>
    </row>
    <row r="143" spans="1:34" x14ac:dyDescent="0.25">
      <c r="A143" s="29">
        <v>13</v>
      </c>
      <c r="B143" t="s">
        <v>118</v>
      </c>
      <c r="C143" s="8">
        <v>70.706699480000012</v>
      </c>
      <c r="D143" s="8">
        <v>76.93715292600001</v>
      </c>
      <c r="E143" s="8">
        <v>77.415010811000016</v>
      </c>
      <c r="F143" s="8">
        <v>79.247138277000005</v>
      </c>
      <c r="G143" s="8">
        <v>80.399080795000003</v>
      </c>
      <c r="H143" s="8">
        <v>81.922125714000003</v>
      </c>
      <c r="I143" s="8">
        <v>83.765437086999995</v>
      </c>
      <c r="J143" s="8">
        <v>89.021873823000007</v>
      </c>
      <c r="K143" s="8">
        <v>97.822592657999991</v>
      </c>
      <c r="L143" s="8">
        <v>102.08772846199999</v>
      </c>
      <c r="M143" s="8">
        <v>109.57687991100001</v>
      </c>
      <c r="N143" s="8">
        <v>118.402</v>
      </c>
      <c r="O143" s="8">
        <v>128.596</v>
      </c>
      <c r="P143" s="8">
        <v>149.631</v>
      </c>
      <c r="Q143" s="8">
        <v>136.221</v>
      </c>
      <c r="R143" s="8">
        <v>120.047</v>
      </c>
      <c r="S143" s="8">
        <v>115.82899999999999</v>
      </c>
      <c r="T143" s="8">
        <v>119.634</v>
      </c>
      <c r="U143" s="8">
        <v>123.2</v>
      </c>
      <c r="V143" s="8">
        <v>129.631</v>
      </c>
      <c r="W143" s="8">
        <v>131.82499999999999</v>
      </c>
      <c r="X143" s="8">
        <v>128.167</v>
      </c>
      <c r="Y143" s="8">
        <v>118.619</v>
      </c>
      <c r="Z143" s="8">
        <v>123.467</v>
      </c>
      <c r="AA143" s="8">
        <v>128.74700000000001</v>
      </c>
      <c r="AB143" s="8">
        <v>130.66200000000001</v>
      </c>
      <c r="AC143" s="8">
        <v>128.136</v>
      </c>
      <c r="AD143" s="8">
        <v>132.262</v>
      </c>
      <c r="AE143" s="8">
        <v>137.52799999999999</v>
      </c>
      <c r="AF143" s="8">
        <v>142.69200000000001</v>
      </c>
      <c r="AG143" s="8">
        <v>150.78299999999999</v>
      </c>
      <c r="AH143" s="8">
        <v>158.13999999999999</v>
      </c>
    </row>
    <row r="144" spans="1:34" x14ac:dyDescent="0.25">
      <c r="A144" s="29">
        <v>14</v>
      </c>
      <c r="B144" t="s">
        <v>119</v>
      </c>
      <c r="C144" s="8">
        <v>24.711216379</v>
      </c>
      <c r="D144" s="8">
        <v>24.211053953</v>
      </c>
      <c r="E144" s="8">
        <v>24.910217174</v>
      </c>
      <c r="F144" s="8">
        <v>24.836789072999998</v>
      </c>
      <c r="G144" s="8">
        <v>24.003539754999998</v>
      </c>
      <c r="H144" s="8">
        <v>24.217439004999996</v>
      </c>
      <c r="I144" s="8">
        <v>25.574262607999998</v>
      </c>
      <c r="J144" s="8">
        <v>25.874360063999998</v>
      </c>
      <c r="K144" s="8">
        <v>25.786033506999996</v>
      </c>
      <c r="L144" s="8">
        <v>26.136147205999997</v>
      </c>
      <c r="M144" s="8">
        <v>26.968332349000001</v>
      </c>
      <c r="N144" s="8">
        <v>28.106999999999999</v>
      </c>
      <c r="O144" s="8">
        <v>29.501000000000001</v>
      </c>
      <c r="P144" s="8">
        <v>31.274000000000001</v>
      </c>
      <c r="Q144" s="8">
        <v>30.045000000000002</v>
      </c>
      <c r="R144" s="8">
        <v>28.038</v>
      </c>
      <c r="S144" s="8">
        <v>27.702999999999999</v>
      </c>
      <c r="T144" s="8">
        <v>28.558</v>
      </c>
      <c r="U144" s="8">
        <v>29.093</v>
      </c>
      <c r="V144" s="8">
        <v>30.291</v>
      </c>
      <c r="W144" s="8">
        <v>31.036999999999999</v>
      </c>
      <c r="X144" s="8">
        <v>30.870999999999999</v>
      </c>
      <c r="Y144" s="8">
        <v>28.567</v>
      </c>
      <c r="Z144" s="8">
        <v>29.199000000000002</v>
      </c>
      <c r="AA144" s="8">
        <v>30.643999999999998</v>
      </c>
      <c r="AB144" s="8">
        <v>31.888999999999999</v>
      </c>
      <c r="AC144" s="8">
        <v>33.017000000000003</v>
      </c>
      <c r="AD144" s="8">
        <v>33.582000000000001</v>
      </c>
      <c r="AE144" s="8">
        <v>34.67</v>
      </c>
      <c r="AF144" s="8">
        <v>34.945999999999998</v>
      </c>
      <c r="AG144" s="8">
        <v>36.811999999999998</v>
      </c>
      <c r="AH144" s="8">
        <v>38.142000000000003</v>
      </c>
    </row>
    <row r="145" spans="1:34" x14ac:dyDescent="0.25">
      <c r="A145" s="29">
        <v>15</v>
      </c>
      <c r="B145" t="s">
        <v>120</v>
      </c>
      <c r="C145" s="8">
        <v>45.001943756999992</v>
      </c>
      <c r="D145" s="8">
        <v>48.426618794999996</v>
      </c>
      <c r="E145" s="8">
        <v>48.250535695999993</v>
      </c>
      <c r="F145" s="8">
        <v>45.053732903999993</v>
      </c>
      <c r="G145" s="8">
        <v>47.430383933999998</v>
      </c>
      <c r="H145" s="8">
        <v>55.721355535000001</v>
      </c>
      <c r="I145" s="8">
        <v>60.127199502000003</v>
      </c>
      <c r="J145" s="8">
        <v>69.217607205999997</v>
      </c>
      <c r="K145" s="8">
        <v>65.885211010999996</v>
      </c>
      <c r="L145" s="8">
        <v>62.915338843999997</v>
      </c>
      <c r="M145" s="8">
        <v>62.219481035000001</v>
      </c>
      <c r="N145" s="8">
        <v>71.421000000000006</v>
      </c>
      <c r="O145" s="8">
        <v>77.204999999999998</v>
      </c>
      <c r="P145" s="8">
        <v>80.209999999999994</v>
      </c>
      <c r="Q145" s="8">
        <v>73.36</v>
      </c>
      <c r="R145" s="8">
        <v>73.814999999999998</v>
      </c>
      <c r="S145" s="8">
        <v>75.61</v>
      </c>
      <c r="T145" s="8">
        <v>76.230999999999995</v>
      </c>
      <c r="U145" s="8">
        <v>75.370999999999995</v>
      </c>
      <c r="V145" s="8">
        <v>75.409000000000006</v>
      </c>
      <c r="W145" s="8">
        <v>72.483000000000004</v>
      </c>
      <c r="X145" s="8">
        <v>63.683</v>
      </c>
      <c r="Y145" s="8">
        <v>47.970999999999997</v>
      </c>
      <c r="Z145" s="8">
        <v>48.567999999999998</v>
      </c>
      <c r="AA145" s="8">
        <v>52.540999999999997</v>
      </c>
      <c r="AB145" s="8">
        <v>56.837000000000003</v>
      </c>
      <c r="AC145" s="8">
        <v>59.314999999999998</v>
      </c>
      <c r="AD145" s="8">
        <v>64.72</v>
      </c>
      <c r="AE145" s="8">
        <v>69.864999999999995</v>
      </c>
      <c r="AF145" s="8">
        <v>72.415999999999997</v>
      </c>
      <c r="AG145" s="8">
        <v>75.656999999999996</v>
      </c>
      <c r="AH145" s="8">
        <v>80.111999999999995</v>
      </c>
    </row>
    <row r="146" spans="1:34" x14ac:dyDescent="0.25">
      <c r="A146" s="29">
        <v>16</v>
      </c>
      <c r="B146" t="s">
        <v>121</v>
      </c>
      <c r="C146" s="8">
        <v>43.691192166999997</v>
      </c>
      <c r="D146" s="8">
        <v>44.630402756999999</v>
      </c>
      <c r="E146" s="8">
        <v>47.027916783999999</v>
      </c>
      <c r="F146" s="8">
        <v>48.928449424</v>
      </c>
      <c r="G146" s="8">
        <v>48.310381468000003</v>
      </c>
      <c r="H146" s="8">
        <v>46.807855109999998</v>
      </c>
      <c r="I146" s="8">
        <v>43.911253840999997</v>
      </c>
      <c r="J146" s="8">
        <v>42.187612883</v>
      </c>
      <c r="K146" s="8">
        <v>42.530866977000002</v>
      </c>
      <c r="L146" s="8">
        <v>43.012054464999999</v>
      </c>
      <c r="M146" s="8">
        <v>46.477236136000009</v>
      </c>
      <c r="N146" s="8">
        <v>49.954000000000001</v>
      </c>
      <c r="O146" s="8">
        <v>50.966999999999999</v>
      </c>
      <c r="P146" s="8">
        <v>50.460999999999999</v>
      </c>
      <c r="Q146" s="8">
        <v>51.393000000000001</v>
      </c>
      <c r="R146" s="8">
        <v>50.783000000000001</v>
      </c>
      <c r="S146" s="8">
        <v>51.066000000000003</v>
      </c>
      <c r="T146" s="8">
        <v>56.073</v>
      </c>
      <c r="U146" s="8">
        <v>57.121000000000002</v>
      </c>
      <c r="V146" s="8">
        <v>61.792000000000002</v>
      </c>
      <c r="W146" s="8">
        <v>65.784000000000006</v>
      </c>
      <c r="X146" s="8">
        <v>68.301000000000002</v>
      </c>
      <c r="Y146" s="8">
        <v>66.796000000000006</v>
      </c>
      <c r="Z146" s="8">
        <v>66.507999999999996</v>
      </c>
      <c r="AA146" s="8">
        <v>69.227999999999994</v>
      </c>
      <c r="AB146" s="8">
        <v>71.522999999999996</v>
      </c>
      <c r="AC146" s="8">
        <v>73.897000000000006</v>
      </c>
      <c r="AD146" s="8">
        <v>75.694000000000003</v>
      </c>
      <c r="AE146" s="8">
        <v>77.716999999999999</v>
      </c>
      <c r="AF146" s="8">
        <v>77.242000000000004</v>
      </c>
      <c r="AG146" s="8">
        <v>79.343999999999994</v>
      </c>
      <c r="AH146" s="8">
        <v>84.224000000000004</v>
      </c>
    </row>
    <row r="147" spans="1:34" x14ac:dyDescent="0.25">
      <c r="A147" s="29">
        <v>17</v>
      </c>
      <c r="B147" t="s">
        <v>122</v>
      </c>
      <c r="C147" s="8">
        <v>13.870925408999998</v>
      </c>
      <c r="D147" s="8">
        <v>14.714989815999996</v>
      </c>
      <c r="E147" s="8">
        <v>15.088904332999999</v>
      </c>
      <c r="F147" s="8">
        <v>15.191154416</v>
      </c>
      <c r="G147" s="8">
        <v>14.444327832999999</v>
      </c>
      <c r="H147" s="8">
        <v>15.504921826</v>
      </c>
      <c r="I147" s="8">
        <v>16.285831770000001</v>
      </c>
      <c r="J147" s="8">
        <v>17.252195294</v>
      </c>
      <c r="K147" s="8">
        <v>17.831612429</v>
      </c>
      <c r="L147" s="8">
        <v>18.277703474999999</v>
      </c>
      <c r="M147" s="8">
        <v>19.619986421</v>
      </c>
      <c r="N147" s="8">
        <v>21.260999999999999</v>
      </c>
      <c r="O147" s="8">
        <v>22.710999999999999</v>
      </c>
      <c r="P147" s="8">
        <v>23.925999999999998</v>
      </c>
      <c r="Q147" s="8">
        <v>22.917999999999999</v>
      </c>
      <c r="R147" s="8">
        <v>22.469000000000001</v>
      </c>
      <c r="S147" s="8">
        <v>22.359000000000002</v>
      </c>
      <c r="T147" s="8">
        <v>23.219000000000001</v>
      </c>
      <c r="U147" s="8">
        <v>23.605</v>
      </c>
      <c r="V147" s="8">
        <v>23.98</v>
      </c>
      <c r="W147" s="8">
        <v>23.78</v>
      </c>
      <c r="X147" s="8">
        <v>22.173999999999999</v>
      </c>
      <c r="Y147" s="8">
        <v>17.713000000000001</v>
      </c>
      <c r="Z147" s="8">
        <v>16.693000000000001</v>
      </c>
      <c r="AA147" s="8">
        <v>16.84</v>
      </c>
      <c r="AB147" s="8">
        <v>17.302</v>
      </c>
      <c r="AC147" s="8">
        <v>17.893999999999998</v>
      </c>
      <c r="AD147" s="8">
        <v>18.724</v>
      </c>
      <c r="AE147" s="8">
        <v>20.273</v>
      </c>
      <c r="AF147" s="8">
        <v>20.971</v>
      </c>
      <c r="AG147" s="8">
        <v>21.942</v>
      </c>
      <c r="AH147" s="8">
        <v>22.574999999999999</v>
      </c>
    </row>
    <row r="148" spans="1:34" x14ac:dyDescent="0.25">
      <c r="A148" s="29">
        <v>18</v>
      </c>
      <c r="B148" t="s">
        <v>123</v>
      </c>
      <c r="C148" s="8">
        <v>16.849066763</v>
      </c>
      <c r="D148" s="8">
        <v>19.582481732000002</v>
      </c>
      <c r="E148" s="8">
        <v>20.619479774999999</v>
      </c>
      <c r="F148" s="8">
        <v>21.616676026999997</v>
      </c>
      <c r="G148" s="8">
        <v>22.554707452999999</v>
      </c>
      <c r="H148" s="8">
        <v>24.498540923</v>
      </c>
      <c r="I148" s="8">
        <v>26.202487915999999</v>
      </c>
      <c r="J148" s="8">
        <v>27.365345681000001</v>
      </c>
      <c r="K148" s="8">
        <v>28.367920553000001</v>
      </c>
      <c r="L148" s="8">
        <v>30.107366442</v>
      </c>
      <c r="M148" s="8">
        <v>31.442340063999996</v>
      </c>
      <c r="N148" s="8">
        <v>34.094000000000001</v>
      </c>
      <c r="O148" s="8">
        <v>35.570999999999998</v>
      </c>
      <c r="P148" s="8">
        <v>37.341000000000001</v>
      </c>
      <c r="Q148" s="8">
        <v>37.371000000000002</v>
      </c>
      <c r="R148" s="8">
        <v>37.073</v>
      </c>
      <c r="S148" s="8">
        <v>38.356000000000002</v>
      </c>
      <c r="T148" s="8">
        <v>40.149000000000001</v>
      </c>
      <c r="U148" s="8">
        <v>41.393000000000001</v>
      </c>
      <c r="V148" s="8">
        <v>42.981000000000002</v>
      </c>
      <c r="W148" s="8">
        <v>45.018999999999998</v>
      </c>
      <c r="X148" s="8">
        <v>45.548000000000002</v>
      </c>
      <c r="Y148" s="8">
        <v>43.488</v>
      </c>
      <c r="Z148" s="8">
        <v>43.795000000000002</v>
      </c>
      <c r="AA148" s="8">
        <v>44.88</v>
      </c>
      <c r="AB148" s="8">
        <v>46.225999999999999</v>
      </c>
      <c r="AC148" s="8">
        <v>47.204000000000001</v>
      </c>
      <c r="AD148" s="8">
        <v>48.795999999999999</v>
      </c>
      <c r="AE148" s="8">
        <v>51.62</v>
      </c>
      <c r="AF148" s="8">
        <v>51.753</v>
      </c>
      <c r="AG148" s="8">
        <v>54.158999999999999</v>
      </c>
      <c r="AH148" s="8">
        <v>56.569000000000003</v>
      </c>
    </row>
    <row r="149" spans="1:34" x14ac:dyDescent="0.25">
      <c r="A149" s="29">
        <v>19</v>
      </c>
      <c r="B149" t="s">
        <v>124</v>
      </c>
      <c r="C149" s="8">
        <v>45.772312011999993</v>
      </c>
      <c r="D149" s="8">
        <v>47.776819739999993</v>
      </c>
      <c r="E149" s="8">
        <v>49.398982401999987</v>
      </c>
      <c r="F149" s="8">
        <v>51.872500076999984</v>
      </c>
      <c r="G149" s="8">
        <v>54.259352868999983</v>
      </c>
      <c r="H149" s="8">
        <v>55.856025860999985</v>
      </c>
      <c r="I149" s="8">
        <v>57.533246212999991</v>
      </c>
      <c r="J149" s="8">
        <v>58.935178117999989</v>
      </c>
      <c r="K149" s="8">
        <v>60.438049119999995</v>
      </c>
      <c r="L149" s="8">
        <v>60.937646671999993</v>
      </c>
      <c r="M149" s="8">
        <v>62.514947513000003</v>
      </c>
      <c r="N149" s="8">
        <v>66.63</v>
      </c>
      <c r="O149" s="8">
        <v>69.388999999999996</v>
      </c>
      <c r="P149" s="8">
        <v>71.893000000000001</v>
      </c>
      <c r="Q149" s="8">
        <v>73.546000000000006</v>
      </c>
      <c r="R149" s="8">
        <v>74.835999999999999</v>
      </c>
      <c r="S149" s="8">
        <v>77.626999999999995</v>
      </c>
      <c r="T149" s="8">
        <v>78.938000000000002</v>
      </c>
      <c r="U149" s="8">
        <v>79.944000000000003</v>
      </c>
      <c r="V149" s="8">
        <v>81.153999999999996</v>
      </c>
      <c r="W149" s="8">
        <v>84.278000000000006</v>
      </c>
      <c r="X149" s="8">
        <v>86.051000000000002</v>
      </c>
      <c r="Y149" s="8">
        <v>85.503</v>
      </c>
      <c r="Z149" s="8">
        <v>88.147000000000006</v>
      </c>
      <c r="AA149" s="8">
        <v>88.066000000000003</v>
      </c>
      <c r="AB149" s="8">
        <v>91.887</v>
      </c>
      <c r="AC149" s="8">
        <v>94.372</v>
      </c>
      <c r="AD149" s="8">
        <v>100.054</v>
      </c>
      <c r="AE149" s="8">
        <v>103.351</v>
      </c>
      <c r="AF149" s="8">
        <v>107.524</v>
      </c>
      <c r="AG149" s="8">
        <v>113.792</v>
      </c>
      <c r="AH149" s="8">
        <v>118.149</v>
      </c>
    </row>
    <row r="150" spans="1:34" x14ac:dyDescent="0.25">
      <c r="A150" s="29">
        <v>20</v>
      </c>
      <c r="B150" t="s">
        <v>125</v>
      </c>
      <c r="C150" s="8">
        <v>16.36446928999953</v>
      </c>
      <c r="D150" s="8">
        <v>17.215301292511469</v>
      </c>
      <c r="E150" s="8">
        <v>17.957772614783647</v>
      </c>
      <c r="F150" s="8">
        <v>17.672824161079173</v>
      </c>
      <c r="G150" s="8">
        <v>17.946735879379624</v>
      </c>
      <c r="H150" s="8">
        <v>19.027332655575773</v>
      </c>
      <c r="I150" s="8">
        <v>19.661443298608237</v>
      </c>
      <c r="J150" s="8">
        <v>20.356757659063156</v>
      </c>
      <c r="K150" s="8">
        <v>20.046725715349517</v>
      </c>
      <c r="L150" s="8">
        <v>19.678500072414497</v>
      </c>
      <c r="M150" s="8">
        <v>20.262443734428583</v>
      </c>
      <c r="N150" s="8">
        <v>20.73</v>
      </c>
      <c r="O150" s="8">
        <v>20.552</v>
      </c>
      <c r="P150" s="8">
        <v>20.387</v>
      </c>
      <c r="Q150" s="8">
        <v>18.541</v>
      </c>
      <c r="R150" s="8">
        <v>17.562000000000001</v>
      </c>
      <c r="S150" s="8">
        <v>16.795000000000002</v>
      </c>
      <c r="T150" s="8">
        <v>16.506</v>
      </c>
      <c r="U150" s="8">
        <v>15.568</v>
      </c>
      <c r="V150" s="8">
        <v>14.771000000000001</v>
      </c>
      <c r="W150" s="8">
        <v>14.433</v>
      </c>
      <c r="X150" s="8">
        <v>13.48</v>
      </c>
      <c r="Y150" s="8">
        <v>10.872999999999999</v>
      </c>
      <c r="Z150" s="8">
        <v>10.930999999999999</v>
      </c>
      <c r="AA150" s="8">
        <v>11</v>
      </c>
      <c r="AB150" s="8">
        <v>11.156000000000001</v>
      </c>
      <c r="AC150" s="8">
        <v>11.49</v>
      </c>
      <c r="AD150" s="8">
        <v>12.081</v>
      </c>
      <c r="AE150" s="8">
        <v>12.016</v>
      </c>
      <c r="AF150" s="8">
        <v>12.032999999999999</v>
      </c>
      <c r="AG150" s="8">
        <v>12.313000000000001</v>
      </c>
      <c r="AH150" s="8">
        <v>12.515000000000001</v>
      </c>
    </row>
    <row r="151" spans="1:34" x14ac:dyDescent="0.25">
      <c r="A151" s="29">
        <v>21</v>
      </c>
      <c r="B151" t="s">
        <v>126</v>
      </c>
      <c r="C151" s="8">
        <v>17.511093215000002</v>
      </c>
      <c r="D151" s="8">
        <v>18.271145784000005</v>
      </c>
      <c r="E151" s="8">
        <v>18.543091199000003</v>
      </c>
      <c r="F151" s="8">
        <v>18.646689452000004</v>
      </c>
      <c r="G151" s="8">
        <v>19.074032247000002</v>
      </c>
      <c r="H151" s="8">
        <v>19.870941888000001</v>
      </c>
      <c r="I151" s="8">
        <v>20.091088176</v>
      </c>
      <c r="J151" s="8">
        <v>20.069173160999998</v>
      </c>
      <c r="K151" s="8">
        <v>19.579073732000001</v>
      </c>
      <c r="L151" s="8">
        <v>18.709446087</v>
      </c>
      <c r="M151" s="8">
        <v>18.020119248</v>
      </c>
      <c r="N151" s="8">
        <v>17.792999999999999</v>
      </c>
      <c r="O151" s="8">
        <v>16.587</v>
      </c>
      <c r="P151" s="8">
        <v>15.874000000000001</v>
      </c>
      <c r="Q151" s="8">
        <v>14.393000000000001</v>
      </c>
      <c r="R151" s="8">
        <v>12.733000000000001</v>
      </c>
      <c r="S151" s="8">
        <v>12.058999999999999</v>
      </c>
      <c r="T151" s="8">
        <v>11.887</v>
      </c>
      <c r="U151" s="8">
        <v>11.311</v>
      </c>
      <c r="V151" s="8">
        <v>10.962</v>
      </c>
      <c r="W151" s="8">
        <v>10.651999999999999</v>
      </c>
      <c r="X151" s="8">
        <v>10.451000000000001</v>
      </c>
      <c r="Y151" s="8">
        <v>8.5850000000000009</v>
      </c>
      <c r="Z151" s="8">
        <v>8.3840000000000003</v>
      </c>
      <c r="AA151" s="8">
        <v>8.1479999999999997</v>
      </c>
      <c r="AB151" s="8">
        <v>8.1669999999999998</v>
      </c>
      <c r="AC151" s="8">
        <v>8.1940000000000008</v>
      </c>
      <c r="AD151" s="8">
        <v>8.3699999999999992</v>
      </c>
      <c r="AE151" s="8">
        <v>8.1739999999999995</v>
      </c>
      <c r="AF151" s="8">
        <v>8.0589999999999993</v>
      </c>
      <c r="AG151" s="8">
        <v>7.8840000000000003</v>
      </c>
      <c r="AH151" s="8">
        <v>7.7450000000000001</v>
      </c>
    </row>
    <row r="152" spans="1:34" x14ac:dyDescent="0.25">
      <c r="A152" s="29">
        <v>22</v>
      </c>
      <c r="B152" t="s">
        <v>127</v>
      </c>
      <c r="C152" s="8">
        <v>23.535802499000006</v>
      </c>
      <c r="D152" s="8">
        <v>24.817505831000002</v>
      </c>
      <c r="E152" s="8">
        <v>26.000853031000002</v>
      </c>
      <c r="F152" s="8">
        <v>26.948555334000005</v>
      </c>
      <c r="G152" s="8">
        <v>27.528446690000003</v>
      </c>
      <c r="H152" s="8">
        <v>28.840886312000002</v>
      </c>
      <c r="I152" s="8">
        <v>29.708674259000002</v>
      </c>
      <c r="J152" s="8">
        <v>30.539578657</v>
      </c>
      <c r="K152" s="8">
        <v>31.678870506999999</v>
      </c>
      <c r="L152" s="8">
        <v>31.354090366000001</v>
      </c>
      <c r="M152" s="8">
        <v>31.609201581000001</v>
      </c>
      <c r="N152" s="8">
        <v>31.893000000000001</v>
      </c>
      <c r="O152" s="8">
        <v>32.706000000000003</v>
      </c>
      <c r="P152" s="8">
        <v>33.24</v>
      </c>
      <c r="Q152" s="8">
        <v>32.61</v>
      </c>
      <c r="R152" s="8">
        <v>31.981000000000002</v>
      </c>
      <c r="S152" s="8">
        <v>31.824000000000002</v>
      </c>
      <c r="T152" s="8">
        <v>31.315999999999999</v>
      </c>
      <c r="U152" s="8">
        <v>31.314</v>
      </c>
      <c r="V152" s="8">
        <v>31.081</v>
      </c>
      <c r="W152" s="8">
        <v>31.376000000000001</v>
      </c>
      <c r="X152" s="8">
        <v>31.216000000000001</v>
      </c>
      <c r="Y152" s="8">
        <v>28.472000000000001</v>
      </c>
      <c r="Z152" s="8">
        <v>28.905000000000001</v>
      </c>
      <c r="AA152" s="8">
        <v>29.193999999999999</v>
      </c>
      <c r="AB152" s="8">
        <v>29.123000000000001</v>
      </c>
      <c r="AC152" s="8">
        <v>29.352</v>
      </c>
      <c r="AD152" s="8">
        <v>29.785</v>
      </c>
      <c r="AE152" s="8">
        <v>30.170999999999999</v>
      </c>
      <c r="AF152" s="8">
        <v>29.954999999999998</v>
      </c>
      <c r="AG152" s="8">
        <v>30.471</v>
      </c>
      <c r="AH152" s="8">
        <v>30.913</v>
      </c>
    </row>
    <row r="153" spans="1:34" x14ac:dyDescent="0.25">
      <c r="A153" s="29">
        <v>23</v>
      </c>
      <c r="B153" t="s">
        <v>128</v>
      </c>
      <c r="C153" s="8">
        <v>21.740403965999995</v>
      </c>
      <c r="D153" s="8">
        <v>23.942180901999997</v>
      </c>
      <c r="E153" s="8">
        <v>24.949773736999997</v>
      </c>
      <c r="F153" s="8">
        <v>26.523191977999996</v>
      </c>
      <c r="G153" s="8">
        <v>26.55950163</v>
      </c>
      <c r="H153" s="8">
        <v>27.992724271</v>
      </c>
      <c r="I153" s="8">
        <v>28.702779682999996</v>
      </c>
      <c r="J153" s="8">
        <v>29.914110008000002</v>
      </c>
      <c r="K153" s="8">
        <v>31.276730549</v>
      </c>
      <c r="L153" s="8">
        <v>31.744721615</v>
      </c>
      <c r="M153" s="8">
        <v>32.005949387000001</v>
      </c>
      <c r="N153" s="8">
        <v>33.418999999999997</v>
      </c>
      <c r="O153" s="8">
        <v>34.283000000000001</v>
      </c>
      <c r="P153" s="8">
        <v>35.198</v>
      </c>
      <c r="Q153" s="8">
        <v>34.316000000000003</v>
      </c>
      <c r="R153" s="8">
        <v>32.715000000000003</v>
      </c>
      <c r="S153" s="8">
        <v>32.168999999999997</v>
      </c>
      <c r="T153" s="8">
        <v>32.281999999999996</v>
      </c>
      <c r="U153" s="8">
        <v>32.639000000000003</v>
      </c>
      <c r="V153" s="8">
        <v>32.962000000000003</v>
      </c>
      <c r="W153" s="8">
        <v>33.338999999999999</v>
      </c>
      <c r="X153" s="8">
        <v>32.253</v>
      </c>
      <c r="Y153" s="8">
        <v>27.248999999999999</v>
      </c>
      <c r="Z153" s="8">
        <v>26.06</v>
      </c>
      <c r="AA153" s="8">
        <v>25.928000000000001</v>
      </c>
      <c r="AB153" s="8">
        <v>25.571000000000002</v>
      </c>
      <c r="AC153" s="8">
        <v>25.433</v>
      </c>
      <c r="AD153" s="8">
        <v>25.771000000000001</v>
      </c>
      <c r="AE153" s="8">
        <v>26.027000000000001</v>
      </c>
      <c r="AF153" s="8">
        <v>26.146999999999998</v>
      </c>
      <c r="AG153" s="8">
        <v>26.225000000000001</v>
      </c>
      <c r="AH153" s="8">
        <v>26.516999999999999</v>
      </c>
    </row>
    <row r="154" spans="1:34" x14ac:dyDescent="0.25">
      <c r="A154" s="29">
        <v>24</v>
      </c>
      <c r="B154" t="s">
        <v>129</v>
      </c>
      <c r="C154" s="8">
        <v>9.5071772800000005</v>
      </c>
      <c r="D154" s="8">
        <v>8.9612827960000008</v>
      </c>
      <c r="E154" s="8">
        <v>9.3989295469999998</v>
      </c>
      <c r="F154" s="8">
        <v>9.8761507369999997</v>
      </c>
      <c r="G154" s="8">
        <v>10.314961442</v>
      </c>
      <c r="H154" s="8">
        <v>10.608277880999999</v>
      </c>
      <c r="I154" s="8">
        <v>10.750280284</v>
      </c>
      <c r="J154" s="8">
        <v>10.672295358</v>
      </c>
      <c r="K154" s="8">
        <v>10.744460513</v>
      </c>
      <c r="L154" s="8">
        <v>10.300993992</v>
      </c>
      <c r="M154" s="8">
        <v>10.591982523</v>
      </c>
      <c r="N154" s="8">
        <v>10.656000000000001</v>
      </c>
      <c r="O154" s="8">
        <v>11.065</v>
      </c>
      <c r="P154" s="8">
        <v>11.084</v>
      </c>
      <c r="Q154" s="8">
        <v>12.082000000000001</v>
      </c>
      <c r="R154" s="8">
        <v>11.234999999999999</v>
      </c>
      <c r="S154" s="8">
        <v>12.167</v>
      </c>
      <c r="T154" s="8">
        <v>12.528</v>
      </c>
      <c r="U154" s="8">
        <v>13.465999999999999</v>
      </c>
      <c r="V154" s="8">
        <v>15.609</v>
      </c>
      <c r="W154" s="8">
        <v>15.77</v>
      </c>
      <c r="X154" s="8">
        <v>16.349</v>
      </c>
      <c r="Y154" s="8">
        <v>16.465</v>
      </c>
      <c r="Z154" s="8">
        <v>16.445</v>
      </c>
      <c r="AA154" s="8">
        <v>16.911999999999999</v>
      </c>
      <c r="AB154" s="8">
        <v>17.957999999999998</v>
      </c>
      <c r="AC154" s="8">
        <v>18.594999999999999</v>
      </c>
      <c r="AD154" s="8">
        <v>19.062000000000001</v>
      </c>
      <c r="AE154" s="8">
        <v>19.815999999999999</v>
      </c>
      <c r="AF154" s="8">
        <v>19.419</v>
      </c>
      <c r="AG154" s="8">
        <v>20.207999999999998</v>
      </c>
      <c r="AH154" s="8">
        <v>20.88</v>
      </c>
    </row>
    <row r="155" spans="1:34" x14ac:dyDescent="0.25">
      <c r="A155" s="29">
        <v>25</v>
      </c>
      <c r="B155" t="s">
        <v>130</v>
      </c>
      <c r="C155" s="8">
        <v>42.100194349999995</v>
      </c>
      <c r="D155" s="8">
        <v>46.39236455399999</v>
      </c>
      <c r="E155" s="8">
        <v>49.387963284999991</v>
      </c>
      <c r="F155" s="8">
        <v>51.806847023999993</v>
      </c>
      <c r="G155" s="8">
        <v>54.522386316999992</v>
      </c>
      <c r="H155" s="8">
        <v>57.271117838999992</v>
      </c>
      <c r="I155" s="8">
        <v>59.127808188000003</v>
      </c>
      <c r="J155" s="8">
        <v>60.061339648999997</v>
      </c>
      <c r="K155" s="8">
        <v>61.316420833999999</v>
      </c>
      <c r="L155" s="8">
        <v>62.009308629000003</v>
      </c>
      <c r="M155" s="8">
        <v>64.329652937000006</v>
      </c>
      <c r="N155" s="8">
        <v>67.012</v>
      </c>
      <c r="O155" s="8">
        <v>70.097999999999999</v>
      </c>
      <c r="P155" s="8">
        <v>74.173000000000002</v>
      </c>
      <c r="Q155" s="8">
        <v>74.760999999999996</v>
      </c>
      <c r="R155" s="8">
        <v>74.138000000000005</v>
      </c>
      <c r="S155" s="8">
        <v>76.132999999999996</v>
      </c>
      <c r="T155" s="8">
        <v>78.088999999999999</v>
      </c>
      <c r="U155" s="8">
        <v>80.841999999999999</v>
      </c>
      <c r="V155" s="8">
        <v>81.64</v>
      </c>
      <c r="W155" s="8">
        <v>85.766000000000005</v>
      </c>
      <c r="X155" s="8">
        <v>86.64</v>
      </c>
      <c r="Y155" s="8">
        <v>84.325000000000003</v>
      </c>
      <c r="Z155" s="8">
        <v>85.98</v>
      </c>
      <c r="AA155" s="8">
        <v>86.691000000000003</v>
      </c>
      <c r="AB155" s="8">
        <v>89.662999999999997</v>
      </c>
      <c r="AC155" s="8">
        <v>92.364999999999995</v>
      </c>
      <c r="AD155" s="8">
        <v>97.234999999999999</v>
      </c>
      <c r="AE155" s="8">
        <v>100.483</v>
      </c>
      <c r="AF155" s="8">
        <v>99.01</v>
      </c>
      <c r="AG155" s="8">
        <v>102.64100000000001</v>
      </c>
      <c r="AH155" s="8">
        <v>105.544</v>
      </c>
    </row>
    <row r="156" spans="1:34" x14ac:dyDescent="0.25">
      <c r="A156" s="29">
        <v>26</v>
      </c>
      <c r="B156" t="s">
        <v>131</v>
      </c>
      <c r="C156" s="8">
        <v>21.723991550000001</v>
      </c>
      <c r="D156" s="8">
        <v>23.076948668</v>
      </c>
      <c r="E156" s="8">
        <v>24.402665039000002</v>
      </c>
      <c r="F156" s="8">
        <v>25.413599440000002</v>
      </c>
      <c r="G156" s="8">
        <v>25.814139317999999</v>
      </c>
      <c r="H156" s="8">
        <v>27.693750885</v>
      </c>
      <c r="I156" s="8">
        <v>29.457337045999999</v>
      </c>
      <c r="J156" s="8">
        <v>31.393447941000002</v>
      </c>
      <c r="K156" s="8">
        <v>32.673763065999999</v>
      </c>
      <c r="L156" s="8">
        <v>32.948188373000001</v>
      </c>
      <c r="M156" s="8">
        <v>34.598775879000002</v>
      </c>
      <c r="N156" s="8">
        <v>36.774000000000001</v>
      </c>
      <c r="O156" s="8">
        <v>38.777000000000001</v>
      </c>
      <c r="P156" s="8">
        <v>40.305999999999997</v>
      </c>
      <c r="Q156" s="8">
        <v>38.893000000000001</v>
      </c>
      <c r="R156" s="8">
        <v>38.737000000000002</v>
      </c>
      <c r="S156" s="8">
        <v>38.880000000000003</v>
      </c>
      <c r="T156" s="8">
        <v>39.274000000000001</v>
      </c>
      <c r="U156" s="8">
        <v>40.356000000000002</v>
      </c>
      <c r="V156" s="8">
        <v>40.985999999999997</v>
      </c>
      <c r="W156" s="8">
        <v>40.610999999999997</v>
      </c>
      <c r="X156" s="8">
        <v>39.978999999999999</v>
      </c>
      <c r="Y156" s="8">
        <v>34.491</v>
      </c>
      <c r="Z156" s="8">
        <v>36.097999999999999</v>
      </c>
      <c r="AA156" s="8">
        <v>37.728999999999999</v>
      </c>
      <c r="AB156" s="8">
        <v>39.04</v>
      </c>
      <c r="AC156" s="8">
        <v>40.03</v>
      </c>
      <c r="AD156" s="8">
        <v>42.101999999999997</v>
      </c>
      <c r="AE156" s="8">
        <v>43.557000000000002</v>
      </c>
      <c r="AF156" s="8">
        <v>44.893999999999998</v>
      </c>
      <c r="AG156" s="8">
        <v>47.098999999999997</v>
      </c>
      <c r="AH156" s="8">
        <v>49.16</v>
      </c>
    </row>
    <row r="157" spans="1:34" x14ac:dyDescent="0.25">
      <c r="A157" s="29">
        <v>27</v>
      </c>
      <c r="B157" t="s">
        <v>40</v>
      </c>
      <c r="C157" s="8">
        <v>152.28182144700003</v>
      </c>
      <c r="D157" s="8">
        <v>167.15559260900002</v>
      </c>
      <c r="E157" s="8">
        <v>179.50153585300004</v>
      </c>
      <c r="F157" s="8">
        <v>187.27222943100003</v>
      </c>
      <c r="G157" s="8">
        <v>191.17689152000005</v>
      </c>
      <c r="H157" s="8">
        <v>201.52592995200004</v>
      </c>
      <c r="I157" s="8">
        <v>206.70044916800003</v>
      </c>
      <c r="J157" s="8">
        <v>221.19088592400001</v>
      </c>
      <c r="K157" s="8">
        <v>235.56741193799996</v>
      </c>
      <c r="L157" s="8">
        <v>247.358659402</v>
      </c>
      <c r="M157" s="8">
        <v>265.77455933800002</v>
      </c>
      <c r="N157" s="8">
        <v>289.04899999999998</v>
      </c>
      <c r="O157" s="8">
        <v>302.267</v>
      </c>
      <c r="P157" s="8">
        <v>327.88799999999998</v>
      </c>
      <c r="Q157" s="8">
        <v>330.20100000000002</v>
      </c>
      <c r="R157" s="8">
        <v>329.13499999999999</v>
      </c>
      <c r="S157" s="8">
        <v>337.12200000000001</v>
      </c>
      <c r="T157" s="8">
        <v>357.29399999999998</v>
      </c>
      <c r="U157" s="8">
        <v>379.42899999999997</v>
      </c>
      <c r="V157" s="8">
        <v>404.59800000000001</v>
      </c>
      <c r="W157" s="8">
        <v>429.255</v>
      </c>
      <c r="X157" s="8">
        <v>435.65699999999998</v>
      </c>
      <c r="Y157" s="8">
        <v>405.13200000000001</v>
      </c>
      <c r="Z157" s="8">
        <v>412.262</v>
      </c>
      <c r="AA157" s="8">
        <v>436.221</v>
      </c>
      <c r="AB157" s="8">
        <v>457.67500000000001</v>
      </c>
      <c r="AC157" s="8">
        <v>467.63600000000002</v>
      </c>
      <c r="AD157" s="8">
        <v>489.9</v>
      </c>
      <c r="AE157" s="8">
        <v>509.85399999999998</v>
      </c>
      <c r="AF157" s="8">
        <v>511.15699999999998</v>
      </c>
      <c r="AG157" s="8">
        <v>533.02099999999996</v>
      </c>
      <c r="AH157" s="8">
        <v>544.85199999999998</v>
      </c>
    </row>
    <row r="158" spans="1:34" x14ac:dyDescent="0.25">
      <c r="A158" s="29">
        <v>28</v>
      </c>
      <c r="B158" t="s">
        <v>42</v>
      </c>
      <c r="C158" s="8">
        <v>208.87686303300006</v>
      </c>
      <c r="D158" s="8">
        <v>221.55551086200003</v>
      </c>
      <c r="E158" s="8">
        <v>233.24862090600004</v>
      </c>
      <c r="F158" s="8">
        <v>241.20911938400002</v>
      </c>
      <c r="G158" s="8">
        <v>246.039557882</v>
      </c>
      <c r="H158" s="8">
        <v>260.02256446600001</v>
      </c>
      <c r="I158" s="8">
        <v>269.980205635</v>
      </c>
      <c r="J158" s="8">
        <v>290.76071595799999</v>
      </c>
      <c r="K158" s="8">
        <v>308.13645892099998</v>
      </c>
      <c r="L158" s="8">
        <v>321.83072198399998</v>
      </c>
      <c r="M158" s="8">
        <v>338.47558290799998</v>
      </c>
      <c r="N158" s="8">
        <v>362.71499999999997</v>
      </c>
      <c r="O158" s="8">
        <v>380.56900000000002</v>
      </c>
      <c r="P158" s="8">
        <v>405.72800000000001</v>
      </c>
      <c r="Q158" s="8">
        <v>416.66</v>
      </c>
      <c r="R158" s="8">
        <v>428.46699999999998</v>
      </c>
      <c r="S158" s="8">
        <v>444.839</v>
      </c>
      <c r="T158" s="8">
        <v>459.351</v>
      </c>
      <c r="U158" s="8">
        <v>477.74099999999999</v>
      </c>
      <c r="V158" s="8">
        <v>492.17200000000003</v>
      </c>
      <c r="W158" s="8">
        <v>506.38900000000001</v>
      </c>
      <c r="X158" s="8">
        <v>500.92700000000002</v>
      </c>
      <c r="Y158" s="8">
        <v>474.25700000000001</v>
      </c>
      <c r="Z158" s="8">
        <v>478.91500000000002</v>
      </c>
      <c r="AA158" s="8">
        <v>495.66399999999999</v>
      </c>
      <c r="AB158" s="8">
        <v>510.11700000000002</v>
      </c>
      <c r="AC158" s="8">
        <v>526.66300000000001</v>
      </c>
      <c r="AD158" s="8">
        <v>545.47</v>
      </c>
      <c r="AE158" s="8">
        <v>573.55799999999999</v>
      </c>
      <c r="AF158" s="8">
        <v>587.70600000000002</v>
      </c>
      <c r="AG158" s="8">
        <v>606.75199999999995</v>
      </c>
      <c r="AH158" s="8">
        <v>627.346</v>
      </c>
    </row>
    <row r="159" spans="1:34" x14ac:dyDescent="0.25">
      <c r="A159" s="29">
        <v>29</v>
      </c>
      <c r="B159" t="s">
        <v>132</v>
      </c>
      <c r="C159" s="8">
        <v>15.572485692000001</v>
      </c>
      <c r="D159" s="8">
        <v>20.35910603</v>
      </c>
      <c r="E159" s="8">
        <v>22.1391837</v>
      </c>
      <c r="F159" s="8">
        <v>24.232265457</v>
      </c>
      <c r="G159" s="8">
        <v>25.136144608999999</v>
      </c>
      <c r="H159" s="8">
        <v>26.438199029</v>
      </c>
      <c r="I159" s="8">
        <v>27.676375063999998</v>
      </c>
      <c r="J159" s="8">
        <v>28.848543434</v>
      </c>
      <c r="K159" s="8">
        <v>30.005806846999999</v>
      </c>
      <c r="L159" s="8">
        <v>31.169458098999996</v>
      </c>
      <c r="M159" s="8">
        <v>31.774173479999998</v>
      </c>
      <c r="N159" s="8">
        <v>33.335999999999999</v>
      </c>
      <c r="O159" s="8">
        <v>36.975999999999999</v>
      </c>
      <c r="P159" s="8">
        <v>39.61</v>
      </c>
      <c r="Q159" s="8">
        <v>41.790999999999997</v>
      </c>
      <c r="R159" s="8">
        <v>40.779000000000003</v>
      </c>
      <c r="S159" s="8">
        <v>38.869999999999997</v>
      </c>
      <c r="T159" s="8">
        <v>38.399000000000001</v>
      </c>
      <c r="U159" s="8">
        <v>36.533999999999999</v>
      </c>
      <c r="V159" s="8">
        <v>36.856999999999999</v>
      </c>
      <c r="W159" s="8">
        <v>39.908000000000001</v>
      </c>
      <c r="X159" s="8">
        <v>38.372</v>
      </c>
      <c r="Y159" s="8">
        <v>35.249000000000002</v>
      </c>
      <c r="Z159" s="8">
        <v>36.814999999999998</v>
      </c>
      <c r="AA159" s="8">
        <v>39.237000000000002</v>
      </c>
      <c r="AB159" s="8">
        <v>40.570999999999998</v>
      </c>
      <c r="AC159" s="8">
        <v>43.076999999999998</v>
      </c>
      <c r="AD159" s="8">
        <v>44.411999999999999</v>
      </c>
      <c r="AE159" s="8">
        <v>48.424999999999997</v>
      </c>
      <c r="AF159" s="8">
        <v>53.378999999999998</v>
      </c>
      <c r="AG159" s="8">
        <v>56.243000000000002</v>
      </c>
      <c r="AH159" s="8">
        <v>58.676000000000002</v>
      </c>
    </row>
    <row r="160" spans="1:34" x14ac:dyDescent="0.25">
      <c r="A160" s="29">
        <v>30</v>
      </c>
      <c r="B160" t="s">
        <v>133</v>
      </c>
      <c r="C160" s="8">
        <v>16.881784660000008</v>
      </c>
      <c r="D160" s="8">
        <v>15.452717359000005</v>
      </c>
      <c r="E160" s="8">
        <v>15.219319516000006</v>
      </c>
      <c r="F160" s="8">
        <v>14.884057360000005</v>
      </c>
      <c r="G160" s="8">
        <v>15.028447551000005</v>
      </c>
      <c r="H160" s="8">
        <v>15.664357776000003</v>
      </c>
      <c r="I160" s="8">
        <v>15.252944629000003</v>
      </c>
      <c r="J160" s="8">
        <v>15.073940351000003</v>
      </c>
      <c r="K160" s="8">
        <v>14.948340664000003</v>
      </c>
      <c r="L160" s="8">
        <v>15.104598542000003</v>
      </c>
      <c r="M160" s="8">
        <v>15.247010785000002</v>
      </c>
      <c r="N160" s="8">
        <v>16.414000000000001</v>
      </c>
      <c r="O160" s="8">
        <v>17.029</v>
      </c>
      <c r="P160" s="8">
        <v>16.655999999999999</v>
      </c>
      <c r="Q160" s="8">
        <v>16.407</v>
      </c>
      <c r="R160" s="8">
        <v>16.058</v>
      </c>
      <c r="S160" s="8">
        <v>16.363</v>
      </c>
      <c r="T160" s="8">
        <v>16.981999999999999</v>
      </c>
      <c r="U160" s="8">
        <v>17.904</v>
      </c>
      <c r="V160" s="8">
        <v>18.707000000000001</v>
      </c>
      <c r="W160" s="8">
        <v>19.286999999999999</v>
      </c>
      <c r="X160" s="8">
        <v>20.420000000000002</v>
      </c>
      <c r="Y160" s="8">
        <v>18.831</v>
      </c>
      <c r="Z160" s="8">
        <v>18.460999999999999</v>
      </c>
      <c r="AA160" s="8">
        <v>20.593</v>
      </c>
      <c r="AB160" s="8">
        <v>22.308</v>
      </c>
      <c r="AC160" s="8">
        <v>21.617999999999999</v>
      </c>
      <c r="AD160" s="8">
        <v>23.161999999999999</v>
      </c>
      <c r="AE160" s="8">
        <v>24.225999999999999</v>
      </c>
      <c r="AF160" s="8">
        <v>21.943000000000001</v>
      </c>
      <c r="AG160" s="8">
        <v>21.914000000000001</v>
      </c>
      <c r="AH160" s="8">
        <v>22.867000000000001</v>
      </c>
    </row>
    <row r="161" spans="1:34" x14ac:dyDescent="0.25">
      <c r="A161" s="29">
        <v>31</v>
      </c>
      <c r="B161" t="s">
        <v>134</v>
      </c>
      <c r="C161" s="8">
        <v>2.6312769379999996</v>
      </c>
      <c r="D161" s="8">
        <v>2.5833644259999997</v>
      </c>
      <c r="E161" s="8">
        <v>2.6185654549999997</v>
      </c>
      <c r="F161" s="8">
        <v>2.8336828559999994</v>
      </c>
      <c r="G161" s="8">
        <v>2.9823094239999994</v>
      </c>
      <c r="H161" s="8">
        <v>2.9881762619999996</v>
      </c>
      <c r="I161" s="8">
        <v>3.0888903179999994</v>
      </c>
      <c r="J161" s="8">
        <v>3.0957349629999995</v>
      </c>
      <c r="K161" s="8">
        <v>3.1250691540000002</v>
      </c>
      <c r="L161" s="8">
        <v>3.1847153429999997</v>
      </c>
      <c r="M161" s="8">
        <v>3.1905821809999999</v>
      </c>
      <c r="N161" s="8">
        <v>3.04</v>
      </c>
      <c r="O161" s="8">
        <v>3.2320000000000002</v>
      </c>
      <c r="P161" s="8">
        <v>3.2650000000000001</v>
      </c>
      <c r="Q161" s="8">
        <v>3.5840000000000001</v>
      </c>
      <c r="R161" s="8">
        <v>3.6970000000000001</v>
      </c>
      <c r="S161" s="8">
        <v>3.8109999999999999</v>
      </c>
      <c r="T161" s="8">
        <v>4.1879999999999997</v>
      </c>
      <c r="U161" s="8">
        <v>4.6669999999999998</v>
      </c>
      <c r="V161" s="8">
        <v>5.09</v>
      </c>
      <c r="W161" s="8">
        <v>5.7519999999999998</v>
      </c>
      <c r="X161" s="8">
        <v>6.08</v>
      </c>
      <c r="Y161" s="8">
        <v>5.89</v>
      </c>
      <c r="Z161" s="8">
        <v>5.9989999999999997</v>
      </c>
      <c r="AA161" s="8">
        <v>6.3330000000000002</v>
      </c>
      <c r="AB161" s="8">
        <v>6.5540000000000003</v>
      </c>
      <c r="AC161" s="8">
        <v>6.8659999999999997</v>
      </c>
      <c r="AD161" s="8">
        <v>7.1420000000000003</v>
      </c>
      <c r="AE161" s="8">
        <v>7.3220000000000001</v>
      </c>
      <c r="AF161" s="8">
        <v>7.056</v>
      </c>
      <c r="AG161" s="8">
        <v>7.2229999999999999</v>
      </c>
      <c r="AH161" s="8">
        <v>7.5060000000000002</v>
      </c>
    </row>
    <row r="162" spans="1:34" x14ac:dyDescent="0.25">
      <c r="A162" s="29">
        <v>32</v>
      </c>
      <c r="B162" t="s">
        <v>135</v>
      </c>
      <c r="C162" s="8">
        <v>29.767985847999999</v>
      </c>
      <c r="D162" s="8">
        <v>28.985817843</v>
      </c>
      <c r="E162" s="8">
        <v>30.371712482</v>
      </c>
      <c r="F162" s="8">
        <v>32.073844882000003</v>
      </c>
      <c r="G162" s="8">
        <v>32.560593285000003</v>
      </c>
      <c r="H162" s="8">
        <v>34.399530734999999</v>
      </c>
      <c r="I162" s="8">
        <v>36.483329398000002</v>
      </c>
      <c r="J162" s="8">
        <v>40.713381202999997</v>
      </c>
      <c r="K162" s="8">
        <v>43.233369881000002</v>
      </c>
      <c r="L162" s="8">
        <v>45.508497345999999</v>
      </c>
      <c r="M162" s="8">
        <v>49.322185955999998</v>
      </c>
      <c r="N162" s="8">
        <v>53.235999999999997</v>
      </c>
      <c r="O162" s="8">
        <v>58.116</v>
      </c>
      <c r="P162" s="8">
        <v>60.383000000000003</v>
      </c>
      <c r="Q162" s="8">
        <v>61.210999999999999</v>
      </c>
      <c r="R162" s="8">
        <v>61.183</v>
      </c>
      <c r="S162" s="8">
        <v>62.442999999999998</v>
      </c>
      <c r="T162" s="8">
        <v>65.813999999999993</v>
      </c>
      <c r="U162" s="8">
        <v>70.123000000000005</v>
      </c>
      <c r="V162" s="8">
        <v>74.019000000000005</v>
      </c>
      <c r="W162" s="8">
        <v>76.840999999999994</v>
      </c>
      <c r="X162" s="8">
        <v>74.995999999999995</v>
      </c>
      <c r="Y162" s="8">
        <v>67.876999999999995</v>
      </c>
      <c r="Z162" s="8">
        <v>68.905000000000001</v>
      </c>
      <c r="AA162" s="8">
        <v>74.444000000000003</v>
      </c>
      <c r="AB162" s="8">
        <v>78.691999999999993</v>
      </c>
      <c r="AC162" s="8">
        <v>82.494</v>
      </c>
      <c r="AD162" s="8">
        <v>86.802000000000007</v>
      </c>
      <c r="AE162" s="8">
        <v>91.997</v>
      </c>
      <c r="AF162" s="8">
        <v>92.638999999999996</v>
      </c>
      <c r="AG162" s="8">
        <v>96.882000000000005</v>
      </c>
      <c r="AH162" s="8">
        <v>103.824</v>
      </c>
    </row>
    <row r="163" spans="1:34" x14ac:dyDescent="0.25">
      <c r="A163" s="29">
        <v>33</v>
      </c>
      <c r="B163" t="s">
        <v>136</v>
      </c>
      <c r="C163" s="8">
        <v>4.3377682859999993</v>
      </c>
      <c r="D163" s="8">
        <v>4.8682291059999994</v>
      </c>
      <c r="E163" s="8">
        <v>5.1074369089999987</v>
      </c>
      <c r="F163" s="8">
        <v>5.4457307899999989</v>
      </c>
      <c r="G163" s="8">
        <v>5.8380716229999994</v>
      </c>
      <c r="H163" s="8">
        <v>6.2544333219999997</v>
      </c>
      <c r="I163" s="8">
        <v>6.6007341589999999</v>
      </c>
      <c r="J163" s="8">
        <v>7.0271045540000001</v>
      </c>
      <c r="K163" s="8">
        <v>7.4304549509999998</v>
      </c>
      <c r="L163" s="8">
        <v>7.9018644709999988</v>
      </c>
      <c r="M163" s="8">
        <v>8.5234044129999997</v>
      </c>
      <c r="N163" s="8">
        <v>9.2089999999999996</v>
      </c>
      <c r="O163" s="8">
        <v>10.234999999999999</v>
      </c>
      <c r="P163" s="8">
        <v>10.486000000000001</v>
      </c>
      <c r="Q163" s="8">
        <v>10.755000000000001</v>
      </c>
      <c r="R163" s="8">
        <v>11.081</v>
      </c>
      <c r="S163" s="8">
        <v>11.455</v>
      </c>
      <c r="T163" s="8">
        <v>12.226000000000001</v>
      </c>
      <c r="U163" s="8">
        <v>12.718999999999999</v>
      </c>
      <c r="V163" s="8">
        <v>13.557</v>
      </c>
      <c r="W163" s="8">
        <v>14.288</v>
      </c>
      <c r="X163" s="8">
        <v>14.851000000000001</v>
      </c>
      <c r="Y163" s="8">
        <v>14.972</v>
      </c>
      <c r="Z163" s="8">
        <v>15.375</v>
      </c>
      <c r="AA163" s="8">
        <v>16.355</v>
      </c>
      <c r="AB163" s="8">
        <v>17.111999999999998</v>
      </c>
      <c r="AC163" s="8">
        <v>17.690999999999999</v>
      </c>
      <c r="AD163" s="8">
        <v>18.63</v>
      </c>
      <c r="AE163" s="8">
        <v>19.613</v>
      </c>
      <c r="AF163" s="8">
        <v>20.741</v>
      </c>
      <c r="AG163" s="8">
        <v>22.111999999999998</v>
      </c>
      <c r="AH163" s="8">
        <v>23.831</v>
      </c>
    </row>
    <row r="164" spans="1:34" x14ac:dyDescent="0.25">
      <c r="A164" s="29">
        <v>34</v>
      </c>
      <c r="B164" t="s">
        <v>137</v>
      </c>
      <c r="C164" s="8">
        <v>2.5404339780000003</v>
      </c>
      <c r="D164" s="8">
        <v>2.5833737030000004</v>
      </c>
      <c r="E164" s="8">
        <v>2.6562713770000004</v>
      </c>
      <c r="F164" s="8">
        <v>2.7121928789999998</v>
      </c>
      <c r="G164" s="8">
        <v>2.8150485000000001</v>
      </c>
      <c r="H164" s="8">
        <v>3.0307457250000001</v>
      </c>
      <c r="I164" s="8">
        <v>3.2094948140000001</v>
      </c>
      <c r="J164" s="8">
        <v>3.2444457530000004</v>
      </c>
      <c r="K164" s="8">
        <v>3.1106335860000005</v>
      </c>
      <c r="L164" s="8">
        <v>3.3393125880000003</v>
      </c>
      <c r="M164" s="8">
        <v>3.49309672</v>
      </c>
      <c r="N164" s="8">
        <v>3.5619999999999998</v>
      </c>
      <c r="O164" s="8">
        <v>3.8439999999999999</v>
      </c>
      <c r="P164" s="8">
        <v>4.915</v>
      </c>
      <c r="Q164" s="8">
        <v>4.8840000000000003</v>
      </c>
      <c r="R164" s="8">
        <v>3.7829999999999999</v>
      </c>
      <c r="S164" s="8">
        <v>3.722</v>
      </c>
      <c r="T164" s="8">
        <v>3.72</v>
      </c>
      <c r="U164" s="8">
        <v>3.7669999999999999</v>
      </c>
      <c r="V164" s="8">
        <v>4.2329999999999997</v>
      </c>
      <c r="W164" s="8">
        <v>4.7329999999999997</v>
      </c>
      <c r="X164" s="8">
        <v>4.7759999999999998</v>
      </c>
      <c r="Y164" s="8">
        <v>4.91</v>
      </c>
      <c r="Z164" s="8">
        <v>5.3010000000000002</v>
      </c>
      <c r="AA164" s="8">
        <v>5.734</v>
      </c>
      <c r="AB164" s="8">
        <v>6.7539999999999996</v>
      </c>
      <c r="AC164" s="8">
        <v>6.17</v>
      </c>
      <c r="AD164" s="8">
        <v>6.5750000000000002</v>
      </c>
      <c r="AE164" s="8">
        <v>7.1459999999999999</v>
      </c>
      <c r="AF164" s="8">
        <v>7.2279999999999998</v>
      </c>
      <c r="AG164" s="8">
        <v>7.66</v>
      </c>
      <c r="AH164" s="8">
        <v>7.7610000000000001</v>
      </c>
    </row>
    <row r="165" spans="1:34" x14ac:dyDescent="0.25">
      <c r="A165" s="29">
        <v>35</v>
      </c>
      <c r="B165" t="s">
        <v>138</v>
      </c>
      <c r="C165" s="8">
        <v>25.219649219000001</v>
      </c>
      <c r="D165" s="8">
        <v>25.598319540999999</v>
      </c>
      <c r="E165" s="8">
        <v>26.915433703000001</v>
      </c>
      <c r="F165" s="8">
        <v>28.539188505999999</v>
      </c>
      <c r="G165" s="8">
        <v>30.526178698999999</v>
      </c>
      <c r="H165" s="8">
        <v>31.93384446</v>
      </c>
      <c r="I165" s="8">
        <v>33.283886475999999</v>
      </c>
      <c r="J165" s="8">
        <v>35.043468677</v>
      </c>
      <c r="K165" s="8">
        <v>36.453192428999998</v>
      </c>
      <c r="L165" s="8">
        <v>37.920539925</v>
      </c>
      <c r="M165" s="8">
        <v>39.947660939999999</v>
      </c>
      <c r="N165" s="8">
        <v>43.543999999999997</v>
      </c>
      <c r="O165" s="8">
        <v>44.856999999999999</v>
      </c>
      <c r="P165" s="8">
        <v>48.965000000000003</v>
      </c>
      <c r="Q165" s="8">
        <v>49.179000000000002</v>
      </c>
      <c r="R165" s="8">
        <v>49.127000000000002</v>
      </c>
      <c r="S165" s="8">
        <v>51.137999999999998</v>
      </c>
      <c r="T165" s="8">
        <v>55.247</v>
      </c>
      <c r="U165" s="8">
        <v>58.042000000000002</v>
      </c>
      <c r="V165" s="8">
        <v>59.951000000000001</v>
      </c>
      <c r="W165" s="8">
        <v>63.844999999999999</v>
      </c>
      <c r="X165" s="8">
        <v>64.153000000000006</v>
      </c>
      <c r="Y165" s="8">
        <v>61.006</v>
      </c>
      <c r="Z165" s="8">
        <v>61.9</v>
      </c>
      <c r="AA165" s="8">
        <v>64.052000000000007</v>
      </c>
      <c r="AB165" s="8">
        <v>67.162999999999997</v>
      </c>
      <c r="AC165" s="8">
        <v>68.989999999999995</v>
      </c>
      <c r="AD165" s="8">
        <v>72.007999999999996</v>
      </c>
      <c r="AE165" s="8">
        <v>77.796999999999997</v>
      </c>
      <c r="AF165" s="8">
        <v>80.878</v>
      </c>
      <c r="AG165" s="8">
        <v>85.843999999999994</v>
      </c>
      <c r="AH165" s="8">
        <v>92.694000000000003</v>
      </c>
    </row>
    <row r="166" spans="1:34" x14ac:dyDescent="0.25">
      <c r="A166" s="29">
        <v>36</v>
      </c>
      <c r="B166" t="s">
        <v>139</v>
      </c>
      <c r="C166" s="8">
        <v>9.0209825169999984</v>
      </c>
      <c r="D166" s="8">
        <v>9.5850439519999977</v>
      </c>
      <c r="E166" s="8">
        <v>9.993088393999999</v>
      </c>
      <c r="F166" s="8">
        <v>10.581152442999999</v>
      </c>
      <c r="G166" s="8">
        <v>10.954193072000001</v>
      </c>
      <c r="H166" s="8">
        <v>11.950301563000002</v>
      </c>
      <c r="I166" s="8">
        <v>12.724385872000001</v>
      </c>
      <c r="J166" s="8">
        <v>13.814504602000001</v>
      </c>
      <c r="K166" s="8">
        <v>15.022636185000001</v>
      </c>
      <c r="L166" s="8">
        <v>15.576696531000001</v>
      </c>
      <c r="M166" s="8">
        <v>17.287882904</v>
      </c>
      <c r="N166" s="8">
        <v>18.363</v>
      </c>
      <c r="O166" s="8">
        <v>17.382000000000001</v>
      </c>
      <c r="P166" s="8">
        <v>19.984000000000002</v>
      </c>
      <c r="Q166" s="8">
        <v>20.18</v>
      </c>
      <c r="R166" s="8">
        <v>20.591999999999999</v>
      </c>
      <c r="S166" s="8">
        <v>21.853999999999999</v>
      </c>
      <c r="T166" s="8">
        <v>25.451000000000001</v>
      </c>
      <c r="U166" s="8">
        <v>27.863</v>
      </c>
      <c r="V166" s="8">
        <v>28.588000000000001</v>
      </c>
      <c r="W166" s="8">
        <v>31.263000000000002</v>
      </c>
      <c r="X166" s="8">
        <v>31.992999999999999</v>
      </c>
      <c r="Y166" s="8">
        <v>32.366999999999997</v>
      </c>
      <c r="Z166" s="8">
        <v>32.703000000000003</v>
      </c>
      <c r="AA166" s="8">
        <v>33.155999999999999</v>
      </c>
      <c r="AB166" s="8">
        <v>35.598999999999997</v>
      </c>
      <c r="AC166" s="8">
        <v>36.448999999999998</v>
      </c>
      <c r="AD166" s="8">
        <v>38.054000000000002</v>
      </c>
      <c r="AE166" s="8">
        <v>43.252000000000002</v>
      </c>
      <c r="AF166" s="8">
        <v>48.59</v>
      </c>
      <c r="AG166" s="8">
        <v>53.884</v>
      </c>
      <c r="AH166" s="8">
        <v>60.454000000000001</v>
      </c>
    </row>
    <row r="167" spans="1:34" x14ac:dyDescent="0.25">
      <c r="A167" s="29">
        <v>37</v>
      </c>
      <c r="B167" t="s">
        <v>140</v>
      </c>
      <c r="C167" s="8">
        <v>25.213427662000001</v>
      </c>
      <c r="D167" s="8">
        <v>27.598659409</v>
      </c>
      <c r="E167" s="8">
        <v>29.013404416999997</v>
      </c>
      <c r="F167" s="8">
        <v>30.618401256999995</v>
      </c>
      <c r="G167" s="8">
        <v>31.801403342</v>
      </c>
      <c r="H167" s="8">
        <v>33.341633600999998</v>
      </c>
      <c r="I167" s="8">
        <v>36.247021953999997</v>
      </c>
      <c r="J167" s="8">
        <v>39.293075225000003</v>
      </c>
      <c r="K167" s="8">
        <v>42.226798958000003</v>
      </c>
      <c r="L167" s="8">
        <v>46.300009727999999</v>
      </c>
      <c r="M167" s="8">
        <v>51.992385028000001</v>
      </c>
      <c r="N167" s="8">
        <v>61.168999999999997</v>
      </c>
      <c r="O167" s="8">
        <v>70.608999999999995</v>
      </c>
      <c r="P167" s="8">
        <v>76.135999999999996</v>
      </c>
      <c r="Q167" s="8">
        <v>76.057000000000002</v>
      </c>
      <c r="R167" s="8">
        <v>69.594999999999999</v>
      </c>
      <c r="S167" s="8">
        <v>71.591999999999999</v>
      </c>
      <c r="T167" s="8">
        <v>72.179000000000002</v>
      </c>
      <c r="U167" s="8">
        <v>74.274000000000001</v>
      </c>
      <c r="V167" s="8">
        <v>78.129000000000005</v>
      </c>
      <c r="W167" s="8">
        <v>86.025000000000006</v>
      </c>
      <c r="X167" s="8">
        <v>86.153999999999996</v>
      </c>
      <c r="Y167" s="8">
        <v>82.566999999999993</v>
      </c>
      <c r="Z167" s="8">
        <v>81.722999999999999</v>
      </c>
      <c r="AA167" s="8">
        <v>87.272000000000006</v>
      </c>
      <c r="AB167" s="8">
        <v>92.21</v>
      </c>
      <c r="AC167" s="8">
        <v>99.471999999999994</v>
      </c>
      <c r="AD167" s="8">
        <v>106.9</v>
      </c>
      <c r="AE167" s="8">
        <v>114.789</v>
      </c>
      <c r="AF167" s="8">
        <v>118.893</v>
      </c>
      <c r="AG167" s="8">
        <v>130.83699999999999</v>
      </c>
      <c r="AH167" s="8">
        <v>145.24799999999999</v>
      </c>
    </row>
    <row r="168" spans="1:34" x14ac:dyDescent="0.25">
      <c r="A168" s="29">
        <v>38</v>
      </c>
      <c r="B168" t="s">
        <v>141</v>
      </c>
      <c r="C168" s="8">
        <v>7.8594030709999991</v>
      </c>
      <c r="D168" s="8">
        <v>8.2974351449999979</v>
      </c>
      <c r="E168" s="8">
        <v>9.1362413919999987</v>
      </c>
      <c r="F168" s="8">
        <v>10.594334363999998</v>
      </c>
      <c r="G168" s="8">
        <v>10.803784182999998</v>
      </c>
      <c r="H168" s="8">
        <v>11.170321366999998</v>
      </c>
      <c r="I168" s="8">
        <v>12.303162936999998</v>
      </c>
      <c r="J168" s="8">
        <v>13.385655992999999</v>
      </c>
      <c r="K168" s="8">
        <v>15.525467847999998</v>
      </c>
      <c r="L168" s="8">
        <v>17.012762958</v>
      </c>
      <c r="M168" s="8">
        <v>18.743744877000001</v>
      </c>
      <c r="N168" s="8">
        <v>19.213999999999999</v>
      </c>
      <c r="O168" s="8">
        <v>19.437000000000001</v>
      </c>
      <c r="P168" s="8">
        <v>20.404</v>
      </c>
      <c r="Q168" s="8">
        <v>22.414000000000001</v>
      </c>
      <c r="R168" s="8">
        <v>21.72</v>
      </c>
      <c r="S168" s="8">
        <v>22.263999999999999</v>
      </c>
      <c r="T168" s="8">
        <v>24.157</v>
      </c>
      <c r="U168" s="8">
        <v>24.446000000000002</v>
      </c>
      <c r="V168" s="8">
        <v>24.983000000000001</v>
      </c>
      <c r="W168" s="8">
        <v>26.356999999999999</v>
      </c>
      <c r="X168" s="8">
        <v>27.193000000000001</v>
      </c>
      <c r="Y168" s="8">
        <v>26.823</v>
      </c>
      <c r="Z168" s="8">
        <v>27.943000000000001</v>
      </c>
      <c r="AA168" s="8">
        <v>29.08</v>
      </c>
      <c r="AB168" s="8">
        <v>30.338000000000001</v>
      </c>
      <c r="AC168" s="8">
        <v>29.728999999999999</v>
      </c>
      <c r="AD168" s="8">
        <v>32.331000000000003</v>
      </c>
      <c r="AE168" s="8">
        <v>34.241999999999997</v>
      </c>
      <c r="AF168" s="8">
        <v>35.652999999999999</v>
      </c>
      <c r="AG168" s="8">
        <v>35.664999999999999</v>
      </c>
      <c r="AH168" s="8">
        <v>37.350999999999999</v>
      </c>
    </row>
    <row r="169" spans="1:34" x14ac:dyDescent="0.25">
      <c r="A169" s="29">
        <v>39</v>
      </c>
      <c r="B169" t="s">
        <v>142</v>
      </c>
      <c r="C169" s="8">
        <v>47.76652808699999</v>
      </c>
      <c r="D169" s="8">
        <v>49.407597858999992</v>
      </c>
      <c r="E169" s="8">
        <v>49.901835221999995</v>
      </c>
      <c r="F169" s="8">
        <v>53.449249104999993</v>
      </c>
      <c r="G169" s="8">
        <v>54.82403588999999</v>
      </c>
      <c r="H169" s="8">
        <v>56.448967298999996</v>
      </c>
      <c r="I169" s="8">
        <v>59.208627346999997</v>
      </c>
      <c r="J169" s="8">
        <v>64.287168405000003</v>
      </c>
      <c r="K169" s="8">
        <v>67.734726168999998</v>
      </c>
      <c r="L169" s="8">
        <v>70.744530839999996</v>
      </c>
      <c r="M169" s="8">
        <v>77.601317754999997</v>
      </c>
      <c r="N169" s="8">
        <v>85.379000000000005</v>
      </c>
      <c r="O169" s="8">
        <v>98.763999999999996</v>
      </c>
      <c r="P169" s="8">
        <v>108.584</v>
      </c>
      <c r="Q169" s="8">
        <v>108.25700000000001</v>
      </c>
      <c r="R169" s="8">
        <v>103.63200000000001</v>
      </c>
      <c r="S169" s="8">
        <v>103.328</v>
      </c>
      <c r="T169" s="8">
        <v>106.254</v>
      </c>
      <c r="U169" s="8">
        <v>106.11199999999999</v>
      </c>
      <c r="V169" s="8">
        <v>106.895</v>
      </c>
      <c r="W169" s="8">
        <v>117.101</v>
      </c>
      <c r="X169" s="8">
        <v>113.95699999999999</v>
      </c>
      <c r="Y169" s="8">
        <v>112.123</v>
      </c>
      <c r="Z169" s="8">
        <v>107.82</v>
      </c>
      <c r="AA169" s="8">
        <v>109.65900000000001</v>
      </c>
      <c r="AB169" s="8">
        <v>111.402</v>
      </c>
      <c r="AC169" s="8">
        <v>112.087</v>
      </c>
      <c r="AD169" s="8">
        <v>115.32</v>
      </c>
      <c r="AE169" s="8">
        <v>112.645</v>
      </c>
      <c r="AF169" s="8">
        <v>112.696</v>
      </c>
      <c r="AG169" s="8">
        <v>112.499</v>
      </c>
      <c r="AH169" s="8">
        <v>113.242</v>
      </c>
    </row>
    <row r="170" spans="1:34" x14ac:dyDescent="0.25">
      <c r="A170" s="29">
        <v>40</v>
      </c>
      <c r="B170" t="s">
        <v>143</v>
      </c>
      <c r="C170" s="8">
        <v>8.6525102290000042</v>
      </c>
      <c r="D170" s="8">
        <v>9.414129467000004</v>
      </c>
      <c r="E170" s="8">
        <v>10.333427689000004</v>
      </c>
      <c r="F170" s="8">
        <v>11.338011398000004</v>
      </c>
      <c r="G170" s="8">
        <v>11.727746242000004</v>
      </c>
      <c r="H170" s="8">
        <v>12.647044464000004</v>
      </c>
      <c r="I170" s="8">
        <v>13.867816967000001</v>
      </c>
      <c r="J170" s="8">
        <v>15.672695892000002</v>
      </c>
      <c r="K170" s="8">
        <v>17.653104249999998</v>
      </c>
      <c r="L170" s="8">
        <v>19.257661448</v>
      </c>
      <c r="M170" s="8">
        <v>20.358439254</v>
      </c>
      <c r="N170" s="8">
        <v>23.753</v>
      </c>
      <c r="O170" s="8">
        <v>30.806000000000001</v>
      </c>
      <c r="P170" s="8">
        <v>40.857999999999997</v>
      </c>
      <c r="Q170" s="8">
        <v>40.478999999999999</v>
      </c>
      <c r="R170" s="8">
        <v>33.475000000000001</v>
      </c>
      <c r="S170" s="8">
        <v>33.335000000000001</v>
      </c>
      <c r="T170" s="8">
        <v>35.427999999999997</v>
      </c>
      <c r="U170" s="8">
        <v>36.652999999999999</v>
      </c>
      <c r="V170" s="8">
        <v>38.783000000000001</v>
      </c>
      <c r="W170" s="8">
        <v>31.003</v>
      </c>
      <c r="X170" s="8">
        <v>30.521000000000001</v>
      </c>
      <c r="Y170" s="8">
        <v>29.989000000000001</v>
      </c>
      <c r="Z170" s="8">
        <v>31.081</v>
      </c>
      <c r="AA170" s="8">
        <v>34.136000000000003</v>
      </c>
      <c r="AB170" s="8">
        <v>37.628</v>
      </c>
      <c r="AC170" s="8">
        <v>45.186</v>
      </c>
      <c r="AD170" s="8">
        <v>49.84</v>
      </c>
      <c r="AE170" s="8">
        <v>56.997</v>
      </c>
      <c r="AF170" s="8">
        <v>61.783000000000001</v>
      </c>
      <c r="AG170" s="8">
        <v>70.153999999999996</v>
      </c>
      <c r="AH170" s="8">
        <v>81.025999999999996</v>
      </c>
    </row>
    <row r="171" spans="1:34" x14ac:dyDescent="0.25">
      <c r="A171" s="29">
        <v>41</v>
      </c>
      <c r="B171" t="s">
        <v>144</v>
      </c>
      <c r="C171" s="8">
        <v>64.538653677375251</v>
      </c>
      <c r="D171" s="8">
        <v>69.087235570210098</v>
      </c>
      <c r="E171" s="8">
        <v>72.159787576985934</v>
      </c>
      <c r="F171" s="8">
        <v>75.615906533789371</v>
      </c>
      <c r="G171" s="8">
        <v>76.72845150859709</v>
      </c>
      <c r="H171" s="8">
        <v>82.060232932708132</v>
      </c>
      <c r="I171" s="8">
        <v>88.850974509518309</v>
      </c>
      <c r="J171" s="8">
        <v>92.371355992205935</v>
      </c>
      <c r="K171" s="8">
        <v>95.083435394146989</v>
      </c>
      <c r="L171" s="8">
        <v>100.80681658339613</v>
      </c>
      <c r="M171" s="8">
        <v>109.64190975683495</v>
      </c>
      <c r="N171" s="8">
        <v>123.372</v>
      </c>
      <c r="O171" s="8">
        <v>130.43199999999999</v>
      </c>
      <c r="P171" s="8">
        <v>134.48400000000001</v>
      </c>
      <c r="Q171" s="8">
        <v>150.90700000000001</v>
      </c>
      <c r="R171" s="8">
        <v>161.16300000000001</v>
      </c>
      <c r="S171" s="8">
        <v>176.125</v>
      </c>
      <c r="T171" s="8">
        <v>183.96</v>
      </c>
      <c r="U171" s="8">
        <v>196.571</v>
      </c>
      <c r="V171" s="8">
        <v>207.68299999999999</v>
      </c>
      <c r="W171" s="8">
        <v>210.036</v>
      </c>
      <c r="X171" s="8">
        <v>199.95099999999999</v>
      </c>
      <c r="Y171" s="8">
        <v>184.99</v>
      </c>
      <c r="Z171" s="8">
        <v>187.67699999999999</v>
      </c>
      <c r="AA171" s="8">
        <v>198.70500000000001</v>
      </c>
      <c r="AB171" s="8">
        <v>211.11699999999999</v>
      </c>
      <c r="AC171" s="8">
        <v>218.96600000000001</v>
      </c>
      <c r="AD171" s="8">
        <v>222.56700000000001</v>
      </c>
      <c r="AE171" s="8">
        <v>236.477</v>
      </c>
      <c r="AF171" s="8">
        <v>248.12100000000001</v>
      </c>
      <c r="AG171" s="8">
        <v>263.935</v>
      </c>
      <c r="AH171" s="8">
        <v>273.82400000000001</v>
      </c>
    </row>
    <row r="172" spans="1:34" x14ac:dyDescent="0.25">
      <c r="A172" s="29">
        <v>42</v>
      </c>
      <c r="B172" t="s">
        <v>145</v>
      </c>
      <c r="C172" s="8">
        <v>36.969903838000008</v>
      </c>
      <c r="D172" s="8">
        <v>38.50835325900001</v>
      </c>
      <c r="E172" s="8">
        <v>35.944270892000006</v>
      </c>
      <c r="F172" s="8">
        <v>37.50463554600001</v>
      </c>
      <c r="G172" s="8">
        <v>40.65933346700001</v>
      </c>
      <c r="H172" s="8">
        <v>50.891556178000009</v>
      </c>
      <c r="I172" s="8">
        <v>62.014633146999998</v>
      </c>
      <c r="J172" s="8">
        <v>62.826592562999998</v>
      </c>
      <c r="K172" s="8">
        <v>68.846707316999996</v>
      </c>
      <c r="L172" s="8">
        <v>80.735721710999997</v>
      </c>
      <c r="M172" s="8">
        <v>91.812776689000003</v>
      </c>
      <c r="N172" s="8">
        <v>104.139</v>
      </c>
      <c r="O172" s="8">
        <v>116.718</v>
      </c>
      <c r="P172" s="8">
        <v>142.83699999999999</v>
      </c>
      <c r="Q172" s="8">
        <v>150.36799999999999</v>
      </c>
      <c r="R172" s="8">
        <v>134.107</v>
      </c>
      <c r="S172" s="8">
        <v>128.09200000000001</v>
      </c>
      <c r="T172" s="8">
        <v>148.01900000000001</v>
      </c>
      <c r="U172" s="8">
        <v>163.51400000000001</v>
      </c>
      <c r="V172" s="8">
        <v>186.62899999999999</v>
      </c>
      <c r="W172" s="8">
        <v>216.52500000000001</v>
      </c>
      <c r="X172" s="8">
        <v>216.94800000000001</v>
      </c>
      <c r="Y172" s="8">
        <v>174.601</v>
      </c>
      <c r="Z172" s="8">
        <v>191.91399999999999</v>
      </c>
      <c r="AA172" s="8">
        <v>202.559</v>
      </c>
      <c r="AB172" s="8">
        <v>203.32900000000001</v>
      </c>
      <c r="AC172" s="8">
        <v>202.59299999999999</v>
      </c>
      <c r="AD172" s="8">
        <v>223.63200000000001</v>
      </c>
      <c r="AE172" s="8">
        <v>227.41499999999999</v>
      </c>
      <c r="AF172" s="8">
        <v>228.63800000000001</v>
      </c>
      <c r="AG172" s="8">
        <v>248.71600000000001</v>
      </c>
      <c r="AH172" s="8">
        <v>254.626</v>
      </c>
    </row>
    <row r="173" spans="1:34" x14ac:dyDescent="0.25">
      <c r="A173" s="29">
        <v>43</v>
      </c>
      <c r="B173" t="s">
        <v>146</v>
      </c>
      <c r="C173" s="8">
        <v>61.687057063999973</v>
      </c>
      <c r="D173" s="8">
        <v>67.633675002999965</v>
      </c>
      <c r="E173" s="8">
        <v>72.216992055999967</v>
      </c>
      <c r="F173" s="8">
        <v>78.532901431999974</v>
      </c>
      <c r="G173" s="8">
        <v>83.829156119999965</v>
      </c>
      <c r="H173" s="8">
        <v>87.700561346999976</v>
      </c>
      <c r="I173" s="8">
        <v>92.715744218999973</v>
      </c>
      <c r="J173" s="8">
        <v>97.466268226999972</v>
      </c>
      <c r="K173" s="8">
        <v>101.65772603299997</v>
      </c>
      <c r="L173" s="8">
        <v>105.61940250099998</v>
      </c>
      <c r="M173" s="8">
        <v>112.25844188399999</v>
      </c>
      <c r="N173" s="8">
        <v>121.899</v>
      </c>
      <c r="O173" s="8">
        <v>127.383</v>
      </c>
      <c r="P173" s="8">
        <v>133.47800000000001</v>
      </c>
      <c r="Q173" s="8">
        <v>142.816</v>
      </c>
      <c r="R173" s="8">
        <v>146.84100000000001</v>
      </c>
      <c r="S173" s="8">
        <v>154.262</v>
      </c>
      <c r="T173" s="8">
        <v>164.17599999999999</v>
      </c>
      <c r="U173" s="8">
        <v>172.81899999999999</v>
      </c>
      <c r="V173" s="8">
        <v>183.06899999999999</v>
      </c>
      <c r="W173" s="8">
        <v>190.20099999999999</v>
      </c>
      <c r="X173" s="8">
        <v>194.57599999999999</v>
      </c>
      <c r="Y173" s="8">
        <v>187.761</v>
      </c>
      <c r="Z173" s="8">
        <v>193.19200000000001</v>
      </c>
      <c r="AA173" s="8">
        <v>204.608</v>
      </c>
      <c r="AB173" s="8">
        <v>215.124</v>
      </c>
      <c r="AC173" s="8">
        <v>219.18</v>
      </c>
      <c r="AD173" s="8">
        <v>234.02199999999999</v>
      </c>
      <c r="AE173" s="8">
        <v>250.691</v>
      </c>
      <c r="AF173" s="8">
        <v>255.77</v>
      </c>
      <c r="AG173" s="8">
        <v>271.81200000000001</v>
      </c>
      <c r="AH173" s="8">
        <v>285.92899999999997</v>
      </c>
    </row>
    <row r="174" spans="1:34" x14ac:dyDescent="0.25">
      <c r="A174" s="29">
        <v>44</v>
      </c>
      <c r="B174" t="s">
        <v>147</v>
      </c>
      <c r="C174" s="8">
        <v>0.41740135144856838</v>
      </c>
      <c r="D174" s="8">
        <v>0.50020617442205717</v>
      </c>
      <c r="E174" s="8">
        <v>0.53222737518557794</v>
      </c>
      <c r="F174" s="8">
        <v>0.58451199143160115</v>
      </c>
      <c r="G174" s="8">
        <v>0.62228700133191928</v>
      </c>
      <c r="H174" s="8">
        <v>0.67169471300954386</v>
      </c>
      <c r="I174" s="8">
        <v>0.72135259069353119</v>
      </c>
      <c r="J174" s="8">
        <v>0.72197800420784719</v>
      </c>
      <c r="K174" s="8">
        <v>0.75912760059384932</v>
      </c>
      <c r="L174" s="8">
        <v>0.78326858366914098</v>
      </c>
      <c r="M174" s="8">
        <v>0.84230767207635204</v>
      </c>
      <c r="N174" s="8">
        <v>0.94399999999999995</v>
      </c>
      <c r="O174" s="8">
        <v>1.006</v>
      </c>
      <c r="P174" s="8">
        <v>1.093</v>
      </c>
      <c r="Q174" s="8">
        <v>1.1739999999999999</v>
      </c>
      <c r="R174" s="8">
        <v>1.1870000000000001</v>
      </c>
      <c r="S174" s="8">
        <v>1.2829999999999999</v>
      </c>
      <c r="T174" s="8">
        <v>1.534</v>
      </c>
      <c r="U174" s="8">
        <v>1.6870000000000001</v>
      </c>
      <c r="V174" s="8">
        <v>1.8009999999999999</v>
      </c>
      <c r="W174" s="8">
        <v>0.66700000000000004</v>
      </c>
      <c r="X174" s="8">
        <v>0.66400000000000003</v>
      </c>
      <c r="Y174" s="8">
        <v>0.63200000000000001</v>
      </c>
      <c r="Z174" s="8">
        <v>0.55700000000000005</v>
      </c>
      <c r="AA174" s="8">
        <v>0.61499999999999999</v>
      </c>
      <c r="AB174" s="8">
        <v>0.51800000000000002</v>
      </c>
      <c r="AC174" s="8">
        <v>0.58499999999999996</v>
      </c>
      <c r="AD174" s="8">
        <v>0.86399999999999999</v>
      </c>
      <c r="AE174" s="8">
        <v>1.121</v>
      </c>
      <c r="AF174" s="8">
        <v>1.609</v>
      </c>
      <c r="AG174" s="8">
        <v>2.0470000000000002</v>
      </c>
      <c r="AH174" s="8">
        <v>2.4369999999999998</v>
      </c>
    </row>
    <row r="175" spans="1:34" x14ac:dyDescent="0.25">
      <c r="A175" s="29">
        <v>45</v>
      </c>
      <c r="B175" t="s">
        <v>148</v>
      </c>
      <c r="C175" s="8">
        <v>27.426974159999993</v>
      </c>
      <c r="D175" s="8">
        <v>30.162502048999993</v>
      </c>
      <c r="E175" s="8">
        <v>31.436860186999994</v>
      </c>
      <c r="F175" s="8">
        <v>32.193194771999991</v>
      </c>
      <c r="G175" s="8">
        <v>32.43150580199999</v>
      </c>
      <c r="H175" s="8">
        <v>33.352436563999994</v>
      </c>
      <c r="I175" s="8">
        <v>34.812596522999996</v>
      </c>
      <c r="J175" s="8">
        <v>36.635271989999993</v>
      </c>
      <c r="K175" s="8">
        <v>37.40372408399999</v>
      </c>
      <c r="L175" s="8">
        <v>38.983039558000002</v>
      </c>
      <c r="M175" s="8">
        <v>42.216395151</v>
      </c>
      <c r="N175" s="8">
        <v>46.816000000000003</v>
      </c>
      <c r="O175" s="8">
        <v>50.65</v>
      </c>
      <c r="P175" s="8">
        <v>54.648000000000003</v>
      </c>
      <c r="Q175" s="8">
        <v>56.691000000000003</v>
      </c>
      <c r="R175" s="8">
        <v>61.064</v>
      </c>
      <c r="S175" s="8">
        <v>62.704999999999998</v>
      </c>
      <c r="T175" s="8">
        <v>68.75</v>
      </c>
      <c r="U175" s="8">
        <v>74.075999999999993</v>
      </c>
      <c r="V175" s="8">
        <v>79.081000000000003</v>
      </c>
      <c r="W175" s="8">
        <v>81.668000000000006</v>
      </c>
      <c r="X175" s="8">
        <v>80.182000000000002</v>
      </c>
      <c r="Y175" s="8">
        <v>75.772999999999996</v>
      </c>
      <c r="Z175" s="8">
        <v>76.334000000000003</v>
      </c>
      <c r="AA175" s="8">
        <v>77.930999999999997</v>
      </c>
      <c r="AB175" s="8">
        <v>83.72</v>
      </c>
      <c r="AC175" s="8">
        <v>87.912000000000006</v>
      </c>
      <c r="AD175" s="8">
        <v>93.281999999999996</v>
      </c>
      <c r="AE175" s="8">
        <v>102.20399999999999</v>
      </c>
      <c r="AF175" s="8">
        <v>106.03</v>
      </c>
      <c r="AG175" s="8">
        <v>112.28</v>
      </c>
      <c r="AH175" s="8">
        <v>119.851</v>
      </c>
    </row>
    <row r="176" spans="1:34" x14ac:dyDescent="0.25">
      <c r="A176" s="29">
        <v>46</v>
      </c>
      <c r="B176" t="s">
        <v>149</v>
      </c>
      <c r="C176" s="8">
        <v>9.7910357589999979</v>
      </c>
      <c r="D176" s="8">
        <v>10.987561760999998</v>
      </c>
      <c r="E176" s="8">
        <v>11.833762616999998</v>
      </c>
      <c r="F176" s="8">
        <v>12.986121550999998</v>
      </c>
      <c r="G176" s="8">
        <v>12.504298999999998</v>
      </c>
      <c r="H176" s="8">
        <v>12.650853359999997</v>
      </c>
      <c r="I176" s="8">
        <v>13.859424925999999</v>
      </c>
      <c r="J176" s="8">
        <v>14.982673748</v>
      </c>
      <c r="K176" s="8">
        <v>16.591760310000002</v>
      </c>
      <c r="L176" s="8">
        <v>17.728058492999999</v>
      </c>
      <c r="M176" s="8">
        <v>19.119321109000001</v>
      </c>
      <c r="N176" s="8">
        <v>20.885000000000002</v>
      </c>
      <c r="O176" s="8">
        <v>22.443000000000001</v>
      </c>
      <c r="P176" s="8">
        <v>24.343</v>
      </c>
      <c r="Q176" s="8">
        <v>24.632000000000001</v>
      </c>
      <c r="R176" s="8">
        <v>25.067</v>
      </c>
      <c r="S176" s="8">
        <v>24.843</v>
      </c>
      <c r="T176" s="8">
        <v>26.367999999999999</v>
      </c>
      <c r="U176" s="8">
        <v>27.486000000000001</v>
      </c>
      <c r="V176" s="8">
        <v>28.968</v>
      </c>
      <c r="W176" s="8">
        <v>30.515000000000001</v>
      </c>
      <c r="X176" s="8">
        <v>30.151</v>
      </c>
      <c r="Y176" s="8">
        <v>27.878</v>
      </c>
      <c r="Z176" s="8">
        <v>27.446999999999999</v>
      </c>
      <c r="AA176" s="8">
        <v>28.478999999999999</v>
      </c>
      <c r="AB176" s="8">
        <v>30.530999999999999</v>
      </c>
      <c r="AC176" s="8">
        <v>31.004000000000001</v>
      </c>
      <c r="AD176" s="8">
        <v>33.094000000000001</v>
      </c>
      <c r="AE176" s="8">
        <v>34.533999999999999</v>
      </c>
      <c r="AF176" s="8">
        <v>34.652000000000001</v>
      </c>
      <c r="AG176" s="8">
        <v>36.273000000000003</v>
      </c>
      <c r="AH176" s="8">
        <v>38.68</v>
      </c>
    </row>
    <row r="177" spans="1:34" x14ac:dyDescent="0.25">
      <c r="A177" s="29">
        <v>47</v>
      </c>
      <c r="B177" t="s">
        <v>150</v>
      </c>
      <c r="C177" s="8">
        <v>32.832271278999997</v>
      </c>
      <c r="D177" s="8">
        <v>39.208318945999999</v>
      </c>
      <c r="E177" s="8">
        <v>42.297022585999997</v>
      </c>
      <c r="F177" s="8">
        <v>46.455090798000001</v>
      </c>
      <c r="G177" s="8">
        <v>47.958788237999997</v>
      </c>
      <c r="H177" s="8">
        <v>50.973387692000003</v>
      </c>
      <c r="I177" s="8">
        <v>52.479143581000002</v>
      </c>
      <c r="J177" s="8">
        <v>53.102853813000003</v>
      </c>
      <c r="K177" s="8">
        <v>54.480985826999998</v>
      </c>
      <c r="L177" s="8">
        <v>57.043755591</v>
      </c>
      <c r="M177" s="8">
        <v>60.380502409000002</v>
      </c>
      <c r="N177" s="8">
        <v>65.575000000000003</v>
      </c>
      <c r="O177" s="8">
        <v>68.813999999999993</v>
      </c>
      <c r="P177" s="8">
        <v>75.132000000000005</v>
      </c>
      <c r="Q177" s="8">
        <v>81.043999999999997</v>
      </c>
      <c r="R177" s="8">
        <v>85.176000000000002</v>
      </c>
      <c r="S177" s="8">
        <v>89.873999999999995</v>
      </c>
      <c r="T177" s="8">
        <v>93.974000000000004</v>
      </c>
      <c r="U177" s="8">
        <v>98.602000000000004</v>
      </c>
      <c r="V177" s="8">
        <v>103.97799999999999</v>
      </c>
      <c r="W177" s="8">
        <v>110.02500000000001</v>
      </c>
      <c r="X177" s="8">
        <v>113.30200000000001</v>
      </c>
      <c r="Y177" s="8">
        <v>109.776</v>
      </c>
      <c r="Z177" s="8">
        <v>108.57599999999999</v>
      </c>
      <c r="AA177" s="8">
        <v>112.361</v>
      </c>
      <c r="AB177" s="8">
        <v>115.473</v>
      </c>
      <c r="AC177" s="8">
        <v>117.227</v>
      </c>
      <c r="AD177" s="8">
        <v>118.965</v>
      </c>
      <c r="AE177" s="8">
        <v>122.864</v>
      </c>
      <c r="AF177" s="8">
        <v>126.072</v>
      </c>
      <c r="AG177" s="8">
        <v>131.488</v>
      </c>
      <c r="AH177" s="8">
        <v>136.80600000000001</v>
      </c>
    </row>
    <row r="178" spans="1:34" x14ac:dyDescent="0.25">
      <c r="A178" s="29">
        <v>48</v>
      </c>
      <c r="B178" t="s">
        <v>151</v>
      </c>
      <c r="C178" s="8">
        <v>18.744903239999996</v>
      </c>
      <c r="D178" s="8">
        <v>20.883203360999996</v>
      </c>
      <c r="E178" s="8">
        <v>23.650473729999998</v>
      </c>
      <c r="F178" s="8">
        <v>26.252800874999995</v>
      </c>
      <c r="G178" s="8">
        <v>28.169520639000002</v>
      </c>
      <c r="H178" s="8">
        <v>30.960638222</v>
      </c>
      <c r="I178" s="8">
        <v>34.654969006000002</v>
      </c>
      <c r="J178" s="8">
        <v>39.116385149999999</v>
      </c>
      <c r="K178" s="8">
        <v>44.071637334000002</v>
      </c>
      <c r="L178" s="8">
        <v>51.930287730999993</v>
      </c>
      <c r="M178" s="8">
        <v>64.061563832000004</v>
      </c>
      <c r="N178" s="8">
        <v>78.352999999999994</v>
      </c>
      <c r="O178" s="8">
        <v>93.498000000000005</v>
      </c>
      <c r="P178" s="8">
        <v>114.027</v>
      </c>
      <c r="Q178" s="8">
        <v>112.04600000000001</v>
      </c>
      <c r="R178" s="8">
        <v>99.185000000000002</v>
      </c>
      <c r="S178" s="8">
        <v>97.637</v>
      </c>
      <c r="T178" s="8">
        <v>104.3</v>
      </c>
      <c r="U178" s="8">
        <v>114.52800000000001</v>
      </c>
      <c r="V178" s="8">
        <v>127.443</v>
      </c>
      <c r="W178" s="8">
        <v>140.56</v>
      </c>
      <c r="X178" s="8">
        <v>149.61000000000001</v>
      </c>
      <c r="Y178" s="8">
        <v>147.43899999999999</v>
      </c>
      <c r="Z178" s="8">
        <v>156.45699999999999</v>
      </c>
      <c r="AA178" s="8">
        <v>172.21199999999999</v>
      </c>
      <c r="AB178" s="8">
        <v>192.56100000000001</v>
      </c>
      <c r="AC178" s="8">
        <v>197.38300000000001</v>
      </c>
      <c r="AD178" s="8">
        <v>213.68100000000001</v>
      </c>
      <c r="AE178" s="8">
        <v>234.62700000000001</v>
      </c>
      <c r="AF178" s="8">
        <v>246.31399999999999</v>
      </c>
      <c r="AG178" s="8">
        <v>264.61399999999998</v>
      </c>
      <c r="AH178" s="8">
        <v>285.45</v>
      </c>
    </row>
    <row r="179" spans="1:34" x14ac:dyDescent="0.25">
      <c r="A179" s="29">
        <v>49</v>
      </c>
      <c r="B179" t="s">
        <v>152</v>
      </c>
      <c r="C179" s="8">
        <v>86.665458122999993</v>
      </c>
      <c r="D179" s="8">
        <v>100.234196149</v>
      </c>
      <c r="E179" s="8">
        <v>111.887631064</v>
      </c>
      <c r="F179" s="8">
        <v>123.722758779</v>
      </c>
      <c r="G179" s="8">
        <v>125.59690495700001</v>
      </c>
      <c r="H179" s="8">
        <v>136.32982993799999</v>
      </c>
      <c r="I179" s="8">
        <v>143.62665295400001</v>
      </c>
      <c r="J179" s="8">
        <v>151.25875439800001</v>
      </c>
      <c r="K179" s="8">
        <v>166.398482659</v>
      </c>
      <c r="L179" s="8">
        <v>183.02186815199997</v>
      </c>
      <c r="M179" s="8">
        <v>201.95004187499998</v>
      </c>
      <c r="N179" s="8">
        <v>223.18199999999999</v>
      </c>
      <c r="O179" s="8">
        <v>241.911</v>
      </c>
      <c r="P179" s="8">
        <v>273.46899999999999</v>
      </c>
      <c r="Q179" s="8">
        <v>284.17200000000003</v>
      </c>
      <c r="R179" s="8">
        <v>284.81799999999998</v>
      </c>
      <c r="S179" s="8">
        <v>290.51799999999997</v>
      </c>
      <c r="T179" s="8">
        <v>308.38600000000002</v>
      </c>
      <c r="U179" s="8">
        <v>340.47300000000001</v>
      </c>
      <c r="V179" s="8">
        <v>375.98500000000001</v>
      </c>
      <c r="W179" s="8">
        <v>404.42099999999999</v>
      </c>
      <c r="X179" s="8">
        <v>430.59</v>
      </c>
      <c r="Y179" s="8">
        <v>412.233</v>
      </c>
      <c r="Z179" s="8">
        <v>417.68200000000002</v>
      </c>
      <c r="AA179" s="8">
        <v>442.488</v>
      </c>
      <c r="AB179" s="8">
        <v>468.62099999999998</v>
      </c>
      <c r="AC179" s="8">
        <v>486.88200000000001</v>
      </c>
      <c r="AD179" s="8">
        <v>516.30200000000002</v>
      </c>
      <c r="AE179" s="8">
        <v>551.94299999999998</v>
      </c>
      <c r="AF179" s="8">
        <v>566.69100000000003</v>
      </c>
      <c r="AG179" s="8">
        <v>592.60699999999997</v>
      </c>
      <c r="AH179" s="8">
        <v>632.30600000000004</v>
      </c>
    </row>
    <row r="180" spans="1:34" x14ac:dyDescent="0.25">
      <c r="A180" s="29">
        <v>50</v>
      </c>
      <c r="B180" t="s">
        <v>153</v>
      </c>
      <c r="C180" s="8">
        <v>60.599499776999991</v>
      </c>
      <c r="D180" s="8">
        <v>64.624232768999988</v>
      </c>
      <c r="E180" s="8">
        <v>68.146254977999988</v>
      </c>
      <c r="F180" s="8">
        <v>72.595499296999989</v>
      </c>
      <c r="G180" s="8">
        <v>77.33215200299999</v>
      </c>
      <c r="H180" s="8">
        <v>82.127708194999983</v>
      </c>
      <c r="I180" s="8">
        <v>86.300715477999987</v>
      </c>
      <c r="J180" s="8">
        <v>91.100333978999984</v>
      </c>
      <c r="K180" s="8">
        <v>94.027227867999983</v>
      </c>
      <c r="L180" s="8">
        <v>98.254060749999994</v>
      </c>
      <c r="M180" s="8">
        <v>105.77542651700001</v>
      </c>
      <c r="N180" s="8">
        <v>118.526</v>
      </c>
      <c r="O180" s="8">
        <v>126.27500000000001</v>
      </c>
      <c r="P180" s="8">
        <v>147.58500000000001</v>
      </c>
      <c r="Q180" s="8">
        <v>150.29300000000001</v>
      </c>
      <c r="R180" s="8">
        <v>150.45400000000001</v>
      </c>
      <c r="S180" s="8">
        <v>159.726</v>
      </c>
      <c r="T180" s="8">
        <v>175.6</v>
      </c>
      <c r="U180" s="8">
        <v>185.333</v>
      </c>
      <c r="V180" s="8">
        <v>200.744</v>
      </c>
      <c r="W180" s="8">
        <v>219.91499999999999</v>
      </c>
      <c r="X180" s="8">
        <v>221.119</v>
      </c>
      <c r="Y180" s="8">
        <v>207.94800000000001</v>
      </c>
      <c r="Z180" s="8">
        <v>227.17500000000001</v>
      </c>
      <c r="AA180" s="8">
        <v>237.91200000000001</v>
      </c>
      <c r="AB180" s="8">
        <v>259.416</v>
      </c>
      <c r="AC180" s="8">
        <v>274.98</v>
      </c>
      <c r="AD180" s="8">
        <v>287.43400000000003</v>
      </c>
      <c r="AE180" s="8">
        <v>302.38200000000001</v>
      </c>
      <c r="AF180" s="8">
        <v>304.63</v>
      </c>
      <c r="AG180" s="8">
        <v>324.85599999999999</v>
      </c>
      <c r="AH180" s="8">
        <v>342.65600000000001</v>
      </c>
    </row>
    <row r="181" spans="1:34" x14ac:dyDescent="0.25">
      <c r="A181" s="29">
        <v>51</v>
      </c>
      <c r="B181" t="s">
        <v>154</v>
      </c>
      <c r="C181" s="8">
        <v>53.072227345999991</v>
      </c>
      <c r="D181" s="8">
        <v>59.514046642999993</v>
      </c>
      <c r="E181" s="8">
        <v>66.766220595999997</v>
      </c>
      <c r="F181" s="8">
        <v>74.942799119</v>
      </c>
      <c r="G181" s="8">
        <v>75.805176544000005</v>
      </c>
      <c r="H181" s="8">
        <v>83.568574236000003</v>
      </c>
      <c r="I181" s="8">
        <v>90.311525325000005</v>
      </c>
      <c r="J181" s="8">
        <v>99.748655536000001</v>
      </c>
      <c r="K181" s="8">
        <v>113.940866834</v>
      </c>
      <c r="L181" s="8">
        <v>127.83194633900001</v>
      </c>
      <c r="M181" s="8">
        <v>146.28602286500001</v>
      </c>
      <c r="N181" s="8">
        <v>164.51300000000001</v>
      </c>
      <c r="O181" s="8">
        <v>178.21</v>
      </c>
      <c r="P181" s="8">
        <v>204.233</v>
      </c>
      <c r="Q181" s="8">
        <v>208.69200000000001</v>
      </c>
      <c r="R181" s="8">
        <v>211.852</v>
      </c>
      <c r="S181" s="8">
        <v>218.86500000000001</v>
      </c>
      <c r="T181" s="8">
        <v>235.541</v>
      </c>
      <c r="U181" s="8">
        <v>255.88399999999999</v>
      </c>
      <c r="V181" s="8">
        <v>272.45699999999999</v>
      </c>
      <c r="W181" s="8">
        <v>289.49</v>
      </c>
      <c r="X181" s="8">
        <v>292.36599999999999</v>
      </c>
      <c r="Y181" s="8">
        <v>267.83600000000001</v>
      </c>
      <c r="Z181" s="8">
        <v>278.72899999999998</v>
      </c>
      <c r="AA181" s="8">
        <v>298.52800000000002</v>
      </c>
      <c r="AB181" s="8">
        <v>317.14</v>
      </c>
      <c r="AC181" s="8">
        <v>329.19099999999997</v>
      </c>
      <c r="AD181" s="8">
        <v>350.81400000000002</v>
      </c>
      <c r="AE181" s="8">
        <v>371.48200000000003</v>
      </c>
      <c r="AF181" s="8">
        <v>382.65499999999997</v>
      </c>
      <c r="AG181" s="8">
        <v>408.96300000000002</v>
      </c>
      <c r="AH181" s="8">
        <v>430.80700000000002</v>
      </c>
    </row>
    <row r="182" spans="1:34" x14ac:dyDescent="0.25">
      <c r="A182" s="29">
        <v>52</v>
      </c>
      <c r="B182" t="s">
        <v>155</v>
      </c>
      <c r="C182" s="8">
        <v>6.7267376790000002</v>
      </c>
      <c r="D182" s="8">
        <v>7.5827575459999998</v>
      </c>
      <c r="E182" s="8">
        <v>8.2151599300000004</v>
      </c>
      <c r="F182" s="8">
        <v>9.0924285170000001</v>
      </c>
      <c r="G182" s="8">
        <v>9.0974877359999997</v>
      </c>
      <c r="H182" s="8">
        <v>9.9110101630000003</v>
      </c>
      <c r="I182" s="8">
        <v>10.692153588</v>
      </c>
      <c r="J182" s="8">
        <v>11.337709941</v>
      </c>
      <c r="K182" s="8">
        <v>12.101652020999998</v>
      </c>
      <c r="L182" s="8">
        <v>12.162362649999999</v>
      </c>
      <c r="M182" s="8">
        <v>12.498294795999998</v>
      </c>
      <c r="N182" s="8">
        <v>13.242000000000001</v>
      </c>
      <c r="O182" s="8">
        <v>13.96</v>
      </c>
      <c r="P182" s="8">
        <v>14.529</v>
      </c>
      <c r="Q182" s="8">
        <v>15.323</v>
      </c>
      <c r="R182" s="8">
        <v>15.898999999999999</v>
      </c>
      <c r="S182" s="8">
        <v>16.661000000000001</v>
      </c>
      <c r="T182" s="8">
        <v>17.606000000000002</v>
      </c>
      <c r="U182" s="8">
        <v>18.905000000000001</v>
      </c>
      <c r="V182" s="8">
        <v>19.971</v>
      </c>
      <c r="W182" s="8">
        <v>20.628</v>
      </c>
      <c r="X182" s="8">
        <v>21.719000000000001</v>
      </c>
      <c r="Y182" s="8">
        <v>21.318000000000001</v>
      </c>
      <c r="Z182" s="8">
        <v>27.779</v>
      </c>
      <c r="AA182" s="8">
        <v>23.404</v>
      </c>
      <c r="AB182" s="8">
        <v>24.137</v>
      </c>
      <c r="AC182" s="8">
        <v>24.497</v>
      </c>
      <c r="AD182" s="8">
        <v>25.904</v>
      </c>
      <c r="AE182" s="8">
        <v>26.584</v>
      </c>
      <c r="AF182" s="8">
        <v>27.059000000000001</v>
      </c>
      <c r="AG182" s="8">
        <v>29.984000000000002</v>
      </c>
      <c r="AH182" s="8">
        <v>32.14</v>
      </c>
    </row>
    <row r="183" spans="1:34" x14ac:dyDescent="0.25">
      <c r="A183" s="29">
        <v>53</v>
      </c>
      <c r="B183" t="s">
        <v>83</v>
      </c>
      <c r="C183" s="8">
        <v>29.43571368600001</v>
      </c>
      <c r="D183" s="8">
        <v>31.26726025000001</v>
      </c>
      <c r="E183" s="8">
        <v>33.953125562000004</v>
      </c>
      <c r="F183" s="8">
        <v>36.527163773000005</v>
      </c>
      <c r="G183" s="8">
        <v>39.548510386000004</v>
      </c>
      <c r="H183" s="8">
        <v>42.946643806000012</v>
      </c>
      <c r="I183" s="8">
        <v>45.601278127000008</v>
      </c>
      <c r="J183" s="8">
        <v>48.642773767000008</v>
      </c>
      <c r="K183" s="8">
        <v>51.874677713000004</v>
      </c>
      <c r="L183" s="8">
        <v>55.220423662999998</v>
      </c>
      <c r="M183" s="8">
        <v>59.132357273999993</v>
      </c>
      <c r="N183" s="8">
        <v>64.356999999999999</v>
      </c>
      <c r="O183" s="8">
        <v>69.478999999999999</v>
      </c>
      <c r="P183" s="8">
        <v>74.442999999999998</v>
      </c>
      <c r="Q183" s="8">
        <v>79.623999999999995</v>
      </c>
      <c r="R183" s="8">
        <v>88.686999999999998</v>
      </c>
      <c r="S183" s="8">
        <v>94.308999999999997</v>
      </c>
      <c r="T183" s="8">
        <v>101.863</v>
      </c>
      <c r="U183" s="8">
        <v>105.884</v>
      </c>
      <c r="V183" s="8">
        <v>113.11799999999999</v>
      </c>
      <c r="W183" s="8">
        <v>120.87</v>
      </c>
      <c r="X183" s="8">
        <v>129.386</v>
      </c>
      <c r="Y183" s="8">
        <v>139.9</v>
      </c>
      <c r="Z183" s="8">
        <v>145.542</v>
      </c>
      <c r="AA183" s="8">
        <v>152.774</v>
      </c>
      <c r="AB183" s="8">
        <v>161.398</v>
      </c>
      <c r="AC183" s="8">
        <v>165.202</v>
      </c>
      <c r="AD183" s="8">
        <v>174.87100000000001</v>
      </c>
      <c r="AE183" s="8">
        <v>182.56399999999999</v>
      </c>
      <c r="AF183" s="8">
        <v>190.59200000000001</v>
      </c>
      <c r="AG183" s="8">
        <v>189.67400000000001</v>
      </c>
      <c r="AH183" s="8">
        <v>197.52600000000001</v>
      </c>
    </row>
    <row r="184" spans="1:34" x14ac:dyDescent="0.25">
      <c r="A184" s="29">
        <v>54</v>
      </c>
      <c r="B184" t="s">
        <v>156</v>
      </c>
      <c r="C184" s="8">
        <v>86.400066308999982</v>
      </c>
      <c r="D184" s="8">
        <v>96.814121506000006</v>
      </c>
      <c r="E184" s="8">
        <v>106.556822453</v>
      </c>
      <c r="F184" s="8">
        <v>120.03934963</v>
      </c>
      <c r="G184" s="8">
        <v>131.35055990699999</v>
      </c>
      <c r="H184" s="8">
        <v>146.863278466</v>
      </c>
      <c r="I184" s="8">
        <v>153.83286298199999</v>
      </c>
      <c r="J184" s="8">
        <v>162.52417881900001</v>
      </c>
      <c r="K184" s="8">
        <v>174.24364505999998</v>
      </c>
      <c r="L184" s="8">
        <v>180.770700272</v>
      </c>
      <c r="M184" s="8">
        <v>189.18178115200001</v>
      </c>
      <c r="N184" s="8">
        <v>197.23400000000001</v>
      </c>
      <c r="O184" s="8">
        <v>206.125</v>
      </c>
      <c r="P184" s="8">
        <v>218.869</v>
      </c>
      <c r="Q184" s="8">
        <v>234.869</v>
      </c>
      <c r="R184" s="8">
        <v>251.75299999999999</v>
      </c>
      <c r="S184" s="8">
        <v>267.44799999999998</v>
      </c>
      <c r="T184" s="8">
        <v>288.70600000000002</v>
      </c>
      <c r="U184" s="8">
        <v>306.02699999999999</v>
      </c>
      <c r="V184" s="8">
        <v>327.48099999999999</v>
      </c>
      <c r="W184" s="8">
        <v>346.41300000000001</v>
      </c>
      <c r="X184" s="8">
        <v>366.90600000000001</v>
      </c>
      <c r="Y184" s="8">
        <v>381.524</v>
      </c>
      <c r="Z184" s="8">
        <v>398.97800000000001</v>
      </c>
      <c r="AA184" s="8">
        <v>416.262</v>
      </c>
      <c r="AB184" s="8">
        <v>435.74</v>
      </c>
      <c r="AC184" s="8">
        <v>453.291</v>
      </c>
      <c r="AD184" s="8">
        <v>469.24900000000002</v>
      </c>
      <c r="AE184" s="8">
        <v>494.88600000000002</v>
      </c>
      <c r="AF184" s="8">
        <v>519.49099999999999</v>
      </c>
      <c r="AG184" s="8">
        <v>545.11699999999996</v>
      </c>
      <c r="AH184" s="8">
        <v>574.55399999999997</v>
      </c>
    </row>
    <row r="185" spans="1:34" x14ac:dyDescent="0.25">
      <c r="A185" s="29">
        <v>55</v>
      </c>
      <c r="B185" t="s">
        <v>157</v>
      </c>
      <c r="C185" s="8">
        <v>95.733033468000031</v>
      </c>
      <c r="D185" s="8">
        <v>103.82960007800003</v>
      </c>
      <c r="E185" s="8">
        <v>115.91871643200001</v>
      </c>
      <c r="F185" s="8">
        <v>130.196641782</v>
      </c>
      <c r="G185" s="8">
        <v>143.46325630800001</v>
      </c>
      <c r="H185" s="8">
        <v>156.20800202300001</v>
      </c>
      <c r="I185" s="8">
        <v>163.788779847</v>
      </c>
      <c r="J185" s="8">
        <v>169.02165468800001</v>
      </c>
      <c r="K185" s="8">
        <v>177.37358234800001</v>
      </c>
      <c r="L185" s="8">
        <v>186.06801808200001</v>
      </c>
      <c r="M185" s="8">
        <v>193.541382132</v>
      </c>
      <c r="N185" s="8">
        <v>204.37700000000001</v>
      </c>
      <c r="O185" s="8">
        <v>215.85900000000001</v>
      </c>
      <c r="P185" s="8">
        <v>227.55699999999999</v>
      </c>
      <c r="Q185" s="8">
        <v>245.86699999999999</v>
      </c>
      <c r="R185" s="8">
        <v>266.22899999999998</v>
      </c>
      <c r="S185" s="8">
        <v>287.149</v>
      </c>
      <c r="T185" s="8">
        <v>306.67700000000002</v>
      </c>
      <c r="U185" s="8">
        <v>322.05900000000003</v>
      </c>
      <c r="V185" s="8">
        <v>343.60599999999999</v>
      </c>
      <c r="W185" s="8">
        <v>362.57900000000001</v>
      </c>
      <c r="X185" s="8">
        <v>387.32600000000002</v>
      </c>
      <c r="Y185" s="8">
        <v>407.48399999999998</v>
      </c>
      <c r="Z185" s="8">
        <v>413.13499999999999</v>
      </c>
      <c r="AA185" s="8">
        <v>429.20400000000001</v>
      </c>
      <c r="AB185" s="8">
        <v>442.90600000000001</v>
      </c>
      <c r="AC185" s="8">
        <v>454.00200000000001</v>
      </c>
      <c r="AD185" s="8">
        <v>464.36200000000002</v>
      </c>
      <c r="AE185" s="8">
        <v>489.80099999999999</v>
      </c>
      <c r="AF185" s="8">
        <v>509.53100000000001</v>
      </c>
      <c r="AG185" s="8">
        <v>527.654</v>
      </c>
      <c r="AH185" s="8">
        <v>549.53599999999994</v>
      </c>
    </row>
    <row r="186" spans="1:34" x14ac:dyDescent="0.25">
      <c r="A186" s="29">
        <v>56</v>
      </c>
      <c r="B186" t="s">
        <v>158</v>
      </c>
      <c r="C186" s="8">
        <v>12.835949786000004</v>
      </c>
      <c r="D186" s="8">
        <v>14.428489396000002</v>
      </c>
      <c r="E186" s="8">
        <v>16.022035668000004</v>
      </c>
      <c r="F186" s="8">
        <v>17.940733832000003</v>
      </c>
      <c r="G186" s="8">
        <v>19.863458645000009</v>
      </c>
      <c r="H186" s="8">
        <v>22.414340674000009</v>
      </c>
      <c r="I186" s="8">
        <v>24.034060164000007</v>
      </c>
      <c r="J186" s="8">
        <v>25.807798970000004</v>
      </c>
      <c r="K186" s="8">
        <v>27.530198003999999</v>
      </c>
      <c r="L186" s="8">
        <v>28.584173334000003</v>
      </c>
      <c r="M186" s="8">
        <v>31.878978733000004</v>
      </c>
      <c r="N186" s="8">
        <v>34.601999999999997</v>
      </c>
      <c r="O186" s="8">
        <v>38.816000000000003</v>
      </c>
      <c r="P186" s="8">
        <v>42.396999999999998</v>
      </c>
      <c r="Q186" s="8">
        <v>44.142000000000003</v>
      </c>
      <c r="R186" s="8">
        <v>48.101999999999997</v>
      </c>
      <c r="S186" s="8">
        <v>52.042999999999999</v>
      </c>
      <c r="T186" s="8">
        <v>55.048000000000002</v>
      </c>
      <c r="U186" s="8">
        <v>59.45</v>
      </c>
      <c r="V186" s="8">
        <v>62.09</v>
      </c>
      <c r="W186" s="8">
        <v>66.078999999999994</v>
      </c>
      <c r="X186" s="8">
        <v>70.340999999999994</v>
      </c>
      <c r="Y186" s="8">
        <v>73.400000000000006</v>
      </c>
      <c r="Z186" s="8">
        <v>76.381</v>
      </c>
      <c r="AA186" s="8">
        <v>76.510000000000005</v>
      </c>
      <c r="AB186" s="8">
        <v>84.938999999999993</v>
      </c>
      <c r="AC186" s="8">
        <v>89.983000000000004</v>
      </c>
      <c r="AD186" s="8">
        <v>94.65</v>
      </c>
      <c r="AE186" s="8">
        <v>100.372</v>
      </c>
      <c r="AF186" s="8">
        <v>107.503</v>
      </c>
      <c r="AG186" s="8">
        <v>114.039</v>
      </c>
      <c r="AH186" s="8">
        <v>121.548</v>
      </c>
    </row>
    <row r="187" spans="1:34" x14ac:dyDescent="0.25">
      <c r="A187" s="29">
        <v>57</v>
      </c>
      <c r="B187" t="s">
        <v>159</v>
      </c>
      <c r="C187" s="8">
        <v>7.4696380859999998</v>
      </c>
      <c r="D187" s="8">
        <v>8.2279667679999999</v>
      </c>
      <c r="E187" s="8">
        <v>8.836440047</v>
      </c>
      <c r="F187" s="8">
        <v>10.721198599999999</v>
      </c>
      <c r="G187" s="8">
        <v>11.466452649000001</v>
      </c>
      <c r="H187" s="8">
        <v>12.501360093000001</v>
      </c>
      <c r="I187" s="8">
        <v>14.374049755</v>
      </c>
      <c r="J187" s="8">
        <v>15.473324621000001</v>
      </c>
      <c r="K187" s="8">
        <v>17.172021096999998</v>
      </c>
      <c r="L187" s="8">
        <v>18.735948284999999</v>
      </c>
      <c r="M187" s="8">
        <v>19.984072812000001</v>
      </c>
      <c r="N187" s="8">
        <v>21.547999999999998</v>
      </c>
      <c r="O187" s="8">
        <v>23.739000000000001</v>
      </c>
      <c r="P187" s="8">
        <v>26.437999999999999</v>
      </c>
      <c r="Q187" s="8">
        <v>27.844999999999999</v>
      </c>
      <c r="R187" s="8">
        <v>29.614999999999998</v>
      </c>
      <c r="S187" s="8">
        <v>31.164999999999999</v>
      </c>
      <c r="T187" s="8">
        <v>32.588000000000001</v>
      </c>
      <c r="U187" s="8">
        <v>33.064</v>
      </c>
      <c r="V187" s="8">
        <v>36.597000000000001</v>
      </c>
      <c r="W187" s="8">
        <v>38.823999999999998</v>
      </c>
      <c r="X187" s="8">
        <v>40.768999999999998</v>
      </c>
      <c r="Y187" s="8">
        <v>40.216000000000001</v>
      </c>
      <c r="Z187" s="8">
        <v>40.548000000000002</v>
      </c>
      <c r="AA187" s="8">
        <v>41.802</v>
      </c>
      <c r="AB187" s="8">
        <v>44.167000000000002</v>
      </c>
      <c r="AC187" s="8">
        <v>46.180999999999997</v>
      </c>
      <c r="AD187" s="8">
        <v>49.716999999999999</v>
      </c>
      <c r="AE187" s="8">
        <v>52.212000000000003</v>
      </c>
      <c r="AF187" s="8">
        <v>56.252000000000002</v>
      </c>
      <c r="AG187" s="8">
        <v>58.997999999999998</v>
      </c>
      <c r="AH187" s="8">
        <v>62.793999999999997</v>
      </c>
    </row>
    <row r="188" spans="1:34" x14ac:dyDescent="0.25">
      <c r="A188" s="29">
        <v>58</v>
      </c>
      <c r="B188" t="s">
        <v>160</v>
      </c>
      <c r="C188" s="8">
        <v>9.6006511629999984</v>
      </c>
      <c r="D188" s="8">
        <v>10.486250009999997</v>
      </c>
      <c r="E188" s="8">
        <v>11.855629717999999</v>
      </c>
      <c r="F188" s="8">
        <v>13.053087302</v>
      </c>
      <c r="G188" s="8">
        <v>13.646818358000001</v>
      </c>
      <c r="H188" s="8">
        <v>15.309065404000002</v>
      </c>
      <c r="I188" s="8">
        <v>16.355591356000005</v>
      </c>
      <c r="J188" s="8">
        <v>17.126242272000002</v>
      </c>
      <c r="K188" s="8">
        <v>18.798484791000003</v>
      </c>
      <c r="L188" s="8">
        <v>19.957959580000004</v>
      </c>
      <c r="M188" s="8">
        <v>21.674182177000002</v>
      </c>
      <c r="N188" s="8">
        <v>24.283999999999999</v>
      </c>
      <c r="O188" s="8">
        <v>26.033999999999999</v>
      </c>
      <c r="P188" s="8">
        <v>28.815000000000001</v>
      </c>
      <c r="Q188" s="8">
        <v>30.111999999999998</v>
      </c>
      <c r="R188" s="8">
        <v>31.718</v>
      </c>
      <c r="S188" s="8">
        <v>32.844999999999999</v>
      </c>
      <c r="T188" s="8">
        <v>34.427999999999997</v>
      </c>
      <c r="U188" s="8">
        <v>35.322000000000003</v>
      </c>
      <c r="V188" s="8">
        <v>36.484999999999999</v>
      </c>
      <c r="W188" s="8">
        <v>38.186</v>
      </c>
      <c r="X188" s="8">
        <v>39.865000000000002</v>
      </c>
      <c r="Y188" s="8">
        <v>38.368000000000002</v>
      </c>
      <c r="Z188" s="8">
        <v>38.844999999999999</v>
      </c>
      <c r="AA188" s="8">
        <v>39.71</v>
      </c>
      <c r="AB188" s="8">
        <v>41.930999999999997</v>
      </c>
      <c r="AC188" s="8">
        <v>43.514000000000003</v>
      </c>
      <c r="AD188" s="8">
        <v>47.008000000000003</v>
      </c>
      <c r="AE188" s="8">
        <v>48.545999999999999</v>
      </c>
      <c r="AF188" s="8">
        <v>51.7</v>
      </c>
      <c r="AG188" s="8">
        <v>53.649000000000001</v>
      </c>
      <c r="AH188" s="8">
        <v>56.238999999999997</v>
      </c>
    </row>
    <row r="189" spans="1:34" x14ac:dyDescent="0.25">
      <c r="A189" s="29">
        <v>59</v>
      </c>
      <c r="B189" t="s">
        <v>161</v>
      </c>
      <c r="C189" s="8">
        <v>21.382550261999999</v>
      </c>
      <c r="D189" s="8">
        <v>23.901105048000002</v>
      </c>
      <c r="E189" s="8">
        <v>25.918364755999999</v>
      </c>
      <c r="F189" s="8">
        <v>28.099702973999996</v>
      </c>
      <c r="G189" s="8">
        <v>28.658375198000002</v>
      </c>
      <c r="H189" s="8">
        <v>29.855242361000002</v>
      </c>
      <c r="I189" s="8">
        <v>31.114519754</v>
      </c>
      <c r="J189" s="8">
        <v>32.347625114000003</v>
      </c>
      <c r="K189" s="8">
        <v>33.678372287000002</v>
      </c>
      <c r="L189" s="8">
        <v>35.246680982999997</v>
      </c>
      <c r="M189" s="8">
        <v>37.534720561999997</v>
      </c>
      <c r="N189" s="8">
        <v>41.837000000000003</v>
      </c>
      <c r="O189" s="8">
        <v>46.378999999999998</v>
      </c>
      <c r="P189" s="8">
        <v>49.948999999999998</v>
      </c>
      <c r="Q189" s="8">
        <v>50.640999999999998</v>
      </c>
      <c r="R189" s="8">
        <v>49.798999999999999</v>
      </c>
      <c r="S189" s="8">
        <v>50.947000000000003</v>
      </c>
      <c r="T189" s="8">
        <v>54.875</v>
      </c>
      <c r="U189" s="8">
        <v>57.112000000000002</v>
      </c>
      <c r="V189" s="8">
        <v>59.31</v>
      </c>
      <c r="W189" s="8">
        <v>63.212000000000003</v>
      </c>
      <c r="X189" s="8">
        <v>65.486999999999995</v>
      </c>
      <c r="Y189" s="8">
        <v>59.792999999999999</v>
      </c>
      <c r="Z189" s="8">
        <v>60.832999999999998</v>
      </c>
      <c r="AA189" s="8">
        <v>64.298000000000002</v>
      </c>
      <c r="AB189" s="8">
        <v>67.343999999999994</v>
      </c>
      <c r="AC189" s="8">
        <v>69.641000000000005</v>
      </c>
      <c r="AD189" s="8">
        <v>73.923000000000002</v>
      </c>
      <c r="AE189" s="8">
        <v>77.513000000000005</v>
      </c>
      <c r="AF189" s="8">
        <v>79.372</v>
      </c>
      <c r="AG189" s="8">
        <v>82.742999999999995</v>
      </c>
      <c r="AH189" s="8">
        <v>86.876000000000005</v>
      </c>
    </row>
    <row r="190" spans="1:34" x14ac:dyDescent="0.25">
      <c r="A190" s="29">
        <v>60</v>
      </c>
      <c r="B190" t="s">
        <v>162</v>
      </c>
      <c r="C190" s="8">
        <v>55.979317539999997</v>
      </c>
      <c r="D190" s="8">
        <v>63.556844362</v>
      </c>
      <c r="E190" s="8">
        <v>66.901255907999996</v>
      </c>
      <c r="F190" s="8">
        <v>71.640341174000014</v>
      </c>
      <c r="G190" s="8">
        <v>73.840559196000015</v>
      </c>
      <c r="H190" s="8">
        <v>76.73811407700002</v>
      </c>
      <c r="I190" s="8">
        <v>79.01447807800001</v>
      </c>
      <c r="J190" s="8">
        <v>82.59935061100002</v>
      </c>
      <c r="K190" s="8">
        <v>86.259367202000021</v>
      </c>
      <c r="L190" s="8">
        <v>90.223967709000007</v>
      </c>
      <c r="M190" s="8">
        <v>97.791475322000011</v>
      </c>
      <c r="N190" s="8">
        <v>107.976</v>
      </c>
      <c r="O190" s="8">
        <v>117.84</v>
      </c>
      <c r="P190" s="8">
        <v>125.181</v>
      </c>
      <c r="Q190" s="8">
        <v>132.482</v>
      </c>
      <c r="R190" s="8">
        <v>138.17599999999999</v>
      </c>
      <c r="S190" s="8">
        <v>147.13399999999999</v>
      </c>
      <c r="T190" s="8">
        <v>157.41300000000001</v>
      </c>
      <c r="U190" s="8">
        <v>164.916</v>
      </c>
      <c r="V190" s="8">
        <v>174.02</v>
      </c>
      <c r="W190" s="8">
        <v>184.59200000000001</v>
      </c>
      <c r="X190" s="8">
        <v>187.01</v>
      </c>
      <c r="Y190" s="8">
        <v>182.965</v>
      </c>
      <c r="Z190" s="8">
        <v>187.49700000000001</v>
      </c>
      <c r="AA190" s="8">
        <v>198.09700000000001</v>
      </c>
      <c r="AB190" s="8">
        <v>215.19200000000001</v>
      </c>
      <c r="AC190" s="8">
        <v>226.124</v>
      </c>
      <c r="AD190" s="8">
        <v>242.28100000000001</v>
      </c>
      <c r="AE190" s="8">
        <v>260.40800000000002</v>
      </c>
      <c r="AF190" s="8">
        <v>277.71899999999999</v>
      </c>
      <c r="AG190" s="8">
        <v>292.85199999999998</v>
      </c>
      <c r="AH190" s="8">
        <v>309.31900000000002</v>
      </c>
    </row>
    <row r="191" spans="1:34" x14ac:dyDescent="0.25">
      <c r="A191" s="29">
        <v>61</v>
      </c>
      <c r="B191" t="s">
        <v>99</v>
      </c>
      <c r="C191" s="8">
        <v>74.945065806000002</v>
      </c>
      <c r="D191" s="8">
        <v>83.086857507999994</v>
      </c>
      <c r="E191" s="8">
        <v>90.026403333999994</v>
      </c>
      <c r="F191" s="8">
        <v>96.942614429000002</v>
      </c>
      <c r="G191" s="8">
        <v>98.332552700999997</v>
      </c>
      <c r="H191" s="8">
        <v>104.042459704</v>
      </c>
      <c r="I191" s="8">
        <v>110.92924874900001</v>
      </c>
      <c r="J191" s="8">
        <v>116.87453216</v>
      </c>
      <c r="K191" s="8">
        <v>125.21111813200001</v>
      </c>
      <c r="L191" s="8">
        <v>132.50981589</v>
      </c>
      <c r="M191" s="8">
        <v>140.898144089</v>
      </c>
      <c r="N191" s="8">
        <v>153.018</v>
      </c>
      <c r="O191" s="8">
        <v>159.50800000000001</v>
      </c>
      <c r="P191" s="8">
        <v>171.79499999999999</v>
      </c>
      <c r="Q191" s="8">
        <v>177.32900000000001</v>
      </c>
      <c r="R191" s="8">
        <v>189.08799999999999</v>
      </c>
      <c r="S191" s="8">
        <v>196.364</v>
      </c>
      <c r="T191" s="8">
        <v>206.048</v>
      </c>
      <c r="U191" s="8">
        <v>209.404</v>
      </c>
      <c r="V191" s="8">
        <v>218.85</v>
      </c>
      <c r="W191" s="8">
        <v>231.07900000000001</v>
      </c>
      <c r="X191" s="8">
        <v>240.09200000000001</v>
      </c>
      <c r="Y191" s="8">
        <v>235.12</v>
      </c>
      <c r="Z191" s="8">
        <v>231.69200000000001</v>
      </c>
      <c r="AA191" s="8">
        <v>239.30099999999999</v>
      </c>
      <c r="AB191" s="8">
        <v>250.93799999999999</v>
      </c>
      <c r="AC191" s="8">
        <v>257.86700000000002</v>
      </c>
      <c r="AD191" s="8">
        <v>272.83800000000002</v>
      </c>
      <c r="AE191" s="8">
        <v>285.81700000000001</v>
      </c>
      <c r="AF191" s="8">
        <v>294.24400000000003</v>
      </c>
      <c r="AG191" s="8">
        <v>304.351</v>
      </c>
      <c r="AH191" s="8">
        <v>320.88900000000001</v>
      </c>
    </row>
    <row r="192" spans="1:34" x14ac:dyDescent="0.25">
      <c r="A192" s="29">
        <v>62</v>
      </c>
      <c r="B192" t="s">
        <v>163</v>
      </c>
      <c r="C192" s="8">
        <v>178.09403778399997</v>
      </c>
      <c r="D192" s="8">
        <v>187.56252021999995</v>
      </c>
      <c r="E192" s="8">
        <v>195.56701084499994</v>
      </c>
      <c r="F192" s="8">
        <v>206.11367404399994</v>
      </c>
      <c r="G192" s="8">
        <v>218.25061032299993</v>
      </c>
      <c r="H192" s="8">
        <v>225.25268894599998</v>
      </c>
      <c r="I192" s="8">
        <v>225.02102813599998</v>
      </c>
      <c r="J192" s="8">
        <v>225.07676607499999</v>
      </c>
      <c r="K192" s="8">
        <v>223.35324448399999</v>
      </c>
      <c r="L192" s="8">
        <v>228.05613311100001</v>
      </c>
      <c r="M192" s="8">
        <v>231.31331893800001</v>
      </c>
      <c r="N192" s="8">
        <v>234.41200000000001</v>
      </c>
      <c r="O192" s="8">
        <v>241.61199999999999</v>
      </c>
      <c r="P192" s="8">
        <v>256.30500000000001</v>
      </c>
      <c r="Q192" s="8">
        <v>264.87</v>
      </c>
      <c r="R192" s="8">
        <v>290.66300000000001</v>
      </c>
      <c r="S192" s="8">
        <v>321.90499999999997</v>
      </c>
      <c r="T192" s="8">
        <v>342.29500000000002</v>
      </c>
      <c r="U192" s="8">
        <v>362.11900000000003</v>
      </c>
      <c r="V192" s="8">
        <v>374.79</v>
      </c>
      <c r="W192" s="8">
        <v>389.995</v>
      </c>
      <c r="X192" s="8">
        <v>409.608</v>
      </c>
      <c r="Y192" s="8">
        <v>433.58600000000001</v>
      </c>
      <c r="Z192" s="8">
        <v>459.42899999999997</v>
      </c>
      <c r="AA192" s="8">
        <v>468.185</v>
      </c>
      <c r="AB192" s="8">
        <v>465.15199999999999</v>
      </c>
      <c r="AC192" s="8">
        <v>455.142</v>
      </c>
      <c r="AD192" s="8">
        <v>459.95400000000001</v>
      </c>
      <c r="AE192" s="8">
        <v>470.63900000000001</v>
      </c>
      <c r="AF192" s="8">
        <v>481.42700000000002</v>
      </c>
      <c r="AG192" s="8">
        <v>492.67700000000002</v>
      </c>
      <c r="AH192" s="8">
        <v>513.45500000000004</v>
      </c>
    </row>
    <row r="193" spans="1:34" x14ac:dyDescent="0.25">
      <c r="A193" s="29">
        <v>63</v>
      </c>
      <c r="B193" t="s">
        <v>164</v>
      </c>
      <c r="C193" s="8">
        <v>378.37529147445935</v>
      </c>
      <c r="D193" s="8">
        <v>407.27089738269973</v>
      </c>
      <c r="E193" s="8">
        <v>438.09287701749588</v>
      </c>
      <c r="F193" s="8">
        <v>477.38470073656998</v>
      </c>
      <c r="G193" s="8">
        <v>506.85223225163236</v>
      </c>
      <c r="H193" s="8">
        <v>534.9396591702025</v>
      </c>
      <c r="I193" s="8">
        <v>561.57428814493062</v>
      </c>
      <c r="J193" s="8">
        <v>590.54793249947409</v>
      </c>
      <c r="K193" s="8">
        <v>615.82811335446854</v>
      </c>
      <c r="L193" s="8">
        <v>637.75050293487857</v>
      </c>
      <c r="M193" s="8">
        <v>664.24402129189116</v>
      </c>
      <c r="N193" s="8">
        <v>694.36900000000003</v>
      </c>
      <c r="O193" s="8">
        <v>739.21600000000001</v>
      </c>
      <c r="P193" s="8">
        <v>787.07399999999996</v>
      </c>
      <c r="Q193" s="8">
        <v>847.18</v>
      </c>
      <c r="R193" s="8">
        <v>894.71299999999997</v>
      </c>
      <c r="S193" s="8">
        <v>933.779</v>
      </c>
      <c r="T193" s="8">
        <v>980.71600000000001</v>
      </c>
      <c r="U193" s="8">
        <v>1021.2430000000001</v>
      </c>
      <c r="V193" s="8">
        <v>1069.386</v>
      </c>
      <c r="W193" s="8">
        <v>1129.605</v>
      </c>
      <c r="X193" s="8">
        <v>1183.578</v>
      </c>
      <c r="Y193" s="8">
        <v>1207.28</v>
      </c>
      <c r="Z193" s="8">
        <v>1232.2539999999999</v>
      </c>
      <c r="AA193" s="8">
        <v>1233.8409999999999</v>
      </c>
      <c r="AB193" s="8">
        <v>1238.654</v>
      </c>
      <c r="AC193" s="8">
        <v>1293.2149999999999</v>
      </c>
      <c r="AD193" s="8">
        <v>1330.998</v>
      </c>
      <c r="AE193" s="8">
        <v>1377.441</v>
      </c>
      <c r="AF193" s="8">
        <v>1407.5840000000001</v>
      </c>
      <c r="AG193" s="8">
        <v>1445.4590000000001</v>
      </c>
      <c r="AH193" s="8">
        <v>1498.742</v>
      </c>
    </row>
    <row r="194" spans="1:34" s="32" customFormat="1" x14ac:dyDescent="0.25">
      <c r="A194" s="33" t="s">
        <v>497</v>
      </c>
    </row>
    <row r="195" spans="1:34" x14ac:dyDescent="0.25">
      <c r="A195" s="29">
        <v>1</v>
      </c>
      <c r="B195" t="s">
        <v>108</v>
      </c>
      <c r="C195" s="8">
        <v>9.9</v>
      </c>
      <c r="D195" s="8">
        <v>9.8000000000000007</v>
      </c>
      <c r="E195" s="8">
        <v>10.1</v>
      </c>
      <c r="F195" s="8">
        <v>10.5</v>
      </c>
      <c r="G195" s="8">
        <v>10.7</v>
      </c>
      <c r="H195" s="8">
        <v>10.8</v>
      </c>
      <c r="I195" s="8">
        <v>10.9</v>
      </c>
      <c r="J195" s="8">
        <v>11.4</v>
      </c>
      <c r="K195" s="8">
        <v>12.1</v>
      </c>
      <c r="L195" s="8">
        <v>13</v>
      </c>
      <c r="M195" s="8">
        <v>14</v>
      </c>
      <c r="N195" s="8">
        <v>15.2</v>
      </c>
      <c r="O195" s="8">
        <v>15.8</v>
      </c>
      <c r="P195" s="8">
        <v>16.100000000000001</v>
      </c>
      <c r="Q195" s="8">
        <v>16.399999999999999</v>
      </c>
      <c r="R195" s="8">
        <v>16.899999999999999</v>
      </c>
      <c r="S195" s="8">
        <v>17.5</v>
      </c>
      <c r="T195" s="8">
        <v>18.399999999999999</v>
      </c>
      <c r="U195" s="8">
        <v>19.399999999999999</v>
      </c>
      <c r="V195" s="8">
        <v>20.2</v>
      </c>
      <c r="W195" s="8">
        <v>20.9</v>
      </c>
      <c r="X195" s="8">
        <v>21.8</v>
      </c>
      <c r="Y195" s="8">
        <v>22.8</v>
      </c>
      <c r="Z195" s="8">
        <v>23.7</v>
      </c>
      <c r="AA195" s="8">
        <v>25</v>
      </c>
      <c r="AB195" s="8">
        <v>27.3</v>
      </c>
      <c r="AC195" s="8">
        <v>30.3</v>
      </c>
      <c r="AD195" s="8">
        <v>34.1</v>
      </c>
      <c r="AE195" s="8">
        <v>36.700000000000003</v>
      </c>
      <c r="AF195" s="8">
        <v>37.200000000000003</v>
      </c>
      <c r="AG195" s="8">
        <v>37.6</v>
      </c>
      <c r="AH195" s="8">
        <v>38.799999999999997</v>
      </c>
    </row>
    <row r="196" spans="1:34" x14ac:dyDescent="0.25">
      <c r="A196" s="29">
        <v>2</v>
      </c>
      <c r="B196" t="s">
        <v>109</v>
      </c>
      <c r="C196" s="8">
        <v>1.5</v>
      </c>
      <c r="D196" s="8">
        <v>1.5</v>
      </c>
      <c r="E196" s="8">
        <v>1.6</v>
      </c>
      <c r="F196" s="8">
        <v>1.7</v>
      </c>
      <c r="G196" s="8">
        <v>1.8</v>
      </c>
      <c r="H196" s="8">
        <v>1.9</v>
      </c>
      <c r="I196" s="8">
        <v>2</v>
      </c>
      <c r="J196" s="8">
        <v>2.1</v>
      </c>
      <c r="K196" s="8">
        <v>2.1</v>
      </c>
      <c r="L196" s="8">
        <v>2.1</v>
      </c>
      <c r="M196" s="8">
        <v>2</v>
      </c>
      <c r="N196" s="8">
        <v>1.9</v>
      </c>
      <c r="O196" s="8">
        <v>1.9</v>
      </c>
      <c r="P196" s="8">
        <v>1.9</v>
      </c>
      <c r="Q196" s="8">
        <v>1.9</v>
      </c>
      <c r="R196" s="8">
        <v>2</v>
      </c>
      <c r="S196" s="8">
        <v>2.1</v>
      </c>
      <c r="T196" s="8">
        <v>2.2000000000000002</v>
      </c>
      <c r="U196" s="8">
        <v>2.5</v>
      </c>
      <c r="V196" s="8">
        <v>2.9</v>
      </c>
      <c r="W196" s="8">
        <v>3.1</v>
      </c>
      <c r="X196" s="8">
        <v>3.3</v>
      </c>
      <c r="Y196" s="8">
        <v>3.4</v>
      </c>
      <c r="Z196" s="8">
        <v>3.6</v>
      </c>
      <c r="AA196" s="8">
        <v>3.9</v>
      </c>
      <c r="AB196" s="8">
        <v>4.0999999999999996</v>
      </c>
      <c r="AC196" s="8">
        <v>4.3</v>
      </c>
      <c r="AD196" s="8">
        <v>4.5</v>
      </c>
      <c r="AE196" s="8">
        <v>4.8</v>
      </c>
      <c r="AF196" s="8">
        <v>5.2</v>
      </c>
      <c r="AG196" s="8">
        <v>5.6</v>
      </c>
      <c r="AH196" s="8">
        <v>6</v>
      </c>
    </row>
    <row r="197" spans="1:34" x14ac:dyDescent="0.25">
      <c r="A197" s="29">
        <v>3</v>
      </c>
      <c r="B197" t="s">
        <v>110</v>
      </c>
      <c r="C197" s="8">
        <v>4.3</v>
      </c>
      <c r="D197" s="8">
        <v>4.0999999999999996</v>
      </c>
      <c r="E197" s="8">
        <v>4</v>
      </c>
      <c r="F197" s="8">
        <v>4</v>
      </c>
      <c r="G197" s="8">
        <v>3.9</v>
      </c>
      <c r="H197" s="8">
        <v>3.8</v>
      </c>
      <c r="I197" s="8">
        <v>3.7</v>
      </c>
      <c r="J197" s="8">
        <v>3.7</v>
      </c>
      <c r="K197" s="8">
        <v>3.8</v>
      </c>
      <c r="L197" s="8">
        <v>3.8</v>
      </c>
      <c r="M197" s="8">
        <v>3.8</v>
      </c>
      <c r="N197" s="8">
        <v>3.8</v>
      </c>
      <c r="O197" s="8">
        <v>3.9</v>
      </c>
      <c r="P197" s="8">
        <v>4</v>
      </c>
      <c r="Q197" s="8">
        <v>4.0999999999999996</v>
      </c>
      <c r="R197" s="8">
        <v>4</v>
      </c>
      <c r="S197" s="8">
        <v>3.9</v>
      </c>
      <c r="T197" s="8">
        <v>3.9</v>
      </c>
      <c r="U197" s="8">
        <v>3.9</v>
      </c>
      <c r="V197" s="8">
        <v>4.0999999999999996</v>
      </c>
      <c r="W197" s="8">
        <v>4.7</v>
      </c>
      <c r="X197" s="8">
        <v>5.2</v>
      </c>
      <c r="Y197" s="8">
        <v>5.5</v>
      </c>
      <c r="Z197" s="8">
        <v>5.8</v>
      </c>
      <c r="AA197" s="8">
        <v>6.2</v>
      </c>
      <c r="AB197" s="8">
        <v>6.8</v>
      </c>
      <c r="AC197" s="8">
        <v>7.7</v>
      </c>
      <c r="AD197" s="8">
        <v>8.5</v>
      </c>
      <c r="AE197" s="8">
        <v>8.9</v>
      </c>
      <c r="AF197" s="8">
        <v>8.6</v>
      </c>
      <c r="AG197" s="8">
        <v>8</v>
      </c>
      <c r="AH197" s="8">
        <v>7.6</v>
      </c>
    </row>
    <row r="198" spans="1:34" x14ac:dyDescent="0.25">
      <c r="A198" s="29">
        <v>4</v>
      </c>
      <c r="B198" t="s">
        <v>111</v>
      </c>
      <c r="C198" s="8">
        <v>3.4</v>
      </c>
      <c r="D198" s="8">
        <v>3.4</v>
      </c>
      <c r="E198" s="8">
        <v>3.4</v>
      </c>
      <c r="F198" s="8">
        <v>3.4</v>
      </c>
      <c r="G198" s="8">
        <v>3.3</v>
      </c>
      <c r="H198" s="8">
        <v>3.3</v>
      </c>
      <c r="I198" s="8">
        <v>3.3</v>
      </c>
      <c r="J198" s="8">
        <v>3.6</v>
      </c>
      <c r="K198" s="8">
        <v>4</v>
      </c>
      <c r="L198" s="8">
        <v>4.4000000000000004</v>
      </c>
      <c r="M198" s="8">
        <v>4.5999999999999996</v>
      </c>
      <c r="N198" s="8">
        <v>4.5999999999999996</v>
      </c>
      <c r="O198" s="8">
        <v>4.5</v>
      </c>
      <c r="P198" s="8">
        <v>4.3</v>
      </c>
      <c r="Q198" s="8">
        <v>4.0999999999999996</v>
      </c>
      <c r="R198" s="8">
        <v>3.8</v>
      </c>
      <c r="S198" s="8">
        <v>3.6</v>
      </c>
      <c r="T198" s="8">
        <v>3.5</v>
      </c>
      <c r="U198" s="8">
        <v>3.6</v>
      </c>
      <c r="V198" s="8">
        <v>3.8</v>
      </c>
      <c r="W198" s="8">
        <v>4</v>
      </c>
      <c r="X198" s="8">
        <v>4.3</v>
      </c>
      <c r="Y198" s="8">
        <v>4.5</v>
      </c>
      <c r="Z198" s="8">
        <v>4.7</v>
      </c>
      <c r="AA198" s="8">
        <v>5.3</v>
      </c>
      <c r="AB198" s="8">
        <v>6.2</v>
      </c>
      <c r="AC198" s="8">
        <v>6.8</v>
      </c>
      <c r="AD198" s="8">
        <v>7</v>
      </c>
      <c r="AE198" s="8">
        <v>6.9</v>
      </c>
      <c r="AF198" s="8">
        <v>6.6</v>
      </c>
      <c r="AG198" s="8">
        <v>6.3</v>
      </c>
      <c r="AH198" s="8">
        <v>6.2</v>
      </c>
    </row>
    <row r="199" spans="1:34" x14ac:dyDescent="0.25">
      <c r="A199" s="29">
        <v>5</v>
      </c>
      <c r="B199" t="s">
        <v>112</v>
      </c>
      <c r="C199" s="8">
        <v>2.8</v>
      </c>
      <c r="D199" s="8">
        <v>2.7</v>
      </c>
      <c r="E199" s="8">
        <v>2.7</v>
      </c>
      <c r="F199" s="8">
        <v>2.7</v>
      </c>
      <c r="G199" s="8">
        <v>2.6</v>
      </c>
      <c r="H199" s="8">
        <v>2.6</v>
      </c>
      <c r="I199" s="8">
        <v>2.6</v>
      </c>
      <c r="J199" s="8">
        <v>2.6</v>
      </c>
      <c r="K199" s="8">
        <v>2.7</v>
      </c>
      <c r="L199" s="8">
        <v>2.8</v>
      </c>
      <c r="M199" s="8">
        <v>2.9</v>
      </c>
      <c r="N199" s="8">
        <v>3</v>
      </c>
      <c r="O199" s="8">
        <v>3.1</v>
      </c>
      <c r="P199" s="8">
        <v>3.1</v>
      </c>
      <c r="Q199" s="8">
        <v>3.1</v>
      </c>
      <c r="R199" s="8">
        <v>3.1</v>
      </c>
      <c r="S199" s="8">
        <v>3</v>
      </c>
      <c r="T199" s="8">
        <v>2.9</v>
      </c>
      <c r="U199" s="8">
        <v>3</v>
      </c>
      <c r="V199" s="8">
        <v>3.5</v>
      </c>
      <c r="W199" s="8">
        <v>4.4000000000000004</v>
      </c>
      <c r="X199" s="8">
        <v>5.5</v>
      </c>
      <c r="Y199" s="8">
        <v>6.2</v>
      </c>
      <c r="Z199" s="8">
        <v>6.7</v>
      </c>
      <c r="AA199" s="8">
        <v>7.8</v>
      </c>
      <c r="AB199" s="8">
        <v>9.5</v>
      </c>
      <c r="AC199" s="8">
        <v>10.8</v>
      </c>
      <c r="AD199" s="8">
        <v>11.7</v>
      </c>
      <c r="AE199" s="8">
        <v>12</v>
      </c>
      <c r="AF199" s="8">
        <v>11.1</v>
      </c>
      <c r="AG199" s="8">
        <v>10.4</v>
      </c>
      <c r="AH199" s="8">
        <v>10.199999999999999</v>
      </c>
    </row>
    <row r="200" spans="1:34" x14ac:dyDescent="0.25">
      <c r="A200" s="29">
        <v>6</v>
      </c>
      <c r="B200" t="s">
        <v>13</v>
      </c>
      <c r="C200" s="8">
        <v>15.7</v>
      </c>
      <c r="D200" s="8">
        <v>16.5</v>
      </c>
      <c r="E200" s="8">
        <v>17.100000000000001</v>
      </c>
      <c r="F200" s="8">
        <v>17.7</v>
      </c>
      <c r="G200" s="8">
        <v>18.3</v>
      </c>
      <c r="H200" s="8">
        <v>18.7</v>
      </c>
      <c r="I200" s="8">
        <v>19.5</v>
      </c>
      <c r="J200" s="8">
        <v>19.899999999999999</v>
      </c>
      <c r="K200" s="8">
        <v>20.100000000000001</v>
      </c>
      <c r="L200" s="8">
        <v>20.3</v>
      </c>
      <c r="M200" s="8">
        <v>20.100000000000001</v>
      </c>
      <c r="N200" s="8">
        <v>19.8</v>
      </c>
      <c r="O200" s="8">
        <v>19.7</v>
      </c>
      <c r="P200" s="8">
        <v>20</v>
      </c>
      <c r="Q200" s="8">
        <v>20.5</v>
      </c>
      <c r="R200" s="8">
        <v>21.1</v>
      </c>
      <c r="S200" s="8">
        <v>21.7</v>
      </c>
      <c r="T200" s="8">
        <v>22.4</v>
      </c>
      <c r="U200" s="8">
        <v>23.2</v>
      </c>
      <c r="V200" s="8">
        <v>24.5</v>
      </c>
      <c r="W200" s="8">
        <v>26.4</v>
      </c>
      <c r="X200" s="8">
        <v>28.6</v>
      </c>
      <c r="Y200" s="8">
        <v>30.3</v>
      </c>
      <c r="Z200" s="8">
        <v>31.3</v>
      </c>
      <c r="AA200" s="8">
        <v>32.299999999999997</v>
      </c>
      <c r="AB200" s="8">
        <v>33.799999999999997</v>
      </c>
      <c r="AC200" s="8">
        <v>35.4</v>
      </c>
      <c r="AD200" s="8">
        <v>36.9</v>
      </c>
      <c r="AE200" s="8">
        <v>38.6</v>
      </c>
      <c r="AF200" s="8">
        <v>40</v>
      </c>
      <c r="AG200" s="8">
        <v>41.4</v>
      </c>
      <c r="AH200" s="8">
        <v>43.1</v>
      </c>
    </row>
    <row r="201" spans="1:34" x14ac:dyDescent="0.25">
      <c r="A201" s="29">
        <v>7</v>
      </c>
      <c r="B201" t="s">
        <v>15</v>
      </c>
      <c r="C201" s="8">
        <v>5.8</v>
      </c>
      <c r="D201" s="8">
        <v>5.9</v>
      </c>
      <c r="E201" s="8">
        <v>6.2</v>
      </c>
      <c r="F201" s="8">
        <v>6.5</v>
      </c>
      <c r="G201" s="8">
        <v>6.6</v>
      </c>
      <c r="H201" s="8">
        <v>6.4</v>
      </c>
      <c r="I201" s="8">
        <v>6.6</v>
      </c>
      <c r="J201" s="8">
        <v>7.4</v>
      </c>
      <c r="K201" s="8">
        <v>8.5</v>
      </c>
      <c r="L201" s="8">
        <v>10</v>
      </c>
      <c r="M201" s="8">
        <v>11.7</v>
      </c>
      <c r="N201" s="8">
        <v>13.7</v>
      </c>
      <c r="O201" s="8">
        <v>16.100000000000001</v>
      </c>
      <c r="P201" s="8">
        <v>18.3</v>
      </c>
      <c r="Q201" s="8">
        <v>19.8</v>
      </c>
      <c r="R201" s="8">
        <v>21.2</v>
      </c>
      <c r="S201" s="8">
        <v>22.3</v>
      </c>
      <c r="T201" s="8">
        <v>23.4</v>
      </c>
      <c r="U201" s="8">
        <v>25</v>
      </c>
      <c r="V201" s="8">
        <v>27.1</v>
      </c>
      <c r="W201" s="8">
        <v>29.4</v>
      </c>
      <c r="X201" s="8">
        <v>30.9</v>
      </c>
      <c r="Y201" s="8">
        <v>29.8</v>
      </c>
      <c r="Z201" s="8">
        <v>28</v>
      </c>
      <c r="AA201" s="8">
        <v>27.7</v>
      </c>
      <c r="AB201" s="8">
        <v>28.1</v>
      </c>
      <c r="AC201" s="8">
        <v>29.5</v>
      </c>
      <c r="AD201" s="8">
        <v>31.2</v>
      </c>
      <c r="AE201" s="8">
        <v>33.200000000000003</v>
      </c>
      <c r="AF201" s="8">
        <v>35.4</v>
      </c>
      <c r="AG201" s="8">
        <v>37.5</v>
      </c>
      <c r="AH201" s="8">
        <v>39.9</v>
      </c>
    </row>
    <row r="202" spans="1:34" x14ac:dyDescent="0.25">
      <c r="A202" s="29">
        <v>8</v>
      </c>
      <c r="B202" t="s">
        <v>113</v>
      </c>
      <c r="C202" s="8">
        <v>1.2</v>
      </c>
      <c r="D202" s="8">
        <v>1.3</v>
      </c>
      <c r="E202" s="8">
        <v>1.3</v>
      </c>
      <c r="F202" s="8">
        <v>1.3</v>
      </c>
      <c r="G202" s="8">
        <v>1.4</v>
      </c>
      <c r="H202" s="8">
        <v>1.4</v>
      </c>
      <c r="I202" s="8">
        <v>1.4</v>
      </c>
      <c r="J202" s="8">
        <v>1.5</v>
      </c>
      <c r="K202" s="8">
        <v>1.6</v>
      </c>
      <c r="L202" s="8">
        <v>1.8</v>
      </c>
      <c r="M202" s="8">
        <v>1.9</v>
      </c>
      <c r="N202" s="8">
        <v>1.9</v>
      </c>
      <c r="O202" s="8">
        <v>2</v>
      </c>
      <c r="P202" s="8">
        <v>2.1</v>
      </c>
      <c r="Q202" s="8">
        <v>2.1</v>
      </c>
      <c r="R202" s="8">
        <v>2.1</v>
      </c>
      <c r="S202" s="8">
        <v>2.1</v>
      </c>
      <c r="T202" s="8">
        <v>2.1</v>
      </c>
      <c r="U202" s="8">
        <v>2.2000000000000002</v>
      </c>
      <c r="V202" s="8">
        <v>2.2999999999999998</v>
      </c>
      <c r="W202" s="8">
        <v>2.4</v>
      </c>
      <c r="X202" s="8">
        <v>2.4</v>
      </c>
      <c r="Y202" s="8">
        <v>2.2999999999999998</v>
      </c>
      <c r="Z202" s="8">
        <v>2.2000000000000002</v>
      </c>
      <c r="AA202" s="8">
        <v>2.1</v>
      </c>
      <c r="AB202" s="8">
        <v>2.1</v>
      </c>
      <c r="AC202" s="8">
        <v>2.2000000000000002</v>
      </c>
      <c r="AD202" s="8">
        <v>2.4</v>
      </c>
      <c r="AE202" s="8">
        <v>2.6</v>
      </c>
      <c r="AF202" s="8">
        <v>2.8</v>
      </c>
      <c r="AG202" s="8">
        <v>2.9</v>
      </c>
      <c r="AH202" s="8">
        <v>3.2</v>
      </c>
    </row>
    <row r="203" spans="1:34" x14ac:dyDescent="0.25">
      <c r="A203" s="29">
        <v>9</v>
      </c>
      <c r="B203" t="s">
        <v>114</v>
      </c>
      <c r="C203" s="8">
        <v>2</v>
      </c>
      <c r="D203" s="8">
        <v>2</v>
      </c>
      <c r="E203" s="8">
        <v>2</v>
      </c>
      <c r="F203" s="8">
        <v>2.1</v>
      </c>
      <c r="G203" s="8">
        <v>2.1</v>
      </c>
      <c r="H203" s="8">
        <v>2.1</v>
      </c>
      <c r="I203" s="8">
        <v>2.1</v>
      </c>
      <c r="J203" s="8">
        <v>2.2000000000000002</v>
      </c>
      <c r="K203" s="8">
        <v>2.2000000000000002</v>
      </c>
      <c r="L203" s="8">
        <v>2.2999999999999998</v>
      </c>
      <c r="M203" s="8">
        <v>2.4</v>
      </c>
      <c r="N203" s="8">
        <v>2.6</v>
      </c>
      <c r="O203" s="8">
        <v>2.8</v>
      </c>
      <c r="P203" s="8">
        <v>2.9</v>
      </c>
      <c r="Q203" s="8">
        <v>3.1</v>
      </c>
      <c r="R203" s="8">
        <v>3.2</v>
      </c>
      <c r="S203" s="8">
        <v>3.3</v>
      </c>
      <c r="T203" s="8">
        <v>3.4</v>
      </c>
      <c r="U203" s="8">
        <v>3.5</v>
      </c>
      <c r="V203" s="8">
        <v>3.7</v>
      </c>
      <c r="W203" s="8">
        <v>4.0999999999999996</v>
      </c>
      <c r="X203" s="8">
        <v>4.3</v>
      </c>
      <c r="Y203" s="8">
        <v>4.3</v>
      </c>
      <c r="Z203" s="8">
        <v>4.2</v>
      </c>
      <c r="AA203" s="8">
        <v>4.0999999999999996</v>
      </c>
      <c r="AB203" s="8">
        <v>4</v>
      </c>
      <c r="AC203" s="8">
        <v>3.9</v>
      </c>
      <c r="AD203" s="8">
        <v>3.9</v>
      </c>
      <c r="AE203" s="8">
        <v>4</v>
      </c>
      <c r="AF203" s="8">
        <v>4.0999999999999996</v>
      </c>
      <c r="AG203" s="8">
        <v>4.2</v>
      </c>
      <c r="AH203" s="8">
        <v>4.3</v>
      </c>
    </row>
    <row r="204" spans="1:34" x14ac:dyDescent="0.25">
      <c r="A204" s="29">
        <v>10</v>
      </c>
      <c r="B204" t="s">
        <v>115</v>
      </c>
      <c r="C204" s="8">
        <v>3.3</v>
      </c>
      <c r="D204" s="8">
        <v>3.3</v>
      </c>
      <c r="E204" s="8">
        <v>3.4</v>
      </c>
      <c r="F204" s="8">
        <v>3.5</v>
      </c>
      <c r="G204" s="8">
        <v>3.6</v>
      </c>
      <c r="H204" s="8">
        <v>3.7</v>
      </c>
      <c r="I204" s="8">
        <v>3.8</v>
      </c>
      <c r="J204" s="8">
        <v>3.9</v>
      </c>
      <c r="K204" s="8">
        <v>4</v>
      </c>
      <c r="L204" s="8">
        <v>4.0999999999999996</v>
      </c>
      <c r="M204" s="8">
        <v>4.3</v>
      </c>
      <c r="N204" s="8">
        <v>4.3</v>
      </c>
      <c r="O204" s="8">
        <v>4.4000000000000004</v>
      </c>
      <c r="P204" s="8">
        <v>4.4000000000000004</v>
      </c>
      <c r="Q204" s="8">
        <v>4.4000000000000004</v>
      </c>
      <c r="R204" s="8">
        <v>4.3</v>
      </c>
      <c r="S204" s="8">
        <v>4.2</v>
      </c>
      <c r="T204" s="8">
        <v>4.2</v>
      </c>
      <c r="U204" s="8">
        <v>4.0999999999999996</v>
      </c>
      <c r="V204" s="8">
        <v>4.2</v>
      </c>
      <c r="W204" s="8">
        <v>4.4000000000000004</v>
      </c>
      <c r="X204" s="8">
        <v>4.7</v>
      </c>
      <c r="Y204" s="8">
        <v>5</v>
      </c>
      <c r="Z204" s="8">
        <v>5.2</v>
      </c>
      <c r="AA204" s="8">
        <v>5.4</v>
      </c>
      <c r="AB204" s="8">
        <v>5.6</v>
      </c>
      <c r="AC204" s="8">
        <v>5.8</v>
      </c>
      <c r="AD204" s="8">
        <v>5.9</v>
      </c>
      <c r="AE204" s="8">
        <v>5.9</v>
      </c>
      <c r="AF204" s="8">
        <v>5.9</v>
      </c>
      <c r="AG204" s="8">
        <v>6</v>
      </c>
      <c r="AH204" s="8">
        <v>6</v>
      </c>
    </row>
    <row r="205" spans="1:34" x14ac:dyDescent="0.25">
      <c r="A205" s="29">
        <v>11</v>
      </c>
      <c r="B205" t="s">
        <v>116</v>
      </c>
      <c r="C205" s="8">
        <v>3</v>
      </c>
      <c r="D205" s="8">
        <v>3.1</v>
      </c>
      <c r="E205" s="8">
        <v>3.2</v>
      </c>
      <c r="F205" s="8">
        <v>3.4</v>
      </c>
      <c r="G205" s="8">
        <v>3.5</v>
      </c>
      <c r="H205" s="8">
        <v>3.7</v>
      </c>
      <c r="I205" s="8">
        <v>3.8</v>
      </c>
      <c r="J205" s="8">
        <v>4</v>
      </c>
      <c r="K205" s="8">
        <v>4.3</v>
      </c>
      <c r="L205" s="8">
        <v>4.5999999999999996</v>
      </c>
      <c r="M205" s="8">
        <v>4.8</v>
      </c>
      <c r="N205" s="8">
        <v>5.0999999999999996</v>
      </c>
      <c r="O205" s="8">
        <v>5.4</v>
      </c>
      <c r="P205" s="8">
        <v>5.6</v>
      </c>
      <c r="Q205" s="8">
        <v>5.8</v>
      </c>
      <c r="R205" s="8">
        <v>5.9</v>
      </c>
      <c r="S205" s="8">
        <v>6</v>
      </c>
      <c r="T205" s="8">
        <v>6</v>
      </c>
      <c r="U205" s="8">
        <v>6.1</v>
      </c>
      <c r="V205" s="8">
        <v>6.3</v>
      </c>
      <c r="W205" s="8">
        <v>6.6</v>
      </c>
      <c r="X205" s="8">
        <v>7</v>
      </c>
      <c r="Y205" s="8">
        <v>7.2</v>
      </c>
      <c r="Z205" s="8">
        <v>7.2</v>
      </c>
      <c r="AA205" s="8">
        <v>7.4</v>
      </c>
      <c r="AB205" s="8">
        <v>7.8</v>
      </c>
      <c r="AC205" s="8">
        <v>8.3000000000000007</v>
      </c>
      <c r="AD205" s="8">
        <v>8.6999999999999993</v>
      </c>
      <c r="AE205" s="8">
        <v>8.9</v>
      </c>
      <c r="AF205" s="8">
        <v>9.1</v>
      </c>
      <c r="AG205" s="8">
        <v>9.3000000000000007</v>
      </c>
      <c r="AH205" s="8">
        <v>9.6</v>
      </c>
    </row>
    <row r="206" spans="1:34" x14ac:dyDescent="0.25">
      <c r="A206" s="29">
        <v>12</v>
      </c>
      <c r="B206" t="s">
        <v>117</v>
      </c>
      <c r="C206" s="8">
        <v>3.3</v>
      </c>
      <c r="D206" s="8">
        <v>3.4</v>
      </c>
      <c r="E206" s="8">
        <v>3.5</v>
      </c>
      <c r="F206" s="8">
        <v>3.7</v>
      </c>
      <c r="G206" s="8">
        <v>3.8</v>
      </c>
      <c r="H206" s="8">
        <v>3.9</v>
      </c>
      <c r="I206" s="8">
        <v>4.0999999999999996</v>
      </c>
      <c r="J206" s="8">
        <v>4.3</v>
      </c>
      <c r="K206" s="8">
        <v>4.5999999999999996</v>
      </c>
      <c r="L206" s="8">
        <v>5</v>
      </c>
      <c r="M206" s="8">
        <v>5.6</v>
      </c>
      <c r="N206" s="8">
        <v>6.2</v>
      </c>
      <c r="O206" s="8">
        <v>6.7</v>
      </c>
      <c r="P206" s="8">
        <v>7</v>
      </c>
      <c r="Q206" s="8">
        <v>7.1</v>
      </c>
      <c r="R206" s="8">
        <v>6.9</v>
      </c>
      <c r="S206" s="8">
        <v>6.7</v>
      </c>
      <c r="T206" s="8">
        <v>6.5</v>
      </c>
      <c r="U206" s="8">
        <v>6.4</v>
      </c>
      <c r="V206" s="8">
        <v>6.4</v>
      </c>
      <c r="W206" s="8">
        <v>6.5</v>
      </c>
      <c r="X206" s="8">
        <v>6.8</v>
      </c>
      <c r="Y206" s="8">
        <v>7</v>
      </c>
      <c r="Z206" s="8">
        <v>7.1</v>
      </c>
      <c r="AA206" s="8">
        <v>7.4</v>
      </c>
      <c r="AB206" s="8">
        <v>7.8</v>
      </c>
      <c r="AC206" s="8">
        <v>8.1999999999999993</v>
      </c>
      <c r="AD206" s="8">
        <v>8.4</v>
      </c>
      <c r="AE206" s="8">
        <v>8.5</v>
      </c>
      <c r="AF206" s="8">
        <v>8.5</v>
      </c>
      <c r="AG206" s="8">
        <v>8.4</v>
      </c>
      <c r="AH206" s="8">
        <v>8.4</v>
      </c>
    </row>
    <row r="207" spans="1:34" x14ac:dyDescent="0.25">
      <c r="A207" s="29">
        <v>13</v>
      </c>
      <c r="B207" t="s">
        <v>118</v>
      </c>
      <c r="C207" s="8">
        <v>5.9</v>
      </c>
      <c r="D207" s="8">
        <v>6.2</v>
      </c>
      <c r="E207" s="8">
        <v>6.6</v>
      </c>
      <c r="F207" s="8">
        <v>7</v>
      </c>
      <c r="G207" s="8">
        <v>7.4</v>
      </c>
      <c r="H207" s="8">
        <v>7.8</v>
      </c>
      <c r="I207" s="8">
        <v>8.3000000000000007</v>
      </c>
      <c r="J207" s="8">
        <v>9</v>
      </c>
      <c r="K207" s="8">
        <v>10</v>
      </c>
      <c r="L207" s="8">
        <v>11.4</v>
      </c>
      <c r="M207" s="8">
        <v>12.8</v>
      </c>
      <c r="N207" s="8">
        <v>14.1</v>
      </c>
      <c r="O207" s="8">
        <v>15.2</v>
      </c>
      <c r="P207" s="8">
        <v>16.3</v>
      </c>
      <c r="Q207" s="8">
        <v>17.399999999999999</v>
      </c>
      <c r="R207" s="8">
        <v>17.7</v>
      </c>
      <c r="S207" s="8">
        <v>17.3</v>
      </c>
      <c r="T207" s="8">
        <v>16.8</v>
      </c>
      <c r="U207" s="8">
        <v>16.600000000000001</v>
      </c>
      <c r="V207" s="8">
        <v>16.7</v>
      </c>
      <c r="W207" s="8">
        <v>16.899999999999999</v>
      </c>
      <c r="X207" s="8">
        <v>17.7</v>
      </c>
      <c r="Y207" s="8">
        <v>18</v>
      </c>
      <c r="Z207" s="8">
        <v>17.7</v>
      </c>
      <c r="AA207" s="8">
        <v>18.100000000000001</v>
      </c>
      <c r="AB207" s="8">
        <v>18.8</v>
      </c>
      <c r="AC207" s="8">
        <v>19</v>
      </c>
      <c r="AD207" s="8">
        <v>19</v>
      </c>
      <c r="AE207" s="8">
        <v>18.899999999999999</v>
      </c>
      <c r="AF207" s="8">
        <v>18.5</v>
      </c>
      <c r="AG207" s="8">
        <v>18.100000000000001</v>
      </c>
      <c r="AH207" s="8">
        <v>18</v>
      </c>
    </row>
    <row r="208" spans="1:34" x14ac:dyDescent="0.25">
      <c r="A208" s="29">
        <v>14</v>
      </c>
      <c r="B208" t="s">
        <v>119</v>
      </c>
      <c r="C208" s="8">
        <v>1.9</v>
      </c>
      <c r="D208" s="8">
        <v>1.9</v>
      </c>
      <c r="E208" s="8">
        <v>2</v>
      </c>
      <c r="F208" s="8">
        <v>2.1</v>
      </c>
      <c r="G208" s="8">
        <v>2.1</v>
      </c>
      <c r="H208" s="8">
        <v>2.2000000000000002</v>
      </c>
      <c r="I208" s="8">
        <v>2.2000000000000002</v>
      </c>
      <c r="J208" s="8">
        <v>2.2999999999999998</v>
      </c>
      <c r="K208" s="8">
        <v>2.4</v>
      </c>
      <c r="L208" s="8">
        <v>2.6</v>
      </c>
      <c r="M208" s="8">
        <v>2.7</v>
      </c>
      <c r="N208" s="8">
        <v>2.7</v>
      </c>
      <c r="O208" s="8">
        <v>2.7</v>
      </c>
      <c r="P208" s="8">
        <v>2.7</v>
      </c>
      <c r="Q208" s="8">
        <v>2.8</v>
      </c>
      <c r="R208" s="8">
        <v>2.8</v>
      </c>
      <c r="S208" s="8">
        <v>2.8</v>
      </c>
      <c r="T208" s="8">
        <v>2.7</v>
      </c>
      <c r="U208" s="8">
        <v>2.6</v>
      </c>
      <c r="V208" s="8">
        <v>2.6</v>
      </c>
      <c r="W208" s="8">
        <v>2.7</v>
      </c>
      <c r="X208" s="8">
        <v>2.7</v>
      </c>
      <c r="Y208" s="8">
        <v>2.7</v>
      </c>
      <c r="Z208" s="8">
        <v>2.6</v>
      </c>
      <c r="AA208" s="8">
        <v>2.5</v>
      </c>
      <c r="AB208" s="8">
        <v>2.5</v>
      </c>
      <c r="AC208" s="8">
        <v>2.5</v>
      </c>
      <c r="AD208" s="8">
        <v>2.5</v>
      </c>
      <c r="AE208" s="8">
        <v>2.6</v>
      </c>
      <c r="AF208" s="8">
        <v>2.6</v>
      </c>
      <c r="AG208" s="8">
        <v>2.6</v>
      </c>
      <c r="AH208" s="8">
        <v>2.7</v>
      </c>
    </row>
    <row r="209" spans="1:34" x14ac:dyDescent="0.25">
      <c r="A209" s="29">
        <v>15</v>
      </c>
      <c r="B209" t="s">
        <v>120</v>
      </c>
      <c r="C209" s="8">
        <v>4.0999999999999996</v>
      </c>
      <c r="D209" s="8">
        <v>4.0999999999999996</v>
      </c>
      <c r="E209" s="8">
        <v>4.0999999999999996</v>
      </c>
      <c r="F209" s="8">
        <v>4.2</v>
      </c>
      <c r="G209" s="8">
        <v>4.4000000000000004</v>
      </c>
      <c r="H209" s="8">
        <v>4.5</v>
      </c>
      <c r="I209" s="8">
        <v>4.8</v>
      </c>
      <c r="J209" s="8">
        <v>5.3</v>
      </c>
      <c r="K209" s="8">
        <v>6</v>
      </c>
      <c r="L209" s="8">
        <v>6.8</v>
      </c>
      <c r="M209" s="8">
        <v>7.5</v>
      </c>
      <c r="N209" s="8">
        <v>8.3000000000000007</v>
      </c>
      <c r="O209" s="8">
        <v>9</v>
      </c>
      <c r="P209" s="8">
        <v>9.6</v>
      </c>
      <c r="Q209" s="8">
        <v>10</v>
      </c>
      <c r="R209" s="8">
        <v>10.4</v>
      </c>
      <c r="S209" s="8">
        <v>10.9</v>
      </c>
      <c r="T209" s="8">
        <v>11.4</v>
      </c>
      <c r="U209" s="8">
        <v>11.6</v>
      </c>
      <c r="V209" s="8">
        <v>11.9</v>
      </c>
      <c r="W209" s="8">
        <v>12.1</v>
      </c>
      <c r="X209" s="8">
        <v>12.3</v>
      </c>
      <c r="Y209" s="8">
        <v>12.2</v>
      </c>
      <c r="Z209" s="8">
        <v>12.2</v>
      </c>
      <c r="AA209" s="8">
        <v>12.6</v>
      </c>
      <c r="AB209" s="8">
        <v>13.3</v>
      </c>
      <c r="AC209" s="8">
        <v>14.4</v>
      </c>
      <c r="AD209" s="8">
        <v>15.7</v>
      </c>
      <c r="AE209" s="8">
        <v>16.600000000000001</v>
      </c>
      <c r="AF209" s="8">
        <v>17</v>
      </c>
      <c r="AG209" s="8">
        <v>17</v>
      </c>
      <c r="AH209" s="8">
        <v>17.3</v>
      </c>
    </row>
    <row r="210" spans="1:34" x14ac:dyDescent="0.25">
      <c r="A210" s="29">
        <v>16</v>
      </c>
      <c r="B210" t="s">
        <v>121</v>
      </c>
      <c r="C210" s="8">
        <v>2.2000000000000002</v>
      </c>
      <c r="D210" s="8">
        <v>2.4</v>
      </c>
      <c r="E210" s="8">
        <v>2.5</v>
      </c>
      <c r="F210" s="8">
        <v>2.6</v>
      </c>
      <c r="G210" s="8">
        <v>2.6</v>
      </c>
      <c r="H210" s="8">
        <v>2.7</v>
      </c>
      <c r="I210" s="8">
        <v>2.7</v>
      </c>
      <c r="J210" s="8">
        <v>2.7</v>
      </c>
      <c r="K210" s="8">
        <v>2.7</v>
      </c>
      <c r="L210" s="8">
        <v>2.9</v>
      </c>
      <c r="M210" s="8">
        <v>3.1</v>
      </c>
      <c r="N210" s="8">
        <v>3.5</v>
      </c>
      <c r="O210" s="8">
        <v>3.7</v>
      </c>
      <c r="P210" s="8">
        <v>3.8</v>
      </c>
      <c r="Q210" s="8">
        <v>3.7</v>
      </c>
      <c r="R210" s="8">
        <v>3.6</v>
      </c>
      <c r="S210" s="8">
        <v>3.6</v>
      </c>
      <c r="T210" s="8">
        <v>3.5</v>
      </c>
      <c r="U210" s="8">
        <v>3.5</v>
      </c>
      <c r="V210" s="8">
        <v>3.5</v>
      </c>
      <c r="W210" s="8">
        <v>3.8</v>
      </c>
      <c r="X210" s="8">
        <v>4.0999999999999996</v>
      </c>
      <c r="Y210" s="8">
        <v>4.3</v>
      </c>
      <c r="Z210" s="8">
        <v>4.4000000000000004</v>
      </c>
      <c r="AA210" s="8">
        <v>4.5</v>
      </c>
      <c r="AB210" s="8">
        <v>4.7</v>
      </c>
      <c r="AC210" s="8">
        <v>4.9000000000000004</v>
      </c>
      <c r="AD210" s="8">
        <v>5.0999999999999996</v>
      </c>
      <c r="AE210" s="8">
        <v>5.3</v>
      </c>
      <c r="AF210" s="8">
        <v>5.6</v>
      </c>
      <c r="AG210" s="8">
        <v>5.9</v>
      </c>
      <c r="AH210" s="8">
        <v>6.2</v>
      </c>
    </row>
    <row r="211" spans="1:34" x14ac:dyDescent="0.25">
      <c r="A211" s="29">
        <v>17</v>
      </c>
      <c r="B211" t="s">
        <v>122</v>
      </c>
      <c r="C211" s="8">
        <v>0.4</v>
      </c>
      <c r="D211" s="8">
        <v>0.4</v>
      </c>
      <c r="E211" s="8">
        <v>0.4</v>
      </c>
      <c r="F211" s="8">
        <v>0.5</v>
      </c>
      <c r="G211" s="8">
        <v>0.5</v>
      </c>
      <c r="H211" s="8">
        <v>0.5</v>
      </c>
      <c r="I211" s="8">
        <v>0.5</v>
      </c>
      <c r="J211" s="8">
        <v>0.6</v>
      </c>
      <c r="K211" s="8">
        <v>0.6</v>
      </c>
      <c r="L211" s="8">
        <v>0.7</v>
      </c>
      <c r="M211" s="8">
        <v>0.8</v>
      </c>
      <c r="N211" s="8">
        <v>0.9</v>
      </c>
      <c r="O211" s="8">
        <v>1</v>
      </c>
      <c r="P211" s="8">
        <v>1.1000000000000001</v>
      </c>
      <c r="Q211" s="8">
        <v>1.2</v>
      </c>
      <c r="R211" s="8">
        <v>1.2</v>
      </c>
      <c r="S211" s="8">
        <v>1.3</v>
      </c>
      <c r="T211" s="8">
        <v>1.3</v>
      </c>
      <c r="U211" s="8">
        <v>1.3</v>
      </c>
      <c r="V211" s="8">
        <v>1.3</v>
      </c>
      <c r="W211" s="8">
        <v>1.3</v>
      </c>
      <c r="X211" s="8">
        <v>1.3</v>
      </c>
      <c r="Y211" s="8">
        <v>1.2</v>
      </c>
      <c r="Z211" s="8">
        <v>1.2</v>
      </c>
      <c r="AA211" s="8">
        <v>1.1000000000000001</v>
      </c>
      <c r="AB211" s="8">
        <v>1.1000000000000001</v>
      </c>
      <c r="AC211" s="8">
        <v>1.1000000000000001</v>
      </c>
      <c r="AD211" s="8">
        <v>1.1000000000000001</v>
      </c>
      <c r="AE211" s="8">
        <v>1.2</v>
      </c>
      <c r="AF211" s="8">
        <v>1.2</v>
      </c>
      <c r="AG211" s="8">
        <v>1.2</v>
      </c>
      <c r="AH211" s="8">
        <v>1.3</v>
      </c>
    </row>
    <row r="212" spans="1:34" x14ac:dyDescent="0.25">
      <c r="A212" s="29">
        <v>18</v>
      </c>
      <c r="B212" t="s">
        <v>123</v>
      </c>
      <c r="C212" s="8">
        <v>1.7</v>
      </c>
      <c r="D212" s="8">
        <v>1.7</v>
      </c>
      <c r="E212" s="8">
        <v>1.8</v>
      </c>
      <c r="F212" s="8">
        <v>1.9</v>
      </c>
      <c r="G212" s="8">
        <v>2</v>
      </c>
      <c r="H212" s="8">
        <v>2.1</v>
      </c>
      <c r="I212" s="8">
        <v>2.1</v>
      </c>
      <c r="J212" s="8">
        <v>2.1</v>
      </c>
      <c r="K212" s="8">
        <v>2.2000000000000002</v>
      </c>
      <c r="L212" s="8">
        <v>2.2000000000000002</v>
      </c>
      <c r="M212" s="8">
        <v>2.2999999999999998</v>
      </c>
      <c r="N212" s="8">
        <v>2.4</v>
      </c>
      <c r="O212" s="8">
        <v>2.5</v>
      </c>
      <c r="P212" s="8">
        <v>2.7</v>
      </c>
      <c r="Q212" s="8">
        <v>2.9</v>
      </c>
      <c r="R212" s="8">
        <v>3</v>
      </c>
      <c r="S212" s="8">
        <v>3.1</v>
      </c>
      <c r="T212" s="8">
        <v>3.3</v>
      </c>
      <c r="U212" s="8">
        <v>3.5</v>
      </c>
      <c r="V212" s="8">
        <v>3.7</v>
      </c>
      <c r="W212" s="8">
        <v>3.8</v>
      </c>
      <c r="X212" s="8">
        <v>4</v>
      </c>
      <c r="Y212" s="8">
        <v>4</v>
      </c>
      <c r="Z212" s="8">
        <v>4.0999999999999996</v>
      </c>
      <c r="AA212" s="8">
        <v>4.2</v>
      </c>
      <c r="AB212" s="8">
        <v>4.4000000000000004</v>
      </c>
      <c r="AC212" s="8">
        <v>4.5999999999999996</v>
      </c>
      <c r="AD212" s="8">
        <v>4.5999999999999996</v>
      </c>
      <c r="AE212" s="8">
        <v>4.7</v>
      </c>
      <c r="AF212" s="8">
        <v>4.7</v>
      </c>
      <c r="AG212" s="8">
        <v>4.7</v>
      </c>
      <c r="AH212" s="8">
        <v>4.7</v>
      </c>
    </row>
    <row r="213" spans="1:34" x14ac:dyDescent="0.25">
      <c r="A213" s="29">
        <v>19</v>
      </c>
      <c r="B213" t="s">
        <v>124</v>
      </c>
      <c r="C213" s="8">
        <v>5</v>
      </c>
      <c r="D213" s="8">
        <v>5.2</v>
      </c>
      <c r="E213" s="8">
        <v>5.5</v>
      </c>
      <c r="F213" s="8">
        <v>5.9</v>
      </c>
      <c r="G213" s="8">
        <v>6.2</v>
      </c>
      <c r="H213" s="8">
        <v>6.6</v>
      </c>
      <c r="I213" s="8">
        <v>7</v>
      </c>
      <c r="J213" s="8">
        <v>7.3</v>
      </c>
      <c r="K213" s="8">
        <v>7.6</v>
      </c>
      <c r="L213" s="8">
        <v>8</v>
      </c>
      <c r="M213" s="8">
        <v>8.1999999999999993</v>
      </c>
      <c r="N213" s="8">
        <v>8.4</v>
      </c>
      <c r="O213" s="8">
        <v>8.6999999999999993</v>
      </c>
      <c r="P213" s="8">
        <v>8.9</v>
      </c>
      <c r="Q213" s="8">
        <v>9.1</v>
      </c>
      <c r="R213" s="8">
        <v>9.3000000000000007</v>
      </c>
      <c r="S213" s="8">
        <v>9.5</v>
      </c>
      <c r="T213" s="8">
        <v>9.6999999999999993</v>
      </c>
      <c r="U213" s="8">
        <v>10</v>
      </c>
      <c r="V213" s="8">
        <v>10.4</v>
      </c>
      <c r="W213" s="8">
        <v>10.9</v>
      </c>
      <c r="X213" s="8">
        <v>11.3</v>
      </c>
      <c r="Y213" s="8">
        <v>11.8</v>
      </c>
      <c r="Z213" s="8">
        <v>12.1</v>
      </c>
      <c r="AA213" s="8">
        <v>12.5</v>
      </c>
      <c r="AB213" s="8">
        <v>12.9</v>
      </c>
      <c r="AC213" s="8">
        <v>13.4</v>
      </c>
      <c r="AD213" s="8">
        <v>13.8</v>
      </c>
      <c r="AE213" s="8">
        <v>14.3</v>
      </c>
      <c r="AF213" s="8">
        <v>14.8</v>
      </c>
      <c r="AG213" s="8">
        <v>15.3</v>
      </c>
      <c r="AH213" s="8">
        <v>15.7</v>
      </c>
    </row>
    <row r="214" spans="1:34" x14ac:dyDescent="0.25">
      <c r="A214" s="29">
        <v>20</v>
      </c>
      <c r="B214" t="s">
        <v>125</v>
      </c>
      <c r="C214" s="8">
        <v>1.3</v>
      </c>
      <c r="D214" s="8">
        <v>1.4</v>
      </c>
      <c r="E214" s="8">
        <v>1.5</v>
      </c>
      <c r="F214" s="8">
        <v>1.6</v>
      </c>
      <c r="G214" s="8">
        <v>1.7</v>
      </c>
      <c r="H214" s="8">
        <v>1.7</v>
      </c>
      <c r="I214" s="8">
        <v>1.8</v>
      </c>
      <c r="J214" s="8">
        <v>2</v>
      </c>
      <c r="K214" s="8">
        <v>2.1</v>
      </c>
      <c r="L214" s="8">
        <v>2.2000000000000002</v>
      </c>
      <c r="M214" s="8">
        <v>2.2999999999999998</v>
      </c>
      <c r="N214" s="8">
        <v>2.4</v>
      </c>
      <c r="O214" s="8">
        <v>2.4</v>
      </c>
      <c r="P214" s="8">
        <v>2.4</v>
      </c>
      <c r="Q214" s="8">
        <v>2.2999999999999998</v>
      </c>
      <c r="R214" s="8">
        <v>2.2000000000000002</v>
      </c>
      <c r="S214" s="8">
        <v>2.1</v>
      </c>
      <c r="T214" s="8">
        <v>2</v>
      </c>
      <c r="U214" s="8">
        <v>1.9</v>
      </c>
      <c r="V214" s="8">
        <v>1.8</v>
      </c>
      <c r="W214" s="8">
        <v>1.8</v>
      </c>
      <c r="X214" s="8">
        <v>1.7</v>
      </c>
      <c r="Y214" s="8">
        <v>1.7</v>
      </c>
      <c r="Z214" s="8">
        <v>1.6</v>
      </c>
      <c r="AA214" s="8">
        <v>1.5</v>
      </c>
      <c r="AB214" s="8">
        <v>1.5</v>
      </c>
      <c r="AC214" s="8">
        <v>1.5</v>
      </c>
      <c r="AD214" s="8">
        <v>1.5</v>
      </c>
      <c r="AE214" s="8">
        <v>1.4</v>
      </c>
      <c r="AF214" s="8">
        <v>1.4</v>
      </c>
      <c r="AG214" s="8">
        <v>1.4</v>
      </c>
      <c r="AH214" s="8">
        <v>1.3</v>
      </c>
    </row>
    <row r="215" spans="1:34" x14ac:dyDescent="0.25">
      <c r="A215" s="29">
        <v>21</v>
      </c>
      <c r="B215" t="s">
        <v>126</v>
      </c>
      <c r="C215" s="8">
        <v>0.4</v>
      </c>
      <c r="D215" s="8">
        <v>0.4</v>
      </c>
      <c r="E215" s="8">
        <v>0.4</v>
      </c>
      <c r="F215" s="8">
        <v>0.4</v>
      </c>
      <c r="G215" s="8">
        <v>0.5</v>
      </c>
      <c r="H215" s="8">
        <v>0.5</v>
      </c>
      <c r="I215" s="8">
        <v>0.5</v>
      </c>
      <c r="J215" s="8">
        <v>0.6</v>
      </c>
      <c r="K215" s="8">
        <v>0.6</v>
      </c>
      <c r="L215" s="8">
        <v>0.7</v>
      </c>
      <c r="M215" s="8">
        <v>0.7</v>
      </c>
      <c r="N215" s="8">
        <v>0.8</v>
      </c>
      <c r="O215" s="8">
        <v>0.8</v>
      </c>
      <c r="P215" s="8">
        <v>0.8</v>
      </c>
      <c r="Q215" s="8">
        <v>0.8</v>
      </c>
      <c r="R215" s="8">
        <v>0.8</v>
      </c>
      <c r="S215" s="8">
        <v>0.8</v>
      </c>
      <c r="T215" s="8">
        <v>0.8</v>
      </c>
      <c r="U215" s="8">
        <v>0.7</v>
      </c>
      <c r="V215" s="8">
        <v>0.7</v>
      </c>
      <c r="W215" s="8">
        <v>0.7</v>
      </c>
      <c r="X215" s="8">
        <v>0.6</v>
      </c>
      <c r="Y215" s="8">
        <v>0.6</v>
      </c>
      <c r="Z215" s="8">
        <v>0.6</v>
      </c>
      <c r="AA215" s="8">
        <v>0.5</v>
      </c>
      <c r="AB215" s="8">
        <v>0.5</v>
      </c>
      <c r="AC215" s="8">
        <v>0.5</v>
      </c>
      <c r="AD215" s="8">
        <v>0.5</v>
      </c>
      <c r="AE215" s="8">
        <v>0.5</v>
      </c>
      <c r="AF215" s="8">
        <v>0.5</v>
      </c>
      <c r="AG215" s="8">
        <v>0.4</v>
      </c>
      <c r="AH215" s="8">
        <v>0.4</v>
      </c>
    </row>
    <row r="216" spans="1:34" x14ac:dyDescent="0.25">
      <c r="A216" s="29">
        <v>22</v>
      </c>
      <c r="B216" t="s">
        <v>127</v>
      </c>
      <c r="C216" s="8">
        <v>3.7</v>
      </c>
      <c r="D216" s="8">
        <v>4</v>
      </c>
      <c r="E216" s="8">
        <v>4.4000000000000004</v>
      </c>
      <c r="F216" s="8">
        <v>5</v>
      </c>
      <c r="G216" s="8">
        <v>5.5</v>
      </c>
      <c r="H216" s="8">
        <v>5.8</v>
      </c>
      <c r="I216" s="8">
        <v>6</v>
      </c>
      <c r="J216" s="8">
        <v>6.1</v>
      </c>
      <c r="K216" s="8">
        <v>6.3</v>
      </c>
      <c r="L216" s="8">
        <v>6.5</v>
      </c>
      <c r="M216" s="8">
        <v>6.7</v>
      </c>
      <c r="N216" s="8">
        <v>6.9</v>
      </c>
      <c r="O216" s="8">
        <v>6.9</v>
      </c>
      <c r="P216" s="8">
        <v>6.8</v>
      </c>
      <c r="Q216" s="8">
        <v>6.7</v>
      </c>
      <c r="R216" s="8">
        <v>6.6</v>
      </c>
      <c r="S216" s="8">
        <v>6.5</v>
      </c>
      <c r="T216" s="8">
        <v>6.3</v>
      </c>
      <c r="U216" s="8">
        <v>6.2</v>
      </c>
      <c r="V216" s="8">
        <v>6.2</v>
      </c>
      <c r="W216" s="8">
        <v>6.3</v>
      </c>
      <c r="X216" s="8">
        <v>6.3</v>
      </c>
      <c r="Y216" s="8">
        <v>6.2</v>
      </c>
      <c r="Z216" s="8">
        <v>6</v>
      </c>
      <c r="AA216" s="8">
        <v>6.1</v>
      </c>
      <c r="AB216" s="8">
        <v>6.3</v>
      </c>
      <c r="AC216" s="8">
        <v>6.4</v>
      </c>
      <c r="AD216" s="8">
        <v>6.6</v>
      </c>
      <c r="AE216" s="8">
        <v>6.8</v>
      </c>
      <c r="AF216" s="8">
        <v>7</v>
      </c>
      <c r="AG216" s="8">
        <v>7.1</v>
      </c>
      <c r="AH216" s="8">
        <v>7.2</v>
      </c>
    </row>
    <row r="217" spans="1:34" x14ac:dyDescent="0.25">
      <c r="A217" s="29">
        <v>23</v>
      </c>
      <c r="B217" t="s">
        <v>128</v>
      </c>
      <c r="C217" s="8">
        <v>1.6</v>
      </c>
      <c r="D217" s="8">
        <v>1.7</v>
      </c>
      <c r="E217" s="8">
        <v>1.8</v>
      </c>
      <c r="F217" s="8">
        <v>2</v>
      </c>
      <c r="G217" s="8">
        <v>2.1</v>
      </c>
      <c r="H217" s="8">
        <v>2.2000000000000002</v>
      </c>
      <c r="I217" s="8">
        <v>2.2000000000000002</v>
      </c>
      <c r="J217" s="8">
        <v>2.2999999999999998</v>
      </c>
      <c r="K217" s="8">
        <v>2.4</v>
      </c>
      <c r="L217" s="8">
        <v>2.4</v>
      </c>
      <c r="M217" s="8">
        <v>2.6</v>
      </c>
      <c r="N217" s="8">
        <v>2.7</v>
      </c>
      <c r="O217" s="8">
        <v>2.9</v>
      </c>
      <c r="P217" s="8">
        <v>3</v>
      </c>
      <c r="Q217" s="8">
        <v>3.1</v>
      </c>
      <c r="R217" s="8">
        <v>3.1</v>
      </c>
      <c r="S217" s="8">
        <v>3.1</v>
      </c>
      <c r="T217" s="8">
        <v>3.2</v>
      </c>
      <c r="U217" s="8">
        <v>3.2</v>
      </c>
      <c r="V217" s="8">
        <v>3.3</v>
      </c>
      <c r="W217" s="8">
        <v>3.4</v>
      </c>
      <c r="X217" s="8">
        <v>3.5</v>
      </c>
      <c r="Y217" s="8">
        <v>3.4</v>
      </c>
      <c r="Z217" s="8">
        <v>3.3</v>
      </c>
      <c r="AA217" s="8">
        <v>3.1</v>
      </c>
      <c r="AB217" s="8">
        <v>3.1</v>
      </c>
      <c r="AC217" s="8">
        <v>3</v>
      </c>
      <c r="AD217" s="8">
        <v>2.9</v>
      </c>
      <c r="AE217" s="8">
        <v>2.8</v>
      </c>
      <c r="AF217" s="8">
        <v>2.7</v>
      </c>
      <c r="AG217" s="8">
        <v>2.7</v>
      </c>
      <c r="AH217" s="8">
        <v>2.7</v>
      </c>
    </row>
    <row r="218" spans="1:34" x14ac:dyDescent="0.25">
      <c r="A218" s="29">
        <v>24</v>
      </c>
      <c r="B218" t="s">
        <v>129</v>
      </c>
      <c r="C218" s="8">
        <v>2.5</v>
      </c>
      <c r="D218" s="8">
        <v>2.6</v>
      </c>
      <c r="E218" s="8">
        <v>2.6</v>
      </c>
      <c r="F218" s="8">
        <v>2.7</v>
      </c>
      <c r="G218" s="8">
        <v>2.9</v>
      </c>
      <c r="H218" s="8">
        <v>3.1</v>
      </c>
      <c r="I218" s="8">
        <v>3.4</v>
      </c>
      <c r="J218" s="8">
        <v>3.7</v>
      </c>
      <c r="K218" s="8">
        <v>3.9</v>
      </c>
      <c r="L218" s="8">
        <v>4.0999999999999996</v>
      </c>
      <c r="M218" s="8">
        <v>4.2</v>
      </c>
      <c r="N218" s="8">
        <v>4.2</v>
      </c>
      <c r="O218" s="8">
        <v>4.2</v>
      </c>
      <c r="P218" s="8">
        <v>4.2</v>
      </c>
      <c r="Q218" s="8">
        <v>4.2</v>
      </c>
      <c r="R218" s="8">
        <v>4.3</v>
      </c>
      <c r="S218" s="8">
        <v>4.5</v>
      </c>
      <c r="T218" s="8">
        <v>4.7</v>
      </c>
      <c r="U218" s="8">
        <v>5</v>
      </c>
      <c r="V218" s="8">
        <v>5.6</v>
      </c>
      <c r="W218" s="8">
        <v>6.3</v>
      </c>
      <c r="X218" s="8">
        <v>7.1</v>
      </c>
      <c r="Y218" s="8">
        <v>7.8</v>
      </c>
      <c r="Z218" s="8">
        <v>8.3000000000000007</v>
      </c>
      <c r="AA218" s="8">
        <v>8.5</v>
      </c>
      <c r="AB218" s="8">
        <v>8.5</v>
      </c>
      <c r="AC218" s="8">
        <v>9</v>
      </c>
      <c r="AD218" s="8">
        <v>9.5</v>
      </c>
      <c r="AE218" s="8">
        <v>9.4</v>
      </c>
      <c r="AF218" s="8">
        <v>9.4</v>
      </c>
      <c r="AG218" s="8">
        <v>9.4</v>
      </c>
      <c r="AH218" s="8">
        <v>9.6</v>
      </c>
    </row>
    <row r="219" spans="1:34" x14ac:dyDescent="0.25">
      <c r="A219" s="29">
        <v>25</v>
      </c>
      <c r="B219" t="s">
        <v>130</v>
      </c>
      <c r="C219" s="8">
        <v>5.5</v>
      </c>
      <c r="D219" s="8">
        <v>5.8</v>
      </c>
      <c r="E219" s="8">
        <v>6.4</v>
      </c>
      <c r="F219" s="8">
        <v>7</v>
      </c>
      <c r="G219" s="8">
        <v>7.8</v>
      </c>
      <c r="H219" s="8">
        <v>8.5</v>
      </c>
      <c r="I219" s="8">
        <v>9.1999999999999993</v>
      </c>
      <c r="J219" s="8">
        <v>9.6999999999999993</v>
      </c>
      <c r="K219" s="8">
        <v>10.3</v>
      </c>
      <c r="L219" s="8">
        <v>11</v>
      </c>
      <c r="M219" s="8">
        <v>11.7</v>
      </c>
      <c r="N219" s="8">
        <v>12.3</v>
      </c>
      <c r="O219" s="8">
        <v>12.8</v>
      </c>
      <c r="P219" s="8">
        <v>13.1</v>
      </c>
      <c r="Q219" s="8">
        <v>13.3</v>
      </c>
      <c r="R219" s="8">
        <v>13.6</v>
      </c>
      <c r="S219" s="8">
        <v>13.7</v>
      </c>
      <c r="T219" s="8">
        <v>13.7</v>
      </c>
      <c r="U219" s="8">
        <v>13.8</v>
      </c>
      <c r="V219" s="8">
        <v>13.8</v>
      </c>
      <c r="W219" s="8">
        <v>14.3</v>
      </c>
      <c r="X219" s="8">
        <v>15</v>
      </c>
      <c r="Y219" s="8">
        <v>15.4</v>
      </c>
      <c r="Z219" s="8">
        <v>15.6</v>
      </c>
      <c r="AA219" s="8">
        <v>15.9</v>
      </c>
      <c r="AB219" s="8">
        <v>16.7</v>
      </c>
      <c r="AC219" s="8">
        <v>17.399999999999999</v>
      </c>
      <c r="AD219" s="8">
        <v>18.2</v>
      </c>
      <c r="AE219" s="8">
        <v>19.5</v>
      </c>
      <c r="AF219" s="8">
        <v>21</v>
      </c>
      <c r="AG219" s="8">
        <v>22.3</v>
      </c>
      <c r="AH219" s="8">
        <v>23.6</v>
      </c>
    </row>
    <row r="220" spans="1:34" x14ac:dyDescent="0.25">
      <c r="A220" s="29">
        <v>26</v>
      </c>
      <c r="B220" t="s">
        <v>131</v>
      </c>
      <c r="C220" s="8">
        <v>2</v>
      </c>
      <c r="D220" s="8">
        <v>2.2000000000000002</v>
      </c>
      <c r="E220" s="8">
        <v>2.4</v>
      </c>
      <c r="F220" s="8">
        <v>2.7</v>
      </c>
      <c r="G220" s="8">
        <v>2.9</v>
      </c>
      <c r="H220" s="8">
        <v>3.1</v>
      </c>
      <c r="I220" s="8">
        <v>3.3</v>
      </c>
      <c r="J220" s="8">
        <v>3.6</v>
      </c>
      <c r="K220" s="8">
        <v>4</v>
      </c>
      <c r="L220" s="8">
        <v>4.3</v>
      </c>
      <c r="M220" s="8">
        <v>4.7</v>
      </c>
      <c r="N220" s="8">
        <v>5</v>
      </c>
      <c r="O220" s="8">
        <v>5.3</v>
      </c>
      <c r="P220" s="8">
        <v>5.6</v>
      </c>
      <c r="Q220" s="8">
        <v>5.7</v>
      </c>
      <c r="R220" s="8">
        <v>5.8</v>
      </c>
      <c r="S220" s="8">
        <v>5.9</v>
      </c>
      <c r="T220" s="8">
        <v>5.9</v>
      </c>
      <c r="U220" s="8">
        <v>5.9</v>
      </c>
      <c r="V220" s="8">
        <v>6</v>
      </c>
      <c r="W220" s="8">
        <v>6.1</v>
      </c>
      <c r="X220" s="8">
        <v>6.2</v>
      </c>
      <c r="Y220" s="8">
        <v>6.1</v>
      </c>
      <c r="Z220" s="8">
        <v>6</v>
      </c>
      <c r="AA220" s="8">
        <v>6</v>
      </c>
      <c r="AB220" s="8">
        <v>6.1</v>
      </c>
      <c r="AC220" s="8">
        <v>6.2</v>
      </c>
      <c r="AD220" s="8">
        <v>6.4</v>
      </c>
      <c r="AE220" s="8">
        <v>6.7</v>
      </c>
      <c r="AF220" s="8">
        <v>7</v>
      </c>
      <c r="AG220" s="8">
        <v>7.2</v>
      </c>
      <c r="AH220" s="8">
        <v>7.5</v>
      </c>
    </row>
    <row r="221" spans="1:34" x14ac:dyDescent="0.25">
      <c r="A221" s="29">
        <v>27</v>
      </c>
      <c r="B221" t="s">
        <v>40</v>
      </c>
      <c r="C221" s="8">
        <v>18.600000000000001</v>
      </c>
      <c r="D221" s="8">
        <v>19.399999999999999</v>
      </c>
      <c r="E221" s="8">
        <v>19.899999999999999</v>
      </c>
      <c r="F221" s="8">
        <v>20</v>
      </c>
      <c r="G221" s="8">
        <v>19.8</v>
      </c>
      <c r="H221" s="8">
        <v>19.7</v>
      </c>
      <c r="I221" s="8">
        <v>20.3</v>
      </c>
      <c r="J221" s="8">
        <v>21.9</v>
      </c>
      <c r="K221" s="8">
        <v>24.2</v>
      </c>
      <c r="L221" s="8">
        <v>26.9</v>
      </c>
      <c r="M221" s="8">
        <v>29.6</v>
      </c>
      <c r="N221" s="8">
        <v>32</v>
      </c>
      <c r="O221" s="8">
        <v>33.5</v>
      </c>
      <c r="P221" s="8">
        <v>34.299999999999997</v>
      </c>
      <c r="Q221" s="8">
        <v>34.1</v>
      </c>
      <c r="R221" s="8">
        <v>32.9</v>
      </c>
      <c r="S221" s="8">
        <v>32</v>
      </c>
      <c r="T221" s="8">
        <v>31.9</v>
      </c>
      <c r="U221" s="8">
        <v>32.799999999999997</v>
      </c>
      <c r="V221" s="8">
        <v>34</v>
      </c>
      <c r="W221" s="8">
        <v>34.1</v>
      </c>
      <c r="X221" s="8">
        <v>33.6</v>
      </c>
      <c r="Y221" s="8">
        <v>32.4</v>
      </c>
      <c r="Z221" s="8">
        <v>31.6</v>
      </c>
      <c r="AA221" s="8">
        <v>32.200000000000003</v>
      </c>
      <c r="AB221" s="8">
        <v>33.5</v>
      </c>
      <c r="AC221" s="8">
        <v>34.4</v>
      </c>
      <c r="AD221" s="8">
        <v>35.299999999999997</v>
      </c>
      <c r="AE221" s="8">
        <v>36.299999999999997</v>
      </c>
      <c r="AF221" s="8">
        <v>36.9</v>
      </c>
      <c r="AG221" s="8">
        <v>37.4</v>
      </c>
      <c r="AH221" s="8">
        <v>38</v>
      </c>
    </row>
    <row r="222" spans="1:34" x14ac:dyDescent="0.25">
      <c r="A222" s="29">
        <v>28</v>
      </c>
      <c r="B222" t="s">
        <v>42</v>
      </c>
      <c r="C222" s="8">
        <v>9.4</v>
      </c>
      <c r="D222" s="8">
        <v>10.4</v>
      </c>
      <c r="E222" s="8">
        <v>11.1</v>
      </c>
      <c r="F222" s="8">
        <v>11.7</v>
      </c>
      <c r="G222" s="8">
        <v>12.2</v>
      </c>
      <c r="H222" s="8">
        <v>12.7</v>
      </c>
      <c r="I222" s="8">
        <v>13.4</v>
      </c>
      <c r="J222" s="8">
        <v>14.5</v>
      </c>
      <c r="K222" s="8">
        <v>15.6</v>
      </c>
      <c r="L222" s="8">
        <v>16.899999999999999</v>
      </c>
      <c r="M222" s="8">
        <v>17.7</v>
      </c>
      <c r="N222" s="8">
        <v>18.8</v>
      </c>
      <c r="O222" s="8">
        <v>20.3</v>
      </c>
      <c r="P222" s="8">
        <v>22.2</v>
      </c>
      <c r="Q222" s="8">
        <v>24.3</v>
      </c>
      <c r="R222" s="8">
        <v>26.2</v>
      </c>
      <c r="S222" s="8">
        <v>28.2</v>
      </c>
      <c r="T222" s="8">
        <v>30.7</v>
      </c>
      <c r="U222" s="8">
        <v>33</v>
      </c>
      <c r="V222" s="8">
        <v>35.200000000000003</v>
      </c>
      <c r="W222" s="8">
        <v>36.9</v>
      </c>
      <c r="X222" s="8">
        <v>37.5</v>
      </c>
      <c r="Y222" s="8">
        <v>37</v>
      </c>
      <c r="Z222" s="8">
        <v>36.799999999999997</v>
      </c>
      <c r="AA222" s="8">
        <v>38</v>
      </c>
      <c r="AB222" s="8">
        <v>39.799999999999997</v>
      </c>
      <c r="AC222" s="8">
        <v>41.4</v>
      </c>
      <c r="AD222" s="8">
        <v>42.8</v>
      </c>
      <c r="AE222" s="8">
        <v>44.4</v>
      </c>
      <c r="AF222" s="8">
        <v>45.9</v>
      </c>
      <c r="AG222" s="8">
        <v>47.6</v>
      </c>
      <c r="AH222" s="8">
        <v>50</v>
      </c>
    </row>
    <row r="223" spans="1:34" x14ac:dyDescent="0.25">
      <c r="A223" s="29">
        <v>29</v>
      </c>
      <c r="B223" t="s">
        <v>132</v>
      </c>
      <c r="C223" s="8">
        <v>3.1</v>
      </c>
      <c r="D223" s="8">
        <v>3.2</v>
      </c>
      <c r="E223" s="8">
        <v>3.4</v>
      </c>
      <c r="F223" s="8">
        <v>3.5</v>
      </c>
      <c r="G223" s="8">
        <v>3.7</v>
      </c>
      <c r="H223" s="8">
        <v>4.0999999999999996</v>
      </c>
      <c r="I223" s="8">
        <v>4.7</v>
      </c>
      <c r="J223" s="8">
        <v>5</v>
      </c>
      <c r="K223" s="8">
        <v>5.7</v>
      </c>
      <c r="L223" s="8">
        <v>6.7</v>
      </c>
      <c r="M223" s="8">
        <v>8</v>
      </c>
      <c r="N223" s="8">
        <v>9.5</v>
      </c>
      <c r="O223" s="8">
        <v>10.6</v>
      </c>
      <c r="P223" s="8">
        <v>11.5</v>
      </c>
      <c r="Q223" s="8">
        <v>12.4</v>
      </c>
      <c r="R223" s="8">
        <v>12.6</v>
      </c>
      <c r="S223" s="8">
        <v>12</v>
      </c>
      <c r="T223" s="8">
        <v>11.5</v>
      </c>
      <c r="U223" s="8">
        <v>11</v>
      </c>
      <c r="V223" s="8">
        <v>10.6</v>
      </c>
      <c r="W223" s="8">
        <v>10.4</v>
      </c>
      <c r="X223" s="8">
        <v>10.7</v>
      </c>
      <c r="Y223" s="8">
        <v>10.8</v>
      </c>
      <c r="Z223" s="8">
        <v>10.8</v>
      </c>
      <c r="AA223" s="8">
        <v>10.9</v>
      </c>
      <c r="AB223" s="8">
        <v>10.9</v>
      </c>
      <c r="AC223" s="8">
        <v>11.2</v>
      </c>
      <c r="AD223" s="8">
        <v>11.7</v>
      </c>
      <c r="AE223" s="8">
        <v>12.4</v>
      </c>
      <c r="AF223" s="8">
        <v>13.1</v>
      </c>
      <c r="AG223" s="8">
        <v>13.7</v>
      </c>
      <c r="AH223" s="8">
        <v>14.4</v>
      </c>
    </row>
    <row r="224" spans="1:34" x14ac:dyDescent="0.25">
      <c r="A224" s="29">
        <v>30</v>
      </c>
      <c r="B224" t="s">
        <v>133</v>
      </c>
      <c r="C224" s="8">
        <v>1.3</v>
      </c>
      <c r="D224" s="8">
        <v>1.3</v>
      </c>
      <c r="E224" s="8">
        <v>1.4</v>
      </c>
      <c r="F224" s="8">
        <v>1.5</v>
      </c>
      <c r="G224" s="8">
        <v>1.5</v>
      </c>
      <c r="H224" s="8">
        <v>1.5</v>
      </c>
      <c r="I224" s="8">
        <v>1.6</v>
      </c>
      <c r="J224" s="8">
        <v>1.7</v>
      </c>
      <c r="K224" s="8">
        <v>1.8</v>
      </c>
      <c r="L224" s="8">
        <v>1.9</v>
      </c>
      <c r="M224" s="8">
        <v>2</v>
      </c>
      <c r="N224" s="8">
        <v>2</v>
      </c>
      <c r="O224" s="8">
        <v>2.1</v>
      </c>
      <c r="P224" s="8">
        <v>2.1</v>
      </c>
      <c r="Q224" s="8">
        <v>2.1</v>
      </c>
      <c r="R224" s="8">
        <v>2</v>
      </c>
      <c r="S224" s="8">
        <v>2.1</v>
      </c>
      <c r="T224" s="8">
        <v>2.1</v>
      </c>
      <c r="U224" s="8">
        <v>2.1</v>
      </c>
      <c r="V224" s="8">
        <v>2.2000000000000002</v>
      </c>
      <c r="W224" s="8">
        <v>2.2999999999999998</v>
      </c>
      <c r="X224" s="8">
        <v>2.5</v>
      </c>
      <c r="Y224" s="8">
        <v>2.6</v>
      </c>
      <c r="Z224" s="8">
        <v>2.6</v>
      </c>
      <c r="AA224" s="8">
        <v>2.6</v>
      </c>
      <c r="AB224" s="8">
        <v>2.7</v>
      </c>
      <c r="AC224" s="8">
        <v>2.8</v>
      </c>
      <c r="AD224" s="8">
        <v>2.9</v>
      </c>
      <c r="AE224" s="8">
        <v>3.1</v>
      </c>
      <c r="AF224" s="8">
        <v>3.3</v>
      </c>
      <c r="AG224" s="8">
        <v>3.2</v>
      </c>
      <c r="AH224" s="8">
        <v>3.1</v>
      </c>
    </row>
    <row r="225" spans="1:34" x14ac:dyDescent="0.25">
      <c r="A225" s="29">
        <v>31</v>
      </c>
      <c r="B225" t="s">
        <v>134</v>
      </c>
      <c r="C225" s="8">
        <v>1.6</v>
      </c>
      <c r="D225" s="8">
        <v>1.7</v>
      </c>
      <c r="E225" s="8">
        <v>1.7</v>
      </c>
      <c r="F225" s="8">
        <v>1.7</v>
      </c>
      <c r="G225" s="8">
        <v>1.7</v>
      </c>
      <c r="H225" s="8">
        <v>1.7</v>
      </c>
      <c r="I225" s="8">
        <v>1.7</v>
      </c>
      <c r="J225" s="8">
        <v>1.8</v>
      </c>
      <c r="K225" s="8">
        <v>1.9</v>
      </c>
      <c r="L225" s="8">
        <v>2</v>
      </c>
      <c r="M225" s="8">
        <v>2.2000000000000002</v>
      </c>
      <c r="N225" s="8">
        <v>2.4</v>
      </c>
      <c r="O225" s="8">
        <v>2.5</v>
      </c>
      <c r="P225" s="8">
        <v>2.5</v>
      </c>
      <c r="Q225" s="8">
        <v>2.4</v>
      </c>
      <c r="R225" s="8">
        <v>2.2999999999999998</v>
      </c>
      <c r="S225" s="8">
        <v>2.2000000000000002</v>
      </c>
      <c r="T225" s="8">
        <v>2.1</v>
      </c>
      <c r="U225" s="8">
        <v>2.1</v>
      </c>
      <c r="V225" s="8">
        <v>2.1</v>
      </c>
      <c r="W225" s="8">
        <v>2.1</v>
      </c>
      <c r="X225" s="8">
        <v>2.2000000000000002</v>
      </c>
      <c r="Y225" s="8">
        <v>2.2000000000000002</v>
      </c>
      <c r="Z225" s="8">
        <v>2.2999999999999998</v>
      </c>
      <c r="AA225" s="8">
        <v>2.2999999999999998</v>
      </c>
      <c r="AB225" s="8">
        <v>2.4</v>
      </c>
      <c r="AC225" s="8">
        <v>2.5</v>
      </c>
      <c r="AD225" s="8">
        <v>2.6</v>
      </c>
      <c r="AE225" s="8">
        <v>2.8</v>
      </c>
      <c r="AF225" s="8">
        <v>3</v>
      </c>
      <c r="AG225" s="8">
        <v>3.1</v>
      </c>
      <c r="AH225" s="8">
        <v>3.2</v>
      </c>
    </row>
    <row r="226" spans="1:34" x14ac:dyDescent="0.25">
      <c r="A226" s="29">
        <v>32</v>
      </c>
      <c r="B226" t="s">
        <v>135</v>
      </c>
      <c r="C226" s="8">
        <v>5.0999999999999996</v>
      </c>
      <c r="D226" s="8">
        <v>5.4</v>
      </c>
      <c r="E226" s="8">
        <v>5.7</v>
      </c>
      <c r="F226" s="8">
        <v>5.8</v>
      </c>
      <c r="G226" s="8">
        <v>5.6</v>
      </c>
      <c r="H226" s="8">
        <v>5.5</v>
      </c>
      <c r="I226" s="8">
        <v>5.4</v>
      </c>
      <c r="J226" s="8">
        <v>6</v>
      </c>
      <c r="K226" s="8">
        <v>7</v>
      </c>
      <c r="L226" s="8">
        <v>7.7</v>
      </c>
      <c r="M226" s="8">
        <v>8.1999999999999993</v>
      </c>
      <c r="N226" s="8">
        <v>8.8000000000000007</v>
      </c>
      <c r="O226" s="8">
        <v>9.1999999999999993</v>
      </c>
      <c r="P226" s="8">
        <v>9.5</v>
      </c>
      <c r="Q226" s="8">
        <v>9.6</v>
      </c>
      <c r="R226" s="8">
        <v>9.6999999999999993</v>
      </c>
      <c r="S226" s="8">
        <v>9.8000000000000007</v>
      </c>
      <c r="T226" s="8">
        <v>10.3</v>
      </c>
      <c r="U226" s="8">
        <v>11.8</v>
      </c>
      <c r="V226" s="8">
        <v>14</v>
      </c>
      <c r="W226" s="8">
        <v>15</v>
      </c>
      <c r="X226" s="8">
        <v>14.8</v>
      </c>
      <c r="Y226" s="8">
        <v>14.3</v>
      </c>
      <c r="Z226" s="8">
        <v>13.8</v>
      </c>
      <c r="AA226" s="8">
        <v>14.2</v>
      </c>
      <c r="AB226" s="8">
        <v>15.2</v>
      </c>
      <c r="AC226" s="8">
        <v>16.2</v>
      </c>
      <c r="AD226" s="8">
        <v>17.5</v>
      </c>
      <c r="AE226" s="8">
        <v>19.2</v>
      </c>
      <c r="AF226" s="8">
        <v>20.399999999999999</v>
      </c>
      <c r="AG226" s="8">
        <v>21.2</v>
      </c>
      <c r="AH226" s="8">
        <v>22.3</v>
      </c>
    </row>
    <row r="227" spans="1:34" x14ac:dyDescent="0.25">
      <c r="A227" s="29">
        <v>33</v>
      </c>
      <c r="B227" t="s">
        <v>136</v>
      </c>
      <c r="C227" s="8">
        <v>0.6</v>
      </c>
      <c r="D227" s="8">
        <v>0.6</v>
      </c>
      <c r="E227" s="8">
        <v>0.7</v>
      </c>
      <c r="F227" s="8">
        <v>0.7</v>
      </c>
      <c r="G227" s="8">
        <v>0.7</v>
      </c>
      <c r="H227" s="8">
        <v>0.7</v>
      </c>
      <c r="I227" s="8">
        <v>0.7</v>
      </c>
      <c r="J227" s="8">
        <v>0.8</v>
      </c>
      <c r="K227" s="8">
        <v>0.9</v>
      </c>
      <c r="L227" s="8">
        <v>1</v>
      </c>
      <c r="M227" s="8">
        <v>1.1000000000000001</v>
      </c>
      <c r="N227" s="8">
        <v>1.3</v>
      </c>
      <c r="O227" s="8">
        <v>1.5</v>
      </c>
      <c r="P227" s="8">
        <v>1.8</v>
      </c>
      <c r="Q227" s="8">
        <v>1.9</v>
      </c>
      <c r="R227" s="8">
        <v>1.9</v>
      </c>
      <c r="S227" s="8">
        <v>1.9</v>
      </c>
      <c r="T227" s="8">
        <v>1.9</v>
      </c>
      <c r="U227" s="8">
        <v>2</v>
      </c>
      <c r="V227" s="8">
        <v>2.1</v>
      </c>
      <c r="W227" s="8">
        <v>2.2000000000000002</v>
      </c>
      <c r="X227" s="8">
        <v>2.2999999999999998</v>
      </c>
      <c r="Y227" s="8">
        <v>2.2000000000000002</v>
      </c>
      <c r="Z227" s="8">
        <v>2.2000000000000002</v>
      </c>
      <c r="AA227" s="8">
        <v>2.2000000000000002</v>
      </c>
      <c r="AB227" s="8">
        <v>2.2000000000000002</v>
      </c>
      <c r="AC227" s="8">
        <v>2.2999999999999998</v>
      </c>
      <c r="AD227" s="8">
        <v>2.4</v>
      </c>
      <c r="AE227" s="8">
        <v>2.4</v>
      </c>
      <c r="AF227" s="8">
        <v>2.5</v>
      </c>
      <c r="AG227" s="8">
        <v>2.6</v>
      </c>
      <c r="AH227" s="8">
        <v>2.8</v>
      </c>
    </row>
    <row r="228" spans="1:34" x14ac:dyDescent="0.25">
      <c r="A228" s="29">
        <v>34</v>
      </c>
      <c r="B228" t="s">
        <v>137</v>
      </c>
      <c r="C228" s="8">
        <v>0.8</v>
      </c>
      <c r="D228" s="8">
        <v>0.9</v>
      </c>
      <c r="E228" s="8">
        <v>0.9</v>
      </c>
      <c r="F228" s="8">
        <v>1</v>
      </c>
      <c r="G228" s="8">
        <v>1</v>
      </c>
      <c r="H228" s="8">
        <v>1.1000000000000001</v>
      </c>
      <c r="I228" s="8">
        <v>1.3</v>
      </c>
      <c r="J228" s="8">
        <v>1.4</v>
      </c>
      <c r="K228" s="8">
        <v>1.5</v>
      </c>
      <c r="L228" s="8">
        <v>1.6</v>
      </c>
      <c r="M228" s="8">
        <v>1.7</v>
      </c>
      <c r="N228" s="8">
        <v>1.7</v>
      </c>
      <c r="O228" s="8">
        <v>1.8</v>
      </c>
      <c r="P228" s="8">
        <v>1.9</v>
      </c>
      <c r="Q228" s="8">
        <v>2</v>
      </c>
      <c r="R228" s="8">
        <v>2</v>
      </c>
      <c r="S228" s="8">
        <v>2</v>
      </c>
      <c r="T228" s="8">
        <v>2</v>
      </c>
      <c r="U228" s="8">
        <v>2.1</v>
      </c>
      <c r="V228" s="8">
        <v>2.2999999999999998</v>
      </c>
      <c r="W228" s="8">
        <v>2.7</v>
      </c>
      <c r="X228" s="8">
        <v>3.3</v>
      </c>
      <c r="Y228" s="8">
        <v>3.6</v>
      </c>
      <c r="Z228" s="8">
        <v>3.6</v>
      </c>
      <c r="AA228" s="8">
        <v>3.5</v>
      </c>
      <c r="AB228" s="8">
        <v>3.4</v>
      </c>
      <c r="AC228" s="8">
        <v>3.6</v>
      </c>
      <c r="AD228" s="8">
        <v>4.4000000000000004</v>
      </c>
      <c r="AE228" s="8">
        <v>5</v>
      </c>
      <c r="AF228" s="8">
        <v>5.5</v>
      </c>
      <c r="AG228" s="8">
        <v>5.9</v>
      </c>
      <c r="AH228" s="8">
        <v>6.1</v>
      </c>
    </row>
    <row r="229" spans="1:34" x14ac:dyDescent="0.25">
      <c r="A229" s="29">
        <v>35</v>
      </c>
      <c r="B229" t="s">
        <v>138</v>
      </c>
      <c r="C229" s="8">
        <v>3.6</v>
      </c>
      <c r="D229" s="8">
        <v>3.8</v>
      </c>
      <c r="E229" s="8">
        <v>4</v>
      </c>
      <c r="F229" s="8">
        <v>4</v>
      </c>
      <c r="G229" s="8">
        <v>4.0999999999999996</v>
      </c>
      <c r="H229" s="8">
        <v>4</v>
      </c>
      <c r="I229" s="8">
        <v>4</v>
      </c>
      <c r="J229" s="8">
        <v>4.2</v>
      </c>
      <c r="K229" s="8">
        <v>4.5</v>
      </c>
      <c r="L229" s="8">
        <v>4.7</v>
      </c>
      <c r="M229" s="8">
        <v>4.9000000000000004</v>
      </c>
      <c r="N229" s="8">
        <v>5.2</v>
      </c>
      <c r="O229" s="8">
        <v>5.4</v>
      </c>
      <c r="P229" s="8">
        <v>5.7</v>
      </c>
      <c r="Q229" s="8">
        <v>6</v>
      </c>
      <c r="R229" s="8">
        <v>6</v>
      </c>
      <c r="S229" s="8">
        <v>5.8</v>
      </c>
      <c r="T229" s="8">
        <v>5.7</v>
      </c>
      <c r="U229" s="8">
        <v>5.7</v>
      </c>
      <c r="V229" s="8">
        <v>5.9</v>
      </c>
      <c r="W229" s="8">
        <v>6.1</v>
      </c>
      <c r="X229" s="8">
        <v>6.1</v>
      </c>
      <c r="Y229" s="8">
        <v>5.9</v>
      </c>
      <c r="Z229" s="8">
        <v>5.6</v>
      </c>
      <c r="AA229" s="8">
        <v>5.7</v>
      </c>
      <c r="AB229" s="8">
        <v>5.9</v>
      </c>
      <c r="AC229" s="8">
        <v>5.9</v>
      </c>
      <c r="AD229" s="8">
        <v>6</v>
      </c>
      <c r="AE229" s="8">
        <v>6.7</v>
      </c>
      <c r="AF229" s="8">
        <v>7.3</v>
      </c>
      <c r="AG229" s="8">
        <v>7.7</v>
      </c>
      <c r="AH229" s="8">
        <v>8.4</v>
      </c>
    </row>
    <row r="230" spans="1:34" x14ac:dyDescent="0.25">
      <c r="A230" s="29">
        <v>36</v>
      </c>
      <c r="B230" t="s">
        <v>139</v>
      </c>
      <c r="C230" s="8">
        <v>0.4</v>
      </c>
      <c r="D230" s="8">
        <v>0.4</v>
      </c>
      <c r="E230" s="8">
        <v>0.4</v>
      </c>
      <c r="F230" s="8">
        <v>0.5</v>
      </c>
      <c r="G230" s="8">
        <v>0.5</v>
      </c>
      <c r="H230" s="8">
        <v>0.5</v>
      </c>
      <c r="I230" s="8">
        <v>0.5</v>
      </c>
      <c r="J230" s="8">
        <v>0.6</v>
      </c>
      <c r="K230" s="8">
        <v>0.7</v>
      </c>
      <c r="L230" s="8">
        <v>0.7</v>
      </c>
      <c r="M230" s="8">
        <v>0.8</v>
      </c>
      <c r="N230" s="8">
        <v>0.8</v>
      </c>
      <c r="O230" s="8">
        <v>0.8</v>
      </c>
      <c r="P230" s="8">
        <v>0.8</v>
      </c>
      <c r="Q230" s="8">
        <v>0.8</v>
      </c>
      <c r="R230" s="8">
        <v>0.8</v>
      </c>
      <c r="S230" s="8">
        <v>0.8</v>
      </c>
      <c r="T230" s="8">
        <v>0.8</v>
      </c>
      <c r="U230" s="8">
        <v>0.9</v>
      </c>
      <c r="V230" s="8">
        <v>0.9</v>
      </c>
      <c r="W230" s="8">
        <v>1.1000000000000001</v>
      </c>
      <c r="X230" s="8">
        <v>1.2</v>
      </c>
      <c r="Y230" s="8">
        <v>1.2</v>
      </c>
      <c r="Z230" s="8">
        <v>1.2</v>
      </c>
      <c r="AA230" s="8">
        <v>1.2</v>
      </c>
      <c r="AB230" s="8">
        <v>1.2</v>
      </c>
      <c r="AC230" s="8">
        <v>1.2</v>
      </c>
      <c r="AD230" s="8">
        <v>1.3</v>
      </c>
      <c r="AE230" s="8">
        <v>1.5</v>
      </c>
      <c r="AF230" s="8">
        <v>1.7</v>
      </c>
      <c r="AG230" s="8">
        <v>1.8</v>
      </c>
      <c r="AH230" s="8">
        <v>2</v>
      </c>
    </row>
    <row r="231" spans="1:34" x14ac:dyDescent="0.25">
      <c r="A231" s="29">
        <v>37</v>
      </c>
      <c r="B231" t="s">
        <v>140</v>
      </c>
      <c r="C231" s="8">
        <v>2.1</v>
      </c>
      <c r="D231" s="8">
        <v>2.4</v>
      </c>
      <c r="E231" s="8">
        <v>2.6</v>
      </c>
      <c r="F231" s="8">
        <v>2.8</v>
      </c>
      <c r="G231" s="8">
        <v>3</v>
      </c>
      <c r="H231" s="8">
        <v>3.2</v>
      </c>
      <c r="I231" s="8">
        <v>3.2</v>
      </c>
      <c r="J231" s="8">
        <v>3.3</v>
      </c>
      <c r="K231" s="8">
        <v>3.3</v>
      </c>
      <c r="L231" s="8">
        <v>3.2</v>
      </c>
      <c r="M231" s="8">
        <v>3.1</v>
      </c>
      <c r="N231" s="8">
        <v>3.2</v>
      </c>
      <c r="O231" s="8">
        <v>3.4</v>
      </c>
      <c r="P231" s="8">
        <v>3.7</v>
      </c>
      <c r="Q231" s="8">
        <v>4.0999999999999996</v>
      </c>
      <c r="R231" s="8">
        <v>4.5</v>
      </c>
      <c r="S231" s="8">
        <v>4.9000000000000004</v>
      </c>
      <c r="T231" s="8">
        <v>5.3</v>
      </c>
      <c r="U231" s="8">
        <v>5.3</v>
      </c>
      <c r="V231" s="8">
        <v>5.4</v>
      </c>
      <c r="W231" s="8">
        <v>5.5</v>
      </c>
      <c r="X231" s="8">
        <v>5.6</v>
      </c>
      <c r="Y231" s="8">
        <v>5.7</v>
      </c>
      <c r="Z231" s="8">
        <v>5.8</v>
      </c>
      <c r="AA231" s="8">
        <v>6.2</v>
      </c>
      <c r="AB231" s="8">
        <v>6.4</v>
      </c>
      <c r="AC231" s="8">
        <v>6.4</v>
      </c>
      <c r="AD231" s="8">
        <v>6.7</v>
      </c>
      <c r="AE231" s="8">
        <v>6.9</v>
      </c>
      <c r="AF231" s="8">
        <v>6.8</v>
      </c>
      <c r="AG231" s="8">
        <v>6.8</v>
      </c>
      <c r="AH231" s="8">
        <v>6.9</v>
      </c>
    </row>
    <row r="232" spans="1:34" x14ac:dyDescent="0.25">
      <c r="A232" s="29">
        <v>38</v>
      </c>
      <c r="B232" t="s">
        <v>141</v>
      </c>
      <c r="C232" s="8">
        <v>0.7</v>
      </c>
      <c r="D232" s="8">
        <v>0.8</v>
      </c>
      <c r="E232" s="8">
        <v>1</v>
      </c>
      <c r="F232" s="8">
        <v>1.1000000000000001</v>
      </c>
      <c r="G232" s="8">
        <v>1.2</v>
      </c>
      <c r="H232" s="8">
        <v>1.3</v>
      </c>
      <c r="I232" s="8">
        <v>1.4</v>
      </c>
      <c r="J232" s="8">
        <v>1.5</v>
      </c>
      <c r="K232" s="8">
        <v>1.6</v>
      </c>
      <c r="L232" s="8">
        <v>1.6</v>
      </c>
      <c r="M232" s="8">
        <v>1.5</v>
      </c>
      <c r="N232" s="8">
        <v>1.5</v>
      </c>
      <c r="O232" s="8">
        <v>1.4</v>
      </c>
      <c r="P232" s="8">
        <v>1.4</v>
      </c>
      <c r="Q232" s="8">
        <v>1.4</v>
      </c>
      <c r="R232" s="8">
        <v>1.4</v>
      </c>
      <c r="S232" s="8">
        <v>1.5</v>
      </c>
      <c r="T232" s="8">
        <v>1.6</v>
      </c>
      <c r="U232" s="8">
        <v>1.7</v>
      </c>
      <c r="V232" s="8">
        <v>1.9</v>
      </c>
      <c r="W232" s="8">
        <v>1.9</v>
      </c>
      <c r="X232" s="8">
        <v>2</v>
      </c>
      <c r="Y232" s="8">
        <v>2</v>
      </c>
      <c r="Z232" s="8">
        <v>2.1</v>
      </c>
      <c r="AA232" s="8">
        <v>2.1</v>
      </c>
      <c r="AB232" s="8">
        <v>2.1</v>
      </c>
      <c r="AC232" s="8">
        <v>2</v>
      </c>
      <c r="AD232" s="8">
        <v>2</v>
      </c>
      <c r="AE232" s="8">
        <v>1.9</v>
      </c>
      <c r="AF232" s="8">
        <v>1.9</v>
      </c>
      <c r="AG232" s="8">
        <v>1.8</v>
      </c>
      <c r="AH232" s="8">
        <v>1.8</v>
      </c>
    </row>
    <row r="233" spans="1:34" x14ac:dyDescent="0.25">
      <c r="A233" s="29">
        <v>39</v>
      </c>
      <c r="B233" t="s">
        <v>142</v>
      </c>
      <c r="C233" s="8">
        <v>17.3</v>
      </c>
      <c r="D233" s="8">
        <v>18.7</v>
      </c>
      <c r="E233" s="8">
        <v>20.100000000000001</v>
      </c>
      <c r="F233" s="8">
        <v>21.3</v>
      </c>
      <c r="G233" s="8">
        <v>22.4</v>
      </c>
      <c r="H233" s="8">
        <v>23.7</v>
      </c>
      <c r="I233" s="8">
        <v>25.3</v>
      </c>
      <c r="J233" s="8">
        <v>27</v>
      </c>
      <c r="K233" s="8">
        <v>28.9</v>
      </c>
      <c r="L233" s="8">
        <v>31.1</v>
      </c>
      <c r="M233" s="8">
        <v>33.6</v>
      </c>
      <c r="N233" s="8">
        <v>36.200000000000003</v>
      </c>
      <c r="O233" s="8">
        <v>39.700000000000003</v>
      </c>
      <c r="P233" s="8">
        <v>45.3</v>
      </c>
      <c r="Q233" s="8">
        <v>50.4</v>
      </c>
      <c r="R233" s="8">
        <v>51.5</v>
      </c>
      <c r="S233" s="8">
        <v>50.2</v>
      </c>
      <c r="T233" s="8">
        <v>49</v>
      </c>
      <c r="U233" s="8">
        <v>48.5</v>
      </c>
      <c r="V233" s="8">
        <v>48.9</v>
      </c>
      <c r="W233" s="8">
        <v>50.4</v>
      </c>
      <c r="X233" s="8">
        <v>52.2</v>
      </c>
      <c r="Y233" s="8">
        <v>53.2</v>
      </c>
      <c r="Z233" s="8">
        <v>54.4</v>
      </c>
      <c r="AA233" s="8">
        <v>56.2</v>
      </c>
      <c r="AB233" s="8">
        <v>58.2</v>
      </c>
      <c r="AC233" s="8">
        <v>60.1</v>
      </c>
      <c r="AD233" s="8">
        <v>61.9</v>
      </c>
      <c r="AE233" s="8">
        <v>63.7</v>
      </c>
      <c r="AF233" s="8">
        <v>65.3</v>
      </c>
      <c r="AG233" s="8">
        <v>67.2</v>
      </c>
      <c r="AH233" s="8">
        <v>69.3</v>
      </c>
    </row>
    <row r="234" spans="1:34" x14ac:dyDescent="0.25">
      <c r="A234" s="29">
        <v>40</v>
      </c>
      <c r="B234" t="s">
        <v>143</v>
      </c>
      <c r="C234" s="8">
        <v>0.6</v>
      </c>
      <c r="D234" s="8">
        <v>0.7</v>
      </c>
      <c r="E234" s="8">
        <v>0.7</v>
      </c>
      <c r="F234" s="8">
        <v>0.8</v>
      </c>
      <c r="G234" s="8">
        <v>0.8</v>
      </c>
      <c r="H234" s="8">
        <v>0.8</v>
      </c>
      <c r="I234" s="8">
        <v>0.8</v>
      </c>
      <c r="J234" s="8">
        <v>0.9</v>
      </c>
      <c r="K234" s="8">
        <v>0.9</v>
      </c>
      <c r="L234" s="8">
        <v>0.9</v>
      </c>
      <c r="M234" s="8">
        <v>1</v>
      </c>
      <c r="N234" s="8">
        <v>1.1000000000000001</v>
      </c>
      <c r="O234" s="8">
        <v>1.5</v>
      </c>
      <c r="P234" s="8">
        <v>1.9</v>
      </c>
      <c r="Q234" s="8">
        <v>2.4</v>
      </c>
      <c r="R234" s="8">
        <v>2.9</v>
      </c>
      <c r="S234" s="8">
        <v>3.4</v>
      </c>
      <c r="T234" s="8">
        <v>3.8</v>
      </c>
      <c r="U234" s="8">
        <v>4.0999999999999996</v>
      </c>
      <c r="V234" s="8">
        <v>4.4000000000000004</v>
      </c>
      <c r="W234" s="8">
        <v>4.9000000000000004</v>
      </c>
      <c r="X234" s="8">
        <v>5.0999999999999996</v>
      </c>
      <c r="Y234" s="8">
        <v>5.3</v>
      </c>
      <c r="Z234" s="8">
        <v>6.2</v>
      </c>
      <c r="AA234" s="8">
        <v>7.9</v>
      </c>
      <c r="AB234" s="8">
        <v>9.5</v>
      </c>
      <c r="AC234" s="8">
        <v>11.5</v>
      </c>
      <c r="AD234" s="8">
        <v>13.9</v>
      </c>
      <c r="AE234" s="8">
        <v>16.100000000000001</v>
      </c>
      <c r="AF234" s="8">
        <v>18.5</v>
      </c>
      <c r="AG234" s="8">
        <v>21.8</v>
      </c>
      <c r="AH234" s="8">
        <v>25.5</v>
      </c>
    </row>
    <row r="235" spans="1:34" x14ac:dyDescent="0.25">
      <c r="A235" s="29">
        <v>41</v>
      </c>
      <c r="B235" t="s">
        <v>144</v>
      </c>
      <c r="C235" s="8">
        <v>15.6</v>
      </c>
      <c r="D235" s="8">
        <v>17.200000000000003</v>
      </c>
      <c r="E235" s="8">
        <v>19</v>
      </c>
      <c r="F235" s="8">
        <v>20.6</v>
      </c>
      <c r="G235" s="8">
        <v>21.5</v>
      </c>
      <c r="H235" s="8">
        <v>22.200000000000003</v>
      </c>
      <c r="I235" s="8">
        <v>23.7</v>
      </c>
      <c r="J235" s="8">
        <v>26.3</v>
      </c>
      <c r="K235" s="8">
        <v>28.9</v>
      </c>
      <c r="L235" s="8">
        <v>31.9</v>
      </c>
      <c r="M235" s="8">
        <v>35.6</v>
      </c>
      <c r="N235" s="8">
        <v>40</v>
      </c>
      <c r="O235" s="8">
        <v>44.9</v>
      </c>
      <c r="P235" s="8">
        <v>48.6</v>
      </c>
      <c r="Q235" s="8">
        <v>50.8</v>
      </c>
      <c r="R235" s="8">
        <v>52.4</v>
      </c>
      <c r="S235" s="8">
        <v>53.5</v>
      </c>
      <c r="T235" s="8">
        <v>55.1</v>
      </c>
      <c r="U235" s="8">
        <v>57.3</v>
      </c>
      <c r="V235" s="8">
        <v>60.3</v>
      </c>
      <c r="W235" s="8">
        <v>63.6</v>
      </c>
      <c r="X235" s="8">
        <v>64.3</v>
      </c>
      <c r="Y235" s="8">
        <v>60.3</v>
      </c>
      <c r="Z235" s="8">
        <v>56.9</v>
      </c>
      <c r="AA235" s="8">
        <v>56.8</v>
      </c>
      <c r="AB235" s="8">
        <v>58.199999999999996</v>
      </c>
      <c r="AC235" s="8">
        <v>61.8</v>
      </c>
      <c r="AD235" s="8">
        <v>66.2</v>
      </c>
      <c r="AE235" s="8">
        <v>71.100000000000009</v>
      </c>
      <c r="AF235" s="8">
        <v>76.600000000000009</v>
      </c>
      <c r="AG235" s="8">
        <v>80.7</v>
      </c>
      <c r="AH235" s="8">
        <v>84</v>
      </c>
    </row>
    <row r="236" spans="1:34" x14ac:dyDescent="0.25">
      <c r="A236" s="29">
        <v>42</v>
      </c>
      <c r="B236" t="s">
        <v>145</v>
      </c>
      <c r="C236" s="8">
        <v>3.5</v>
      </c>
      <c r="D236" s="8">
        <v>4.2</v>
      </c>
      <c r="E236" s="8">
        <v>4.8</v>
      </c>
      <c r="F236" s="8">
        <v>5.2</v>
      </c>
      <c r="G236" s="8">
        <v>5.2</v>
      </c>
      <c r="H236" s="8">
        <v>4.9000000000000004</v>
      </c>
      <c r="I236" s="8">
        <v>4.5</v>
      </c>
      <c r="J236" s="8">
        <v>4.3</v>
      </c>
      <c r="K236" s="8">
        <v>4.2</v>
      </c>
      <c r="L236" s="8">
        <v>4.2</v>
      </c>
      <c r="M236" s="8">
        <v>4.2</v>
      </c>
      <c r="N236" s="8">
        <v>4.5</v>
      </c>
      <c r="O236" s="8">
        <v>5</v>
      </c>
      <c r="P236" s="8">
        <v>5.6</v>
      </c>
      <c r="Q236" s="8">
        <v>5.9</v>
      </c>
      <c r="R236" s="8">
        <v>5.7</v>
      </c>
      <c r="S236" s="8">
        <v>5.6</v>
      </c>
      <c r="T236" s="8">
        <v>5.5</v>
      </c>
      <c r="U236" s="8">
        <v>5.4</v>
      </c>
      <c r="V236" s="8">
        <v>5.4</v>
      </c>
      <c r="W236" s="8">
        <v>5.8</v>
      </c>
      <c r="X236" s="8">
        <v>6.1</v>
      </c>
      <c r="Y236" s="8">
        <v>6.3</v>
      </c>
      <c r="Z236" s="8">
        <v>6.6</v>
      </c>
      <c r="AA236" s="8">
        <v>6.7</v>
      </c>
      <c r="AB236" s="8">
        <v>6.5</v>
      </c>
      <c r="AC236" s="8">
        <v>6.4</v>
      </c>
      <c r="AD236" s="8">
        <v>6.3</v>
      </c>
      <c r="AE236" s="8">
        <v>6.2</v>
      </c>
      <c r="AF236" s="8">
        <v>6.3</v>
      </c>
      <c r="AG236" s="8">
        <v>6.5</v>
      </c>
      <c r="AH236" s="8">
        <v>6.8</v>
      </c>
    </row>
    <row r="237" spans="1:34" x14ac:dyDescent="0.25">
      <c r="A237" s="29">
        <v>43</v>
      </c>
      <c r="B237" t="s">
        <v>146</v>
      </c>
      <c r="C237" s="8">
        <v>2.1</v>
      </c>
      <c r="D237" s="8">
        <v>2.2999999999999998</v>
      </c>
      <c r="E237" s="8">
        <v>2.5</v>
      </c>
      <c r="F237" s="8">
        <v>2.8</v>
      </c>
      <c r="G237" s="8">
        <v>3.1</v>
      </c>
      <c r="H237" s="8">
        <v>3.5</v>
      </c>
      <c r="I237" s="8">
        <v>4</v>
      </c>
      <c r="J237" s="8">
        <v>4.5</v>
      </c>
      <c r="K237" s="8">
        <v>5.4</v>
      </c>
      <c r="L237" s="8">
        <v>6.1</v>
      </c>
      <c r="M237" s="8">
        <v>6.4</v>
      </c>
      <c r="N237" s="8">
        <v>7</v>
      </c>
      <c r="O237" s="8">
        <v>7.7</v>
      </c>
      <c r="P237" s="8">
        <v>8.1999999999999993</v>
      </c>
      <c r="Q237" s="8">
        <v>8.5</v>
      </c>
      <c r="R237" s="8">
        <v>8.6</v>
      </c>
      <c r="S237" s="8">
        <v>8.8000000000000007</v>
      </c>
      <c r="T237" s="8">
        <v>9.1999999999999993</v>
      </c>
      <c r="U237" s="8">
        <v>9.3000000000000007</v>
      </c>
      <c r="V237" s="8">
        <v>9.1</v>
      </c>
      <c r="W237" s="8">
        <v>9</v>
      </c>
      <c r="X237" s="8">
        <v>8.9</v>
      </c>
      <c r="Y237" s="8">
        <v>8.6999999999999993</v>
      </c>
      <c r="Z237" s="8">
        <v>8.4</v>
      </c>
      <c r="AA237" s="8">
        <v>8.3000000000000007</v>
      </c>
      <c r="AB237" s="8">
        <v>8.3000000000000007</v>
      </c>
      <c r="AC237" s="8">
        <v>8.4</v>
      </c>
      <c r="AD237" s="8">
        <v>8.5</v>
      </c>
      <c r="AE237" s="8">
        <v>8.6</v>
      </c>
      <c r="AF237" s="8">
        <v>8.6999999999999993</v>
      </c>
      <c r="AG237" s="8">
        <v>8.6999999999999993</v>
      </c>
      <c r="AH237" s="8">
        <v>8.9</v>
      </c>
    </row>
    <row r="238" spans="1:34" x14ac:dyDescent="0.25">
      <c r="A238" s="29">
        <v>44</v>
      </c>
      <c r="B238" t="s">
        <v>147</v>
      </c>
      <c r="C238" s="8">
        <v>0</v>
      </c>
      <c r="D238" s="8">
        <v>0.1</v>
      </c>
      <c r="E238" s="8">
        <v>0.1</v>
      </c>
      <c r="F238" s="8">
        <v>0.1</v>
      </c>
      <c r="G238" s="8">
        <v>0</v>
      </c>
      <c r="H238" s="8">
        <v>0</v>
      </c>
      <c r="I238" s="8">
        <v>0</v>
      </c>
      <c r="J238" s="8">
        <v>0</v>
      </c>
      <c r="K238" s="8">
        <v>0.1</v>
      </c>
      <c r="L238" s="8">
        <v>0.1</v>
      </c>
      <c r="M238" s="8">
        <v>0.1</v>
      </c>
      <c r="N238" s="8">
        <v>0.1</v>
      </c>
      <c r="O238" s="8">
        <v>0.1</v>
      </c>
      <c r="P238" s="8">
        <v>0.1</v>
      </c>
      <c r="Q238" s="8">
        <v>0.1</v>
      </c>
      <c r="R238" s="8">
        <v>0.1</v>
      </c>
      <c r="S238" s="8">
        <v>0.1</v>
      </c>
      <c r="T238" s="8">
        <v>0.1</v>
      </c>
      <c r="U238" s="8">
        <v>0.1</v>
      </c>
      <c r="V238" s="8">
        <v>0.1</v>
      </c>
      <c r="W238" s="8">
        <v>0.1</v>
      </c>
      <c r="X238" s="8">
        <v>0.1</v>
      </c>
      <c r="Y238" s="8">
        <v>0.1</v>
      </c>
      <c r="Z238" s="8">
        <v>0.1</v>
      </c>
      <c r="AA238" s="8">
        <v>0.2</v>
      </c>
      <c r="AB238" s="8">
        <v>0.2</v>
      </c>
      <c r="AC238" s="8">
        <v>0.2</v>
      </c>
      <c r="AD238" s="8">
        <v>0.2</v>
      </c>
      <c r="AE238" s="8">
        <v>0.1</v>
      </c>
      <c r="AF238" s="8">
        <v>0.1</v>
      </c>
      <c r="AG238" s="8">
        <v>0.1</v>
      </c>
      <c r="AH238" s="8">
        <v>0.1</v>
      </c>
    </row>
    <row r="239" spans="1:34" x14ac:dyDescent="0.25">
      <c r="A239" s="29">
        <v>45</v>
      </c>
      <c r="B239" t="s">
        <v>148</v>
      </c>
      <c r="C239" s="8">
        <v>7.8</v>
      </c>
      <c r="D239" s="8">
        <v>8.5</v>
      </c>
      <c r="E239" s="8">
        <v>9.3000000000000007</v>
      </c>
      <c r="F239" s="8">
        <v>9.8000000000000007</v>
      </c>
      <c r="G239" s="8">
        <v>10.199999999999999</v>
      </c>
      <c r="H239" s="8">
        <v>10.199999999999999</v>
      </c>
      <c r="I239" s="8">
        <v>10.1</v>
      </c>
      <c r="J239" s="8">
        <v>10.199999999999999</v>
      </c>
      <c r="K239" s="8">
        <v>10.3</v>
      </c>
      <c r="L239" s="8">
        <v>10.4</v>
      </c>
      <c r="M239" s="8">
        <v>10.5</v>
      </c>
      <c r="N239" s="8">
        <v>10.8</v>
      </c>
      <c r="O239" s="8">
        <v>11.5</v>
      </c>
      <c r="P239" s="8">
        <v>12.2</v>
      </c>
      <c r="Q239" s="8">
        <v>12.7</v>
      </c>
      <c r="R239" s="8">
        <v>13.6</v>
      </c>
      <c r="S239" s="8">
        <v>14.2</v>
      </c>
      <c r="T239" s="8">
        <v>14.7</v>
      </c>
      <c r="U239" s="8">
        <v>15.5</v>
      </c>
      <c r="V239" s="8">
        <v>16.3</v>
      </c>
      <c r="W239" s="8">
        <v>17.100000000000001</v>
      </c>
      <c r="X239" s="8">
        <v>18</v>
      </c>
      <c r="Y239" s="8">
        <v>18.5</v>
      </c>
      <c r="Z239" s="8">
        <v>18.8</v>
      </c>
      <c r="AA239" s="8">
        <v>18.899999999999999</v>
      </c>
      <c r="AB239" s="8">
        <v>19.2</v>
      </c>
      <c r="AC239" s="8">
        <v>20.2</v>
      </c>
      <c r="AD239" s="8">
        <v>21.3</v>
      </c>
      <c r="AE239" s="8">
        <v>22.3</v>
      </c>
      <c r="AF239" s="8">
        <v>23.5</v>
      </c>
      <c r="AG239" s="8">
        <v>24.7</v>
      </c>
      <c r="AH239" s="8">
        <v>25.9</v>
      </c>
    </row>
    <row r="240" spans="1:34" x14ac:dyDescent="0.25">
      <c r="A240" s="29">
        <v>46</v>
      </c>
      <c r="B240" t="s">
        <v>149</v>
      </c>
      <c r="C240" s="8">
        <v>7.2</v>
      </c>
      <c r="D240" s="8">
        <v>8.1</v>
      </c>
      <c r="E240" s="8">
        <v>8.9</v>
      </c>
      <c r="F240" s="8">
        <v>9.4</v>
      </c>
      <c r="G240" s="8">
        <v>9.6</v>
      </c>
      <c r="H240" s="8">
        <v>9.9</v>
      </c>
      <c r="I240" s="8">
        <v>10.8</v>
      </c>
      <c r="J240" s="8">
        <v>12.7</v>
      </c>
      <c r="K240" s="8">
        <v>15.4</v>
      </c>
      <c r="L240" s="8">
        <v>18.7</v>
      </c>
      <c r="M240" s="8">
        <v>23.3</v>
      </c>
      <c r="N240" s="8">
        <v>27.5</v>
      </c>
      <c r="O240" s="8">
        <v>32.1</v>
      </c>
      <c r="P240" s="8">
        <v>37.700000000000003</v>
      </c>
      <c r="Q240" s="8">
        <v>40.700000000000003</v>
      </c>
      <c r="R240" s="8">
        <v>40.6</v>
      </c>
      <c r="S240" s="8">
        <v>39.700000000000003</v>
      </c>
      <c r="T240" s="8">
        <v>39.6</v>
      </c>
      <c r="U240" s="8">
        <v>40.700000000000003</v>
      </c>
      <c r="V240" s="8">
        <v>44.2</v>
      </c>
      <c r="W240" s="8">
        <v>47.6</v>
      </c>
      <c r="X240" s="8">
        <v>48.2</v>
      </c>
      <c r="Y240" s="8">
        <v>45.6</v>
      </c>
      <c r="Z240" s="8">
        <v>43.9</v>
      </c>
      <c r="AA240" s="8">
        <v>45.1</v>
      </c>
      <c r="AB240" s="8">
        <v>48.2</v>
      </c>
      <c r="AC240" s="8">
        <v>52.2</v>
      </c>
      <c r="AD240" s="8">
        <v>55.8</v>
      </c>
      <c r="AE240" s="8">
        <v>60.4</v>
      </c>
      <c r="AF240" s="8">
        <v>65.2</v>
      </c>
      <c r="AG240" s="8">
        <v>68.3</v>
      </c>
      <c r="AH240" s="8">
        <v>71</v>
      </c>
    </row>
    <row r="241" spans="1:34" x14ac:dyDescent="0.25">
      <c r="A241" s="29">
        <v>47</v>
      </c>
      <c r="B241" t="s">
        <v>150</v>
      </c>
      <c r="C241" s="8">
        <v>0.6</v>
      </c>
      <c r="D241" s="8">
        <v>0.7</v>
      </c>
      <c r="E241" s="8">
        <v>0.8</v>
      </c>
      <c r="F241" s="8">
        <v>0.8</v>
      </c>
      <c r="G241" s="8">
        <v>0.9</v>
      </c>
      <c r="H241" s="8">
        <v>0.9</v>
      </c>
      <c r="I241" s="8">
        <v>1</v>
      </c>
      <c r="J241" s="8">
        <v>1</v>
      </c>
      <c r="K241" s="8">
        <v>1</v>
      </c>
      <c r="L241" s="8">
        <v>1.1000000000000001</v>
      </c>
      <c r="M241" s="8">
        <v>1.2</v>
      </c>
      <c r="N241" s="8">
        <v>1.4</v>
      </c>
      <c r="O241" s="8">
        <v>1.6</v>
      </c>
      <c r="P241" s="8">
        <v>1.9</v>
      </c>
      <c r="Q241" s="8">
        <v>2.1</v>
      </c>
      <c r="R241" s="8">
        <v>2.2999999999999998</v>
      </c>
      <c r="S241" s="8">
        <v>2.6</v>
      </c>
      <c r="T241" s="8">
        <v>2.9</v>
      </c>
      <c r="U241" s="8">
        <v>3.1</v>
      </c>
      <c r="V241" s="8">
        <v>3.2</v>
      </c>
      <c r="W241" s="8">
        <v>3.3</v>
      </c>
      <c r="X241" s="8">
        <v>3.4</v>
      </c>
      <c r="Y241" s="8">
        <v>3.4</v>
      </c>
      <c r="Z241" s="8">
        <v>3.4</v>
      </c>
      <c r="AA241" s="8">
        <v>3.3</v>
      </c>
      <c r="AB241" s="8">
        <v>3.3</v>
      </c>
      <c r="AC241" s="8">
        <v>3.3</v>
      </c>
      <c r="AD241" s="8">
        <v>3.3</v>
      </c>
      <c r="AE241" s="8">
        <v>3.2</v>
      </c>
      <c r="AF241" s="8">
        <v>3.1</v>
      </c>
      <c r="AG241" s="8">
        <v>3</v>
      </c>
      <c r="AH241" s="8">
        <v>3.1</v>
      </c>
    </row>
    <row r="242" spans="1:34" x14ac:dyDescent="0.25">
      <c r="A242" s="29">
        <v>48</v>
      </c>
      <c r="B242" t="s">
        <v>151</v>
      </c>
      <c r="C242" s="8">
        <v>0.9</v>
      </c>
      <c r="D242" s="8">
        <v>1</v>
      </c>
      <c r="E242" s="8">
        <v>1.1000000000000001</v>
      </c>
      <c r="F242" s="8">
        <v>1.2</v>
      </c>
      <c r="G242" s="8">
        <v>1.2</v>
      </c>
      <c r="H242" s="8">
        <v>1.2</v>
      </c>
      <c r="I242" s="8">
        <v>1.2</v>
      </c>
      <c r="J242" s="8">
        <v>1.3</v>
      </c>
      <c r="K242" s="8">
        <v>1.5</v>
      </c>
      <c r="L242" s="8">
        <v>1.9</v>
      </c>
      <c r="M242" s="8">
        <v>2.4</v>
      </c>
      <c r="N242" s="8">
        <v>3.1</v>
      </c>
      <c r="O242" s="8">
        <v>4.0999999999999996</v>
      </c>
      <c r="P242" s="8">
        <v>5.2</v>
      </c>
      <c r="Q242" s="8">
        <v>6</v>
      </c>
      <c r="R242" s="8">
        <v>6.5</v>
      </c>
      <c r="S242" s="8">
        <v>6.6</v>
      </c>
      <c r="T242" s="8">
        <v>6.8</v>
      </c>
      <c r="U242" s="8">
        <v>6.9</v>
      </c>
      <c r="V242" s="8">
        <v>7.1</v>
      </c>
      <c r="W242" s="8">
        <v>7.4</v>
      </c>
      <c r="X242" s="8">
        <v>7.6</v>
      </c>
      <c r="Y242" s="8">
        <v>7.9</v>
      </c>
      <c r="Z242" s="8">
        <v>8.3000000000000007</v>
      </c>
      <c r="AA242" s="8">
        <v>8.5</v>
      </c>
      <c r="AB242" s="8">
        <v>8.5</v>
      </c>
      <c r="AC242" s="8">
        <v>8.5</v>
      </c>
      <c r="AD242" s="8">
        <v>8.3000000000000007</v>
      </c>
      <c r="AE242" s="8">
        <v>7.9</v>
      </c>
      <c r="AF242" s="8">
        <v>7.4</v>
      </c>
      <c r="AG242" s="8">
        <v>7</v>
      </c>
      <c r="AH242" s="8">
        <v>6.7</v>
      </c>
    </row>
    <row r="243" spans="1:34" x14ac:dyDescent="0.25">
      <c r="A243" s="29">
        <v>49</v>
      </c>
      <c r="B243" t="s">
        <v>152</v>
      </c>
      <c r="C243" s="8">
        <v>3.3</v>
      </c>
      <c r="D243" s="8">
        <v>3.7</v>
      </c>
      <c r="E243" s="8">
        <v>4.0999999999999996</v>
      </c>
      <c r="F243" s="8">
        <v>4.4000000000000004</v>
      </c>
      <c r="G243" s="8">
        <v>4.5</v>
      </c>
      <c r="H243" s="8">
        <v>4.8</v>
      </c>
      <c r="I243" s="8">
        <v>5.2</v>
      </c>
      <c r="J243" s="8">
        <v>5.6</v>
      </c>
      <c r="K243" s="8">
        <v>6.1</v>
      </c>
      <c r="L243" s="8">
        <v>6.7</v>
      </c>
      <c r="M243" s="8">
        <v>7.6</v>
      </c>
      <c r="N243" s="8">
        <v>8.6999999999999993</v>
      </c>
      <c r="O243" s="8">
        <v>10</v>
      </c>
      <c r="P243" s="8">
        <v>11.5</v>
      </c>
      <c r="Q243" s="8">
        <v>12.7</v>
      </c>
      <c r="R243" s="8">
        <v>13.8</v>
      </c>
      <c r="S243" s="8">
        <v>15.1</v>
      </c>
      <c r="T243" s="8">
        <v>16.3</v>
      </c>
      <c r="U243" s="8">
        <v>17.600000000000001</v>
      </c>
      <c r="V243" s="8">
        <v>18.899999999999999</v>
      </c>
      <c r="W243" s="8">
        <v>19.899999999999999</v>
      </c>
      <c r="X243" s="8">
        <v>20.7</v>
      </c>
      <c r="Y243" s="8">
        <v>20.8</v>
      </c>
      <c r="Z243" s="8">
        <v>21</v>
      </c>
      <c r="AA243" s="8">
        <v>21.5</v>
      </c>
      <c r="AB243" s="8">
        <v>22</v>
      </c>
      <c r="AC243" s="8">
        <v>22.8</v>
      </c>
      <c r="AD243" s="8">
        <v>23.4</v>
      </c>
      <c r="AE243" s="8">
        <v>23.7</v>
      </c>
      <c r="AF243" s="8">
        <v>24</v>
      </c>
      <c r="AG243" s="8">
        <v>24.5</v>
      </c>
      <c r="AH243" s="8">
        <v>25.5</v>
      </c>
    </row>
    <row r="244" spans="1:34" x14ac:dyDescent="0.25">
      <c r="A244" s="29">
        <v>50</v>
      </c>
      <c r="B244" t="s">
        <v>153</v>
      </c>
      <c r="C244" s="8">
        <v>4</v>
      </c>
      <c r="D244" s="8">
        <v>4.4000000000000004</v>
      </c>
      <c r="E244" s="8">
        <v>4.8</v>
      </c>
      <c r="F244" s="8">
        <v>5</v>
      </c>
      <c r="G244" s="8">
        <v>5.2</v>
      </c>
      <c r="H244" s="8">
        <v>5.3</v>
      </c>
      <c r="I244" s="8">
        <v>5.5</v>
      </c>
      <c r="J244" s="8">
        <v>5.6</v>
      </c>
      <c r="K244" s="8">
        <v>5.8</v>
      </c>
      <c r="L244" s="8">
        <v>6.1</v>
      </c>
      <c r="M244" s="8">
        <v>6.3</v>
      </c>
      <c r="N244" s="8">
        <v>6.5</v>
      </c>
      <c r="O244" s="8">
        <v>6.7</v>
      </c>
      <c r="P244" s="8">
        <v>6.8</v>
      </c>
      <c r="Q244" s="8">
        <v>6.6</v>
      </c>
      <c r="R244" s="8">
        <v>6.6</v>
      </c>
      <c r="S244" s="8">
        <v>6.9</v>
      </c>
      <c r="T244" s="8">
        <v>6.9</v>
      </c>
      <c r="U244" s="8">
        <v>6.8</v>
      </c>
      <c r="V244" s="8">
        <v>6.5</v>
      </c>
      <c r="W244" s="8">
        <v>6.3</v>
      </c>
      <c r="X244" s="8">
        <v>6.4</v>
      </c>
      <c r="Y244" s="8">
        <v>6.6</v>
      </c>
      <c r="Z244" s="8">
        <v>6.7</v>
      </c>
      <c r="AA244" s="8">
        <v>6.9</v>
      </c>
      <c r="AB244" s="8">
        <v>7.3</v>
      </c>
      <c r="AC244" s="8">
        <v>7.5</v>
      </c>
      <c r="AD244" s="8">
        <v>7.7</v>
      </c>
      <c r="AE244" s="8">
        <v>7.7</v>
      </c>
      <c r="AF244" s="8">
        <v>7.8</v>
      </c>
      <c r="AG244" s="8">
        <v>8.1</v>
      </c>
      <c r="AH244" s="8">
        <v>8.5</v>
      </c>
    </row>
    <row r="245" spans="1:34" x14ac:dyDescent="0.25">
      <c r="A245" s="29">
        <v>51</v>
      </c>
      <c r="B245" t="s">
        <v>154</v>
      </c>
      <c r="C245" s="8">
        <v>1.5</v>
      </c>
      <c r="D245" s="8">
        <v>1.8</v>
      </c>
      <c r="E245" s="8">
        <v>2.1</v>
      </c>
      <c r="F245" s="8">
        <v>2.2999999999999998</v>
      </c>
      <c r="G245" s="8">
        <v>2.5</v>
      </c>
      <c r="H245" s="8">
        <v>2.7</v>
      </c>
      <c r="I245" s="8">
        <v>3</v>
      </c>
      <c r="J245" s="8">
        <v>3.4</v>
      </c>
      <c r="K245" s="8">
        <v>3.9</v>
      </c>
      <c r="L245" s="8">
        <v>4.4000000000000004</v>
      </c>
      <c r="M245" s="8">
        <v>5</v>
      </c>
      <c r="N245" s="8">
        <v>5.8</v>
      </c>
      <c r="O245" s="8">
        <v>6.9</v>
      </c>
      <c r="P245" s="8">
        <v>7.9</v>
      </c>
      <c r="Q245" s="8">
        <v>8.6999999999999993</v>
      </c>
      <c r="R245" s="8">
        <v>9.1999999999999993</v>
      </c>
      <c r="S245" s="8">
        <v>9.8000000000000007</v>
      </c>
      <c r="T245" s="8">
        <v>10.5</v>
      </c>
      <c r="U245" s="8">
        <v>11.2</v>
      </c>
      <c r="V245" s="8">
        <v>11.8</v>
      </c>
      <c r="W245" s="8">
        <v>12.4</v>
      </c>
      <c r="X245" s="8">
        <v>12.6</v>
      </c>
      <c r="Y245" s="8">
        <v>12.6</v>
      </c>
      <c r="Z245" s="8">
        <v>12.9</v>
      </c>
      <c r="AA245" s="8">
        <v>13.4</v>
      </c>
      <c r="AB245" s="8">
        <v>14</v>
      </c>
      <c r="AC245" s="8">
        <v>14.8</v>
      </c>
      <c r="AD245" s="8">
        <v>15.7</v>
      </c>
      <c r="AE245" s="8">
        <v>16.600000000000001</v>
      </c>
      <c r="AF245" s="8">
        <v>17.5</v>
      </c>
      <c r="AG245" s="8">
        <v>18.2</v>
      </c>
      <c r="AH245" s="8">
        <v>18.7</v>
      </c>
    </row>
    <row r="246" spans="1:34" x14ac:dyDescent="0.25">
      <c r="A246" s="29">
        <v>52</v>
      </c>
      <c r="B246" t="s">
        <v>155</v>
      </c>
      <c r="C246" s="8">
        <v>1.4</v>
      </c>
      <c r="D246" s="8">
        <v>1.6</v>
      </c>
      <c r="E246" s="8">
        <v>1.8</v>
      </c>
      <c r="F246" s="8">
        <v>1.9</v>
      </c>
      <c r="G246" s="8">
        <v>2</v>
      </c>
      <c r="H246" s="8">
        <v>2.1</v>
      </c>
      <c r="I246" s="8">
        <v>2.2000000000000002</v>
      </c>
      <c r="J246" s="8">
        <v>2.2000000000000002</v>
      </c>
      <c r="K246" s="8">
        <v>2.2000000000000002</v>
      </c>
      <c r="L246" s="8">
        <v>2.2000000000000002</v>
      </c>
      <c r="M246" s="8">
        <v>2.1</v>
      </c>
      <c r="N246" s="8">
        <v>1.9</v>
      </c>
      <c r="O246" s="8">
        <v>1.9</v>
      </c>
      <c r="P246" s="8">
        <v>1.9</v>
      </c>
      <c r="Q246" s="8">
        <v>1.9</v>
      </c>
      <c r="R246" s="8">
        <v>2</v>
      </c>
      <c r="S246" s="8">
        <v>2.1</v>
      </c>
      <c r="T246" s="8">
        <v>2.2000000000000002</v>
      </c>
      <c r="U246" s="8">
        <v>2.4</v>
      </c>
      <c r="V246" s="8">
        <v>2.8</v>
      </c>
      <c r="W246" s="8">
        <v>3.1</v>
      </c>
      <c r="X246" s="8">
        <v>3.1</v>
      </c>
      <c r="Y246" s="8">
        <v>3.1</v>
      </c>
      <c r="Z246" s="8">
        <v>3.1</v>
      </c>
      <c r="AA246" s="8">
        <v>3.3</v>
      </c>
      <c r="AB246" s="8">
        <v>3.5</v>
      </c>
      <c r="AC246" s="8">
        <v>3.7</v>
      </c>
      <c r="AD246" s="8">
        <v>3.9</v>
      </c>
      <c r="AE246" s="8">
        <v>4.0999999999999996</v>
      </c>
      <c r="AF246" s="8">
        <v>4.3</v>
      </c>
      <c r="AG246" s="8">
        <v>4.5999999999999996</v>
      </c>
      <c r="AH246" s="8">
        <v>4.9000000000000004</v>
      </c>
    </row>
    <row r="247" spans="1:34" x14ac:dyDescent="0.25">
      <c r="A247" s="29">
        <v>53</v>
      </c>
      <c r="B247" t="s">
        <v>83</v>
      </c>
      <c r="C247" s="8">
        <v>1</v>
      </c>
      <c r="D247" s="8">
        <v>1.1000000000000001</v>
      </c>
      <c r="E247" s="8">
        <v>1.2</v>
      </c>
      <c r="F247" s="8">
        <v>1.3</v>
      </c>
      <c r="G247" s="8">
        <v>1.3</v>
      </c>
      <c r="H247" s="8">
        <v>1.4</v>
      </c>
      <c r="I247" s="8">
        <v>1.5</v>
      </c>
      <c r="J247" s="8">
        <v>1.7</v>
      </c>
      <c r="K247" s="8">
        <v>1.8</v>
      </c>
      <c r="L247" s="8">
        <v>2</v>
      </c>
      <c r="M247" s="8">
        <v>2.2999999999999998</v>
      </c>
      <c r="N247" s="8">
        <v>2.6</v>
      </c>
      <c r="O247" s="8">
        <v>3</v>
      </c>
      <c r="P247" s="8">
        <v>3.5</v>
      </c>
      <c r="Q247" s="8">
        <v>3.9</v>
      </c>
      <c r="R247" s="8">
        <v>4.5</v>
      </c>
      <c r="S247" s="8">
        <v>5.0999999999999996</v>
      </c>
      <c r="T247" s="8">
        <v>5.7</v>
      </c>
      <c r="U247" s="8">
        <v>6.1</v>
      </c>
      <c r="V247" s="8">
        <v>6.5</v>
      </c>
      <c r="W247" s="8">
        <v>6.9</v>
      </c>
      <c r="X247" s="8">
        <v>7.3</v>
      </c>
      <c r="Y247" s="8">
        <v>7.7</v>
      </c>
      <c r="Z247" s="8">
        <v>8</v>
      </c>
      <c r="AA247" s="8">
        <v>8.3000000000000007</v>
      </c>
      <c r="AB247" s="8">
        <v>8.6</v>
      </c>
      <c r="AC247" s="8">
        <v>8.6999999999999993</v>
      </c>
      <c r="AD247" s="8">
        <v>8.6999999999999993</v>
      </c>
      <c r="AE247" s="8">
        <v>8.9</v>
      </c>
      <c r="AF247" s="8">
        <v>9.1</v>
      </c>
      <c r="AG247" s="8">
        <v>9.1999999999999993</v>
      </c>
      <c r="AH247" s="8">
        <v>9.4</v>
      </c>
    </row>
    <row r="248" spans="1:34" x14ac:dyDescent="0.25">
      <c r="A248" s="29">
        <v>54</v>
      </c>
      <c r="B248" t="s">
        <v>156</v>
      </c>
      <c r="C248" s="8">
        <v>5.3</v>
      </c>
      <c r="D248" s="8">
        <v>5.9</v>
      </c>
      <c r="E248" s="8">
        <v>6.6</v>
      </c>
      <c r="F248" s="8">
        <v>7.2</v>
      </c>
      <c r="G248" s="8">
        <v>7.9</v>
      </c>
      <c r="H248" s="8">
        <v>9</v>
      </c>
      <c r="I248" s="8">
        <v>10.199999999999999</v>
      </c>
      <c r="J248" s="8">
        <v>11.1</v>
      </c>
      <c r="K248" s="8">
        <v>11.8</v>
      </c>
      <c r="L248" s="8">
        <v>12.4</v>
      </c>
      <c r="M248" s="8">
        <v>13.1</v>
      </c>
      <c r="N248" s="8">
        <v>13.7</v>
      </c>
      <c r="O248" s="8">
        <v>14.2</v>
      </c>
      <c r="P248" s="8">
        <v>14.5</v>
      </c>
      <c r="Q248" s="8">
        <v>14.6</v>
      </c>
      <c r="R248" s="8">
        <v>15</v>
      </c>
      <c r="S248" s="8">
        <v>15.7</v>
      </c>
      <c r="T248" s="8">
        <v>16.7</v>
      </c>
      <c r="U248" s="8">
        <v>17.8</v>
      </c>
      <c r="V248" s="8">
        <v>18.899999999999999</v>
      </c>
      <c r="W248" s="8">
        <v>20.2</v>
      </c>
      <c r="X248" s="8">
        <v>21.6</v>
      </c>
      <c r="Y248" s="8">
        <v>22.2</v>
      </c>
      <c r="Z248" s="8">
        <v>22.9</v>
      </c>
      <c r="AA248" s="8">
        <v>23.8</v>
      </c>
      <c r="AB248" s="8">
        <v>24.4</v>
      </c>
      <c r="AC248" s="8">
        <v>25.2</v>
      </c>
      <c r="AD248" s="8">
        <v>26</v>
      </c>
      <c r="AE248" s="8">
        <v>26.7</v>
      </c>
      <c r="AF248" s="8">
        <v>27.4</v>
      </c>
      <c r="AG248" s="8">
        <v>28.4</v>
      </c>
      <c r="AH248" s="8">
        <v>29.8</v>
      </c>
    </row>
    <row r="249" spans="1:34" x14ac:dyDescent="0.25">
      <c r="A249" s="29">
        <v>55</v>
      </c>
      <c r="B249" t="s">
        <v>157</v>
      </c>
      <c r="C249" s="8">
        <v>5.8000000000000007</v>
      </c>
      <c r="D249" s="8">
        <v>6.4</v>
      </c>
      <c r="E249" s="8">
        <v>7</v>
      </c>
      <c r="F249" s="8">
        <v>7.8</v>
      </c>
      <c r="G249" s="8">
        <v>8.6999999999999993</v>
      </c>
      <c r="H249" s="8">
        <v>9.4</v>
      </c>
      <c r="I249" s="8">
        <v>10</v>
      </c>
      <c r="J249" s="8">
        <v>10.5</v>
      </c>
      <c r="K249" s="8">
        <v>10.9</v>
      </c>
      <c r="L249" s="8">
        <v>11.4</v>
      </c>
      <c r="M249" s="8">
        <v>12</v>
      </c>
      <c r="N249" s="8">
        <v>12.799999999999999</v>
      </c>
      <c r="O249" s="8">
        <v>13.799999999999999</v>
      </c>
      <c r="P249" s="8">
        <v>14.700000000000001</v>
      </c>
      <c r="Q249" s="8">
        <v>15.600000000000001</v>
      </c>
      <c r="R249" s="8">
        <v>16.7</v>
      </c>
      <c r="S249" s="8">
        <v>18.100000000000001</v>
      </c>
      <c r="T249" s="8">
        <v>19.7</v>
      </c>
      <c r="U249" s="8">
        <v>21.5</v>
      </c>
      <c r="V249" s="8">
        <v>23.5</v>
      </c>
      <c r="W249" s="8">
        <v>25.8</v>
      </c>
      <c r="X249" s="8">
        <v>28.2</v>
      </c>
      <c r="Y249" s="8">
        <v>30.3</v>
      </c>
      <c r="Z249" s="8">
        <v>31.799999999999997</v>
      </c>
      <c r="AA249" s="8">
        <v>33.4</v>
      </c>
      <c r="AB249" s="8">
        <v>35.4</v>
      </c>
      <c r="AC249" s="8">
        <v>37.5</v>
      </c>
      <c r="AD249" s="8">
        <v>39.199999999999996</v>
      </c>
      <c r="AE249" s="8">
        <v>40.699999999999996</v>
      </c>
      <c r="AF249" s="8">
        <v>42.2</v>
      </c>
      <c r="AG249" s="8">
        <v>43.6</v>
      </c>
      <c r="AH249" s="8">
        <v>45.300000000000004</v>
      </c>
    </row>
    <row r="250" spans="1:34" x14ac:dyDescent="0.25">
      <c r="A250" s="29">
        <v>56</v>
      </c>
      <c r="B250" t="s">
        <v>158</v>
      </c>
      <c r="C250" s="8">
        <v>0.3</v>
      </c>
      <c r="D250" s="8">
        <v>0.3</v>
      </c>
      <c r="E250" s="8">
        <v>0.3</v>
      </c>
      <c r="F250" s="8">
        <v>0.4</v>
      </c>
      <c r="G250" s="8">
        <v>0.4</v>
      </c>
      <c r="H250" s="8">
        <v>0.4</v>
      </c>
      <c r="I250" s="8">
        <v>0.4</v>
      </c>
      <c r="J250" s="8">
        <v>0.4</v>
      </c>
      <c r="K250" s="8">
        <v>0.5</v>
      </c>
      <c r="L250" s="8">
        <v>0.5</v>
      </c>
      <c r="M250" s="8">
        <v>0.5</v>
      </c>
      <c r="N250" s="8">
        <v>0.6</v>
      </c>
      <c r="O250" s="8">
        <v>0.6</v>
      </c>
      <c r="P250" s="8">
        <v>0.8</v>
      </c>
      <c r="Q250" s="8">
        <v>0.9</v>
      </c>
      <c r="R250" s="8">
        <v>1</v>
      </c>
      <c r="S250" s="8">
        <v>1.1000000000000001</v>
      </c>
      <c r="T250" s="8">
        <v>1.2</v>
      </c>
      <c r="U250" s="8">
        <v>1.3</v>
      </c>
      <c r="V250" s="8">
        <v>1.5</v>
      </c>
      <c r="W250" s="8">
        <v>1.7</v>
      </c>
      <c r="X250" s="8">
        <v>1.8</v>
      </c>
      <c r="Y250" s="8">
        <v>1.8</v>
      </c>
      <c r="Z250" s="8">
        <v>1.8</v>
      </c>
      <c r="AA250" s="8">
        <v>1.9</v>
      </c>
      <c r="AB250" s="8">
        <v>1.9</v>
      </c>
      <c r="AC250" s="8">
        <v>1.9</v>
      </c>
      <c r="AD250" s="8">
        <v>2</v>
      </c>
      <c r="AE250" s="8">
        <v>2</v>
      </c>
      <c r="AF250" s="8">
        <v>2</v>
      </c>
      <c r="AG250" s="8">
        <v>1.9</v>
      </c>
      <c r="AH250" s="8">
        <v>1.8</v>
      </c>
    </row>
    <row r="251" spans="1:34" x14ac:dyDescent="0.25">
      <c r="A251" s="29">
        <v>57</v>
      </c>
      <c r="B251" t="s">
        <v>159</v>
      </c>
      <c r="C251" s="8">
        <v>0.5</v>
      </c>
      <c r="D251" s="8">
        <v>0.5</v>
      </c>
      <c r="E251" s="8">
        <v>0.5</v>
      </c>
      <c r="F251" s="8">
        <v>0.5</v>
      </c>
      <c r="G251" s="8">
        <v>0.5</v>
      </c>
      <c r="H251" s="8">
        <v>0.6</v>
      </c>
      <c r="I251" s="8">
        <v>0.6</v>
      </c>
      <c r="J251" s="8">
        <v>0.7</v>
      </c>
      <c r="K251" s="8">
        <v>0.8</v>
      </c>
      <c r="L251" s="8">
        <v>0.8</v>
      </c>
      <c r="M251" s="8">
        <v>0.9</v>
      </c>
      <c r="N251" s="8">
        <v>0.9</v>
      </c>
      <c r="O251" s="8">
        <v>1</v>
      </c>
      <c r="P251" s="8">
        <v>1.2</v>
      </c>
      <c r="Q251" s="8">
        <v>1.3</v>
      </c>
      <c r="R251" s="8">
        <v>1.5</v>
      </c>
      <c r="S251" s="8">
        <v>1.6</v>
      </c>
      <c r="T251" s="8">
        <v>1.7</v>
      </c>
      <c r="U251" s="8">
        <v>1.8</v>
      </c>
      <c r="V251" s="8">
        <v>1.9</v>
      </c>
      <c r="W251" s="8">
        <v>2.1</v>
      </c>
      <c r="X251" s="8">
        <v>2.4</v>
      </c>
      <c r="Y251" s="8">
        <v>2.4</v>
      </c>
      <c r="Z251" s="8">
        <v>2.5</v>
      </c>
      <c r="AA251" s="8">
        <v>2.7</v>
      </c>
      <c r="AB251" s="8">
        <v>2.8</v>
      </c>
      <c r="AC251" s="8">
        <v>3</v>
      </c>
      <c r="AD251" s="8">
        <v>3.3</v>
      </c>
      <c r="AE251" s="8">
        <v>3.6</v>
      </c>
      <c r="AF251" s="8">
        <v>3.9</v>
      </c>
      <c r="AG251" s="8">
        <v>4.0999999999999996</v>
      </c>
      <c r="AH251" s="8">
        <v>4.2</v>
      </c>
    </row>
    <row r="252" spans="1:34" x14ac:dyDescent="0.25">
      <c r="A252" s="29">
        <v>58</v>
      </c>
      <c r="B252" t="s">
        <v>160</v>
      </c>
      <c r="C252" s="8">
        <v>0.8</v>
      </c>
      <c r="D252" s="8">
        <v>0.8</v>
      </c>
      <c r="E252" s="8">
        <v>0.9</v>
      </c>
      <c r="F252" s="8">
        <v>0.9</v>
      </c>
      <c r="G252" s="8">
        <v>1</v>
      </c>
      <c r="H252" s="8">
        <v>1.1000000000000001</v>
      </c>
      <c r="I252" s="8">
        <v>1.2</v>
      </c>
      <c r="J252" s="8">
        <v>1.4</v>
      </c>
      <c r="K252" s="8">
        <v>1.6</v>
      </c>
      <c r="L252" s="8">
        <v>1.7</v>
      </c>
      <c r="M252" s="8">
        <v>1.9</v>
      </c>
      <c r="N252" s="8">
        <v>2.1</v>
      </c>
      <c r="O252" s="8">
        <v>2.4</v>
      </c>
      <c r="P252" s="8">
        <v>2.8</v>
      </c>
      <c r="Q252" s="8">
        <v>3.2</v>
      </c>
      <c r="R252" s="8">
        <v>3.5</v>
      </c>
      <c r="S252" s="8">
        <v>3.6</v>
      </c>
      <c r="T252" s="8">
        <v>3.8</v>
      </c>
      <c r="U252" s="8">
        <v>4</v>
      </c>
      <c r="V252" s="8">
        <v>4.0999999999999996</v>
      </c>
      <c r="W252" s="8">
        <v>4.3</v>
      </c>
      <c r="X252" s="8">
        <v>4.5</v>
      </c>
      <c r="Y252" s="8">
        <v>4.7</v>
      </c>
      <c r="Z252" s="8">
        <v>4.8</v>
      </c>
      <c r="AA252" s="8">
        <v>4.7</v>
      </c>
      <c r="AB252" s="8">
        <v>4.7</v>
      </c>
      <c r="AC252" s="8">
        <v>4.8</v>
      </c>
      <c r="AD252" s="8">
        <v>5</v>
      </c>
      <c r="AE252" s="8">
        <v>5.2</v>
      </c>
      <c r="AF252" s="8">
        <v>5.6</v>
      </c>
      <c r="AG252" s="8">
        <v>5.9</v>
      </c>
      <c r="AH252" s="8">
        <v>6.2</v>
      </c>
    </row>
    <row r="253" spans="1:34" x14ac:dyDescent="0.25">
      <c r="A253" s="29">
        <v>59</v>
      </c>
      <c r="B253" t="s">
        <v>161</v>
      </c>
      <c r="C253" s="8">
        <v>1.4</v>
      </c>
      <c r="D253" s="8">
        <v>1.5</v>
      </c>
      <c r="E253" s="8">
        <v>1.6</v>
      </c>
      <c r="F253" s="8">
        <v>1.8</v>
      </c>
      <c r="G253" s="8">
        <v>2</v>
      </c>
      <c r="H253" s="8">
        <v>2</v>
      </c>
      <c r="I253" s="8">
        <v>2.1</v>
      </c>
      <c r="J253" s="8">
        <v>2.2000000000000002</v>
      </c>
      <c r="K253" s="8">
        <v>2.2000000000000002</v>
      </c>
      <c r="L253" s="8">
        <v>2.2999999999999998</v>
      </c>
      <c r="M253" s="8">
        <v>2.4</v>
      </c>
      <c r="N253" s="8">
        <v>2.5</v>
      </c>
      <c r="O253" s="8">
        <v>2.6</v>
      </c>
      <c r="P253" s="8">
        <v>2.8</v>
      </c>
      <c r="Q253" s="8">
        <v>2.9</v>
      </c>
      <c r="R253" s="8">
        <v>3.1</v>
      </c>
      <c r="S253" s="8">
        <v>3.4</v>
      </c>
      <c r="T253" s="8">
        <v>3.8</v>
      </c>
      <c r="U253" s="8">
        <v>4.0999999999999996</v>
      </c>
      <c r="V253" s="8">
        <v>4.5999999999999996</v>
      </c>
      <c r="W253" s="8">
        <v>5.2</v>
      </c>
      <c r="X253" s="8">
        <v>5.6</v>
      </c>
      <c r="Y253" s="8">
        <v>5.7</v>
      </c>
      <c r="Z253" s="8">
        <v>5.4</v>
      </c>
      <c r="AA253" s="8">
        <v>5.2</v>
      </c>
      <c r="AB253" s="8">
        <v>5</v>
      </c>
      <c r="AC253" s="8">
        <v>4.9000000000000004</v>
      </c>
      <c r="AD253" s="8">
        <v>4.9000000000000004</v>
      </c>
      <c r="AE253" s="8">
        <v>5</v>
      </c>
      <c r="AF253" s="8">
        <v>5</v>
      </c>
      <c r="AG253" s="8">
        <v>5</v>
      </c>
      <c r="AH253" s="8">
        <v>5.0999999999999996</v>
      </c>
    </row>
    <row r="254" spans="1:34" x14ac:dyDescent="0.25">
      <c r="A254" s="29">
        <v>60</v>
      </c>
      <c r="B254" t="s">
        <v>162</v>
      </c>
      <c r="C254" s="8">
        <v>4.5</v>
      </c>
      <c r="D254" s="8">
        <v>4.9000000000000004</v>
      </c>
      <c r="E254" s="8">
        <v>5.3</v>
      </c>
      <c r="F254" s="8">
        <v>5.6</v>
      </c>
      <c r="G254" s="8">
        <v>5.8</v>
      </c>
      <c r="H254" s="8">
        <v>6</v>
      </c>
      <c r="I254" s="8">
        <v>6.2</v>
      </c>
      <c r="J254" s="8">
        <v>6.6</v>
      </c>
      <c r="K254" s="8">
        <v>7.1</v>
      </c>
      <c r="L254" s="8">
        <v>7.6</v>
      </c>
      <c r="M254" s="8">
        <v>8.1</v>
      </c>
      <c r="N254" s="8">
        <v>8.6</v>
      </c>
      <c r="O254" s="8">
        <v>8.9</v>
      </c>
      <c r="P254" s="8">
        <v>9.1</v>
      </c>
      <c r="Q254" s="8">
        <v>9.1</v>
      </c>
      <c r="R254" s="8">
        <v>9</v>
      </c>
      <c r="S254" s="8">
        <v>8.9</v>
      </c>
      <c r="T254" s="8">
        <v>8.9</v>
      </c>
      <c r="U254" s="8">
        <v>9</v>
      </c>
      <c r="V254" s="8">
        <v>9.1</v>
      </c>
      <c r="W254" s="8">
        <v>9.4</v>
      </c>
      <c r="X254" s="8">
        <v>9.6</v>
      </c>
      <c r="Y254" s="8">
        <v>9.6999999999999993</v>
      </c>
      <c r="Z254" s="8">
        <v>9.6999999999999993</v>
      </c>
      <c r="AA254" s="8">
        <v>9.6999999999999993</v>
      </c>
      <c r="AB254" s="8">
        <v>10.1</v>
      </c>
      <c r="AC254" s="8">
        <v>10.8</v>
      </c>
      <c r="AD254" s="8">
        <v>11.4</v>
      </c>
      <c r="AE254" s="8">
        <v>11.7</v>
      </c>
      <c r="AF254" s="8">
        <v>11.7</v>
      </c>
      <c r="AG254" s="8">
        <v>12.1</v>
      </c>
      <c r="AH254" s="8">
        <v>12.8</v>
      </c>
    </row>
    <row r="255" spans="1:34" x14ac:dyDescent="0.25">
      <c r="A255" s="29">
        <v>61</v>
      </c>
      <c r="B255" t="s">
        <v>99</v>
      </c>
      <c r="C255" s="8">
        <v>3.6</v>
      </c>
      <c r="D255" s="8">
        <v>3.8</v>
      </c>
      <c r="E255" s="8">
        <v>4</v>
      </c>
      <c r="F255" s="8">
        <v>4.0999999999999996</v>
      </c>
      <c r="G255" s="8">
        <v>4.3</v>
      </c>
      <c r="H255" s="8">
        <v>4.5</v>
      </c>
      <c r="I255" s="8">
        <v>4.8</v>
      </c>
      <c r="J255" s="8">
        <v>5.0999999999999996</v>
      </c>
      <c r="K255" s="8">
        <v>5.4</v>
      </c>
      <c r="L255" s="8">
        <v>5.6</v>
      </c>
      <c r="M255" s="8">
        <v>5.7</v>
      </c>
      <c r="N255" s="8">
        <v>5.9</v>
      </c>
      <c r="O255" s="8">
        <v>6.4</v>
      </c>
      <c r="P255" s="8">
        <v>7</v>
      </c>
      <c r="Q255" s="8">
        <v>7.8</v>
      </c>
      <c r="R255" s="8">
        <v>8.5</v>
      </c>
      <c r="S255" s="8">
        <v>9.1</v>
      </c>
      <c r="T255" s="8">
        <v>9.6999999999999993</v>
      </c>
      <c r="U255" s="8">
        <v>10.199999999999999</v>
      </c>
      <c r="V255" s="8">
        <v>10.9</v>
      </c>
      <c r="W255" s="8">
        <v>11.7</v>
      </c>
      <c r="X255" s="8">
        <v>12.4</v>
      </c>
      <c r="Y255" s="8">
        <v>12.5</v>
      </c>
      <c r="Z255" s="8">
        <v>12.5</v>
      </c>
      <c r="AA255" s="8">
        <v>12.7</v>
      </c>
      <c r="AB255" s="8">
        <v>13.1</v>
      </c>
      <c r="AC255" s="8">
        <v>13.4</v>
      </c>
      <c r="AD255" s="8">
        <v>13.9</v>
      </c>
      <c r="AE255" s="8">
        <v>14.7</v>
      </c>
      <c r="AF255" s="8">
        <v>15.7</v>
      </c>
      <c r="AG255" s="8">
        <v>16.100000000000001</v>
      </c>
      <c r="AH255" s="8">
        <v>16.2</v>
      </c>
    </row>
    <row r="256" spans="1:34" x14ac:dyDescent="0.25">
      <c r="A256" s="29">
        <v>62</v>
      </c>
      <c r="B256" t="s">
        <v>163</v>
      </c>
      <c r="C256" s="8">
        <v>40.1</v>
      </c>
      <c r="D256" s="8">
        <v>42.699999999999996</v>
      </c>
      <c r="E256" s="8">
        <v>45.7</v>
      </c>
      <c r="F256" s="8">
        <v>48.599999999999994</v>
      </c>
      <c r="G256" s="8">
        <v>51.4</v>
      </c>
      <c r="H256" s="8">
        <v>52.900000000000006</v>
      </c>
      <c r="I256" s="8">
        <v>54.5</v>
      </c>
      <c r="J256" s="8">
        <v>56.599999999999994</v>
      </c>
      <c r="K256" s="8">
        <v>56.800000000000004</v>
      </c>
      <c r="L256" s="8">
        <v>56.099999999999994</v>
      </c>
      <c r="M256" s="8">
        <v>54.7</v>
      </c>
      <c r="N256" s="8">
        <v>54.699999999999996</v>
      </c>
      <c r="O256" s="8">
        <v>54.8</v>
      </c>
      <c r="P256" s="8">
        <v>55.6</v>
      </c>
      <c r="Q256" s="8">
        <v>55.5</v>
      </c>
      <c r="R256" s="8">
        <v>55.7</v>
      </c>
      <c r="S256" s="8">
        <v>56.900000000000006</v>
      </c>
      <c r="T256" s="8">
        <v>59.1</v>
      </c>
      <c r="U256" s="8">
        <v>62</v>
      </c>
      <c r="V256" s="8">
        <v>65.600000000000009</v>
      </c>
      <c r="W256" s="8">
        <v>69.3</v>
      </c>
      <c r="X256" s="8">
        <v>74.5</v>
      </c>
      <c r="Y256" s="8">
        <v>79.5</v>
      </c>
      <c r="Z256" s="8">
        <v>83.8</v>
      </c>
      <c r="AA256" s="8">
        <v>88.300000000000011</v>
      </c>
      <c r="AB256" s="8">
        <v>90.699999999999989</v>
      </c>
      <c r="AC256" s="8">
        <v>91</v>
      </c>
      <c r="AD256" s="8">
        <v>90.6</v>
      </c>
      <c r="AE256" s="8">
        <v>89.800000000000011</v>
      </c>
      <c r="AF256" s="8">
        <v>89.5</v>
      </c>
      <c r="AG256" s="8">
        <v>89.8</v>
      </c>
      <c r="AH256" s="8">
        <v>92.100000000000009</v>
      </c>
    </row>
    <row r="257" spans="1:34" x14ac:dyDescent="0.25">
      <c r="A257" s="29">
        <v>63</v>
      </c>
      <c r="B257" t="s">
        <v>164</v>
      </c>
      <c r="C257" s="8">
        <v>12.2</v>
      </c>
      <c r="D257" s="8">
        <v>13.3</v>
      </c>
      <c r="E257" s="8">
        <v>14.8</v>
      </c>
      <c r="F257" s="8">
        <v>16.399999999999999</v>
      </c>
      <c r="G257" s="8">
        <v>17.899999999999999</v>
      </c>
      <c r="H257" s="8">
        <v>19.100000000000001</v>
      </c>
      <c r="I257" s="8">
        <v>20.100000000000001</v>
      </c>
      <c r="J257" s="8">
        <v>21.4</v>
      </c>
      <c r="K257" s="8">
        <v>22.7</v>
      </c>
      <c r="L257" s="8">
        <v>23.8</v>
      </c>
      <c r="M257" s="8">
        <v>24.6</v>
      </c>
      <c r="N257" s="8">
        <v>25.5</v>
      </c>
      <c r="O257" s="8">
        <v>26.9</v>
      </c>
      <c r="P257" s="8">
        <v>28.7</v>
      </c>
      <c r="Q257" s="8">
        <v>29.9</v>
      </c>
      <c r="R257" s="8">
        <v>30.9</v>
      </c>
      <c r="S257" s="8">
        <v>31.9</v>
      </c>
      <c r="T257" s="8">
        <v>33</v>
      </c>
      <c r="U257" s="8">
        <v>33.9</v>
      </c>
      <c r="V257" s="8">
        <v>34.4</v>
      </c>
      <c r="W257" s="8">
        <v>35.6</v>
      </c>
      <c r="X257" s="8">
        <v>37.4</v>
      </c>
      <c r="Y257" s="8">
        <v>38.9</v>
      </c>
      <c r="Z257" s="8">
        <v>39.4</v>
      </c>
      <c r="AA257" s="8">
        <v>39.6</v>
      </c>
      <c r="AB257" s="8">
        <v>40.299999999999997</v>
      </c>
      <c r="AC257" s="8">
        <v>40.5</v>
      </c>
      <c r="AD257" s="8">
        <v>41.1</v>
      </c>
      <c r="AE257" s="8">
        <v>41.4</v>
      </c>
      <c r="AF257" s="8">
        <v>41.7</v>
      </c>
      <c r="AG257" s="8">
        <v>42.5</v>
      </c>
      <c r="AH257" s="8">
        <v>43.9</v>
      </c>
    </row>
    <row r="258" spans="1:34" s="32" customFormat="1" x14ac:dyDescent="0.25">
      <c r="A258" s="33" t="s">
        <v>498</v>
      </c>
    </row>
    <row r="259" spans="1:34" x14ac:dyDescent="0.25">
      <c r="A259" s="29">
        <v>1</v>
      </c>
      <c r="B259" t="s">
        <v>108</v>
      </c>
      <c r="C259" s="8">
        <v>1.3</v>
      </c>
      <c r="D259" s="8">
        <v>1.3</v>
      </c>
      <c r="E259" s="8">
        <v>1.3</v>
      </c>
      <c r="F259" s="8">
        <v>1.3</v>
      </c>
      <c r="G259" s="8">
        <v>1.3</v>
      </c>
      <c r="H259" s="8">
        <v>1.3</v>
      </c>
      <c r="I259" s="8">
        <v>1.3</v>
      </c>
      <c r="J259" s="8">
        <v>1.3</v>
      </c>
      <c r="K259" s="8">
        <v>1.4</v>
      </c>
      <c r="L259" s="8">
        <v>1.4</v>
      </c>
      <c r="M259" s="8">
        <v>1.4</v>
      </c>
      <c r="N259" s="8">
        <v>1.5</v>
      </c>
      <c r="O259" s="8">
        <v>1.5</v>
      </c>
      <c r="P259" s="8">
        <v>1.5</v>
      </c>
      <c r="Q259" s="8">
        <v>1.6</v>
      </c>
      <c r="R259" s="8">
        <v>1.7</v>
      </c>
      <c r="S259" s="8">
        <v>1.7</v>
      </c>
      <c r="T259" s="8">
        <v>1.8</v>
      </c>
      <c r="U259" s="8">
        <v>1.9</v>
      </c>
      <c r="V259" s="8">
        <v>2</v>
      </c>
      <c r="W259" s="8">
        <v>2</v>
      </c>
      <c r="X259" s="8">
        <v>2.2000000000000002</v>
      </c>
      <c r="Y259" s="8">
        <v>2.2999999999999998</v>
      </c>
      <c r="Z259" s="8">
        <v>2.4</v>
      </c>
      <c r="AA259" s="8">
        <v>2.5</v>
      </c>
      <c r="AB259" s="8">
        <v>2.6</v>
      </c>
      <c r="AC259" s="8">
        <v>2.8</v>
      </c>
      <c r="AD259" s="8">
        <v>3</v>
      </c>
      <c r="AE259" s="8">
        <v>3.2</v>
      </c>
      <c r="AF259" s="8">
        <v>3.3</v>
      </c>
      <c r="AG259" s="8">
        <v>3.4</v>
      </c>
      <c r="AH259" s="8">
        <v>3.5</v>
      </c>
    </row>
    <row r="260" spans="1:34" x14ac:dyDescent="0.25">
      <c r="A260" s="29">
        <v>2</v>
      </c>
      <c r="B260" t="s">
        <v>109</v>
      </c>
      <c r="C260" s="8">
        <v>0.1</v>
      </c>
      <c r="D260" s="8">
        <v>0.1</v>
      </c>
      <c r="E260" s="8">
        <v>0.1</v>
      </c>
      <c r="F260" s="8">
        <v>0.1</v>
      </c>
      <c r="G260" s="8">
        <v>0.1</v>
      </c>
      <c r="H260" s="8">
        <v>0.1</v>
      </c>
      <c r="I260" s="8">
        <v>0.1</v>
      </c>
      <c r="J260" s="8">
        <v>0.1</v>
      </c>
      <c r="K260" s="8">
        <v>0.1</v>
      </c>
      <c r="L260" s="8">
        <v>0.1</v>
      </c>
      <c r="M260" s="8">
        <v>0.1</v>
      </c>
      <c r="N260" s="8">
        <v>0.2</v>
      </c>
      <c r="O260" s="8">
        <v>0.2</v>
      </c>
      <c r="P260" s="8">
        <v>0.2</v>
      </c>
      <c r="Q260" s="8">
        <v>0.2</v>
      </c>
      <c r="R260" s="8">
        <v>0.2</v>
      </c>
      <c r="S260" s="8">
        <v>0.2</v>
      </c>
      <c r="T260" s="8">
        <v>0.2</v>
      </c>
      <c r="U260" s="8">
        <v>0.2</v>
      </c>
      <c r="V260" s="8">
        <v>0.2</v>
      </c>
      <c r="W260" s="8">
        <v>0.2</v>
      </c>
      <c r="X260" s="8">
        <v>0.2</v>
      </c>
      <c r="Y260" s="8">
        <v>0.2</v>
      </c>
      <c r="Z260" s="8">
        <v>0.2</v>
      </c>
      <c r="AA260" s="8">
        <v>0.3</v>
      </c>
      <c r="AB260" s="8">
        <v>0.3</v>
      </c>
      <c r="AC260" s="8">
        <v>0.3</v>
      </c>
      <c r="AD260" s="8">
        <v>0.3</v>
      </c>
      <c r="AE260" s="8">
        <v>0.3</v>
      </c>
      <c r="AF260" s="8">
        <v>0.3</v>
      </c>
      <c r="AG260" s="8">
        <v>0.3</v>
      </c>
      <c r="AH260" s="8">
        <v>0.4</v>
      </c>
    </row>
    <row r="261" spans="1:34" x14ac:dyDescent="0.25">
      <c r="A261" s="29">
        <v>3</v>
      </c>
      <c r="B261" t="s">
        <v>110</v>
      </c>
      <c r="C261" s="8">
        <v>15.3</v>
      </c>
      <c r="D261" s="8">
        <v>15.2</v>
      </c>
      <c r="E261" s="8">
        <v>15.2</v>
      </c>
      <c r="F261" s="8">
        <v>15.2</v>
      </c>
      <c r="G261" s="8">
        <v>15.4</v>
      </c>
      <c r="H261" s="8">
        <v>15.4</v>
      </c>
      <c r="I261" s="8">
        <v>15.3</v>
      </c>
      <c r="J261" s="8">
        <v>15.4</v>
      </c>
      <c r="K261" s="8">
        <v>15.4</v>
      </c>
      <c r="L261" s="8">
        <v>15.4</v>
      </c>
      <c r="M261" s="8">
        <v>15.7</v>
      </c>
      <c r="N261" s="8">
        <v>16.2</v>
      </c>
      <c r="O261" s="8">
        <v>16.5</v>
      </c>
      <c r="P261" s="8">
        <v>16.899999999999999</v>
      </c>
      <c r="Q261" s="8">
        <v>17.7</v>
      </c>
      <c r="R261" s="8">
        <v>18.7</v>
      </c>
      <c r="S261" s="8">
        <v>19.899999999999999</v>
      </c>
      <c r="T261" s="8">
        <v>21.5</v>
      </c>
      <c r="U261" s="8">
        <v>23.9</v>
      </c>
      <c r="V261" s="8">
        <v>27.9</v>
      </c>
      <c r="W261" s="8">
        <v>32.6</v>
      </c>
      <c r="X261" s="8">
        <v>37.9</v>
      </c>
      <c r="Y261" s="8">
        <v>42.1</v>
      </c>
      <c r="Z261" s="8">
        <v>45.1</v>
      </c>
      <c r="AA261" s="8">
        <v>49.4</v>
      </c>
      <c r="AB261" s="8">
        <v>55.5</v>
      </c>
      <c r="AC261" s="8">
        <v>62.3</v>
      </c>
      <c r="AD261" s="8">
        <v>70.099999999999994</v>
      </c>
      <c r="AE261" s="8">
        <v>76.599999999999994</v>
      </c>
      <c r="AF261" s="8">
        <v>78.5</v>
      </c>
      <c r="AG261" s="8">
        <v>79.3</v>
      </c>
      <c r="AH261" s="8">
        <v>82.3</v>
      </c>
    </row>
    <row r="262" spans="1:34" x14ac:dyDescent="0.25">
      <c r="A262" s="29">
        <v>4</v>
      </c>
      <c r="B262" t="s">
        <v>111</v>
      </c>
      <c r="C262" s="8">
        <v>1</v>
      </c>
      <c r="D262" s="8">
        <v>1</v>
      </c>
      <c r="E262" s="8">
        <v>1</v>
      </c>
      <c r="F262" s="8">
        <v>1</v>
      </c>
      <c r="G262" s="8">
        <v>1</v>
      </c>
      <c r="H262" s="8">
        <v>1</v>
      </c>
      <c r="I262" s="8">
        <v>1.1000000000000001</v>
      </c>
      <c r="J262" s="8">
        <v>1.1000000000000001</v>
      </c>
      <c r="K262" s="8">
        <v>1.1000000000000001</v>
      </c>
      <c r="L262" s="8">
        <v>1.2</v>
      </c>
      <c r="M262" s="8">
        <v>1.2</v>
      </c>
      <c r="N262" s="8">
        <v>1.2</v>
      </c>
      <c r="O262" s="8">
        <v>1.2</v>
      </c>
      <c r="P262" s="8">
        <v>1.2</v>
      </c>
      <c r="Q262" s="8">
        <v>1.2</v>
      </c>
      <c r="R262" s="8">
        <v>1.3</v>
      </c>
      <c r="S262" s="8">
        <v>1.3</v>
      </c>
      <c r="T262" s="8">
        <v>1.4</v>
      </c>
      <c r="U262" s="8">
        <v>1.5</v>
      </c>
      <c r="V262" s="8">
        <v>1.7</v>
      </c>
      <c r="W262" s="8">
        <v>2</v>
      </c>
      <c r="X262" s="8">
        <v>2.2000000000000002</v>
      </c>
      <c r="Y262" s="8">
        <v>2.4</v>
      </c>
      <c r="Z262" s="8">
        <v>2.6</v>
      </c>
      <c r="AA262" s="8">
        <v>2.9</v>
      </c>
      <c r="AB262" s="8">
        <v>3.3</v>
      </c>
      <c r="AC262" s="8">
        <v>3.6</v>
      </c>
      <c r="AD262" s="8">
        <v>3.8</v>
      </c>
      <c r="AE262" s="8">
        <v>4.0999999999999996</v>
      </c>
      <c r="AF262" s="8">
        <v>4.3</v>
      </c>
      <c r="AG262" s="8">
        <v>4.5</v>
      </c>
      <c r="AH262" s="8">
        <v>4.5999999999999996</v>
      </c>
    </row>
    <row r="263" spans="1:34" x14ac:dyDescent="0.25">
      <c r="A263" s="29">
        <v>5</v>
      </c>
      <c r="B263" t="s">
        <v>112</v>
      </c>
      <c r="C263" s="8">
        <v>0.7</v>
      </c>
      <c r="D263" s="8">
        <v>0.7</v>
      </c>
      <c r="E263" s="8">
        <v>0.7</v>
      </c>
      <c r="F263" s="8">
        <v>0.7</v>
      </c>
      <c r="G263" s="8">
        <v>0.7</v>
      </c>
      <c r="H263" s="8">
        <v>0.8</v>
      </c>
      <c r="I263" s="8">
        <v>0.7</v>
      </c>
      <c r="J263" s="8">
        <v>0.7</v>
      </c>
      <c r="K263" s="8">
        <v>0.7</v>
      </c>
      <c r="L263" s="8">
        <v>0.7</v>
      </c>
      <c r="M263" s="8">
        <v>0.7</v>
      </c>
      <c r="N263" s="8">
        <v>0.7</v>
      </c>
      <c r="O263" s="8">
        <v>0.7</v>
      </c>
      <c r="P263" s="8">
        <v>0.7</v>
      </c>
      <c r="Q263" s="8">
        <v>0.7</v>
      </c>
      <c r="R263" s="8">
        <v>0.7</v>
      </c>
      <c r="S263" s="8">
        <v>0.7</v>
      </c>
      <c r="T263" s="8">
        <v>0.7</v>
      </c>
      <c r="U263" s="8">
        <v>0.7</v>
      </c>
      <c r="V263" s="8">
        <v>0.8</v>
      </c>
      <c r="W263" s="8">
        <v>0.8</v>
      </c>
      <c r="X263" s="8">
        <v>1</v>
      </c>
      <c r="Y263" s="8">
        <v>1.2</v>
      </c>
      <c r="Z263" s="8">
        <v>1.3</v>
      </c>
      <c r="AA263" s="8">
        <v>1.3</v>
      </c>
      <c r="AB263" s="8">
        <v>1.4</v>
      </c>
      <c r="AC263" s="8">
        <v>1.5</v>
      </c>
      <c r="AD263" s="8">
        <v>1.6</v>
      </c>
      <c r="AE263" s="8">
        <v>1.7</v>
      </c>
      <c r="AF263" s="8">
        <v>1.7</v>
      </c>
      <c r="AG263" s="8">
        <v>1.7</v>
      </c>
      <c r="AH263" s="8">
        <v>1.6</v>
      </c>
    </row>
    <row r="264" spans="1:34" x14ac:dyDescent="0.25">
      <c r="A264" s="29">
        <v>6</v>
      </c>
      <c r="B264" t="s">
        <v>13</v>
      </c>
      <c r="C264" s="8">
        <v>4.8</v>
      </c>
      <c r="D264" s="8">
        <v>5.0999999999999996</v>
      </c>
      <c r="E264" s="8">
        <v>5.3</v>
      </c>
      <c r="F264" s="8">
        <v>5.6</v>
      </c>
      <c r="G264" s="8">
        <v>5.9</v>
      </c>
      <c r="H264" s="8">
        <v>6.2</v>
      </c>
      <c r="I264" s="8">
        <v>6.5</v>
      </c>
      <c r="J264" s="8">
        <v>6.7</v>
      </c>
      <c r="K264" s="8">
        <v>7</v>
      </c>
      <c r="L264" s="8">
        <v>7.3</v>
      </c>
      <c r="M264" s="8">
        <v>7.6</v>
      </c>
      <c r="N264" s="8">
        <v>7.9</v>
      </c>
      <c r="O264" s="8">
        <v>8.1999999999999993</v>
      </c>
      <c r="P264" s="8">
        <v>8.6</v>
      </c>
      <c r="Q264" s="8">
        <v>9.1999999999999993</v>
      </c>
      <c r="R264" s="8">
        <v>9.6999999999999993</v>
      </c>
      <c r="S264" s="8">
        <v>10</v>
      </c>
      <c r="T264" s="8">
        <v>10.3</v>
      </c>
      <c r="U264" s="8">
        <v>10.5</v>
      </c>
      <c r="V264" s="8">
        <v>10.8</v>
      </c>
      <c r="W264" s="8">
        <v>11.3</v>
      </c>
      <c r="X264" s="8">
        <v>12</v>
      </c>
      <c r="Y264" s="8">
        <v>12.9</v>
      </c>
      <c r="Z264" s="8">
        <v>13.9</v>
      </c>
      <c r="AA264" s="8">
        <v>14.7</v>
      </c>
      <c r="AB264" s="8">
        <v>15.7</v>
      </c>
      <c r="AC264" s="8">
        <v>16.7</v>
      </c>
      <c r="AD264" s="8">
        <v>17.7</v>
      </c>
      <c r="AE264" s="8">
        <v>18.8</v>
      </c>
      <c r="AF264" s="8">
        <v>20</v>
      </c>
      <c r="AG264" s="8">
        <v>21.1</v>
      </c>
      <c r="AH264" s="8">
        <v>22.1</v>
      </c>
    </row>
    <row r="265" spans="1:34" x14ac:dyDescent="0.25">
      <c r="A265" s="29">
        <v>7</v>
      </c>
      <c r="B265" t="s">
        <v>15</v>
      </c>
      <c r="C265" s="8">
        <v>0.4</v>
      </c>
      <c r="D265" s="8">
        <v>0.4</v>
      </c>
      <c r="E265" s="8">
        <v>0.4</v>
      </c>
      <c r="F265" s="8">
        <v>0.5</v>
      </c>
      <c r="G265" s="8">
        <v>0.5</v>
      </c>
      <c r="H265" s="8">
        <v>0.5</v>
      </c>
      <c r="I265" s="8">
        <v>0.5</v>
      </c>
      <c r="J265" s="8">
        <v>0.5</v>
      </c>
      <c r="K265" s="8">
        <v>0.5</v>
      </c>
      <c r="L265" s="8">
        <v>0.6</v>
      </c>
      <c r="M265" s="8">
        <v>0.6</v>
      </c>
      <c r="N265" s="8">
        <v>0.6</v>
      </c>
      <c r="O265" s="8">
        <v>0.6</v>
      </c>
      <c r="P265" s="8">
        <v>0.7</v>
      </c>
      <c r="Q265" s="8">
        <v>0.7</v>
      </c>
      <c r="R265" s="8">
        <v>0.7</v>
      </c>
      <c r="S265" s="8">
        <v>0.7</v>
      </c>
      <c r="T265" s="8">
        <v>0.8</v>
      </c>
      <c r="U265" s="8">
        <v>0.8</v>
      </c>
      <c r="V265" s="8">
        <v>0.8</v>
      </c>
      <c r="W265" s="8">
        <v>0.9</v>
      </c>
      <c r="X265" s="8">
        <v>1</v>
      </c>
      <c r="Y265" s="8">
        <v>1.2</v>
      </c>
      <c r="Z265" s="8">
        <v>1.2</v>
      </c>
      <c r="AA265" s="8">
        <v>1.2</v>
      </c>
      <c r="AB265" s="8">
        <v>1.2</v>
      </c>
      <c r="AC265" s="8">
        <v>1.2</v>
      </c>
      <c r="AD265" s="8">
        <v>1.3</v>
      </c>
      <c r="AE265" s="8">
        <v>1.3</v>
      </c>
      <c r="AF265" s="8">
        <v>1.3</v>
      </c>
      <c r="AG265" s="8">
        <v>1.4</v>
      </c>
      <c r="AH265" s="8">
        <v>1.4</v>
      </c>
    </row>
    <row r="266" spans="1:34" x14ac:dyDescent="0.25">
      <c r="A266" s="29">
        <v>8</v>
      </c>
      <c r="B266" t="s">
        <v>113</v>
      </c>
      <c r="C266" s="8">
        <v>0.2</v>
      </c>
      <c r="D266" s="8">
        <v>0.2</v>
      </c>
      <c r="E266" s="8">
        <v>0.2</v>
      </c>
      <c r="F266" s="8">
        <v>0.2</v>
      </c>
      <c r="G266" s="8">
        <v>0.2</v>
      </c>
      <c r="H266" s="8">
        <v>0.2</v>
      </c>
      <c r="I266" s="8">
        <v>0.2</v>
      </c>
      <c r="J266" s="8">
        <v>0.2</v>
      </c>
      <c r="K266" s="8">
        <v>0.2</v>
      </c>
      <c r="L266" s="8">
        <v>0.2</v>
      </c>
      <c r="M266" s="8">
        <v>0.2</v>
      </c>
      <c r="N266" s="8">
        <v>0.2</v>
      </c>
      <c r="O266" s="8">
        <v>0.2</v>
      </c>
      <c r="P266" s="8">
        <v>0.2</v>
      </c>
      <c r="Q266" s="8">
        <v>0.2</v>
      </c>
      <c r="R266" s="8">
        <v>0.2</v>
      </c>
      <c r="S266" s="8">
        <v>0.2</v>
      </c>
      <c r="T266" s="8">
        <v>0.3</v>
      </c>
      <c r="U266" s="8">
        <v>0.3</v>
      </c>
      <c r="V266" s="8">
        <v>0.3</v>
      </c>
      <c r="W266" s="8">
        <v>0.3</v>
      </c>
      <c r="X266" s="8">
        <v>0.3</v>
      </c>
      <c r="Y266" s="8">
        <v>0.3</v>
      </c>
      <c r="Z266" s="8">
        <v>0.3</v>
      </c>
      <c r="AA266" s="8">
        <v>0.3</v>
      </c>
      <c r="AB266" s="8">
        <v>0.3</v>
      </c>
      <c r="AC266" s="8">
        <v>0.3</v>
      </c>
      <c r="AD266" s="8">
        <v>0.3</v>
      </c>
      <c r="AE266" s="8">
        <v>0.3</v>
      </c>
      <c r="AF266" s="8">
        <v>0.3</v>
      </c>
      <c r="AG266" s="8">
        <v>0.3</v>
      </c>
      <c r="AH266" s="8">
        <v>0.3</v>
      </c>
    </row>
    <row r="267" spans="1:34" x14ac:dyDescent="0.25">
      <c r="A267" s="29">
        <v>9</v>
      </c>
      <c r="B267" t="s">
        <v>114</v>
      </c>
      <c r="C267" s="8">
        <v>0.2</v>
      </c>
      <c r="D267" s="8">
        <v>0.2</v>
      </c>
      <c r="E267" s="8">
        <v>0.2</v>
      </c>
      <c r="F267" s="8">
        <v>0.2</v>
      </c>
      <c r="G267" s="8">
        <v>0.2</v>
      </c>
      <c r="H267" s="8">
        <v>0.2</v>
      </c>
      <c r="I267" s="8">
        <v>0.2</v>
      </c>
      <c r="J267" s="8">
        <v>0.2</v>
      </c>
      <c r="K267" s="8">
        <v>0.3</v>
      </c>
      <c r="L267" s="8">
        <v>0.3</v>
      </c>
      <c r="M267" s="8">
        <v>0.3</v>
      </c>
      <c r="N267" s="8">
        <v>0.3</v>
      </c>
      <c r="O267" s="8">
        <v>0.3</v>
      </c>
      <c r="P267" s="8">
        <v>0.3</v>
      </c>
      <c r="Q267" s="8">
        <v>0.3</v>
      </c>
      <c r="R267" s="8">
        <v>0.3</v>
      </c>
      <c r="S267" s="8">
        <v>0.3</v>
      </c>
      <c r="T267" s="8">
        <v>0.3</v>
      </c>
      <c r="U267" s="8">
        <v>0.4</v>
      </c>
      <c r="V267" s="8">
        <v>0.4</v>
      </c>
      <c r="W267" s="8">
        <v>0.4</v>
      </c>
      <c r="X267" s="8">
        <v>0.4</v>
      </c>
      <c r="Y267" s="8">
        <v>0.4</v>
      </c>
      <c r="Z267" s="8">
        <v>0.4</v>
      </c>
      <c r="AA267" s="8">
        <v>0.4</v>
      </c>
      <c r="AB267" s="8">
        <v>0.4</v>
      </c>
      <c r="AC267" s="8">
        <v>0.4</v>
      </c>
      <c r="AD267" s="8">
        <v>0.5</v>
      </c>
      <c r="AE267" s="8">
        <v>0.5</v>
      </c>
      <c r="AF267" s="8">
        <v>0.5</v>
      </c>
      <c r="AG267" s="8">
        <v>0.5</v>
      </c>
      <c r="AH267" s="8">
        <v>0.6</v>
      </c>
    </row>
    <row r="268" spans="1:34" x14ac:dyDescent="0.25">
      <c r="A268" s="29">
        <v>10</v>
      </c>
      <c r="B268" t="s">
        <v>115</v>
      </c>
      <c r="C268" s="8">
        <v>0.5</v>
      </c>
      <c r="D268" s="8">
        <v>0.5</v>
      </c>
      <c r="E268" s="8">
        <v>0.5</v>
      </c>
      <c r="F268" s="8">
        <v>0.5</v>
      </c>
      <c r="G268" s="8">
        <v>0.5</v>
      </c>
      <c r="H268" s="8">
        <v>0.5</v>
      </c>
      <c r="I268" s="8">
        <v>0.5</v>
      </c>
      <c r="J268" s="8">
        <v>0.5</v>
      </c>
      <c r="K268" s="8">
        <v>0.5</v>
      </c>
      <c r="L268" s="8">
        <v>0.6</v>
      </c>
      <c r="M268" s="8">
        <v>0.6</v>
      </c>
      <c r="N268" s="8">
        <v>0.6</v>
      </c>
      <c r="O268" s="8">
        <v>0.6</v>
      </c>
      <c r="P268" s="8">
        <v>0.6</v>
      </c>
      <c r="Q268" s="8">
        <v>0.6</v>
      </c>
      <c r="R268" s="8">
        <v>0.6</v>
      </c>
      <c r="S268" s="8">
        <v>0.6</v>
      </c>
      <c r="T268" s="8">
        <v>0.6</v>
      </c>
      <c r="U268" s="8">
        <v>0.6</v>
      </c>
      <c r="V268" s="8">
        <v>0.6</v>
      </c>
      <c r="W268" s="8">
        <v>0.6</v>
      </c>
      <c r="X268" s="8">
        <v>0.6</v>
      </c>
      <c r="Y268" s="8">
        <v>0.6</v>
      </c>
      <c r="Z268" s="8">
        <v>0.7</v>
      </c>
      <c r="AA268" s="8">
        <v>0.7</v>
      </c>
      <c r="AB268" s="8">
        <v>0.7</v>
      </c>
      <c r="AC268" s="8">
        <v>0.7</v>
      </c>
      <c r="AD268" s="8">
        <v>0.7</v>
      </c>
      <c r="AE268" s="8">
        <v>0.7</v>
      </c>
      <c r="AF268" s="8">
        <v>0.7</v>
      </c>
      <c r="AG268" s="8">
        <v>0.7</v>
      </c>
      <c r="AH268" s="8">
        <v>0.8</v>
      </c>
    </row>
    <row r="269" spans="1:34" x14ac:dyDescent="0.25">
      <c r="A269" s="29">
        <v>11</v>
      </c>
      <c r="B269" t="s">
        <v>116</v>
      </c>
      <c r="C269" s="8">
        <v>0.4</v>
      </c>
      <c r="D269" s="8">
        <v>0.4</v>
      </c>
      <c r="E269" s="8">
        <v>0.4</v>
      </c>
      <c r="F269" s="8">
        <v>0.4</v>
      </c>
      <c r="G269" s="8">
        <v>0.5</v>
      </c>
      <c r="H269" s="8">
        <v>0.5</v>
      </c>
      <c r="I269" s="8">
        <v>0.5</v>
      </c>
      <c r="J269" s="8">
        <v>0.5</v>
      </c>
      <c r="K269" s="8">
        <v>0.5</v>
      </c>
      <c r="L269" s="8">
        <v>0.6</v>
      </c>
      <c r="M269" s="8">
        <v>0.6</v>
      </c>
      <c r="N269" s="8">
        <v>0.6</v>
      </c>
      <c r="O269" s="8">
        <v>0.6</v>
      </c>
      <c r="P269" s="8">
        <v>0.6</v>
      </c>
      <c r="Q269" s="8">
        <v>0.6</v>
      </c>
      <c r="R269" s="8">
        <v>0.7</v>
      </c>
      <c r="S269" s="8">
        <v>0.7</v>
      </c>
      <c r="T269" s="8">
        <v>0.7</v>
      </c>
      <c r="U269" s="8">
        <v>0.7</v>
      </c>
      <c r="V269" s="8">
        <v>0.7</v>
      </c>
      <c r="W269" s="8">
        <v>0.7</v>
      </c>
      <c r="X269" s="8">
        <v>0.7</v>
      </c>
      <c r="Y269" s="8">
        <v>0.8</v>
      </c>
      <c r="Z269" s="8">
        <v>0.8</v>
      </c>
      <c r="AA269" s="8">
        <v>0.8</v>
      </c>
      <c r="AB269" s="8">
        <v>0.8</v>
      </c>
      <c r="AC269" s="8">
        <v>0.8</v>
      </c>
      <c r="AD269" s="8">
        <v>0.9</v>
      </c>
      <c r="AE269" s="8">
        <v>0.9</v>
      </c>
      <c r="AF269" s="8">
        <v>0.9</v>
      </c>
      <c r="AG269" s="8">
        <v>0.9</v>
      </c>
      <c r="AH269" s="8">
        <v>1</v>
      </c>
    </row>
    <row r="270" spans="1:34" x14ac:dyDescent="0.25">
      <c r="A270" s="29">
        <v>12</v>
      </c>
      <c r="B270" t="s">
        <v>117</v>
      </c>
      <c r="C270" s="8">
        <v>0.4</v>
      </c>
      <c r="D270" s="8">
        <v>0.4</v>
      </c>
      <c r="E270" s="8">
        <v>0.4</v>
      </c>
      <c r="F270" s="8">
        <v>0.5</v>
      </c>
      <c r="G270" s="8">
        <v>0.5</v>
      </c>
      <c r="H270" s="8">
        <v>0.5</v>
      </c>
      <c r="I270" s="8">
        <v>0.5</v>
      </c>
      <c r="J270" s="8">
        <v>0.5</v>
      </c>
      <c r="K270" s="8">
        <v>0.6</v>
      </c>
      <c r="L270" s="8">
        <v>0.6</v>
      </c>
      <c r="M270" s="8">
        <v>0.7</v>
      </c>
      <c r="N270" s="8">
        <v>0.8</v>
      </c>
      <c r="O270" s="8">
        <v>0.8</v>
      </c>
      <c r="P270" s="8">
        <v>0.9</v>
      </c>
      <c r="Q270" s="8">
        <v>0.9</v>
      </c>
      <c r="R270" s="8">
        <v>0.9</v>
      </c>
      <c r="S270" s="8">
        <v>0.9</v>
      </c>
      <c r="T270" s="8">
        <v>0.9</v>
      </c>
      <c r="U270" s="8">
        <v>0.9</v>
      </c>
      <c r="V270" s="8">
        <v>0.9</v>
      </c>
      <c r="W270" s="8">
        <v>0.9</v>
      </c>
      <c r="X270" s="8">
        <v>0.9</v>
      </c>
      <c r="Y270" s="8">
        <v>1</v>
      </c>
      <c r="Z270" s="8">
        <v>1</v>
      </c>
      <c r="AA270" s="8">
        <v>1</v>
      </c>
      <c r="AB270" s="8">
        <v>1</v>
      </c>
      <c r="AC270" s="8">
        <v>1.1000000000000001</v>
      </c>
      <c r="AD270" s="8">
        <v>1.1000000000000001</v>
      </c>
      <c r="AE270" s="8">
        <v>1.1000000000000001</v>
      </c>
      <c r="AF270" s="8">
        <v>1.1000000000000001</v>
      </c>
      <c r="AG270" s="8">
        <v>1.1000000000000001</v>
      </c>
      <c r="AH270" s="8">
        <v>1.2</v>
      </c>
    </row>
    <row r="271" spans="1:34" x14ac:dyDescent="0.25">
      <c r="A271" s="29">
        <v>13</v>
      </c>
      <c r="B271" t="s">
        <v>118</v>
      </c>
      <c r="C271" s="8">
        <v>0.7</v>
      </c>
      <c r="D271" s="8">
        <v>0.8</v>
      </c>
      <c r="E271" s="8">
        <v>0.8</v>
      </c>
      <c r="F271" s="8">
        <v>0.9</v>
      </c>
      <c r="G271" s="8">
        <v>0.9</v>
      </c>
      <c r="H271" s="8">
        <v>1</v>
      </c>
      <c r="I271" s="8">
        <v>1</v>
      </c>
      <c r="J271" s="8">
        <v>1</v>
      </c>
      <c r="K271" s="8">
        <v>1.1000000000000001</v>
      </c>
      <c r="L271" s="8">
        <v>1.3</v>
      </c>
      <c r="M271" s="8">
        <v>1.5</v>
      </c>
      <c r="N271" s="8">
        <v>1.6</v>
      </c>
      <c r="O271" s="8">
        <v>1.7</v>
      </c>
      <c r="P271" s="8">
        <v>1.8</v>
      </c>
      <c r="Q271" s="8">
        <v>2</v>
      </c>
      <c r="R271" s="8">
        <v>2.1</v>
      </c>
      <c r="S271" s="8">
        <v>2.1</v>
      </c>
      <c r="T271" s="8">
        <v>2.1</v>
      </c>
      <c r="U271" s="8">
        <v>2.1</v>
      </c>
      <c r="V271" s="8">
        <v>2.1</v>
      </c>
      <c r="W271" s="8">
        <v>2.1</v>
      </c>
      <c r="X271" s="8">
        <v>2.2000000000000002</v>
      </c>
      <c r="Y271" s="8">
        <v>2.2999999999999998</v>
      </c>
      <c r="Z271" s="8">
        <v>2.4</v>
      </c>
      <c r="AA271" s="8">
        <v>2.4</v>
      </c>
      <c r="AB271" s="8">
        <v>2.5</v>
      </c>
      <c r="AC271" s="8">
        <v>2.6</v>
      </c>
      <c r="AD271" s="8">
        <v>2.7</v>
      </c>
      <c r="AE271" s="8">
        <v>2.8</v>
      </c>
      <c r="AF271" s="8">
        <v>2.8</v>
      </c>
      <c r="AG271" s="8">
        <v>2.7</v>
      </c>
      <c r="AH271" s="8">
        <v>2.7</v>
      </c>
    </row>
    <row r="272" spans="1:34" x14ac:dyDescent="0.25">
      <c r="A272" s="29">
        <v>14</v>
      </c>
      <c r="B272" t="s">
        <v>119</v>
      </c>
      <c r="C272" s="8">
        <v>0.2</v>
      </c>
      <c r="D272" s="8">
        <v>0.2</v>
      </c>
      <c r="E272" s="8">
        <v>0.2</v>
      </c>
      <c r="F272" s="8">
        <v>0.2</v>
      </c>
      <c r="G272" s="8">
        <v>0.2</v>
      </c>
      <c r="H272" s="8">
        <v>0.3</v>
      </c>
      <c r="I272" s="8">
        <v>0.3</v>
      </c>
      <c r="J272" s="8">
        <v>0.3</v>
      </c>
      <c r="K272" s="8">
        <v>0.3</v>
      </c>
      <c r="L272" s="8">
        <v>0.3</v>
      </c>
      <c r="M272" s="8">
        <v>0.3</v>
      </c>
      <c r="N272" s="8">
        <v>0.3</v>
      </c>
      <c r="O272" s="8">
        <v>0.3</v>
      </c>
      <c r="P272" s="8">
        <v>0.3</v>
      </c>
      <c r="Q272" s="8">
        <v>0.4</v>
      </c>
      <c r="R272" s="8">
        <v>0.4</v>
      </c>
      <c r="S272" s="8">
        <v>0.4</v>
      </c>
      <c r="T272" s="8">
        <v>0.4</v>
      </c>
      <c r="U272" s="8">
        <v>0.4</v>
      </c>
      <c r="V272" s="8">
        <v>0.4</v>
      </c>
      <c r="W272" s="8">
        <v>0.4</v>
      </c>
      <c r="X272" s="8">
        <v>0.4</v>
      </c>
      <c r="Y272" s="8">
        <v>0.4</v>
      </c>
      <c r="Z272" s="8">
        <v>0.4</v>
      </c>
      <c r="AA272" s="8">
        <v>0.4</v>
      </c>
      <c r="AB272" s="8">
        <v>0.4</v>
      </c>
      <c r="AC272" s="8">
        <v>0.4</v>
      </c>
      <c r="AD272" s="8">
        <v>0.4</v>
      </c>
      <c r="AE272" s="8">
        <v>0.4</v>
      </c>
      <c r="AF272" s="8">
        <v>0.4</v>
      </c>
      <c r="AG272" s="8">
        <v>0.4</v>
      </c>
      <c r="AH272" s="8">
        <v>0.4</v>
      </c>
    </row>
    <row r="273" spans="1:34" x14ac:dyDescent="0.25">
      <c r="A273" s="29">
        <v>15</v>
      </c>
      <c r="B273" t="s">
        <v>120</v>
      </c>
      <c r="C273" s="8">
        <v>0.3</v>
      </c>
      <c r="D273" s="8">
        <v>0.3</v>
      </c>
      <c r="E273" s="8">
        <v>0.3</v>
      </c>
      <c r="F273" s="8">
        <v>0.3</v>
      </c>
      <c r="G273" s="8">
        <v>0.3</v>
      </c>
      <c r="H273" s="8">
        <v>0.3</v>
      </c>
      <c r="I273" s="8">
        <v>0.4</v>
      </c>
      <c r="J273" s="8">
        <v>0.4</v>
      </c>
      <c r="K273" s="8">
        <v>0.4</v>
      </c>
      <c r="L273" s="8">
        <v>0.4</v>
      </c>
      <c r="M273" s="8">
        <v>0.5</v>
      </c>
      <c r="N273" s="8">
        <v>0.5</v>
      </c>
      <c r="O273" s="8">
        <v>0.6</v>
      </c>
      <c r="P273" s="8">
        <v>0.6</v>
      </c>
      <c r="Q273" s="8">
        <v>0.7</v>
      </c>
      <c r="R273" s="8">
        <v>0.7</v>
      </c>
      <c r="S273" s="8">
        <v>0.7</v>
      </c>
      <c r="T273" s="8">
        <v>0.7</v>
      </c>
      <c r="U273" s="8">
        <v>0.8</v>
      </c>
      <c r="V273" s="8">
        <v>0.8</v>
      </c>
      <c r="W273" s="8">
        <v>0.8</v>
      </c>
      <c r="X273" s="8">
        <v>0.8</v>
      </c>
      <c r="Y273" s="8">
        <v>0.8</v>
      </c>
      <c r="Z273" s="8">
        <v>0.9</v>
      </c>
      <c r="AA273" s="8">
        <v>0.9</v>
      </c>
      <c r="AB273" s="8">
        <v>1</v>
      </c>
      <c r="AC273" s="8">
        <v>1</v>
      </c>
      <c r="AD273" s="8">
        <v>1.1000000000000001</v>
      </c>
      <c r="AE273" s="8">
        <v>1.1000000000000001</v>
      </c>
      <c r="AF273" s="8">
        <v>1.2</v>
      </c>
      <c r="AG273" s="8">
        <v>1.2</v>
      </c>
      <c r="AH273" s="8">
        <v>1.2</v>
      </c>
    </row>
    <row r="274" spans="1:34" x14ac:dyDescent="0.25">
      <c r="A274" s="29">
        <v>16</v>
      </c>
      <c r="B274" t="s">
        <v>121</v>
      </c>
      <c r="C274" s="8">
        <v>0.3</v>
      </c>
      <c r="D274" s="8">
        <v>0.4</v>
      </c>
      <c r="E274" s="8">
        <v>0.4</v>
      </c>
      <c r="F274" s="8">
        <v>0.4</v>
      </c>
      <c r="G274" s="8">
        <v>0.5</v>
      </c>
      <c r="H274" s="8">
        <v>0.5</v>
      </c>
      <c r="I274" s="8">
        <v>0.5</v>
      </c>
      <c r="J274" s="8">
        <v>0.5</v>
      </c>
      <c r="K274" s="8">
        <v>0.6</v>
      </c>
      <c r="L274" s="8">
        <v>0.6</v>
      </c>
      <c r="M274" s="8">
        <v>0.6</v>
      </c>
      <c r="N274" s="8">
        <v>0.7</v>
      </c>
      <c r="O274" s="8">
        <v>0.7</v>
      </c>
      <c r="P274" s="8">
        <v>0.7</v>
      </c>
      <c r="Q274" s="8">
        <v>0.7</v>
      </c>
      <c r="R274" s="8">
        <v>0.7</v>
      </c>
      <c r="S274" s="8">
        <v>0.7</v>
      </c>
      <c r="T274" s="8">
        <v>0.7</v>
      </c>
      <c r="U274" s="8">
        <v>0.7</v>
      </c>
      <c r="V274" s="8">
        <v>0.7</v>
      </c>
      <c r="W274" s="8">
        <v>0.8</v>
      </c>
      <c r="X274" s="8">
        <v>0.8</v>
      </c>
      <c r="Y274" s="8">
        <v>0.8</v>
      </c>
      <c r="Z274" s="8">
        <v>0.8</v>
      </c>
      <c r="AA274" s="8">
        <v>0.9</v>
      </c>
      <c r="AB274" s="8">
        <v>0.9</v>
      </c>
      <c r="AC274" s="8">
        <v>0.9</v>
      </c>
      <c r="AD274" s="8">
        <v>0.9</v>
      </c>
      <c r="AE274" s="8">
        <v>0.9</v>
      </c>
      <c r="AF274" s="8">
        <v>1</v>
      </c>
      <c r="AG274" s="8">
        <v>1</v>
      </c>
      <c r="AH274" s="8">
        <v>1</v>
      </c>
    </row>
    <row r="275" spans="1:34" x14ac:dyDescent="0.25">
      <c r="A275" s="29">
        <v>17</v>
      </c>
      <c r="B275" t="s">
        <v>122</v>
      </c>
      <c r="C275" s="8">
        <v>0.1</v>
      </c>
      <c r="D275" s="8">
        <v>0.1</v>
      </c>
      <c r="E275" s="8">
        <v>0.1</v>
      </c>
      <c r="F275" s="8">
        <v>0.1</v>
      </c>
      <c r="G275" s="8">
        <v>0.1</v>
      </c>
      <c r="H275" s="8">
        <v>0.1</v>
      </c>
      <c r="I275" s="8">
        <v>0.1</v>
      </c>
      <c r="J275" s="8">
        <v>0.1</v>
      </c>
      <c r="K275" s="8">
        <v>0.1</v>
      </c>
      <c r="L275" s="8">
        <v>0.1</v>
      </c>
      <c r="M275" s="8">
        <v>0.1</v>
      </c>
      <c r="N275" s="8">
        <v>0.1</v>
      </c>
      <c r="O275" s="8">
        <v>0.1</v>
      </c>
      <c r="P275" s="8">
        <v>0.1</v>
      </c>
      <c r="Q275" s="8">
        <v>0.1</v>
      </c>
      <c r="R275" s="8">
        <v>0.1</v>
      </c>
      <c r="S275" s="8">
        <v>0.1</v>
      </c>
      <c r="T275" s="8">
        <v>0.1</v>
      </c>
      <c r="U275" s="8">
        <v>0.2</v>
      </c>
      <c r="V275" s="8">
        <v>0.2</v>
      </c>
      <c r="W275" s="8">
        <v>0.2</v>
      </c>
      <c r="X275" s="8">
        <v>0.2</v>
      </c>
      <c r="Y275" s="8">
        <v>0.2</v>
      </c>
      <c r="Z275" s="8">
        <v>0.2</v>
      </c>
      <c r="AA275" s="8">
        <v>0.2</v>
      </c>
      <c r="AB275" s="8">
        <v>0.2</v>
      </c>
      <c r="AC275" s="8">
        <v>0.2</v>
      </c>
      <c r="AD275" s="8">
        <v>0.2</v>
      </c>
      <c r="AE275" s="8">
        <v>0.2</v>
      </c>
      <c r="AF275" s="8">
        <v>0.2</v>
      </c>
      <c r="AG275" s="8">
        <v>0.2</v>
      </c>
      <c r="AH275" s="8">
        <v>0.2</v>
      </c>
    </row>
    <row r="276" spans="1:34" x14ac:dyDescent="0.25">
      <c r="A276" s="29">
        <v>18</v>
      </c>
      <c r="B276" t="s">
        <v>123</v>
      </c>
      <c r="C276" s="8">
        <v>0.2</v>
      </c>
      <c r="D276" s="8">
        <v>0.2</v>
      </c>
      <c r="E276" s="8">
        <v>0.2</v>
      </c>
      <c r="F276" s="8">
        <v>0.3</v>
      </c>
      <c r="G276" s="8">
        <v>0.3</v>
      </c>
      <c r="H276" s="8">
        <v>0.3</v>
      </c>
      <c r="I276" s="8">
        <v>0.3</v>
      </c>
      <c r="J276" s="8">
        <v>0.3</v>
      </c>
      <c r="K276" s="8">
        <v>0.3</v>
      </c>
      <c r="L276" s="8">
        <v>0.3</v>
      </c>
      <c r="M276" s="8">
        <v>0.3</v>
      </c>
      <c r="N276" s="8">
        <v>0.3</v>
      </c>
      <c r="O276" s="8">
        <v>0.3</v>
      </c>
      <c r="P276" s="8">
        <v>0.4</v>
      </c>
      <c r="Q276" s="8">
        <v>0.4</v>
      </c>
      <c r="R276" s="8">
        <v>0.4</v>
      </c>
      <c r="S276" s="8">
        <v>0.4</v>
      </c>
      <c r="T276" s="8">
        <v>0.4</v>
      </c>
      <c r="U276" s="8">
        <v>0.4</v>
      </c>
      <c r="V276" s="8">
        <v>0.4</v>
      </c>
      <c r="W276" s="8">
        <v>0.4</v>
      </c>
      <c r="X276" s="8">
        <v>0.5</v>
      </c>
      <c r="Y276" s="8">
        <v>0.5</v>
      </c>
      <c r="Z276" s="8">
        <v>0.5</v>
      </c>
      <c r="AA276" s="8">
        <v>0.5</v>
      </c>
      <c r="AB276" s="8">
        <v>0.5</v>
      </c>
      <c r="AC276" s="8">
        <v>0.5</v>
      </c>
      <c r="AD276" s="8">
        <v>0.5</v>
      </c>
      <c r="AE276" s="8">
        <v>0.5</v>
      </c>
      <c r="AF276" s="8">
        <v>0.5</v>
      </c>
      <c r="AG276" s="8">
        <v>0.5</v>
      </c>
      <c r="AH276" s="8">
        <v>0.6</v>
      </c>
    </row>
    <row r="277" spans="1:34" x14ac:dyDescent="0.25">
      <c r="A277" s="29">
        <v>19</v>
      </c>
      <c r="B277" t="s">
        <v>124</v>
      </c>
      <c r="C277" s="8">
        <v>0.8</v>
      </c>
      <c r="D277" s="8">
        <v>0.9</v>
      </c>
      <c r="E277" s="8">
        <v>0.9</v>
      </c>
      <c r="F277" s="8">
        <v>0.9</v>
      </c>
      <c r="G277" s="8">
        <v>1</v>
      </c>
      <c r="H277" s="8">
        <v>1</v>
      </c>
      <c r="I277" s="8">
        <v>1.1000000000000001</v>
      </c>
      <c r="J277" s="8">
        <v>1.1000000000000001</v>
      </c>
      <c r="K277" s="8">
        <v>1.2</v>
      </c>
      <c r="L277" s="8">
        <v>1.2</v>
      </c>
      <c r="M277" s="8">
        <v>1.2</v>
      </c>
      <c r="N277" s="8">
        <v>1.3</v>
      </c>
      <c r="O277" s="8">
        <v>1.3</v>
      </c>
      <c r="P277" s="8">
        <v>1.3</v>
      </c>
      <c r="Q277" s="8">
        <v>1.3</v>
      </c>
      <c r="R277" s="8">
        <v>1.4</v>
      </c>
      <c r="S277" s="8">
        <v>1.4</v>
      </c>
      <c r="T277" s="8">
        <v>1.4</v>
      </c>
      <c r="U277" s="8">
        <v>1.5</v>
      </c>
      <c r="V277" s="8">
        <v>1.5</v>
      </c>
      <c r="W277" s="8">
        <v>1.6</v>
      </c>
      <c r="X277" s="8">
        <v>1.7</v>
      </c>
      <c r="Y277" s="8">
        <v>1.7</v>
      </c>
      <c r="Z277" s="8">
        <v>1.8</v>
      </c>
      <c r="AA277" s="8">
        <v>1.8</v>
      </c>
      <c r="AB277" s="8">
        <v>1.9</v>
      </c>
      <c r="AC277" s="8">
        <v>1.9</v>
      </c>
      <c r="AD277" s="8">
        <v>2</v>
      </c>
      <c r="AE277" s="8">
        <v>2.1</v>
      </c>
      <c r="AF277" s="8">
        <v>2.2000000000000002</v>
      </c>
      <c r="AG277" s="8">
        <v>2.2999999999999998</v>
      </c>
      <c r="AH277" s="8">
        <v>2.4</v>
      </c>
    </row>
    <row r="278" spans="1:34" x14ac:dyDescent="0.25">
      <c r="A278" s="29">
        <v>20</v>
      </c>
      <c r="B278" t="s">
        <v>125</v>
      </c>
      <c r="C278" s="8">
        <v>0.2</v>
      </c>
      <c r="D278" s="8">
        <v>0.2</v>
      </c>
      <c r="E278" s="8">
        <v>0.2</v>
      </c>
      <c r="F278" s="8">
        <v>0.2</v>
      </c>
      <c r="G278" s="8">
        <v>0.2</v>
      </c>
      <c r="H278" s="8">
        <v>0.2</v>
      </c>
      <c r="I278" s="8">
        <v>0.2</v>
      </c>
      <c r="J278" s="8">
        <v>0.2</v>
      </c>
      <c r="K278" s="8">
        <v>0.2</v>
      </c>
      <c r="L278" s="8">
        <v>0.2</v>
      </c>
      <c r="M278" s="8">
        <v>0.2</v>
      </c>
      <c r="N278" s="8">
        <v>0.2</v>
      </c>
      <c r="O278" s="8">
        <v>0.2</v>
      </c>
      <c r="P278" s="8">
        <v>0.2</v>
      </c>
      <c r="Q278" s="8">
        <v>0.2</v>
      </c>
      <c r="R278" s="8">
        <v>0.2</v>
      </c>
      <c r="S278" s="8">
        <v>0.2</v>
      </c>
      <c r="T278" s="8">
        <v>0.2</v>
      </c>
      <c r="U278" s="8">
        <v>0.2</v>
      </c>
      <c r="V278" s="8">
        <v>0.2</v>
      </c>
      <c r="W278" s="8">
        <v>0.2</v>
      </c>
      <c r="X278" s="8">
        <v>0.2</v>
      </c>
      <c r="Y278" s="8">
        <v>0.2</v>
      </c>
      <c r="Z278" s="8">
        <v>0.2</v>
      </c>
      <c r="AA278" s="8">
        <v>0.2</v>
      </c>
      <c r="AB278" s="8">
        <v>0.2</v>
      </c>
      <c r="AC278" s="8">
        <v>0.2</v>
      </c>
      <c r="AD278" s="8">
        <v>0.2</v>
      </c>
      <c r="AE278" s="8">
        <v>0.2</v>
      </c>
      <c r="AF278" s="8">
        <v>0.2</v>
      </c>
      <c r="AG278" s="8">
        <v>0.2</v>
      </c>
      <c r="AH278" s="8">
        <v>0.2</v>
      </c>
    </row>
    <row r="279" spans="1:34" x14ac:dyDescent="0.25">
      <c r="A279" s="29">
        <v>21</v>
      </c>
      <c r="B279" t="s">
        <v>126</v>
      </c>
      <c r="C279" s="8">
        <v>0.1</v>
      </c>
      <c r="D279" s="8">
        <v>0.1</v>
      </c>
      <c r="E279" s="8">
        <v>0.1</v>
      </c>
      <c r="F279" s="8">
        <v>0.1</v>
      </c>
      <c r="G279" s="8">
        <v>0.1</v>
      </c>
      <c r="H279" s="8">
        <v>0.1</v>
      </c>
      <c r="I279" s="8">
        <v>0.1</v>
      </c>
      <c r="J279" s="8">
        <v>0.1</v>
      </c>
      <c r="K279" s="8">
        <v>0.1</v>
      </c>
      <c r="L279" s="8">
        <v>0.1</v>
      </c>
      <c r="M279" s="8">
        <v>0.1</v>
      </c>
      <c r="N279" s="8">
        <v>0.1</v>
      </c>
      <c r="O279" s="8">
        <v>0.1</v>
      </c>
      <c r="P279" s="8">
        <v>0.1</v>
      </c>
      <c r="Q279" s="8">
        <v>0.1</v>
      </c>
      <c r="R279" s="8">
        <v>0.1</v>
      </c>
      <c r="S279" s="8">
        <v>0.1</v>
      </c>
      <c r="T279" s="8">
        <v>0.1</v>
      </c>
      <c r="U279" s="8">
        <v>0.1</v>
      </c>
      <c r="V279" s="8">
        <v>0.1</v>
      </c>
      <c r="W279" s="8">
        <v>0.1</v>
      </c>
      <c r="X279" s="8">
        <v>0.1</v>
      </c>
      <c r="Y279" s="8">
        <v>0.1</v>
      </c>
      <c r="Z279" s="8">
        <v>0.1</v>
      </c>
      <c r="AA279" s="8">
        <v>0.1</v>
      </c>
      <c r="AB279" s="8">
        <v>0.1</v>
      </c>
      <c r="AC279" s="8">
        <v>0.1</v>
      </c>
      <c r="AD279" s="8">
        <v>0.1</v>
      </c>
      <c r="AE279" s="8">
        <v>0.1</v>
      </c>
      <c r="AF279" s="8">
        <v>0.1</v>
      </c>
      <c r="AG279" s="8">
        <v>0.1</v>
      </c>
      <c r="AH279" s="8">
        <v>0.1</v>
      </c>
    </row>
    <row r="280" spans="1:34" x14ac:dyDescent="0.25">
      <c r="A280" s="29">
        <v>22</v>
      </c>
      <c r="B280" t="s">
        <v>127</v>
      </c>
      <c r="C280" s="8">
        <v>0.3</v>
      </c>
      <c r="D280" s="8">
        <v>0.3</v>
      </c>
      <c r="E280" s="8">
        <v>0.3</v>
      </c>
      <c r="F280" s="8">
        <v>0.3</v>
      </c>
      <c r="G280" s="8">
        <v>0.4</v>
      </c>
      <c r="H280" s="8">
        <v>0.4</v>
      </c>
      <c r="I280" s="8">
        <v>0.4</v>
      </c>
      <c r="J280" s="8">
        <v>0.4</v>
      </c>
      <c r="K280" s="8">
        <v>0.4</v>
      </c>
      <c r="L280" s="8">
        <v>0.4</v>
      </c>
      <c r="M280" s="8">
        <v>0.4</v>
      </c>
      <c r="N280" s="8">
        <v>0.4</v>
      </c>
      <c r="O280" s="8">
        <v>0.4</v>
      </c>
      <c r="P280" s="8">
        <v>0.5</v>
      </c>
      <c r="Q280" s="8">
        <v>0.5</v>
      </c>
      <c r="R280" s="8">
        <v>0.5</v>
      </c>
      <c r="S280" s="8">
        <v>0.5</v>
      </c>
      <c r="T280" s="8">
        <v>0.5</v>
      </c>
      <c r="U280" s="8">
        <v>0.5</v>
      </c>
      <c r="V280" s="8">
        <v>0.5</v>
      </c>
      <c r="W280" s="8">
        <v>0.5</v>
      </c>
      <c r="X280" s="8">
        <v>0.5</v>
      </c>
      <c r="Y280" s="8">
        <v>0.5</v>
      </c>
      <c r="Z280" s="8">
        <v>0.5</v>
      </c>
      <c r="AA280" s="8">
        <v>0.5</v>
      </c>
      <c r="AB280" s="8">
        <v>0.5</v>
      </c>
      <c r="AC280" s="8">
        <v>0.5</v>
      </c>
      <c r="AD280" s="8">
        <v>0.5</v>
      </c>
      <c r="AE280" s="8">
        <v>0.6</v>
      </c>
      <c r="AF280" s="8">
        <v>0.6</v>
      </c>
      <c r="AG280" s="8">
        <v>0.6</v>
      </c>
      <c r="AH280" s="8">
        <v>0.6</v>
      </c>
    </row>
    <row r="281" spans="1:34" x14ac:dyDescent="0.25">
      <c r="A281" s="29">
        <v>23</v>
      </c>
      <c r="B281" t="s">
        <v>128</v>
      </c>
      <c r="C281" s="8">
        <v>0.1</v>
      </c>
      <c r="D281" s="8">
        <v>0.1</v>
      </c>
      <c r="E281" s="8">
        <v>0.2</v>
      </c>
      <c r="F281" s="8">
        <v>0.2</v>
      </c>
      <c r="G281" s="8">
        <v>0.2</v>
      </c>
      <c r="H281" s="8">
        <v>0.2</v>
      </c>
      <c r="I281" s="8">
        <v>0.2</v>
      </c>
      <c r="J281" s="8">
        <v>0.2</v>
      </c>
      <c r="K281" s="8">
        <v>0.2</v>
      </c>
      <c r="L281" s="8">
        <v>0.2</v>
      </c>
      <c r="M281" s="8">
        <v>0.2</v>
      </c>
      <c r="N281" s="8">
        <v>0.2</v>
      </c>
      <c r="O281" s="8">
        <v>0.2</v>
      </c>
      <c r="P281" s="8">
        <v>0.3</v>
      </c>
      <c r="Q281" s="8">
        <v>0.3</v>
      </c>
      <c r="R281" s="8">
        <v>0.3</v>
      </c>
      <c r="S281" s="8">
        <v>0.3</v>
      </c>
      <c r="T281" s="8">
        <v>0.3</v>
      </c>
      <c r="U281" s="8">
        <v>0.3</v>
      </c>
      <c r="V281" s="8">
        <v>0.3</v>
      </c>
      <c r="W281" s="8">
        <v>0.3</v>
      </c>
      <c r="X281" s="8">
        <v>0.3</v>
      </c>
      <c r="Y281" s="8">
        <v>0.3</v>
      </c>
      <c r="Z281" s="8">
        <v>0.3</v>
      </c>
      <c r="AA281" s="8">
        <v>0.3</v>
      </c>
      <c r="AB281" s="8">
        <v>0.3</v>
      </c>
      <c r="AC281" s="8">
        <v>0.3</v>
      </c>
      <c r="AD281" s="8">
        <v>0.3</v>
      </c>
      <c r="AE281" s="8">
        <v>0.3</v>
      </c>
      <c r="AF281" s="8">
        <v>0.3</v>
      </c>
      <c r="AG281" s="8">
        <v>0.3</v>
      </c>
      <c r="AH281" s="8">
        <v>0.3</v>
      </c>
    </row>
    <row r="282" spans="1:34" x14ac:dyDescent="0.25">
      <c r="A282" s="29">
        <v>24</v>
      </c>
      <c r="B282" t="s">
        <v>129</v>
      </c>
      <c r="C282" s="8">
        <v>0.4</v>
      </c>
      <c r="D282" s="8">
        <v>0.4</v>
      </c>
      <c r="E282" s="8">
        <v>0.4</v>
      </c>
      <c r="F282" s="8">
        <v>0.4</v>
      </c>
      <c r="G282" s="8">
        <v>0.4</v>
      </c>
      <c r="H282" s="8">
        <v>0.4</v>
      </c>
      <c r="I282" s="8">
        <v>0.4</v>
      </c>
      <c r="J282" s="8">
        <v>0.4</v>
      </c>
      <c r="K282" s="8">
        <v>0.5</v>
      </c>
      <c r="L282" s="8">
        <v>0.5</v>
      </c>
      <c r="M282" s="8">
        <v>0.5</v>
      </c>
      <c r="N282" s="8">
        <v>0.5</v>
      </c>
      <c r="O282" s="8">
        <v>0.5</v>
      </c>
      <c r="P282" s="8">
        <v>0.5</v>
      </c>
      <c r="Q282" s="8">
        <v>0.5</v>
      </c>
      <c r="R282" s="8">
        <v>0.6</v>
      </c>
      <c r="S282" s="8">
        <v>0.6</v>
      </c>
      <c r="T282" s="8">
        <v>0.6</v>
      </c>
      <c r="U282" s="8">
        <v>0.6</v>
      </c>
      <c r="V282" s="8">
        <v>0.7</v>
      </c>
      <c r="W282" s="8">
        <v>0.7</v>
      </c>
      <c r="X282" s="8">
        <v>0.8</v>
      </c>
      <c r="Y282" s="8">
        <v>0.8</v>
      </c>
      <c r="Z282" s="8">
        <v>0.8</v>
      </c>
      <c r="AA282" s="8">
        <v>0.9</v>
      </c>
      <c r="AB282" s="8">
        <v>1</v>
      </c>
      <c r="AC282" s="8">
        <v>1.2</v>
      </c>
      <c r="AD282" s="8">
        <v>1.3</v>
      </c>
      <c r="AE282" s="8">
        <v>1.5</v>
      </c>
      <c r="AF282" s="8">
        <v>1.6</v>
      </c>
      <c r="AG282" s="8">
        <v>1.7</v>
      </c>
      <c r="AH282" s="8">
        <v>1.8</v>
      </c>
    </row>
    <row r="283" spans="1:34" x14ac:dyDescent="0.25">
      <c r="A283" s="29">
        <v>25</v>
      </c>
      <c r="B283" t="s">
        <v>130</v>
      </c>
      <c r="C283" s="8">
        <v>0.8</v>
      </c>
      <c r="D283" s="8">
        <v>0.8</v>
      </c>
      <c r="E283" s="8">
        <v>0.9</v>
      </c>
      <c r="F283" s="8">
        <v>0.9</v>
      </c>
      <c r="G283" s="8">
        <v>1</v>
      </c>
      <c r="H283" s="8">
        <v>1.1000000000000001</v>
      </c>
      <c r="I283" s="8">
        <v>1.2</v>
      </c>
      <c r="J283" s="8">
        <v>1.2</v>
      </c>
      <c r="K283" s="8">
        <v>1.3</v>
      </c>
      <c r="L283" s="8">
        <v>1.4</v>
      </c>
      <c r="M283" s="8">
        <v>1.5</v>
      </c>
      <c r="N283" s="8">
        <v>1.6</v>
      </c>
      <c r="O283" s="8">
        <v>1.6</v>
      </c>
      <c r="P283" s="8">
        <v>1.7</v>
      </c>
      <c r="Q283" s="8">
        <v>1.8</v>
      </c>
      <c r="R283" s="8">
        <v>1.9</v>
      </c>
      <c r="S283" s="8">
        <v>1.9</v>
      </c>
      <c r="T283" s="8">
        <v>1.9</v>
      </c>
      <c r="U283" s="8">
        <v>2</v>
      </c>
      <c r="V283" s="8">
        <v>2</v>
      </c>
      <c r="W283" s="8">
        <v>2.1</v>
      </c>
      <c r="X283" s="8">
        <v>2.2000000000000002</v>
      </c>
      <c r="Y283" s="8">
        <v>2.2000000000000002</v>
      </c>
      <c r="Z283" s="8">
        <v>2.2999999999999998</v>
      </c>
      <c r="AA283" s="8">
        <v>2.2999999999999998</v>
      </c>
      <c r="AB283" s="8">
        <v>2.4</v>
      </c>
      <c r="AC283" s="8">
        <v>2.4</v>
      </c>
      <c r="AD283" s="8">
        <v>2.5</v>
      </c>
      <c r="AE283" s="8">
        <v>2.6</v>
      </c>
      <c r="AF283" s="8">
        <v>2.7</v>
      </c>
      <c r="AG283" s="8">
        <v>2.8</v>
      </c>
      <c r="AH283" s="8">
        <v>2.9</v>
      </c>
    </row>
    <row r="284" spans="1:34" x14ac:dyDescent="0.25">
      <c r="A284" s="29">
        <v>26</v>
      </c>
      <c r="B284" t="s">
        <v>131</v>
      </c>
      <c r="C284" s="8">
        <v>0.2</v>
      </c>
      <c r="D284" s="8">
        <v>0.2</v>
      </c>
      <c r="E284" s="8">
        <v>0.2</v>
      </c>
      <c r="F284" s="8">
        <v>0.2</v>
      </c>
      <c r="G284" s="8">
        <v>0.2</v>
      </c>
      <c r="H284" s="8">
        <v>0.2</v>
      </c>
      <c r="I284" s="8">
        <v>0.3</v>
      </c>
      <c r="J284" s="8">
        <v>0.3</v>
      </c>
      <c r="K284" s="8">
        <v>0.3</v>
      </c>
      <c r="L284" s="8">
        <v>0.3</v>
      </c>
      <c r="M284" s="8">
        <v>0.3</v>
      </c>
      <c r="N284" s="8">
        <v>0.4</v>
      </c>
      <c r="O284" s="8">
        <v>0.4</v>
      </c>
      <c r="P284" s="8">
        <v>0.4</v>
      </c>
      <c r="Q284" s="8">
        <v>0.4</v>
      </c>
      <c r="R284" s="8">
        <v>0.4</v>
      </c>
      <c r="S284" s="8">
        <v>0.4</v>
      </c>
      <c r="T284" s="8">
        <v>0.4</v>
      </c>
      <c r="U284" s="8">
        <v>0.4</v>
      </c>
      <c r="V284" s="8">
        <v>0.4</v>
      </c>
      <c r="W284" s="8">
        <v>0.5</v>
      </c>
      <c r="X284" s="8">
        <v>0.5</v>
      </c>
      <c r="Y284" s="8">
        <v>0.5</v>
      </c>
      <c r="Z284" s="8">
        <v>0.5</v>
      </c>
      <c r="AA284" s="8">
        <v>0.5</v>
      </c>
      <c r="AB284" s="8">
        <v>0.5</v>
      </c>
      <c r="AC284" s="8">
        <v>0.5</v>
      </c>
      <c r="AD284" s="8">
        <v>0.5</v>
      </c>
      <c r="AE284" s="8">
        <v>0.6</v>
      </c>
      <c r="AF284" s="8">
        <v>0.6</v>
      </c>
      <c r="AG284" s="8">
        <v>0.6</v>
      </c>
      <c r="AH284" s="8">
        <v>0.7</v>
      </c>
    </row>
    <row r="285" spans="1:34" x14ac:dyDescent="0.25">
      <c r="A285" s="29">
        <v>27</v>
      </c>
      <c r="B285" t="s">
        <v>40</v>
      </c>
      <c r="C285" s="8">
        <v>1</v>
      </c>
      <c r="D285" s="8">
        <v>1.1000000000000001</v>
      </c>
      <c r="E285" s="8">
        <v>1.2</v>
      </c>
      <c r="F285" s="8">
        <v>1.2</v>
      </c>
      <c r="G285" s="8">
        <v>1.3</v>
      </c>
      <c r="H285" s="8">
        <v>1.3</v>
      </c>
      <c r="I285" s="8">
        <v>1.3</v>
      </c>
      <c r="J285" s="8">
        <v>1.4</v>
      </c>
      <c r="K285" s="8">
        <v>1.4</v>
      </c>
      <c r="L285" s="8">
        <v>1.5</v>
      </c>
      <c r="M285" s="8">
        <v>1.5</v>
      </c>
      <c r="N285" s="8">
        <v>1.6</v>
      </c>
      <c r="O285" s="8">
        <v>1.7</v>
      </c>
      <c r="P285" s="8">
        <v>1.8</v>
      </c>
      <c r="Q285" s="8">
        <v>1.9</v>
      </c>
      <c r="R285" s="8">
        <v>2</v>
      </c>
      <c r="S285" s="8">
        <v>2.2000000000000002</v>
      </c>
      <c r="T285" s="8">
        <v>2.2999999999999998</v>
      </c>
      <c r="U285" s="8">
        <v>2.5</v>
      </c>
      <c r="V285" s="8">
        <v>2.7</v>
      </c>
      <c r="W285" s="8">
        <v>3</v>
      </c>
      <c r="X285" s="8">
        <v>3.2</v>
      </c>
      <c r="Y285" s="8">
        <v>3.4</v>
      </c>
      <c r="Z285" s="8">
        <v>3.5</v>
      </c>
      <c r="AA285" s="8">
        <v>3.6</v>
      </c>
      <c r="AB285" s="8">
        <v>3.7</v>
      </c>
      <c r="AC285" s="8">
        <v>3.9</v>
      </c>
      <c r="AD285" s="8">
        <v>4</v>
      </c>
      <c r="AE285" s="8">
        <v>4.4000000000000004</v>
      </c>
      <c r="AF285" s="8">
        <v>4.9000000000000004</v>
      </c>
      <c r="AG285" s="8">
        <v>5.4</v>
      </c>
      <c r="AH285" s="8">
        <v>5.8</v>
      </c>
    </row>
    <row r="286" spans="1:34" x14ac:dyDescent="0.25">
      <c r="A286" s="29">
        <v>28</v>
      </c>
      <c r="B286" t="s">
        <v>42</v>
      </c>
      <c r="C286" s="8">
        <v>3</v>
      </c>
      <c r="D286" s="8">
        <v>3.2</v>
      </c>
      <c r="E286" s="8">
        <v>3.6</v>
      </c>
      <c r="F286" s="8">
        <v>3.9</v>
      </c>
      <c r="G286" s="8">
        <v>4.2</v>
      </c>
      <c r="H286" s="8">
        <v>4.5</v>
      </c>
      <c r="I286" s="8">
        <v>4.8</v>
      </c>
      <c r="J286" s="8">
        <v>5.0999999999999996</v>
      </c>
      <c r="K286" s="8">
        <v>5.4</v>
      </c>
      <c r="L286" s="8">
        <v>5.8</v>
      </c>
      <c r="M286" s="8">
        <v>6.2</v>
      </c>
      <c r="N286" s="8">
        <v>6.7</v>
      </c>
      <c r="O286" s="8">
        <v>7.1</v>
      </c>
      <c r="P286" s="8">
        <v>7.6</v>
      </c>
      <c r="Q286" s="8">
        <v>8.1</v>
      </c>
      <c r="R286" s="8">
        <v>8.5</v>
      </c>
      <c r="S286" s="8">
        <v>9</v>
      </c>
      <c r="T286" s="8">
        <v>9.4</v>
      </c>
      <c r="U286" s="8">
        <v>9.9</v>
      </c>
      <c r="V286" s="8">
        <v>10.5</v>
      </c>
      <c r="W286" s="8">
        <v>11.1</v>
      </c>
      <c r="X286" s="8">
        <v>11.8</v>
      </c>
      <c r="Y286" s="8">
        <v>12.2</v>
      </c>
      <c r="Z286" s="8">
        <v>12.4</v>
      </c>
      <c r="AA286" s="8">
        <v>12.4</v>
      </c>
      <c r="AB286" s="8">
        <v>12.6</v>
      </c>
      <c r="AC286" s="8">
        <v>12.7</v>
      </c>
      <c r="AD286" s="8">
        <v>12.9</v>
      </c>
      <c r="AE286" s="8">
        <v>13.2</v>
      </c>
      <c r="AF286" s="8">
        <v>13.6</v>
      </c>
      <c r="AG286" s="8">
        <v>13.9</v>
      </c>
      <c r="AH286" s="8">
        <v>14.2</v>
      </c>
    </row>
    <row r="287" spans="1:34" x14ac:dyDescent="0.25">
      <c r="A287" s="29">
        <v>29</v>
      </c>
      <c r="B287" t="s">
        <v>132</v>
      </c>
      <c r="C287" s="8">
        <v>0.2</v>
      </c>
      <c r="D287" s="8">
        <v>0.2</v>
      </c>
      <c r="E287" s="8">
        <v>0.3</v>
      </c>
      <c r="F287" s="8">
        <v>0.3</v>
      </c>
      <c r="G287" s="8">
        <v>0.3</v>
      </c>
      <c r="H287" s="8">
        <v>0.3</v>
      </c>
      <c r="I287" s="8">
        <v>0.3</v>
      </c>
      <c r="J287" s="8">
        <v>0.3</v>
      </c>
      <c r="K287" s="8">
        <v>0.4</v>
      </c>
      <c r="L287" s="8">
        <v>0.4</v>
      </c>
      <c r="M287" s="8">
        <v>0.4</v>
      </c>
      <c r="N287" s="8">
        <v>0.4</v>
      </c>
      <c r="O287" s="8">
        <v>0.5</v>
      </c>
      <c r="P287" s="8">
        <v>0.6</v>
      </c>
      <c r="Q287" s="8">
        <v>0.6</v>
      </c>
      <c r="R287" s="8">
        <v>0.7</v>
      </c>
      <c r="S287" s="8">
        <v>0.7</v>
      </c>
      <c r="T287" s="8">
        <v>0.7</v>
      </c>
      <c r="U287" s="8">
        <v>0.7</v>
      </c>
      <c r="V287" s="8">
        <v>0.7</v>
      </c>
      <c r="W287" s="8">
        <v>0.7</v>
      </c>
      <c r="X287" s="8">
        <v>0.7</v>
      </c>
      <c r="Y287" s="8">
        <v>0.7</v>
      </c>
      <c r="Z287" s="8">
        <v>0.7</v>
      </c>
      <c r="AA287" s="8">
        <v>0.7</v>
      </c>
      <c r="AB287" s="8">
        <v>0.7</v>
      </c>
      <c r="AC287" s="8">
        <v>0.7</v>
      </c>
      <c r="AD287" s="8">
        <v>0.7</v>
      </c>
      <c r="AE287" s="8">
        <v>0.7</v>
      </c>
      <c r="AF287" s="8">
        <v>0.7</v>
      </c>
      <c r="AG287" s="8">
        <v>0.8</v>
      </c>
      <c r="AH287" s="8">
        <v>0.8</v>
      </c>
    </row>
    <row r="288" spans="1:34" x14ac:dyDescent="0.25">
      <c r="A288" s="29">
        <v>30</v>
      </c>
      <c r="B288" t="s">
        <v>133</v>
      </c>
      <c r="C288" s="8">
        <v>1.1000000000000001</v>
      </c>
      <c r="D288" s="8">
        <v>1.1000000000000001</v>
      </c>
      <c r="E288" s="8">
        <v>1.1000000000000001</v>
      </c>
      <c r="F288" s="8">
        <v>1.2</v>
      </c>
      <c r="G288" s="8">
        <v>1.2</v>
      </c>
      <c r="H288" s="8">
        <v>1.2</v>
      </c>
      <c r="I288" s="8">
        <v>1.3</v>
      </c>
      <c r="J288" s="8">
        <v>1.3</v>
      </c>
      <c r="K288" s="8">
        <v>1.4</v>
      </c>
      <c r="L288" s="8">
        <v>1.4</v>
      </c>
      <c r="M288" s="8">
        <v>1.5</v>
      </c>
      <c r="N288" s="8">
        <v>1.6</v>
      </c>
      <c r="O288" s="8">
        <v>1.7</v>
      </c>
      <c r="P288" s="8">
        <v>1.7</v>
      </c>
      <c r="Q288" s="8">
        <v>1.8</v>
      </c>
      <c r="R288" s="8">
        <v>1.9</v>
      </c>
      <c r="S288" s="8">
        <v>1.9</v>
      </c>
      <c r="T288" s="8">
        <v>2</v>
      </c>
      <c r="U288" s="8">
        <v>2.1</v>
      </c>
      <c r="V288" s="8">
        <v>2.2000000000000002</v>
      </c>
      <c r="W288" s="8">
        <v>2.2999999999999998</v>
      </c>
      <c r="X288" s="8">
        <v>2.4</v>
      </c>
      <c r="Y288" s="8">
        <v>2.5</v>
      </c>
      <c r="Z288" s="8">
        <v>2.7</v>
      </c>
      <c r="AA288" s="8">
        <v>2.8</v>
      </c>
      <c r="AB288" s="8">
        <v>3</v>
      </c>
      <c r="AC288" s="8">
        <v>3.1</v>
      </c>
      <c r="AD288" s="8">
        <v>3.2</v>
      </c>
      <c r="AE288" s="8">
        <v>3.4</v>
      </c>
      <c r="AF288" s="8">
        <v>3.6</v>
      </c>
      <c r="AG288" s="8">
        <v>3.7</v>
      </c>
      <c r="AH288" s="8">
        <v>3.9</v>
      </c>
    </row>
    <row r="289" spans="1:34" x14ac:dyDescent="0.25">
      <c r="A289" s="29">
        <v>31</v>
      </c>
      <c r="B289" t="s">
        <v>134</v>
      </c>
      <c r="C289" s="8">
        <v>0</v>
      </c>
      <c r="D289" s="8">
        <v>0</v>
      </c>
      <c r="E289" s="8">
        <v>0</v>
      </c>
      <c r="F289" s="8">
        <v>0</v>
      </c>
      <c r="G289" s="8">
        <v>0</v>
      </c>
      <c r="H289" s="8">
        <v>0</v>
      </c>
      <c r="I289" s="8">
        <v>0</v>
      </c>
      <c r="J289" s="8">
        <v>0</v>
      </c>
      <c r="K289" s="8">
        <v>0.1</v>
      </c>
      <c r="L289" s="8">
        <v>0.1</v>
      </c>
      <c r="M289" s="8">
        <v>0.1</v>
      </c>
      <c r="N289" s="8">
        <v>0.1</v>
      </c>
      <c r="O289" s="8">
        <v>0.1</v>
      </c>
      <c r="P289" s="8">
        <v>0.1</v>
      </c>
      <c r="Q289" s="8">
        <v>0.1</v>
      </c>
      <c r="R289" s="8">
        <v>0.1</v>
      </c>
      <c r="S289" s="8">
        <v>0.1</v>
      </c>
      <c r="T289" s="8">
        <v>0.1</v>
      </c>
      <c r="U289" s="8">
        <v>0.1</v>
      </c>
      <c r="V289" s="8">
        <v>0.1</v>
      </c>
      <c r="W289" s="8">
        <v>0.1</v>
      </c>
      <c r="X289" s="8">
        <v>0.1</v>
      </c>
      <c r="Y289" s="8">
        <v>0.1</v>
      </c>
      <c r="Z289" s="8">
        <v>0.1</v>
      </c>
      <c r="AA289" s="8">
        <v>0.1</v>
      </c>
      <c r="AB289" s="8">
        <v>0.1</v>
      </c>
      <c r="AC289" s="8">
        <v>0.1</v>
      </c>
      <c r="AD289" s="8">
        <v>0.1</v>
      </c>
      <c r="AE289" s="8">
        <v>0.1</v>
      </c>
      <c r="AF289" s="8">
        <v>0.1</v>
      </c>
      <c r="AG289" s="8">
        <v>0.1</v>
      </c>
      <c r="AH289" s="8">
        <v>0.1</v>
      </c>
    </row>
    <row r="290" spans="1:34" x14ac:dyDescent="0.25">
      <c r="A290" s="29">
        <v>32</v>
      </c>
      <c r="B290" t="s">
        <v>135</v>
      </c>
      <c r="C290" s="8">
        <v>0</v>
      </c>
      <c r="D290" s="8">
        <v>0</v>
      </c>
      <c r="E290" s="8">
        <v>0</v>
      </c>
      <c r="F290" s="8">
        <v>0.1</v>
      </c>
      <c r="G290" s="8">
        <v>0.1</v>
      </c>
      <c r="H290" s="8">
        <v>0.1</v>
      </c>
      <c r="I290" s="8">
        <v>0.1</v>
      </c>
      <c r="J290" s="8">
        <v>0.1</v>
      </c>
      <c r="K290" s="8">
        <v>0.1</v>
      </c>
      <c r="L290" s="8">
        <v>0.1</v>
      </c>
      <c r="M290" s="8">
        <v>0.2</v>
      </c>
      <c r="N290" s="8">
        <v>0.2</v>
      </c>
      <c r="O290" s="8">
        <v>0.2</v>
      </c>
      <c r="P290" s="8">
        <v>0.3</v>
      </c>
      <c r="Q290" s="8">
        <v>0.3</v>
      </c>
      <c r="R290" s="8">
        <v>0.4</v>
      </c>
      <c r="S290" s="8">
        <v>0.4</v>
      </c>
      <c r="T290" s="8">
        <v>0.4</v>
      </c>
      <c r="U290" s="8">
        <v>0.4</v>
      </c>
      <c r="V290" s="8">
        <v>0.4</v>
      </c>
      <c r="W290" s="8">
        <v>0.4</v>
      </c>
      <c r="X290" s="8">
        <v>0.4</v>
      </c>
      <c r="Y290" s="8">
        <v>0.4</v>
      </c>
      <c r="Z290" s="8">
        <v>0.4</v>
      </c>
      <c r="AA290" s="8">
        <v>0.4</v>
      </c>
      <c r="AB290" s="8">
        <v>0.4</v>
      </c>
      <c r="AC290" s="8">
        <v>0.4</v>
      </c>
      <c r="AD290" s="8">
        <v>0.4</v>
      </c>
      <c r="AE290" s="8">
        <v>0.4</v>
      </c>
      <c r="AF290" s="8">
        <v>0.4</v>
      </c>
      <c r="AG290" s="8">
        <v>0.5</v>
      </c>
      <c r="AH290" s="8">
        <v>0.5</v>
      </c>
    </row>
    <row r="291" spans="1:34" x14ac:dyDescent="0.25">
      <c r="A291" s="29">
        <v>33</v>
      </c>
      <c r="B291" t="s">
        <v>136</v>
      </c>
      <c r="C291" s="8">
        <v>0.1</v>
      </c>
      <c r="D291" s="8">
        <v>0.1</v>
      </c>
      <c r="E291" s="8">
        <v>0.1</v>
      </c>
      <c r="F291" s="8">
        <v>0.1</v>
      </c>
      <c r="G291" s="8">
        <v>0.1</v>
      </c>
      <c r="H291" s="8">
        <v>0.1</v>
      </c>
      <c r="I291" s="8">
        <v>0.1</v>
      </c>
      <c r="J291" s="8">
        <v>0.2</v>
      </c>
      <c r="K291" s="8">
        <v>0.2</v>
      </c>
      <c r="L291" s="8">
        <v>0.2</v>
      </c>
      <c r="M291" s="8">
        <v>0.2</v>
      </c>
      <c r="N291" s="8">
        <v>0.2</v>
      </c>
      <c r="O291" s="8">
        <v>0.2</v>
      </c>
      <c r="P291" s="8">
        <v>0.2</v>
      </c>
      <c r="Q291" s="8">
        <v>0.2</v>
      </c>
      <c r="R291" s="8">
        <v>0.2</v>
      </c>
      <c r="S291" s="8">
        <v>0.2</v>
      </c>
      <c r="T291" s="8">
        <v>0.2</v>
      </c>
      <c r="U291" s="8">
        <v>0.2</v>
      </c>
      <c r="V291" s="8">
        <v>0.2</v>
      </c>
      <c r="W291" s="8">
        <v>0.2</v>
      </c>
      <c r="X291" s="8">
        <v>0.2</v>
      </c>
      <c r="Y291" s="8">
        <v>0.2</v>
      </c>
      <c r="Z291" s="8">
        <v>0.2</v>
      </c>
      <c r="AA291" s="8">
        <v>0.2</v>
      </c>
      <c r="AB291" s="8">
        <v>0.2</v>
      </c>
      <c r="AC291" s="8">
        <v>0.2</v>
      </c>
      <c r="AD291" s="8">
        <v>0.2</v>
      </c>
      <c r="AE291" s="8">
        <v>0.2</v>
      </c>
      <c r="AF291" s="8">
        <v>0.2</v>
      </c>
      <c r="AG291" s="8">
        <v>0.2</v>
      </c>
      <c r="AH291" s="8">
        <v>0.2</v>
      </c>
    </row>
    <row r="292" spans="1:34" x14ac:dyDescent="0.25">
      <c r="A292" s="29">
        <v>34</v>
      </c>
      <c r="B292" t="s">
        <v>137</v>
      </c>
      <c r="C292" s="8">
        <v>0.3</v>
      </c>
      <c r="D292" s="8">
        <v>0.3</v>
      </c>
      <c r="E292" s="8">
        <v>0.3</v>
      </c>
      <c r="F292" s="8">
        <v>0.3</v>
      </c>
      <c r="G292" s="8">
        <v>0.3</v>
      </c>
      <c r="H292" s="8">
        <v>0.4</v>
      </c>
      <c r="I292" s="8">
        <v>0.4</v>
      </c>
      <c r="J292" s="8">
        <v>0.4</v>
      </c>
      <c r="K292" s="8">
        <v>0.4</v>
      </c>
      <c r="L292" s="8">
        <v>0.4</v>
      </c>
      <c r="M292" s="8">
        <v>0.5</v>
      </c>
      <c r="N292" s="8">
        <v>0.5</v>
      </c>
      <c r="O292" s="8">
        <v>0.6</v>
      </c>
      <c r="P292" s="8">
        <v>0.6</v>
      </c>
      <c r="Q292" s="8">
        <v>0.7</v>
      </c>
      <c r="R292" s="8">
        <v>0.8</v>
      </c>
      <c r="S292" s="8">
        <v>0.8</v>
      </c>
      <c r="T292" s="8">
        <v>0.9</v>
      </c>
      <c r="U292" s="8">
        <v>1</v>
      </c>
      <c r="V292" s="8">
        <v>1.1000000000000001</v>
      </c>
      <c r="W292" s="8">
        <v>1.2</v>
      </c>
      <c r="X292" s="8">
        <v>1.5</v>
      </c>
      <c r="Y292" s="8">
        <v>1.7</v>
      </c>
      <c r="Z292" s="8">
        <v>1.8</v>
      </c>
      <c r="AA292" s="8">
        <v>1.9</v>
      </c>
      <c r="AB292" s="8">
        <v>2.2000000000000002</v>
      </c>
      <c r="AC292" s="8">
        <v>2.5</v>
      </c>
      <c r="AD292" s="8">
        <v>2.9</v>
      </c>
      <c r="AE292" s="8">
        <v>3.3</v>
      </c>
      <c r="AF292" s="8">
        <v>3.6</v>
      </c>
      <c r="AG292" s="8">
        <v>3.9</v>
      </c>
      <c r="AH292" s="8">
        <v>4.2</v>
      </c>
    </row>
    <row r="293" spans="1:34" x14ac:dyDescent="0.25">
      <c r="A293" s="29">
        <v>35</v>
      </c>
      <c r="B293" t="s">
        <v>138</v>
      </c>
      <c r="C293" s="8">
        <v>0.1</v>
      </c>
      <c r="D293" s="8">
        <v>0.1</v>
      </c>
      <c r="E293" s="8">
        <v>0.2</v>
      </c>
      <c r="F293" s="8">
        <v>0.2</v>
      </c>
      <c r="G293" s="8">
        <v>0.2</v>
      </c>
      <c r="H293" s="8">
        <v>0.2</v>
      </c>
      <c r="I293" s="8">
        <v>0.2</v>
      </c>
      <c r="J293" s="8">
        <v>0.2</v>
      </c>
      <c r="K293" s="8">
        <v>0.2</v>
      </c>
      <c r="L293" s="8">
        <v>0.2</v>
      </c>
      <c r="M293" s="8">
        <v>0.3</v>
      </c>
      <c r="N293" s="8">
        <v>0.3</v>
      </c>
      <c r="O293" s="8">
        <v>0.3</v>
      </c>
      <c r="P293" s="8">
        <v>0.3</v>
      </c>
      <c r="Q293" s="8">
        <v>0.4</v>
      </c>
      <c r="R293" s="8">
        <v>0.4</v>
      </c>
      <c r="S293" s="8">
        <v>0.4</v>
      </c>
      <c r="T293" s="8">
        <v>0.4</v>
      </c>
      <c r="U293" s="8">
        <v>0.4</v>
      </c>
      <c r="V293" s="8">
        <v>0.4</v>
      </c>
      <c r="W293" s="8">
        <v>0.5</v>
      </c>
      <c r="X293" s="8">
        <v>0.5</v>
      </c>
      <c r="Y293" s="8">
        <v>0.5</v>
      </c>
      <c r="Z293" s="8">
        <v>0.5</v>
      </c>
      <c r="AA293" s="8">
        <v>0.5</v>
      </c>
      <c r="AB293" s="8">
        <v>0.6</v>
      </c>
      <c r="AC293" s="8">
        <v>0.6</v>
      </c>
      <c r="AD293" s="8">
        <v>0.6</v>
      </c>
      <c r="AE293" s="8">
        <v>0.7</v>
      </c>
      <c r="AF293" s="8">
        <v>0.7</v>
      </c>
      <c r="AG293" s="8">
        <v>0.7</v>
      </c>
      <c r="AH293" s="8">
        <v>0.7</v>
      </c>
    </row>
    <row r="294" spans="1:34" x14ac:dyDescent="0.25">
      <c r="A294" s="29">
        <v>36</v>
      </c>
      <c r="B294" t="s">
        <v>139</v>
      </c>
      <c r="C294" s="8">
        <v>0.1</v>
      </c>
      <c r="D294" s="8">
        <v>0.1</v>
      </c>
      <c r="E294" s="8">
        <v>0.1</v>
      </c>
      <c r="F294" s="8">
        <v>0.1</v>
      </c>
      <c r="G294" s="8">
        <v>0.1</v>
      </c>
      <c r="H294" s="8">
        <v>0.1</v>
      </c>
      <c r="I294" s="8">
        <v>0.1</v>
      </c>
      <c r="J294" s="8">
        <v>0.1</v>
      </c>
      <c r="K294" s="8">
        <v>0.1</v>
      </c>
      <c r="L294" s="8">
        <v>0.1</v>
      </c>
      <c r="M294" s="8">
        <v>0.1</v>
      </c>
      <c r="N294" s="8">
        <v>0.1</v>
      </c>
      <c r="O294" s="8">
        <v>0.1</v>
      </c>
      <c r="P294" s="8">
        <v>0.2</v>
      </c>
      <c r="Q294" s="8">
        <v>0.2</v>
      </c>
      <c r="R294" s="8">
        <v>0.2</v>
      </c>
      <c r="S294" s="8">
        <v>0.2</v>
      </c>
      <c r="T294" s="8">
        <v>0.2</v>
      </c>
      <c r="U294" s="8">
        <v>0.2</v>
      </c>
      <c r="V294" s="8">
        <v>0.3</v>
      </c>
      <c r="W294" s="8">
        <v>0.3</v>
      </c>
      <c r="X294" s="8">
        <v>0.3</v>
      </c>
      <c r="Y294" s="8">
        <v>0.4</v>
      </c>
      <c r="Z294" s="8">
        <v>0.4</v>
      </c>
      <c r="AA294" s="8">
        <v>0.4</v>
      </c>
      <c r="AB294" s="8">
        <v>0.4</v>
      </c>
      <c r="AC294" s="8">
        <v>0.4</v>
      </c>
      <c r="AD294" s="8">
        <v>0.4</v>
      </c>
      <c r="AE294" s="8">
        <v>0.5</v>
      </c>
      <c r="AF294" s="8">
        <v>0.5</v>
      </c>
      <c r="AG294" s="8">
        <v>0.5</v>
      </c>
      <c r="AH294" s="8">
        <v>0.6</v>
      </c>
    </row>
    <row r="295" spans="1:34" x14ac:dyDescent="0.25">
      <c r="A295" s="29">
        <v>37</v>
      </c>
      <c r="B295" t="s">
        <v>140</v>
      </c>
      <c r="C295" s="8">
        <v>0.2</v>
      </c>
      <c r="D295" s="8">
        <v>0.2</v>
      </c>
      <c r="E295" s="8">
        <v>0.2</v>
      </c>
      <c r="F295" s="8">
        <v>0.2</v>
      </c>
      <c r="G295" s="8">
        <v>0.2</v>
      </c>
      <c r="H295" s="8">
        <v>0.2</v>
      </c>
      <c r="I295" s="8">
        <v>0.3</v>
      </c>
      <c r="J295" s="8">
        <v>0.3</v>
      </c>
      <c r="K295" s="8">
        <v>0.3</v>
      </c>
      <c r="L295" s="8">
        <v>0.3</v>
      </c>
      <c r="M295" s="8">
        <v>0.3</v>
      </c>
      <c r="N295" s="8">
        <v>0.3</v>
      </c>
      <c r="O295" s="8">
        <v>0.3</v>
      </c>
      <c r="P295" s="8">
        <v>0.4</v>
      </c>
      <c r="Q295" s="8">
        <v>0.4</v>
      </c>
      <c r="R295" s="8">
        <v>0.4</v>
      </c>
      <c r="S295" s="8">
        <v>0.5</v>
      </c>
      <c r="T295" s="8">
        <v>0.5</v>
      </c>
      <c r="U295" s="8">
        <v>0.5</v>
      </c>
      <c r="V295" s="8">
        <v>0.5</v>
      </c>
      <c r="W295" s="8">
        <v>0.6</v>
      </c>
      <c r="X295" s="8">
        <v>0.6</v>
      </c>
      <c r="Y295" s="8">
        <v>0.7</v>
      </c>
      <c r="Z295" s="8">
        <v>0.8</v>
      </c>
      <c r="AA295" s="8">
        <v>0.8</v>
      </c>
      <c r="AB295" s="8">
        <v>0.8</v>
      </c>
      <c r="AC295" s="8">
        <v>0.8</v>
      </c>
      <c r="AD295" s="8">
        <v>0.8</v>
      </c>
      <c r="AE295" s="8">
        <v>0.9</v>
      </c>
      <c r="AF295" s="8">
        <v>1</v>
      </c>
      <c r="AG295" s="8">
        <v>1</v>
      </c>
      <c r="AH295" s="8">
        <v>1.1000000000000001</v>
      </c>
    </row>
    <row r="296" spans="1:34" x14ac:dyDescent="0.25">
      <c r="A296" s="29">
        <v>38</v>
      </c>
      <c r="B296" t="s">
        <v>141</v>
      </c>
      <c r="C296" s="8">
        <v>0.1</v>
      </c>
      <c r="D296" s="8">
        <v>0.2</v>
      </c>
      <c r="E296" s="8">
        <v>0.2</v>
      </c>
      <c r="F296" s="8">
        <v>0.2</v>
      </c>
      <c r="G296" s="8">
        <v>0.2</v>
      </c>
      <c r="H296" s="8">
        <v>0.3</v>
      </c>
      <c r="I296" s="8">
        <v>0.3</v>
      </c>
      <c r="J296" s="8">
        <v>0.3</v>
      </c>
      <c r="K296" s="8">
        <v>0.3</v>
      </c>
      <c r="L296" s="8">
        <v>0.4</v>
      </c>
      <c r="M296" s="8">
        <v>0.4</v>
      </c>
      <c r="N296" s="8">
        <v>0.4</v>
      </c>
      <c r="O296" s="8">
        <v>0.4</v>
      </c>
      <c r="P296" s="8">
        <v>0.4</v>
      </c>
      <c r="Q296" s="8">
        <v>0.5</v>
      </c>
      <c r="R296" s="8">
        <v>0.5</v>
      </c>
      <c r="S296" s="8">
        <v>0.5</v>
      </c>
      <c r="T296" s="8">
        <v>0.5</v>
      </c>
      <c r="U296" s="8">
        <v>0.5</v>
      </c>
      <c r="V296" s="8">
        <v>0.5</v>
      </c>
      <c r="W296" s="8">
        <v>0.5</v>
      </c>
      <c r="X296" s="8">
        <v>0.5</v>
      </c>
      <c r="Y296" s="8">
        <v>0.5</v>
      </c>
      <c r="Z296" s="8">
        <v>0.5</v>
      </c>
      <c r="AA296" s="8">
        <v>0.5</v>
      </c>
      <c r="AB296" s="8">
        <v>0.5</v>
      </c>
      <c r="AC296" s="8">
        <v>0.5</v>
      </c>
      <c r="AD296" s="8">
        <v>0.5</v>
      </c>
      <c r="AE296" s="8">
        <v>0.5</v>
      </c>
      <c r="AF296" s="8">
        <v>0.6</v>
      </c>
      <c r="AG296" s="8">
        <v>0.6</v>
      </c>
      <c r="AH296" s="8">
        <v>0.6</v>
      </c>
    </row>
    <row r="297" spans="1:34" x14ac:dyDescent="0.25">
      <c r="A297" s="29">
        <v>39</v>
      </c>
      <c r="B297" t="s">
        <v>142</v>
      </c>
      <c r="C297" s="8">
        <v>3.2</v>
      </c>
      <c r="D297" s="8">
        <v>3.4</v>
      </c>
      <c r="E297" s="8">
        <v>3.7</v>
      </c>
      <c r="F297" s="8">
        <v>3.9</v>
      </c>
      <c r="G297" s="8">
        <v>4.0999999999999996</v>
      </c>
      <c r="H297" s="8">
        <v>4.3</v>
      </c>
      <c r="I297" s="8">
        <v>4.5</v>
      </c>
      <c r="J297" s="8">
        <v>4.7</v>
      </c>
      <c r="K297" s="8">
        <v>4.9000000000000004</v>
      </c>
      <c r="L297" s="8">
        <v>5.2</v>
      </c>
      <c r="M297" s="8">
        <v>5.5</v>
      </c>
      <c r="N297" s="8">
        <v>5.8</v>
      </c>
      <c r="O297" s="8">
        <v>6.3</v>
      </c>
      <c r="P297" s="8">
        <v>6.8</v>
      </c>
      <c r="Q297" s="8">
        <v>7.4</v>
      </c>
      <c r="R297" s="8">
        <v>7.8</v>
      </c>
      <c r="S297" s="8">
        <v>8.1</v>
      </c>
      <c r="T297" s="8">
        <v>8.4</v>
      </c>
      <c r="U297" s="8">
        <v>8.6999999999999993</v>
      </c>
      <c r="V297" s="8">
        <v>9.1</v>
      </c>
      <c r="W297" s="8">
        <v>9.6</v>
      </c>
      <c r="X297" s="8">
        <v>10.1</v>
      </c>
      <c r="Y297" s="8">
        <v>10.5</v>
      </c>
      <c r="Z297" s="8">
        <v>10.7</v>
      </c>
      <c r="AA297" s="8">
        <v>10.9</v>
      </c>
      <c r="AB297" s="8">
        <v>11</v>
      </c>
      <c r="AC297" s="8">
        <v>11.1</v>
      </c>
      <c r="AD297" s="8">
        <v>11.3</v>
      </c>
      <c r="AE297" s="8">
        <v>11.4</v>
      </c>
      <c r="AF297" s="8">
        <v>11.5</v>
      </c>
      <c r="AG297" s="8">
        <v>11.7</v>
      </c>
      <c r="AH297" s="8">
        <v>12</v>
      </c>
    </row>
    <row r="298" spans="1:34" x14ac:dyDescent="0.25">
      <c r="A298" s="29">
        <v>40</v>
      </c>
      <c r="B298" t="s">
        <v>143</v>
      </c>
      <c r="C298" s="8">
        <v>0</v>
      </c>
      <c r="D298" s="8">
        <v>0</v>
      </c>
      <c r="E298" s="8">
        <v>0</v>
      </c>
      <c r="F298" s="8">
        <v>0</v>
      </c>
      <c r="G298" s="8">
        <v>0</v>
      </c>
      <c r="H298" s="8">
        <v>0</v>
      </c>
      <c r="I298" s="8">
        <v>0</v>
      </c>
      <c r="J298" s="8">
        <v>0</v>
      </c>
      <c r="K298" s="8">
        <v>0</v>
      </c>
      <c r="L298" s="8">
        <v>0</v>
      </c>
      <c r="M298" s="8">
        <v>0</v>
      </c>
      <c r="N298" s="8">
        <v>0.1</v>
      </c>
      <c r="O298" s="8">
        <v>0.1</v>
      </c>
      <c r="P298" s="8">
        <v>0.1</v>
      </c>
      <c r="Q298" s="8">
        <v>0.1</v>
      </c>
      <c r="R298" s="8">
        <v>0.1</v>
      </c>
      <c r="S298" s="8">
        <v>0.1</v>
      </c>
      <c r="T298" s="8">
        <v>0.1</v>
      </c>
      <c r="U298" s="8">
        <v>0.2</v>
      </c>
      <c r="V298" s="8">
        <v>0.2</v>
      </c>
      <c r="W298" s="8">
        <v>0.2</v>
      </c>
      <c r="X298" s="8">
        <v>0.2</v>
      </c>
      <c r="Y298" s="8">
        <v>0.3</v>
      </c>
      <c r="Z298" s="8">
        <v>0.3</v>
      </c>
      <c r="AA298" s="8">
        <v>0.4</v>
      </c>
      <c r="AB298" s="8">
        <v>0.4</v>
      </c>
      <c r="AC298" s="8">
        <v>0.5</v>
      </c>
      <c r="AD298" s="8">
        <v>0.6</v>
      </c>
      <c r="AE298" s="8">
        <v>0.9</v>
      </c>
      <c r="AF298" s="8">
        <v>1.2</v>
      </c>
      <c r="AG298" s="8">
        <v>1.6</v>
      </c>
      <c r="AH298" s="8">
        <v>1.8</v>
      </c>
    </row>
    <row r="299" spans="1:34" x14ac:dyDescent="0.25">
      <c r="A299" s="29">
        <v>41</v>
      </c>
      <c r="B299" t="s">
        <v>144</v>
      </c>
      <c r="C299" s="8">
        <v>1.3</v>
      </c>
      <c r="D299" s="8">
        <v>1.4</v>
      </c>
      <c r="E299" s="8">
        <v>1.5</v>
      </c>
      <c r="F299" s="8">
        <v>1.7</v>
      </c>
      <c r="G299" s="8">
        <v>1.8</v>
      </c>
      <c r="H299" s="8">
        <v>1.9</v>
      </c>
      <c r="I299" s="8">
        <v>2</v>
      </c>
      <c r="J299" s="8">
        <v>2.1</v>
      </c>
      <c r="K299" s="8">
        <v>2.1</v>
      </c>
      <c r="L299" s="8">
        <v>2.2999999999999998</v>
      </c>
      <c r="M299" s="8">
        <v>2.5</v>
      </c>
      <c r="N299" s="8">
        <v>2.8000000000000003</v>
      </c>
      <c r="O299" s="8">
        <v>3</v>
      </c>
      <c r="P299" s="8">
        <v>3.2</v>
      </c>
      <c r="Q299" s="8">
        <v>3.4</v>
      </c>
      <c r="R299" s="8">
        <v>3.6</v>
      </c>
      <c r="S299" s="8">
        <v>3.7</v>
      </c>
      <c r="T299" s="8">
        <v>3.8000000000000003</v>
      </c>
      <c r="U299" s="8">
        <v>4</v>
      </c>
      <c r="V299" s="8">
        <v>4.1999999999999993</v>
      </c>
      <c r="W299" s="8">
        <v>4.5</v>
      </c>
      <c r="X299" s="8">
        <v>4.8</v>
      </c>
      <c r="Y299" s="8">
        <v>5</v>
      </c>
      <c r="Z299" s="8">
        <v>5</v>
      </c>
      <c r="AA299" s="8">
        <v>5</v>
      </c>
      <c r="AB299" s="8">
        <v>5</v>
      </c>
      <c r="AC299" s="8">
        <v>5</v>
      </c>
      <c r="AD299" s="8">
        <v>5</v>
      </c>
      <c r="AE299" s="8">
        <v>5.0999999999999996</v>
      </c>
      <c r="AF299" s="8">
        <v>5.1999999999999993</v>
      </c>
      <c r="AG299" s="8">
        <v>5.3</v>
      </c>
      <c r="AH299" s="8">
        <v>5.3999999999999995</v>
      </c>
    </row>
    <row r="300" spans="1:34" x14ac:dyDescent="0.25">
      <c r="A300" s="29">
        <v>42</v>
      </c>
      <c r="B300" t="s">
        <v>145</v>
      </c>
      <c r="C300" s="8">
        <v>0.3</v>
      </c>
      <c r="D300" s="8">
        <v>0.4</v>
      </c>
      <c r="E300" s="8">
        <v>0.5</v>
      </c>
      <c r="F300" s="8">
        <v>0.6</v>
      </c>
      <c r="G300" s="8">
        <v>0.6</v>
      </c>
      <c r="H300" s="8">
        <v>0.7</v>
      </c>
      <c r="I300" s="8">
        <v>0.7</v>
      </c>
      <c r="J300" s="8">
        <v>0.7</v>
      </c>
      <c r="K300" s="8">
        <v>0.8</v>
      </c>
      <c r="L300" s="8">
        <v>0.8</v>
      </c>
      <c r="M300" s="8">
        <v>0.8</v>
      </c>
      <c r="N300" s="8">
        <v>0.9</v>
      </c>
      <c r="O300" s="8">
        <v>0.9</v>
      </c>
      <c r="P300" s="8">
        <v>1</v>
      </c>
      <c r="Q300" s="8">
        <v>1.1000000000000001</v>
      </c>
      <c r="R300" s="8">
        <v>1.1000000000000001</v>
      </c>
      <c r="S300" s="8">
        <v>1.2</v>
      </c>
      <c r="T300" s="8">
        <v>1.2</v>
      </c>
      <c r="U300" s="8">
        <v>1.2</v>
      </c>
      <c r="V300" s="8">
        <v>1.3</v>
      </c>
      <c r="W300" s="8">
        <v>1.3</v>
      </c>
      <c r="X300" s="8">
        <v>1.4</v>
      </c>
      <c r="Y300" s="8">
        <v>1.5</v>
      </c>
      <c r="Z300" s="8">
        <v>1.6</v>
      </c>
      <c r="AA300" s="8">
        <v>1.6</v>
      </c>
      <c r="AB300" s="8">
        <v>1.6</v>
      </c>
      <c r="AC300" s="8">
        <v>1.6</v>
      </c>
      <c r="AD300" s="8">
        <v>1.6</v>
      </c>
      <c r="AE300" s="8">
        <v>1.6</v>
      </c>
      <c r="AF300" s="8">
        <v>1.7</v>
      </c>
      <c r="AG300" s="8">
        <v>1.8</v>
      </c>
      <c r="AH300" s="8">
        <v>1.9</v>
      </c>
    </row>
    <row r="301" spans="1:34" x14ac:dyDescent="0.25">
      <c r="A301" s="29">
        <v>43</v>
      </c>
      <c r="B301" t="s">
        <v>146</v>
      </c>
      <c r="C301" s="8">
        <v>0.7</v>
      </c>
      <c r="D301" s="8">
        <v>0.8</v>
      </c>
      <c r="E301" s="8">
        <v>0.9</v>
      </c>
      <c r="F301" s="8">
        <v>1.1000000000000001</v>
      </c>
      <c r="G301" s="8">
        <v>1.2</v>
      </c>
      <c r="H301" s="8">
        <v>1.3</v>
      </c>
      <c r="I301" s="8">
        <v>1.3</v>
      </c>
      <c r="J301" s="8">
        <v>1.4</v>
      </c>
      <c r="K301" s="8">
        <v>1.5</v>
      </c>
      <c r="L301" s="8">
        <v>1.6</v>
      </c>
      <c r="M301" s="8">
        <v>1.6</v>
      </c>
      <c r="N301" s="8">
        <v>1.7</v>
      </c>
      <c r="O301" s="8">
        <v>1.8</v>
      </c>
      <c r="P301" s="8">
        <v>1.8</v>
      </c>
      <c r="Q301" s="8">
        <v>1.9</v>
      </c>
      <c r="R301" s="8">
        <v>1.9</v>
      </c>
      <c r="S301" s="8">
        <v>1.9</v>
      </c>
      <c r="T301" s="8">
        <v>1.9</v>
      </c>
      <c r="U301" s="8">
        <v>1.9</v>
      </c>
      <c r="V301" s="8">
        <v>2</v>
      </c>
      <c r="W301" s="8">
        <v>2</v>
      </c>
      <c r="X301" s="8">
        <v>2.1</v>
      </c>
      <c r="Y301" s="8">
        <v>2.1</v>
      </c>
      <c r="Z301" s="8">
        <v>2.1</v>
      </c>
      <c r="AA301" s="8">
        <v>2.1</v>
      </c>
      <c r="AB301" s="8">
        <v>2.1</v>
      </c>
      <c r="AC301" s="8">
        <v>2.1</v>
      </c>
      <c r="AD301" s="8">
        <v>2.1</v>
      </c>
      <c r="AE301" s="8">
        <v>2.1</v>
      </c>
      <c r="AF301" s="8">
        <v>2.2000000000000002</v>
      </c>
      <c r="AG301" s="8">
        <v>2.2999999999999998</v>
      </c>
      <c r="AH301" s="8">
        <v>2.2999999999999998</v>
      </c>
    </row>
    <row r="302" spans="1:34" x14ac:dyDescent="0.25">
      <c r="A302" s="29">
        <v>44</v>
      </c>
      <c r="B302" t="s">
        <v>147</v>
      </c>
      <c r="C302" s="8">
        <v>0.1</v>
      </c>
      <c r="D302" s="8">
        <v>0.1</v>
      </c>
      <c r="E302" s="8">
        <v>0.1</v>
      </c>
      <c r="F302" s="8">
        <v>0.1</v>
      </c>
      <c r="G302" s="8">
        <v>0.1</v>
      </c>
      <c r="H302" s="8">
        <v>0.1</v>
      </c>
      <c r="I302" s="8">
        <v>0.1</v>
      </c>
      <c r="J302" s="8">
        <v>0.2</v>
      </c>
      <c r="K302" s="8">
        <v>0.2</v>
      </c>
      <c r="L302" s="8">
        <v>0.2</v>
      </c>
      <c r="M302" s="8">
        <v>0.2</v>
      </c>
      <c r="N302" s="8">
        <v>0.2</v>
      </c>
      <c r="O302" s="8">
        <v>0.3</v>
      </c>
      <c r="P302" s="8">
        <v>0.3</v>
      </c>
      <c r="Q302" s="8">
        <v>0.3</v>
      </c>
      <c r="R302" s="8">
        <v>0.3</v>
      </c>
      <c r="S302" s="8">
        <v>0.4</v>
      </c>
      <c r="T302" s="8">
        <v>0.4</v>
      </c>
      <c r="U302" s="8">
        <v>0.5</v>
      </c>
      <c r="V302" s="8">
        <v>0.5</v>
      </c>
      <c r="W302" s="8">
        <v>0.6</v>
      </c>
      <c r="X302" s="8">
        <v>0.6</v>
      </c>
      <c r="Y302" s="8">
        <v>0.6</v>
      </c>
      <c r="Z302" s="8">
        <v>0.6</v>
      </c>
      <c r="AA302" s="8">
        <v>0.6</v>
      </c>
      <c r="AB302" s="8">
        <v>0.6</v>
      </c>
      <c r="AC302" s="8">
        <v>0.6</v>
      </c>
      <c r="AD302" s="8">
        <v>0.6</v>
      </c>
      <c r="AE302" s="8">
        <v>0.6</v>
      </c>
      <c r="AF302" s="8">
        <v>0.5</v>
      </c>
      <c r="AG302" s="8">
        <v>0.5</v>
      </c>
      <c r="AH302" s="8">
        <v>0.5</v>
      </c>
    </row>
    <row r="303" spans="1:34" x14ac:dyDescent="0.25">
      <c r="A303" s="29">
        <v>45</v>
      </c>
      <c r="B303" t="s">
        <v>148</v>
      </c>
      <c r="C303" s="8">
        <v>63.4</v>
      </c>
      <c r="D303" s="8">
        <v>70</v>
      </c>
      <c r="E303" s="8">
        <v>76.2</v>
      </c>
      <c r="F303" s="8">
        <v>81.7</v>
      </c>
      <c r="G303" s="8">
        <v>86.4</v>
      </c>
      <c r="H303" s="8">
        <v>91.1</v>
      </c>
      <c r="I303" s="8">
        <v>96.5</v>
      </c>
      <c r="J303" s="8">
        <v>102.8</v>
      </c>
      <c r="K303" s="8">
        <v>109.3</v>
      </c>
      <c r="L303" s="8">
        <v>116.5</v>
      </c>
      <c r="M303" s="8">
        <v>124.7</v>
      </c>
      <c r="N303" s="8">
        <v>134.19999999999999</v>
      </c>
      <c r="O303" s="8">
        <v>145.19999999999999</v>
      </c>
      <c r="P303" s="8">
        <v>156.4</v>
      </c>
      <c r="Q303" s="8">
        <v>167.7</v>
      </c>
      <c r="R303" s="8">
        <v>180.2</v>
      </c>
      <c r="S303" s="8">
        <v>195.2</v>
      </c>
      <c r="T303" s="8">
        <v>213.5</v>
      </c>
      <c r="U303" s="8">
        <v>234.9</v>
      </c>
      <c r="V303" s="8">
        <v>255.7</v>
      </c>
      <c r="W303" s="8">
        <v>270.89999999999998</v>
      </c>
      <c r="X303" s="8">
        <v>278.2</v>
      </c>
      <c r="Y303" s="8">
        <v>279.3</v>
      </c>
      <c r="Z303" s="8">
        <v>278.10000000000002</v>
      </c>
      <c r="AA303" s="8">
        <v>276.89999999999998</v>
      </c>
      <c r="AB303" s="8">
        <v>277.5</v>
      </c>
      <c r="AC303" s="8">
        <v>281.89999999999998</v>
      </c>
      <c r="AD303" s="8">
        <v>288.8</v>
      </c>
      <c r="AE303" s="8">
        <v>297.8</v>
      </c>
      <c r="AF303" s="8">
        <v>309.39999999999998</v>
      </c>
      <c r="AG303" s="8">
        <v>322.89999999999998</v>
      </c>
      <c r="AH303" s="8">
        <v>337.1</v>
      </c>
    </row>
    <row r="304" spans="1:34" x14ac:dyDescent="0.25">
      <c r="A304" s="29">
        <v>46</v>
      </c>
      <c r="B304" t="s">
        <v>149</v>
      </c>
      <c r="C304" s="8">
        <v>0.1</v>
      </c>
      <c r="D304" s="8">
        <v>0.1</v>
      </c>
      <c r="E304" s="8">
        <v>0.1</v>
      </c>
      <c r="F304" s="8">
        <v>0.1</v>
      </c>
      <c r="G304" s="8">
        <v>0.1</v>
      </c>
      <c r="H304" s="8">
        <v>0.1</v>
      </c>
      <c r="I304" s="8">
        <v>0.1</v>
      </c>
      <c r="J304" s="8">
        <v>0.1</v>
      </c>
      <c r="K304" s="8">
        <v>0.1</v>
      </c>
      <c r="L304" s="8">
        <v>0.1</v>
      </c>
      <c r="M304" s="8">
        <v>0.1</v>
      </c>
      <c r="N304" s="8">
        <v>0.1</v>
      </c>
      <c r="O304" s="8">
        <v>0.2</v>
      </c>
      <c r="P304" s="8">
        <v>0.2</v>
      </c>
      <c r="Q304" s="8">
        <v>0.2</v>
      </c>
      <c r="R304" s="8">
        <v>0.2</v>
      </c>
      <c r="S304" s="8">
        <v>0.3</v>
      </c>
      <c r="T304" s="8">
        <v>0.3</v>
      </c>
      <c r="U304" s="8">
        <v>0.3</v>
      </c>
      <c r="V304" s="8">
        <v>0.3</v>
      </c>
      <c r="W304" s="8">
        <v>0.3</v>
      </c>
      <c r="X304" s="8">
        <v>0.3</v>
      </c>
      <c r="Y304" s="8">
        <v>0.4</v>
      </c>
      <c r="Z304" s="8">
        <v>0.4</v>
      </c>
      <c r="AA304" s="8">
        <v>0.4</v>
      </c>
      <c r="AB304" s="8">
        <v>0.4</v>
      </c>
      <c r="AC304" s="8">
        <v>0.4</v>
      </c>
      <c r="AD304" s="8">
        <v>0.4</v>
      </c>
      <c r="AE304" s="8">
        <v>0.4</v>
      </c>
      <c r="AF304" s="8">
        <v>0.5</v>
      </c>
      <c r="AG304" s="8">
        <v>0.5</v>
      </c>
      <c r="AH304" s="8">
        <v>0.5</v>
      </c>
    </row>
    <row r="305" spans="1:34" x14ac:dyDescent="0.25">
      <c r="A305" s="29">
        <v>47</v>
      </c>
      <c r="B305" t="s">
        <v>150</v>
      </c>
      <c r="C305" s="8">
        <v>0.1</v>
      </c>
      <c r="D305" s="8">
        <v>0.1</v>
      </c>
      <c r="E305" s="8">
        <v>0.1</v>
      </c>
      <c r="F305" s="8">
        <v>0.1</v>
      </c>
      <c r="G305" s="8">
        <v>0.1</v>
      </c>
      <c r="H305" s="8">
        <v>0.1</v>
      </c>
      <c r="I305" s="8">
        <v>0.1</v>
      </c>
      <c r="J305" s="8">
        <v>0.1</v>
      </c>
      <c r="K305" s="8">
        <v>0.1</v>
      </c>
      <c r="L305" s="8">
        <v>0.1</v>
      </c>
      <c r="M305" s="8">
        <v>0.1</v>
      </c>
      <c r="N305" s="8">
        <v>0.1</v>
      </c>
      <c r="O305" s="8">
        <v>0.2</v>
      </c>
      <c r="P305" s="8">
        <v>0.2</v>
      </c>
      <c r="Q305" s="8">
        <v>0.2</v>
      </c>
      <c r="R305" s="8">
        <v>0.2</v>
      </c>
      <c r="S305" s="8">
        <v>0.2</v>
      </c>
      <c r="T305" s="8">
        <v>0.2</v>
      </c>
      <c r="U305" s="8">
        <v>0.2</v>
      </c>
      <c r="V305" s="8">
        <v>0.3</v>
      </c>
      <c r="W305" s="8">
        <v>0.3</v>
      </c>
      <c r="X305" s="8">
        <v>0.3</v>
      </c>
      <c r="Y305" s="8">
        <v>0.3</v>
      </c>
      <c r="Z305" s="8">
        <v>0.3</v>
      </c>
      <c r="AA305" s="8">
        <v>0.3</v>
      </c>
      <c r="AB305" s="8">
        <v>0.3</v>
      </c>
      <c r="AC305" s="8">
        <v>0.3</v>
      </c>
      <c r="AD305" s="8">
        <v>0.3</v>
      </c>
      <c r="AE305" s="8">
        <v>0.3</v>
      </c>
      <c r="AF305" s="8">
        <v>0.4</v>
      </c>
      <c r="AG305" s="8">
        <v>0.4</v>
      </c>
      <c r="AH305" s="8">
        <v>0.4</v>
      </c>
    </row>
    <row r="306" spans="1:34" x14ac:dyDescent="0.25">
      <c r="A306" s="29">
        <v>48</v>
      </c>
      <c r="B306" t="s">
        <v>151</v>
      </c>
      <c r="C306" s="8">
        <v>0.1</v>
      </c>
      <c r="D306" s="8">
        <v>0.1</v>
      </c>
      <c r="E306" s="8">
        <v>0.1</v>
      </c>
      <c r="F306" s="8">
        <v>0.1</v>
      </c>
      <c r="G306" s="8">
        <v>0.1</v>
      </c>
      <c r="H306" s="8">
        <v>0.1</v>
      </c>
      <c r="I306" s="8">
        <v>0.1</v>
      </c>
      <c r="J306" s="8">
        <v>0.1</v>
      </c>
      <c r="K306" s="8">
        <v>0.1</v>
      </c>
      <c r="L306" s="8">
        <v>0.1</v>
      </c>
      <c r="M306" s="8">
        <v>0.1</v>
      </c>
      <c r="N306" s="8">
        <v>0.1</v>
      </c>
      <c r="O306" s="8">
        <v>0.2</v>
      </c>
      <c r="P306" s="8">
        <v>0.2</v>
      </c>
      <c r="Q306" s="8">
        <v>0.2</v>
      </c>
      <c r="R306" s="8">
        <v>0.2</v>
      </c>
      <c r="S306" s="8">
        <v>0.2</v>
      </c>
      <c r="T306" s="8">
        <v>0.3</v>
      </c>
      <c r="U306" s="8">
        <v>0.3</v>
      </c>
      <c r="V306" s="8">
        <v>0.3</v>
      </c>
      <c r="W306" s="8">
        <v>0.3</v>
      </c>
      <c r="X306" s="8">
        <v>0.3</v>
      </c>
      <c r="Y306" s="8">
        <v>0.4</v>
      </c>
      <c r="Z306" s="8">
        <v>0.4</v>
      </c>
      <c r="AA306" s="8">
        <v>0.4</v>
      </c>
      <c r="AB306" s="8">
        <v>0.4</v>
      </c>
      <c r="AC306" s="8">
        <v>0.4</v>
      </c>
      <c r="AD306" s="8">
        <v>0.4</v>
      </c>
      <c r="AE306" s="8">
        <v>0.4</v>
      </c>
      <c r="AF306" s="8">
        <v>0.5</v>
      </c>
      <c r="AG306" s="8">
        <v>0.5</v>
      </c>
      <c r="AH306" s="8">
        <v>0.5</v>
      </c>
    </row>
    <row r="307" spans="1:34" x14ac:dyDescent="0.25">
      <c r="A307" s="29">
        <v>49</v>
      </c>
      <c r="B307" t="s">
        <v>152</v>
      </c>
      <c r="C307" s="8">
        <v>0.3</v>
      </c>
      <c r="D307" s="8">
        <v>0.3</v>
      </c>
      <c r="E307" s="8">
        <v>0.3</v>
      </c>
      <c r="F307" s="8">
        <v>0.4</v>
      </c>
      <c r="G307" s="8">
        <v>0.4</v>
      </c>
      <c r="H307" s="8">
        <v>0.4</v>
      </c>
      <c r="I307" s="8">
        <v>0.4</v>
      </c>
      <c r="J307" s="8">
        <v>0.5</v>
      </c>
      <c r="K307" s="8">
        <v>0.5</v>
      </c>
      <c r="L307" s="8">
        <v>0.5</v>
      </c>
      <c r="M307" s="8">
        <v>0.5</v>
      </c>
      <c r="N307" s="8">
        <v>0.6</v>
      </c>
      <c r="O307" s="8">
        <v>0.6</v>
      </c>
      <c r="P307" s="8">
        <v>0.7</v>
      </c>
      <c r="Q307" s="8">
        <v>0.8</v>
      </c>
      <c r="R307" s="8">
        <v>0.9</v>
      </c>
      <c r="S307" s="8">
        <v>1</v>
      </c>
      <c r="T307" s="8">
        <v>1.1000000000000001</v>
      </c>
      <c r="U307" s="8">
        <v>1.2</v>
      </c>
      <c r="V307" s="8">
        <v>1.3</v>
      </c>
      <c r="W307" s="8">
        <v>1.4</v>
      </c>
      <c r="X307" s="8">
        <v>1.6</v>
      </c>
      <c r="Y307" s="8">
        <v>1.8</v>
      </c>
      <c r="Z307" s="8">
        <v>1.9</v>
      </c>
      <c r="AA307" s="8">
        <v>2</v>
      </c>
      <c r="AB307" s="8">
        <v>2.1</v>
      </c>
      <c r="AC307" s="8">
        <v>2.1</v>
      </c>
      <c r="AD307" s="8">
        <v>2.2000000000000002</v>
      </c>
      <c r="AE307" s="8">
        <v>2.4</v>
      </c>
      <c r="AF307" s="8">
        <v>2.6</v>
      </c>
      <c r="AG307" s="8">
        <v>2.9</v>
      </c>
      <c r="AH307" s="8">
        <v>3.1</v>
      </c>
    </row>
    <row r="308" spans="1:34" x14ac:dyDescent="0.25">
      <c r="A308" s="29">
        <v>50</v>
      </c>
      <c r="B308" t="s">
        <v>153</v>
      </c>
      <c r="C308" s="8">
        <v>1.7</v>
      </c>
      <c r="D308" s="8">
        <v>1.9</v>
      </c>
      <c r="E308" s="8">
        <v>2</v>
      </c>
      <c r="F308" s="8">
        <v>2.1</v>
      </c>
      <c r="G308" s="8">
        <v>2.2999999999999998</v>
      </c>
      <c r="H308" s="8">
        <v>2.4</v>
      </c>
      <c r="I308" s="8">
        <v>2.4</v>
      </c>
      <c r="J308" s="8">
        <v>2.5</v>
      </c>
      <c r="K308" s="8">
        <v>2.6</v>
      </c>
      <c r="L308" s="8">
        <v>2.7</v>
      </c>
      <c r="M308" s="8">
        <v>2.8</v>
      </c>
      <c r="N308" s="8">
        <v>2.9</v>
      </c>
      <c r="O308" s="8">
        <v>3</v>
      </c>
      <c r="P308" s="8">
        <v>3</v>
      </c>
      <c r="Q308" s="8">
        <v>3</v>
      </c>
      <c r="R308" s="8">
        <v>3</v>
      </c>
      <c r="S308" s="8">
        <v>3</v>
      </c>
      <c r="T308" s="8">
        <v>3</v>
      </c>
      <c r="U308" s="8">
        <v>2.9</v>
      </c>
      <c r="V308" s="8">
        <v>2.9</v>
      </c>
      <c r="W308" s="8">
        <v>2.9</v>
      </c>
      <c r="X308" s="8">
        <v>2.9</v>
      </c>
      <c r="Y308" s="8">
        <v>2.9</v>
      </c>
      <c r="Z308" s="8">
        <v>2.9</v>
      </c>
      <c r="AA308" s="8">
        <v>2.9</v>
      </c>
      <c r="AB308" s="8">
        <v>2.9</v>
      </c>
      <c r="AC308" s="8">
        <v>2.9</v>
      </c>
      <c r="AD308" s="8">
        <v>2.9</v>
      </c>
      <c r="AE308" s="8">
        <v>2.9</v>
      </c>
      <c r="AF308" s="8">
        <v>2.9</v>
      </c>
      <c r="AG308" s="8">
        <v>2.9</v>
      </c>
      <c r="AH308" s="8">
        <v>3</v>
      </c>
    </row>
    <row r="309" spans="1:34" x14ac:dyDescent="0.25">
      <c r="A309" s="29">
        <v>51</v>
      </c>
      <c r="B309" t="s">
        <v>154</v>
      </c>
      <c r="C309" s="8">
        <v>0.2</v>
      </c>
      <c r="D309" s="8">
        <v>0.2</v>
      </c>
      <c r="E309" s="8">
        <v>0.2</v>
      </c>
      <c r="F309" s="8">
        <v>0.2</v>
      </c>
      <c r="G309" s="8">
        <v>0.2</v>
      </c>
      <c r="H309" s="8">
        <v>0.3</v>
      </c>
      <c r="I309" s="8">
        <v>0.3</v>
      </c>
      <c r="J309" s="8">
        <v>0.3</v>
      </c>
      <c r="K309" s="8">
        <v>0.3</v>
      </c>
      <c r="L309" s="8">
        <v>0.3</v>
      </c>
      <c r="M309" s="8">
        <v>0.3</v>
      </c>
      <c r="N309" s="8">
        <v>0.3</v>
      </c>
      <c r="O309" s="8">
        <v>0.4</v>
      </c>
      <c r="P309" s="8">
        <v>0.4</v>
      </c>
      <c r="Q309" s="8">
        <v>0.5</v>
      </c>
      <c r="R309" s="8">
        <v>0.5</v>
      </c>
      <c r="S309" s="8">
        <v>0.5</v>
      </c>
      <c r="T309" s="8">
        <v>0.6</v>
      </c>
      <c r="U309" s="8">
        <v>0.6</v>
      </c>
      <c r="V309" s="8">
        <v>0.6</v>
      </c>
      <c r="W309" s="8">
        <v>0.6</v>
      </c>
      <c r="X309" s="8">
        <v>0.7</v>
      </c>
      <c r="Y309" s="8">
        <v>0.7</v>
      </c>
      <c r="Z309" s="8">
        <v>0.8</v>
      </c>
      <c r="AA309" s="8">
        <v>0.8</v>
      </c>
      <c r="AB309" s="8">
        <v>0.8</v>
      </c>
      <c r="AC309" s="8">
        <v>0.9</v>
      </c>
      <c r="AD309" s="8">
        <v>0.9</v>
      </c>
      <c r="AE309" s="8">
        <v>1</v>
      </c>
      <c r="AF309" s="8">
        <v>1</v>
      </c>
      <c r="AG309" s="8">
        <v>1.1000000000000001</v>
      </c>
      <c r="AH309" s="8">
        <v>1.2</v>
      </c>
    </row>
    <row r="310" spans="1:34" x14ac:dyDescent="0.25">
      <c r="A310" s="29">
        <v>52</v>
      </c>
      <c r="B310" t="s">
        <v>155</v>
      </c>
      <c r="C310" s="8">
        <v>0.4</v>
      </c>
      <c r="D310" s="8">
        <v>0.4</v>
      </c>
      <c r="E310" s="8">
        <v>0.5</v>
      </c>
      <c r="F310" s="8">
        <v>0.5</v>
      </c>
      <c r="G310" s="8">
        <v>0.5</v>
      </c>
      <c r="H310" s="8">
        <v>0.6</v>
      </c>
      <c r="I310" s="8">
        <v>0.6</v>
      </c>
      <c r="J310" s="8">
        <v>0.6</v>
      </c>
      <c r="K310" s="8">
        <v>0.7</v>
      </c>
      <c r="L310" s="8">
        <v>0.7</v>
      </c>
      <c r="M310" s="8">
        <v>0.7</v>
      </c>
      <c r="N310" s="8">
        <v>0.7</v>
      </c>
      <c r="O310" s="8">
        <v>0.7</v>
      </c>
      <c r="P310" s="8">
        <v>0.7</v>
      </c>
      <c r="Q310" s="8">
        <v>0.7</v>
      </c>
      <c r="R310" s="8">
        <v>0.7</v>
      </c>
      <c r="S310" s="8">
        <v>0.7</v>
      </c>
      <c r="T310" s="8">
        <v>0.7</v>
      </c>
      <c r="U310" s="8">
        <v>0.7</v>
      </c>
      <c r="V310" s="8">
        <v>0.7</v>
      </c>
      <c r="W310" s="8">
        <v>0.7</v>
      </c>
      <c r="X310" s="8">
        <v>0.7</v>
      </c>
      <c r="Y310" s="8">
        <v>0.7</v>
      </c>
      <c r="Z310" s="8">
        <v>0.7</v>
      </c>
      <c r="AA310" s="8">
        <v>0.7</v>
      </c>
      <c r="AB310" s="8">
        <v>0.7</v>
      </c>
      <c r="AC310" s="8">
        <v>0.7</v>
      </c>
      <c r="AD310" s="8">
        <v>0.7</v>
      </c>
      <c r="AE310" s="8">
        <v>0.7</v>
      </c>
      <c r="AF310" s="8">
        <v>0.8</v>
      </c>
      <c r="AG310" s="8">
        <v>0.8</v>
      </c>
      <c r="AH310" s="8">
        <v>0.8</v>
      </c>
    </row>
    <row r="311" spans="1:34" x14ac:dyDescent="0.25">
      <c r="A311" s="29">
        <v>53</v>
      </c>
      <c r="B311" t="s">
        <v>83</v>
      </c>
      <c r="C311" s="8">
        <v>0.6</v>
      </c>
      <c r="D311" s="8">
        <v>0.7</v>
      </c>
      <c r="E311" s="8">
        <v>0.8</v>
      </c>
      <c r="F311" s="8">
        <v>0.9</v>
      </c>
      <c r="G311" s="8">
        <v>0.9</v>
      </c>
      <c r="H311" s="8">
        <v>1</v>
      </c>
      <c r="I311" s="8">
        <v>1.1000000000000001</v>
      </c>
      <c r="J311" s="8">
        <v>1.2</v>
      </c>
      <c r="K311" s="8">
        <v>1.2</v>
      </c>
      <c r="L311" s="8">
        <v>1.4</v>
      </c>
      <c r="M311" s="8">
        <v>1.5</v>
      </c>
      <c r="N311" s="8">
        <v>1.7</v>
      </c>
      <c r="O311" s="8">
        <v>1.8</v>
      </c>
      <c r="P311" s="8">
        <v>2</v>
      </c>
      <c r="Q311" s="8">
        <v>2.2000000000000002</v>
      </c>
      <c r="R311" s="8">
        <v>2.4</v>
      </c>
      <c r="S311" s="8">
        <v>2.6</v>
      </c>
      <c r="T311" s="8">
        <v>2.8</v>
      </c>
      <c r="U311" s="8">
        <v>3</v>
      </c>
      <c r="V311" s="8">
        <v>3.2</v>
      </c>
      <c r="W311" s="8">
        <v>3.4</v>
      </c>
      <c r="X311" s="8">
        <v>3.6</v>
      </c>
      <c r="Y311" s="8">
        <v>3.9</v>
      </c>
      <c r="Z311" s="8">
        <v>4.0999999999999996</v>
      </c>
      <c r="AA311" s="8">
        <v>4.3</v>
      </c>
      <c r="AB311" s="8">
        <v>4.5</v>
      </c>
      <c r="AC311" s="8">
        <v>4.5999999999999996</v>
      </c>
      <c r="AD311" s="8">
        <v>4.8</v>
      </c>
      <c r="AE311" s="8">
        <v>5</v>
      </c>
      <c r="AF311" s="8">
        <v>5.2</v>
      </c>
      <c r="AG311" s="8">
        <v>5.4</v>
      </c>
      <c r="AH311" s="8">
        <v>5.7</v>
      </c>
    </row>
    <row r="312" spans="1:34" x14ac:dyDescent="0.25">
      <c r="A312" s="29">
        <v>54</v>
      </c>
      <c r="B312" t="s">
        <v>156</v>
      </c>
      <c r="C312" s="8">
        <v>0.7</v>
      </c>
      <c r="D312" s="8">
        <v>0.7</v>
      </c>
      <c r="E312" s="8">
        <v>0.8</v>
      </c>
      <c r="F312" s="8">
        <v>0.9</v>
      </c>
      <c r="G312" s="8">
        <v>0.9</v>
      </c>
      <c r="H312" s="8">
        <v>1</v>
      </c>
      <c r="I312" s="8">
        <v>1</v>
      </c>
      <c r="J312" s="8">
        <v>1.1000000000000001</v>
      </c>
      <c r="K312" s="8">
        <v>1.1000000000000001</v>
      </c>
      <c r="L312" s="8">
        <v>1.2</v>
      </c>
      <c r="M312" s="8">
        <v>1.2</v>
      </c>
      <c r="N312" s="8">
        <v>1.2</v>
      </c>
      <c r="O312" s="8">
        <v>1.3</v>
      </c>
      <c r="P312" s="8">
        <v>1.4</v>
      </c>
      <c r="Q312" s="8">
        <v>1.4</v>
      </c>
      <c r="R312" s="8">
        <v>1.5</v>
      </c>
      <c r="S312" s="8">
        <v>1.6</v>
      </c>
      <c r="T312" s="8">
        <v>1.7</v>
      </c>
      <c r="U312" s="8">
        <v>1.8</v>
      </c>
      <c r="V312" s="8">
        <v>1.9</v>
      </c>
      <c r="W312" s="8">
        <v>2</v>
      </c>
      <c r="X312" s="8">
        <v>2.1</v>
      </c>
      <c r="Y312" s="8">
        <v>2.2000000000000002</v>
      </c>
      <c r="Z312" s="8">
        <v>2.2999999999999998</v>
      </c>
      <c r="AA312" s="8">
        <v>2.2999999999999998</v>
      </c>
      <c r="AB312" s="8">
        <v>2.4</v>
      </c>
      <c r="AC312" s="8">
        <v>2.5</v>
      </c>
      <c r="AD312" s="8">
        <v>2.6</v>
      </c>
      <c r="AE312" s="8">
        <v>2.7</v>
      </c>
      <c r="AF312" s="8">
        <v>2.8</v>
      </c>
      <c r="AG312" s="8">
        <v>2.9</v>
      </c>
      <c r="AH312" s="8">
        <v>3</v>
      </c>
    </row>
    <row r="313" spans="1:34" x14ac:dyDescent="0.25">
      <c r="A313" s="29">
        <v>55</v>
      </c>
      <c r="B313" t="s">
        <v>157</v>
      </c>
      <c r="C313" s="8">
        <v>1.6</v>
      </c>
      <c r="D313" s="8">
        <v>1.7000000000000002</v>
      </c>
      <c r="E313" s="8">
        <v>1.8</v>
      </c>
      <c r="F313" s="8">
        <v>2.1</v>
      </c>
      <c r="G313" s="8">
        <v>2.2000000000000002</v>
      </c>
      <c r="H313" s="8">
        <v>2.4000000000000004</v>
      </c>
      <c r="I313" s="8">
        <v>2.5</v>
      </c>
      <c r="J313" s="8">
        <v>2.7</v>
      </c>
      <c r="K313" s="8">
        <v>2.8000000000000003</v>
      </c>
      <c r="L313" s="8">
        <v>2.9000000000000004</v>
      </c>
      <c r="M313" s="8">
        <v>3.1</v>
      </c>
      <c r="N313" s="8">
        <v>3.4</v>
      </c>
      <c r="O313" s="8">
        <v>3.5999999999999996</v>
      </c>
      <c r="P313" s="8">
        <v>3.8</v>
      </c>
      <c r="Q313" s="8">
        <v>4.1000000000000005</v>
      </c>
      <c r="R313" s="8">
        <v>4.3</v>
      </c>
      <c r="S313" s="8">
        <v>4.5999999999999996</v>
      </c>
      <c r="T313" s="8">
        <v>4.9000000000000004</v>
      </c>
      <c r="U313" s="8">
        <v>5.3</v>
      </c>
      <c r="V313" s="8">
        <v>5.6</v>
      </c>
      <c r="W313" s="8">
        <v>6.2</v>
      </c>
      <c r="X313" s="8">
        <v>6.6000000000000005</v>
      </c>
      <c r="Y313" s="8">
        <v>7.2</v>
      </c>
      <c r="Z313" s="8">
        <v>7.6</v>
      </c>
      <c r="AA313" s="8">
        <v>8</v>
      </c>
      <c r="AB313" s="8">
        <v>8.3000000000000007</v>
      </c>
      <c r="AC313" s="8">
        <v>8.6999999999999993</v>
      </c>
      <c r="AD313" s="8">
        <v>9</v>
      </c>
      <c r="AE313" s="8">
        <v>9.2999999999999989</v>
      </c>
      <c r="AF313" s="8">
        <v>9.6</v>
      </c>
      <c r="AG313" s="8">
        <v>10</v>
      </c>
      <c r="AH313" s="8">
        <v>10.199999999999999</v>
      </c>
    </row>
    <row r="314" spans="1:34" x14ac:dyDescent="0.25">
      <c r="A314" s="29">
        <v>56</v>
      </c>
      <c r="B314" t="s">
        <v>158</v>
      </c>
      <c r="C314" s="8">
        <v>0.1</v>
      </c>
      <c r="D314" s="8">
        <v>0.1</v>
      </c>
      <c r="E314" s="8">
        <v>0.1</v>
      </c>
      <c r="F314" s="8">
        <v>0.2</v>
      </c>
      <c r="G314" s="8">
        <v>0.2</v>
      </c>
      <c r="H314" s="8">
        <v>0.2</v>
      </c>
      <c r="I314" s="8">
        <v>0.2</v>
      </c>
      <c r="J314" s="8">
        <v>0.2</v>
      </c>
      <c r="K314" s="8">
        <v>0.2</v>
      </c>
      <c r="L314" s="8">
        <v>0.2</v>
      </c>
      <c r="M314" s="8">
        <v>0.2</v>
      </c>
      <c r="N314" s="8">
        <v>0.3</v>
      </c>
      <c r="O314" s="8">
        <v>0.3</v>
      </c>
      <c r="P314" s="8">
        <v>0.3</v>
      </c>
      <c r="Q314" s="8">
        <v>0.3</v>
      </c>
      <c r="R314" s="8">
        <v>0.4</v>
      </c>
      <c r="S314" s="8">
        <v>0.4</v>
      </c>
      <c r="T314" s="8">
        <v>0.4</v>
      </c>
      <c r="U314" s="8">
        <v>0.5</v>
      </c>
      <c r="V314" s="8">
        <v>0.5</v>
      </c>
      <c r="W314" s="8">
        <v>0.5</v>
      </c>
      <c r="X314" s="8">
        <v>0.6</v>
      </c>
      <c r="Y314" s="8">
        <v>0.6</v>
      </c>
      <c r="Z314" s="8">
        <v>0.6</v>
      </c>
      <c r="AA314" s="8">
        <v>0.6</v>
      </c>
      <c r="AB314" s="8">
        <v>0.7</v>
      </c>
      <c r="AC314" s="8">
        <v>0.7</v>
      </c>
      <c r="AD314" s="8">
        <v>0.7</v>
      </c>
      <c r="AE314" s="8">
        <v>0.8</v>
      </c>
      <c r="AF314" s="8">
        <v>0.8</v>
      </c>
      <c r="AG314" s="8">
        <v>0.9</v>
      </c>
      <c r="AH314" s="8">
        <v>0.9</v>
      </c>
    </row>
    <row r="315" spans="1:34" x14ac:dyDescent="0.25">
      <c r="A315" s="29">
        <v>57</v>
      </c>
      <c r="B315" t="s">
        <v>159</v>
      </c>
      <c r="C315" s="8">
        <v>0.2</v>
      </c>
      <c r="D315" s="8">
        <v>0.2</v>
      </c>
      <c r="E315" s="8">
        <v>0.2</v>
      </c>
      <c r="F315" s="8">
        <v>0.2</v>
      </c>
      <c r="G315" s="8">
        <v>0.3</v>
      </c>
      <c r="H315" s="8">
        <v>0.3</v>
      </c>
      <c r="I315" s="8">
        <v>0.3</v>
      </c>
      <c r="J315" s="8">
        <v>0.3</v>
      </c>
      <c r="K315" s="8">
        <v>0.4</v>
      </c>
      <c r="L315" s="8">
        <v>0.4</v>
      </c>
      <c r="M315" s="8">
        <v>0.4</v>
      </c>
      <c r="N315" s="8">
        <v>0.5</v>
      </c>
      <c r="O315" s="8">
        <v>0.5</v>
      </c>
      <c r="P315" s="8">
        <v>0.6</v>
      </c>
      <c r="Q315" s="8">
        <v>0.7</v>
      </c>
      <c r="R315" s="8">
        <v>0.8</v>
      </c>
      <c r="S315" s="8">
        <v>0.8</v>
      </c>
      <c r="T315" s="8">
        <v>0.9</v>
      </c>
      <c r="U315" s="8">
        <v>1</v>
      </c>
      <c r="V315" s="8">
        <v>1</v>
      </c>
      <c r="W315" s="8">
        <v>1.1000000000000001</v>
      </c>
      <c r="X315" s="8">
        <v>1.2</v>
      </c>
      <c r="Y315" s="8">
        <v>1.3</v>
      </c>
      <c r="Z315" s="8">
        <v>1.3</v>
      </c>
      <c r="AA315" s="8">
        <v>1.4</v>
      </c>
      <c r="AB315" s="8">
        <v>1.4</v>
      </c>
      <c r="AC315" s="8">
        <v>1.5</v>
      </c>
      <c r="AD315" s="8">
        <v>1.5</v>
      </c>
      <c r="AE315" s="8">
        <v>1.6</v>
      </c>
      <c r="AF315" s="8">
        <v>1.7</v>
      </c>
      <c r="AG315" s="8">
        <v>1.8</v>
      </c>
      <c r="AH315" s="8">
        <v>2</v>
      </c>
    </row>
    <row r="316" spans="1:34" x14ac:dyDescent="0.25">
      <c r="A316" s="29">
        <v>58</v>
      </c>
      <c r="B316" t="s">
        <v>160</v>
      </c>
      <c r="C316" s="8">
        <v>0.3</v>
      </c>
      <c r="D316" s="8">
        <v>0.3</v>
      </c>
      <c r="E316" s="8">
        <v>0.3</v>
      </c>
      <c r="F316" s="8">
        <v>0.4</v>
      </c>
      <c r="G316" s="8">
        <v>0.4</v>
      </c>
      <c r="H316" s="8">
        <v>0.4</v>
      </c>
      <c r="I316" s="8">
        <v>0.4</v>
      </c>
      <c r="J316" s="8">
        <v>0.5</v>
      </c>
      <c r="K316" s="8">
        <v>0.5</v>
      </c>
      <c r="L316" s="8">
        <v>0.6</v>
      </c>
      <c r="M316" s="8">
        <v>0.7</v>
      </c>
      <c r="N316" s="8">
        <v>0.8</v>
      </c>
      <c r="O316" s="8">
        <v>0.9</v>
      </c>
      <c r="P316" s="8">
        <v>1.1000000000000001</v>
      </c>
      <c r="Q316" s="8">
        <v>1.2</v>
      </c>
      <c r="R316" s="8">
        <v>1.4</v>
      </c>
      <c r="S316" s="8">
        <v>1.5</v>
      </c>
      <c r="T316" s="8">
        <v>1.6</v>
      </c>
      <c r="U316" s="8">
        <v>1.7</v>
      </c>
      <c r="V316" s="8">
        <v>1.8</v>
      </c>
      <c r="W316" s="8">
        <v>1.9</v>
      </c>
      <c r="X316" s="8">
        <v>2</v>
      </c>
      <c r="Y316" s="8">
        <v>2.2000000000000002</v>
      </c>
      <c r="Z316" s="8">
        <v>2.2999999999999998</v>
      </c>
      <c r="AA316" s="8">
        <v>2.4</v>
      </c>
      <c r="AB316" s="8">
        <v>2.5</v>
      </c>
      <c r="AC316" s="8">
        <v>2.6</v>
      </c>
      <c r="AD316" s="8">
        <v>2.7</v>
      </c>
      <c r="AE316" s="8">
        <v>2.9</v>
      </c>
      <c r="AF316" s="8">
        <v>3.1</v>
      </c>
      <c r="AG316" s="8">
        <v>3.5</v>
      </c>
      <c r="AH316" s="8">
        <v>3.8</v>
      </c>
    </row>
    <row r="317" spans="1:34" x14ac:dyDescent="0.25">
      <c r="A317" s="29">
        <v>59</v>
      </c>
      <c r="B317" t="s">
        <v>161</v>
      </c>
      <c r="C317" s="8">
        <v>1.2</v>
      </c>
      <c r="D317" s="8">
        <v>1.2</v>
      </c>
      <c r="E317" s="8">
        <v>1.3</v>
      </c>
      <c r="F317" s="8">
        <v>1.4</v>
      </c>
      <c r="G317" s="8">
        <v>1.5</v>
      </c>
      <c r="H317" s="8">
        <v>1.6</v>
      </c>
      <c r="I317" s="8">
        <v>1.6</v>
      </c>
      <c r="J317" s="8">
        <v>1.7</v>
      </c>
      <c r="K317" s="8">
        <v>1.8</v>
      </c>
      <c r="L317" s="8">
        <v>1.9</v>
      </c>
      <c r="M317" s="8">
        <v>2.1</v>
      </c>
      <c r="N317" s="8">
        <v>2.2999999999999998</v>
      </c>
      <c r="O317" s="8">
        <v>2.5</v>
      </c>
      <c r="P317" s="8">
        <v>2.7</v>
      </c>
      <c r="Q317" s="8">
        <v>2.8</v>
      </c>
      <c r="R317" s="8">
        <v>3</v>
      </c>
      <c r="S317" s="8">
        <v>3.1</v>
      </c>
      <c r="T317" s="8">
        <v>3.2</v>
      </c>
      <c r="U317" s="8">
        <v>3.4</v>
      </c>
      <c r="V317" s="8">
        <v>3.6</v>
      </c>
      <c r="W317" s="8">
        <v>4</v>
      </c>
      <c r="X317" s="8">
        <v>4.7</v>
      </c>
      <c r="Y317" s="8">
        <v>5.3</v>
      </c>
      <c r="Z317" s="8">
        <v>5.6</v>
      </c>
      <c r="AA317" s="8">
        <v>5.6</v>
      </c>
      <c r="AB317" s="8">
        <v>5.7</v>
      </c>
      <c r="AC317" s="8">
        <v>5.8</v>
      </c>
      <c r="AD317" s="8">
        <v>6</v>
      </c>
      <c r="AE317" s="8">
        <v>6.4</v>
      </c>
      <c r="AF317" s="8">
        <v>6.8</v>
      </c>
      <c r="AG317" s="8">
        <v>7.3</v>
      </c>
      <c r="AH317" s="8">
        <v>7.7</v>
      </c>
    </row>
    <row r="318" spans="1:34" x14ac:dyDescent="0.25">
      <c r="A318" s="29">
        <v>60</v>
      </c>
      <c r="B318" t="s">
        <v>162</v>
      </c>
      <c r="C318" s="8">
        <v>0.6</v>
      </c>
      <c r="D318" s="8">
        <v>0.6</v>
      </c>
      <c r="E318" s="8">
        <v>0.7</v>
      </c>
      <c r="F318" s="8">
        <v>0.7</v>
      </c>
      <c r="G318" s="8">
        <v>0.8</v>
      </c>
      <c r="H318" s="8">
        <v>0.9</v>
      </c>
      <c r="I318" s="8">
        <v>0.9</v>
      </c>
      <c r="J318" s="8">
        <v>1</v>
      </c>
      <c r="K318" s="8">
        <v>1</v>
      </c>
      <c r="L318" s="8">
        <v>1.1000000000000001</v>
      </c>
      <c r="M318" s="8">
        <v>1.1000000000000001</v>
      </c>
      <c r="N318" s="8">
        <v>1.2</v>
      </c>
      <c r="O318" s="8">
        <v>1.3</v>
      </c>
      <c r="P318" s="8">
        <v>1.4</v>
      </c>
      <c r="Q318" s="8">
        <v>1.5</v>
      </c>
      <c r="R318" s="8">
        <v>1.6</v>
      </c>
      <c r="S318" s="8">
        <v>1.6</v>
      </c>
      <c r="T318" s="8">
        <v>1.7</v>
      </c>
      <c r="U318" s="8">
        <v>1.8</v>
      </c>
      <c r="V318" s="8">
        <v>1.8</v>
      </c>
      <c r="W318" s="8">
        <v>1.9</v>
      </c>
      <c r="X318" s="8">
        <v>2</v>
      </c>
      <c r="Y318" s="8">
        <v>2</v>
      </c>
      <c r="Z318" s="8">
        <v>2.1</v>
      </c>
      <c r="AA318" s="8">
        <v>2.1</v>
      </c>
      <c r="AB318" s="8">
        <v>2.1</v>
      </c>
      <c r="AC318" s="8">
        <v>2.2000000000000002</v>
      </c>
      <c r="AD318" s="8">
        <v>2.2000000000000002</v>
      </c>
      <c r="AE318" s="8">
        <v>2.2999999999999998</v>
      </c>
      <c r="AF318" s="8">
        <v>2.2999999999999998</v>
      </c>
      <c r="AG318" s="8">
        <v>2.4</v>
      </c>
      <c r="AH318" s="8">
        <v>2.4</v>
      </c>
    </row>
    <row r="319" spans="1:34" x14ac:dyDescent="0.25">
      <c r="A319" s="29">
        <v>61</v>
      </c>
      <c r="B319" t="s">
        <v>99</v>
      </c>
      <c r="C319" s="8">
        <v>1.3</v>
      </c>
      <c r="D319" s="8">
        <v>1.4</v>
      </c>
      <c r="E319" s="8">
        <v>1.5</v>
      </c>
      <c r="F319" s="8">
        <v>1.6</v>
      </c>
      <c r="G319" s="8">
        <v>1.7</v>
      </c>
      <c r="H319" s="8">
        <v>1.8</v>
      </c>
      <c r="I319" s="8">
        <v>1.9</v>
      </c>
      <c r="J319" s="8">
        <v>2</v>
      </c>
      <c r="K319" s="8">
        <v>2.1</v>
      </c>
      <c r="L319" s="8">
        <v>2.2000000000000002</v>
      </c>
      <c r="M319" s="8">
        <v>2.2999999999999998</v>
      </c>
      <c r="N319" s="8">
        <v>2.5</v>
      </c>
      <c r="O319" s="8">
        <v>2.7</v>
      </c>
      <c r="P319" s="8">
        <v>3</v>
      </c>
      <c r="Q319" s="8">
        <v>3.2</v>
      </c>
      <c r="R319" s="8">
        <v>3.4</v>
      </c>
      <c r="S319" s="8">
        <v>3.6</v>
      </c>
      <c r="T319" s="8">
        <v>3.9</v>
      </c>
      <c r="U319" s="8">
        <v>4.0999999999999996</v>
      </c>
      <c r="V319" s="8">
        <v>4.3</v>
      </c>
      <c r="W319" s="8">
        <v>4.5</v>
      </c>
      <c r="X319" s="8">
        <v>4.8</v>
      </c>
      <c r="Y319" s="8">
        <v>5</v>
      </c>
      <c r="Z319" s="8">
        <v>5.2</v>
      </c>
      <c r="AA319" s="8">
        <v>5.2</v>
      </c>
      <c r="AB319" s="8">
        <v>5.3</v>
      </c>
      <c r="AC319" s="8">
        <v>5.3</v>
      </c>
      <c r="AD319" s="8">
        <v>5.3</v>
      </c>
      <c r="AE319" s="8">
        <v>5.4</v>
      </c>
      <c r="AF319" s="8">
        <v>5.5</v>
      </c>
      <c r="AG319" s="8">
        <v>5.5</v>
      </c>
      <c r="AH319" s="8">
        <v>5.6</v>
      </c>
    </row>
    <row r="320" spans="1:34" x14ac:dyDescent="0.25">
      <c r="A320" s="29">
        <v>62</v>
      </c>
      <c r="B320" t="s">
        <v>163</v>
      </c>
      <c r="C320" s="8">
        <v>10.4</v>
      </c>
      <c r="D320" s="8">
        <v>10.8</v>
      </c>
      <c r="E320" s="8">
        <v>11.3</v>
      </c>
      <c r="F320" s="8">
        <v>11.7</v>
      </c>
      <c r="G320" s="8">
        <v>12.1</v>
      </c>
      <c r="H320" s="8">
        <v>12.399999999999999</v>
      </c>
      <c r="I320" s="8">
        <v>12.899999999999999</v>
      </c>
      <c r="J320" s="8">
        <v>13.3</v>
      </c>
      <c r="K320" s="8">
        <v>13.899999999999999</v>
      </c>
      <c r="L320" s="8">
        <v>14.5</v>
      </c>
      <c r="M320" s="8">
        <v>15</v>
      </c>
      <c r="N320" s="8">
        <v>15.5</v>
      </c>
      <c r="O320" s="8">
        <v>16</v>
      </c>
      <c r="P320" s="8">
        <v>16.600000000000001</v>
      </c>
      <c r="Q320" s="8">
        <v>17.100000000000001</v>
      </c>
      <c r="R320" s="8">
        <v>17.5</v>
      </c>
      <c r="S320" s="8">
        <v>18</v>
      </c>
      <c r="T320" s="8">
        <v>18.899999999999999</v>
      </c>
      <c r="U320" s="8">
        <v>20.399999999999999</v>
      </c>
      <c r="V320" s="8">
        <v>22.1</v>
      </c>
      <c r="W320" s="8">
        <v>22.700000000000003</v>
      </c>
      <c r="X320" s="8">
        <v>24.5</v>
      </c>
      <c r="Y320" s="8">
        <v>24.4</v>
      </c>
      <c r="Z320" s="8">
        <v>24.2</v>
      </c>
      <c r="AA320" s="8">
        <v>25</v>
      </c>
      <c r="AB320" s="8">
        <v>25.8</v>
      </c>
      <c r="AC320" s="8">
        <v>26.4</v>
      </c>
      <c r="AD320" s="8">
        <v>27</v>
      </c>
      <c r="AE320" s="8">
        <v>27.2</v>
      </c>
      <c r="AF320" s="8">
        <v>27.3</v>
      </c>
      <c r="AG320" s="8">
        <v>28</v>
      </c>
      <c r="AH320" s="8">
        <v>29</v>
      </c>
    </row>
    <row r="321" spans="1:34" x14ac:dyDescent="0.25">
      <c r="A321" s="29">
        <v>63</v>
      </c>
      <c r="B321" t="s">
        <v>164</v>
      </c>
      <c r="C321" s="8">
        <v>37.1</v>
      </c>
      <c r="D321" s="8">
        <v>39.1</v>
      </c>
      <c r="E321" s="8">
        <v>40.799999999999997</v>
      </c>
      <c r="F321" s="8">
        <v>43.2</v>
      </c>
      <c r="G321" s="8">
        <v>44.8</v>
      </c>
      <c r="H321" s="8">
        <v>46.1</v>
      </c>
      <c r="I321" s="8">
        <v>48.3</v>
      </c>
      <c r="J321" s="8">
        <v>50.9</v>
      </c>
      <c r="K321" s="8">
        <v>54.2</v>
      </c>
      <c r="L321" s="8">
        <v>57.2</v>
      </c>
      <c r="M321" s="8">
        <v>60.5</v>
      </c>
      <c r="N321" s="8">
        <v>63.7</v>
      </c>
      <c r="O321" s="8">
        <v>67.7</v>
      </c>
      <c r="P321" s="8">
        <v>72.599999999999994</v>
      </c>
      <c r="Q321" s="8">
        <v>77.099999999999994</v>
      </c>
      <c r="R321" s="8">
        <v>81.400000000000006</v>
      </c>
      <c r="S321" s="8">
        <v>85.6</v>
      </c>
      <c r="T321" s="8">
        <v>92.8</v>
      </c>
      <c r="U321" s="8">
        <v>104.5</v>
      </c>
      <c r="V321" s="8">
        <v>115.9</v>
      </c>
      <c r="W321" s="8">
        <v>129.80000000000001</v>
      </c>
      <c r="X321" s="8">
        <v>140</v>
      </c>
      <c r="Y321" s="8">
        <v>145.5</v>
      </c>
      <c r="Z321" s="8">
        <v>148.6</v>
      </c>
      <c r="AA321" s="8">
        <v>156.19999999999999</v>
      </c>
      <c r="AB321" s="8">
        <v>164.3</v>
      </c>
      <c r="AC321" s="8">
        <v>169.8</v>
      </c>
      <c r="AD321" s="8">
        <v>175.6</v>
      </c>
      <c r="AE321" s="8">
        <v>179.5</v>
      </c>
      <c r="AF321" s="8">
        <v>183.3</v>
      </c>
      <c r="AG321" s="8">
        <v>190.4</v>
      </c>
      <c r="AH321" s="8">
        <v>200.7</v>
      </c>
    </row>
    <row r="322" spans="1:34" s="32" customFormat="1" x14ac:dyDescent="0.25">
      <c r="A322" s="33" t="s">
        <v>499</v>
      </c>
    </row>
    <row r="323" spans="1:34" x14ac:dyDescent="0.25">
      <c r="A323" s="29">
        <v>1</v>
      </c>
      <c r="B323" t="s">
        <v>108</v>
      </c>
      <c r="C323" s="8">
        <v>0</v>
      </c>
      <c r="D323" s="8">
        <v>0</v>
      </c>
      <c r="E323" s="8">
        <v>0</v>
      </c>
      <c r="F323" s="8">
        <v>0</v>
      </c>
      <c r="G323" s="8">
        <v>0</v>
      </c>
      <c r="H323" s="8">
        <v>0.1</v>
      </c>
      <c r="I323" s="8">
        <v>0.1</v>
      </c>
      <c r="J323" s="8">
        <v>0.1</v>
      </c>
      <c r="K323" s="8">
        <v>0.2</v>
      </c>
      <c r="L323" s="8">
        <v>0.2</v>
      </c>
      <c r="M323" s="8">
        <v>0.2</v>
      </c>
      <c r="N323" s="8">
        <v>0.2</v>
      </c>
      <c r="O323" s="8">
        <v>0.2</v>
      </c>
      <c r="P323" s="8">
        <v>0.1</v>
      </c>
      <c r="Q323" s="8">
        <v>0.1</v>
      </c>
      <c r="R323" s="8">
        <v>0.1</v>
      </c>
      <c r="S323" s="8">
        <v>0.1</v>
      </c>
      <c r="T323" s="8">
        <v>0.1</v>
      </c>
      <c r="U323" s="8">
        <v>0</v>
      </c>
      <c r="V323" s="8">
        <v>0</v>
      </c>
      <c r="W323" s="8">
        <v>0</v>
      </c>
      <c r="X323" s="8">
        <v>0</v>
      </c>
      <c r="Y323" s="8">
        <v>0</v>
      </c>
      <c r="Z323" s="8">
        <v>0</v>
      </c>
      <c r="AA323" s="8">
        <v>0</v>
      </c>
      <c r="AB323" s="8">
        <v>0</v>
      </c>
      <c r="AC323" s="8">
        <v>0</v>
      </c>
      <c r="AD323" s="8">
        <v>0.1</v>
      </c>
      <c r="AE323" s="8">
        <v>0.1</v>
      </c>
      <c r="AF323" s="8">
        <v>0</v>
      </c>
      <c r="AG323" s="8">
        <v>0</v>
      </c>
      <c r="AH323" s="8">
        <v>0</v>
      </c>
    </row>
    <row r="324" spans="1:34" x14ac:dyDescent="0.25">
      <c r="A324" s="29">
        <v>2</v>
      </c>
      <c r="B324" t="s">
        <v>109</v>
      </c>
      <c r="C324" s="8">
        <v>0</v>
      </c>
      <c r="D324" s="8">
        <v>0</v>
      </c>
      <c r="E324" s="8">
        <v>0</v>
      </c>
      <c r="F324" s="8">
        <v>0</v>
      </c>
      <c r="G324" s="8">
        <v>0</v>
      </c>
      <c r="H324" s="8">
        <v>0</v>
      </c>
      <c r="I324" s="8">
        <v>0</v>
      </c>
      <c r="J324" s="8">
        <v>0</v>
      </c>
      <c r="K324" s="8">
        <v>0</v>
      </c>
      <c r="L324" s="8">
        <v>0</v>
      </c>
      <c r="M324" s="8">
        <v>0</v>
      </c>
      <c r="N324" s="8">
        <v>0</v>
      </c>
      <c r="O324" s="8">
        <v>0</v>
      </c>
      <c r="P324" s="8">
        <v>0</v>
      </c>
      <c r="Q324" s="8">
        <v>0</v>
      </c>
      <c r="R324" s="8">
        <v>0</v>
      </c>
      <c r="S324" s="8">
        <v>0</v>
      </c>
      <c r="T324" s="8">
        <v>0.1</v>
      </c>
      <c r="U324" s="8">
        <v>0.1</v>
      </c>
      <c r="V324" s="8">
        <v>0.1</v>
      </c>
      <c r="W324" s="8">
        <v>0.1</v>
      </c>
      <c r="X324" s="8">
        <v>0.1</v>
      </c>
      <c r="Y324" s="8">
        <v>0.1</v>
      </c>
      <c r="Z324" s="8">
        <v>0.1</v>
      </c>
      <c r="AA324" s="8">
        <v>0.1</v>
      </c>
      <c r="AB324" s="8">
        <v>0.1</v>
      </c>
      <c r="AC324" s="8">
        <v>0.1</v>
      </c>
      <c r="AD324" s="8">
        <v>0.1</v>
      </c>
      <c r="AE324" s="8">
        <v>0.1</v>
      </c>
      <c r="AF324" s="8">
        <v>0.1</v>
      </c>
      <c r="AG324" s="8">
        <v>0.1</v>
      </c>
      <c r="AH324" s="8">
        <v>0.1</v>
      </c>
    </row>
    <row r="325" spans="1:34" x14ac:dyDescent="0.25">
      <c r="A325" s="29">
        <v>3</v>
      </c>
      <c r="B325" t="s">
        <v>110</v>
      </c>
      <c r="C325" s="8">
        <v>0.2</v>
      </c>
      <c r="D325" s="8">
        <v>0.2</v>
      </c>
      <c r="E325" s="8">
        <v>0.2</v>
      </c>
      <c r="F325" s="8">
        <v>0.2</v>
      </c>
      <c r="G325" s="8">
        <v>0.2</v>
      </c>
      <c r="H325" s="8">
        <v>0.3</v>
      </c>
      <c r="I325" s="8">
        <v>0.4</v>
      </c>
      <c r="J325" s="8">
        <v>0.4</v>
      </c>
      <c r="K325" s="8">
        <v>0.5</v>
      </c>
      <c r="L325" s="8">
        <v>0.6</v>
      </c>
      <c r="M325" s="8">
        <v>0.7</v>
      </c>
      <c r="N325" s="8">
        <v>0.9</v>
      </c>
      <c r="O325" s="8">
        <v>1.3</v>
      </c>
      <c r="P325" s="8">
        <v>1.6</v>
      </c>
      <c r="Q325" s="8">
        <v>1.8</v>
      </c>
      <c r="R325" s="8">
        <v>1.7</v>
      </c>
      <c r="S325" s="8">
        <v>1.7</v>
      </c>
      <c r="T325" s="8">
        <v>1.7</v>
      </c>
      <c r="U325" s="8">
        <v>1.7</v>
      </c>
      <c r="V325" s="8">
        <v>1.7</v>
      </c>
      <c r="W325" s="8">
        <v>2</v>
      </c>
      <c r="X325" s="8">
        <v>2.1</v>
      </c>
      <c r="Y325" s="8">
        <v>2.1</v>
      </c>
      <c r="Z325" s="8">
        <v>2.1</v>
      </c>
      <c r="AA325" s="8">
        <v>2.1</v>
      </c>
      <c r="AB325" s="8">
        <v>2.1</v>
      </c>
      <c r="AC325" s="8">
        <v>2.2999999999999998</v>
      </c>
      <c r="AD325" s="8">
        <v>2.5</v>
      </c>
      <c r="AE325" s="8">
        <v>2.7</v>
      </c>
      <c r="AF325" s="8">
        <v>2.7</v>
      </c>
      <c r="AG325" s="8">
        <v>2.7</v>
      </c>
      <c r="AH325" s="8">
        <v>2.9</v>
      </c>
    </row>
    <row r="326" spans="1:34" x14ac:dyDescent="0.25">
      <c r="A326" s="29">
        <v>4</v>
      </c>
      <c r="B326" t="s">
        <v>111</v>
      </c>
      <c r="C326" s="8">
        <v>0</v>
      </c>
      <c r="D326" s="8">
        <v>0</v>
      </c>
      <c r="E326" s="8">
        <v>0</v>
      </c>
      <c r="F326" s="8">
        <v>0</v>
      </c>
      <c r="G326" s="8">
        <v>0.1</v>
      </c>
      <c r="H326" s="8">
        <v>0.1</v>
      </c>
      <c r="I326" s="8">
        <v>0.1</v>
      </c>
      <c r="J326" s="8">
        <v>0.2</v>
      </c>
      <c r="K326" s="8">
        <v>0.2</v>
      </c>
      <c r="L326" s="8">
        <v>0.3</v>
      </c>
      <c r="M326" s="8">
        <v>0.4</v>
      </c>
      <c r="N326" s="8">
        <v>0.4</v>
      </c>
      <c r="O326" s="8">
        <v>0.5</v>
      </c>
      <c r="P326" s="8">
        <v>0.5</v>
      </c>
      <c r="Q326" s="8">
        <v>0.5</v>
      </c>
      <c r="R326" s="8">
        <v>0.4</v>
      </c>
      <c r="S326" s="8">
        <v>0.4</v>
      </c>
      <c r="T326" s="8">
        <v>0.3</v>
      </c>
      <c r="U326" s="8">
        <v>0.3</v>
      </c>
      <c r="V326" s="8">
        <v>0.3</v>
      </c>
      <c r="W326" s="8">
        <v>0.3</v>
      </c>
      <c r="X326" s="8">
        <v>0.3</v>
      </c>
      <c r="Y326" s="8">
        <v>0.3</v>
      </c>
      <c r="Z326" s="8">
        <v>0.3</v>
      </c>
      <c r="AA326" s="8">
        <v>0.3</v>
      </c>
      <c r="AB326" s="8">
        <v>0.3</v>
      </c>
      <c r="AC326" s="8">
        <v>0.4</v>
      </c>
      <c r="AD326" s="8">
        <v>0.4</v>
      </c>
      <c r="AE326" s="8">
        <v>0.4</v>
      </c>
      <c r="AF326" s="8">
        <v>0.4</v>
      </c>
      <c r="AG326" s="8">
        <v>0.4</v>
      </c>
      <c r="AH326" s="8">
        <v>0.4</v>
      </c>
    </row>
    <row r="327" spans="1:34" x14ac:dyDescent="0.25">
      <c r="A327" s="29">
        <v>5</v>
      </c>
      <c r="B327" t="s">
        <v>112</v>
      </c>
      <c r="C327" s="8">
        <v>0.1</v>
      </c>
      <c r="D327" s="8">
        <v>0.1</v>
      </c>
      <c r="E327" s="8">
        <v>0.1</v>
      </c>
      <c r="F327" s="8">
        <v>0.1</v>
      </c>
      <c r="G327" s="8">
        <v>0.1</v>
      </c>
      <c r="H327" s="8">
        <v>0.1</v>
      </c>
      <c r="I327" s="8">
        <v>0.1</v>
      </c>
      <c r="J327" s="8">
        <v>0.2</v>
      </c>
      <c r="K327" s="8">
        <v>0.2</v>
      </c>
      <c r="L327" s="8">
        <v>0.3</v>
      </c>
      <c r="M327" s="8">
        <v>0.4</v>
      </c>
      <c r="N327" s="8">
        <v>0.4</v>
      </c>
      <c r="O327" s="8">
        <v>0.4</v>
      </c>
      <c r="P327" s="8">
        <v>0.4</v>
      </c>
      <c r="Q327" s="8">
        <v>0.4</v>
      </c>
      <c r="R327" s="8">
        <v>0.4</v>
      </c>
      <c r="S327" s="8">
        <v>0.3</v>
      </c>
      <c r="T327" s="8">
        <v>0.3</v>
      </c>
      <c r="U327" s="8">
        <v>0.3</v>
      </c>
      <c r="V327" s="8">
        <v>0.3</v>
      </c>
      <c r="W327" s="8">
        <v>0.4</v>
      </c>
      <c r="X327" s="8">
        <v>0.5</v>
      </c>
      <c r="Y327" s="8">
        <v>0.6</v>
      </c>
      <c r="Z327" s="8">
        <v>0.6</v>
      </c>
      <c r="AA327" s="8">
        <v>0.7</v>
      </c>
      <c r="AB327" s="8">
        <v>0.9</v>
      </c>
      <c r="AC327" s="8">
        <v>1</v>
      </c>
      <c r="AD327" s="8">
        <v>1</v>
      </c>
      <c r="AE327" s="8">
        <v>1</v>
      </c>
      <c r="AF327" s="8">
        <v>0.8</v>
      </c>
      <c r="AG327" s="8">
        <v>0.7</v>
      </c>
      <c r="AH327" s="8">
        <v>0.8</v>
      </c>
    </row>
    <row r="328" spans="1:34" x14ac:dyDescent="0.25">
      <c r="A328" s="29">
        <v>6</v>
      </c>
      <c r="B328" t="s">
        <v>13</v>
      </c>
      <c r="C328" s="8">
        <v>1</v>
      </c>
      <c r="D328" s="8">
        <v>1</v>
      </c>
      <c r="E328" s="8">
        <v>1.2</v>
      </c>
      <c r="F328" s="8">
        <v>1.4</v>
      </c>
      <c r="G328" s="8">
        <v>1.5</v>
      </c>
      <c r="H328" s="8">
        <v>1.7</v>
      </c>
      <c r="I328" s="8">
        <v>2</v>
      </c>
      <c r="J328" s="8">
        <v>2.2999999999999998</v>
      </c>
      <c r="K328" s="8">
        <v>2.5</v>
      </c>
      <c r="L328" s="8">
        <v>2.8</v>
      </c>
      <c r="M328" s="8">
        <v>3.1</v>
      </c>
      <c r="N328" s="8">
        <v>3.2</v>
      </c>
      <c r="O328" s="8">
        <v>3.3</v>
      </c>
      <c r="P328" s="8">
        <v>3.5</v>
      </c>
      <c r="Q328" s="8">
        <v>3.7</v>
      </c>
      <c r="R328" s="8">
        <v>3.7</v>
      </c>
      <c r="S328" s="8">
        <v>3.4</v>
      </c>
      <c r="T328" s="8">
        <v>3</v>
      </c>
      <c r="U328" s="8">
        <v>2.9</v>
      </c>
      <c r="V328" s="8">
        <v>2.9</v>
      </c>
      <c r="W328" s="8">
        <v>3</v>
      </c>
      <c r="X328" s="8">
        <v>3.3</v>
      </c>
      <c r="Y328" s="8">
        <v>4</v>
      </c>
      <c r="Z328" s="8">
        <v>4.3</v>
      </c>
      <c r="AA328" s="8">
        <v>4.4000000000000004</v>
      </c>
      <c r="AB328" s="8">
        <v>4.7</v>
      </c>
      <c r="AC328" s="8">
        <v>5</v>
      </c>
      <c r="AD328" s="8">
        <v>5.2</v>
      </c>
      <c r="AE328" s="8">
        <v>5.4</v>
      </c>
      <c r="AF328" s="8">
        <v>5.8</v>
      </c>
      <c r="AG328" s="8">
        <v>6.1</v>
      </c>
      <c r="AH328" s="8">
        <v>6.5</v>
      </c>
    </row>
    <row r="329" spans="1:34" x14ac:dyDescent="0.25">
      <c r="A329" s="29">
        <v>7</v>
      </c>
      <c r="B329" t="s">
        <v>15</v>
      </c>
      <c r="C329" s="8">
        <v>0.1</v>
      </c>
      <c r="D329" s="8">
        <v>0.1</v>
      </c>
      <c r="E329" s="8">
        <v>0.1</v>
      </c>
      <c r="F329" s="8">
        <v>0.2</v>
      </c>
      <c r="G329" s="8">
        <v>0.2</v>
      </c>
      <c r="H329" s="8">
        <v>0.3</v>
      </c>
      <c r="I329" s="8">
        <v>0.5</v>
      </c>
      <c r="J329" s="8">
        <v>0.8</v>
      </c>
      <c r="K329" s="8">
        <v>1.2</v>
      </c>
      <c r="L329" s="8">
        <v>1.7</v>
      </c>
      <c r="M329" s="8">
        <v>2.2999999999999998</v>
      </c>
      <c r="N329" s="8">
        <v>2.8</v>
      </c>
      <c r="O329" s="8">
        <v>3</v>
      </c>
      <c r="P329" s="8">
        <v>2.9</v>
      </c>
      <c r="Q329" s="8">
        <v>2.2999999999999998</v>
      </c>
      <c r="R329" s="8">
        <v>1.9</v>
      </c>
      <c r="S329" s="8">
        <v>1.7</v>
      </c>
      <c r="T329" s="8">
        <v>1.7</v>
      </c>
      <c r="U329" s="8">
        <v>1.9</v>
      </c>
      <c r="V329" s="8">
        <v>2</v>
      </c>
      <c r="W329" s="8">
        <v>2</v>
      </c>
      <c r="X329" s="8">
        <v>2.1</v>
      </c>
      <c r="Y329" s="8">
        <v>2</v>
      </c>
      <c r="Z329" s="8">
        <v>1.9</v>
      </c>
      <c r="AA329" s="8">
        <v>1.9</v>
      </c>
      <c r="AB329" s="8">
        <v>2.2000000000000002</v>
      </c>
      <c r="AC329" s="8">
        <v>2.6</v>
      </c>
      <c r="AD329" s="8">
        <v>2.9</v>
      </c>
      <c r="AE329" s="8">
        <v>3.3</v>
      </c>
      <c r="AF329" s="8">
        <v>3.6</v>
      </c>
      <c r="AG329" s="8">
        <v>3.9</v>
      </c>
      <c r="AH329" s="8">
        <v>4.2</v>
      </c>
    </row>
    <row r="330" spans="1:34" x14ac:dyDescent="0.25">
      <c r="A330" s="29">
        <v>8</v>
      </c>
      <c r="B330" t="s">
        <v>113</v>
      </c>
      <c r="C330" s="8">
        <v>0.1</v>
      </c>
      <c r="D330" s="8">
        <v>0.1</v>
      </c>
      <c r="E330" s="8">
        <v>0.1</v>
      </c>
      <c r="F330" s="8">
        <v>0.1</v>
      </c>
      <c r="G330" s="8">
        <v>0.1</v>
      </c>
      <c r="H330" s="8">
        <v>0.1</v>
      </c>
      <c r="I330" s="8">
        <v>0.1</v>
      </c>
      <c r="J330" s="8">
        <v>0.1</v>
      </c>
      <c r="K330" s="8">
        <v>0.1</v>
      </c>
      <c r="L330" s="8">
        <v>0.2</v>
      </c>
      <c r="M330" s="8">
        <v>0.2</v>
      </c>
      <c r="N330" s="8">
        <v>0.2</v>
      </c>
      <c r="O330" s="8">
        <v>0.2</v>
      </c>
      <c r="P330" s="8">
        <v>0.2</v>
      </c>
      <c r="Q330" s="8">
        <v>0.2</v>
      </c>
      <c r="R330" s="8">
        <v>0.2</v>
      </c>
      <c r="S330" s="8">
        <v>0.2</v>
      </c>
      <c r="T330" s="8">
        <v>0.2</v>
      </c>
      <c r="U330" s="8">
        <v>0.2</v>
      </c>
      <c r="V330" s="8">
        <v>0.2</v>
      </c>
      <c r="W330" s="8">
        <v>0.2</v>
      </c>
      <c r="X330" s="8">
        <v>0.2</v>
      </c>
      <c r="Y330" s="8">
        <v>0.2</v>
      </c>
      <c r="Z330" s="8">
        <v>0.2</v>
      </c>
      <c r="AA330" s="8">
        <v>0.2</v>
      </c>
      <c r="AB330" s="8">
        <v>0.2</v>
      </c>
      <c r="AC330" s="8">
        <v>0.2</v>
      </c>
      <c r="AD330" s="8">
        <v>0.2</v>
      </c>
      <c r="AE330" s="8">
        <v>0.2</v>
      </c>
      <c r="AF330" s="8">
        <v>0.2</v>
      </c>
      <c r="AG330" s="8">
        <v>0.2</v>
      </c>
      <c r="AH330" s="8">
        <v>0.2</v>
      </c>
    </row>
    <row r="331" spans="1:34" x14ac:dyDescent="0.25">
      <c r="A331" s="29">
        <v>9</v>
      </c>
      <c r="B331" t="s">
        <v>114</v>
      </c>
      <c r="C331" s="8">
        <v>0.9</v>
      </c>
      <c r="D331" s="8">
        <v>1</v>
      </c>
      <c r="E331" s="8">
        <v>1</v>
      </c>
      <c r="F331" s="8">
        <v>1.1000000000000001</v>
      </c>
      <c r="G331" s="8">
        <v>1.2</v>
      </c>
      <c r="H331" s="8">
        <v>1.3</v>
      </c>
      <c r="I331" s="8">
        <v>1.3</v>
      </c>
      <c r="J331" s="8">
        <v>1.4</v>
      </c>
      <c r="K331" s="8">
        <v>1.4</v>
      </c>
      <c r="L331" s="8">
        <v>1.5</v>
      </c>
      <c r="M331" s="8">
        <v>1.6</v>
      </c>
      <c r="N331" s="8">
        <v>1.8</v>
      </c>
      <c r="O331" s="8">
        <v>1.9</v>
      </c>
      <c r="P331" s="8">
        <v>2</v>
      </c>
      <c r="Q331" s="8">
        <v>2</v>
      </c>
      <c r="R331" s="8">
        <v>2</v>
      </c>
      <c r="S331" s="8">
        <v>2</v>
      </c>
      <c r="T331" s="8">
        <v>2</v>
      </c>
      <c r="U331" s="8">
        <v>2</v>
      </c>
      <c r="V331" s="8">
        <v>2.1</v>
      </c>
      <c r="W331" s="8">
        <v>2.2000000000000002</v>
      </c>
      <c r="X331" s="8">
        <v>2.2999999999999998</v>
      </c>
      <c r="Y331" s="8">
        <v>2.4</v>
      </c>
      <c r="Z331" s="8">
        <v>2.4</v>
      </c>
      <c r="AA331" s="8">
        <v>2.5</v>
      </c>
      <c r="AB331" s="8">
        <v>2.7</v>
      </c>
      <c r="AC331" s="8">
        <v>2.8</v>
      </c>
      <c r="AD331" s="8">
        <v>3</v>
      </c>
      <c r="AE331" s="8">
        <v>3.1</v>
      </c>
      <c r="AF331" s="8">
        <v>3.3</v>
      </c>
      <c r="AG331" s="8">
        <v>3.4</v>
      </c>
      <c r="AH331" s="8">
        <v>3.5</v>
      </c>
    </row>
    <row r="332" spans="1:34" x14ac:dyDescent="0.25">
      <c r="A332" s="29">
        <v>10</v>
      </c>
      <c r="B332" t="s">
        <v>115</v>
      </c>
      <c r="C332" s="8">
        <v>0.9</v>
      </c>
      <c r="D332" s="8">
        <v>0.9</v>
      </c>
      <c r="E332" s="8">
        <v>1</v>
      </c>
      <c r="F332" s="8">
        <v>1.1000000000000001</v>
      </c>
      <c r="G332" s="8">
        <v>1.2</v>
      </c>
      <c r="H332" s="8">
        <v>1.2</v>
      </c>
      <c r="I332" s="8">
        <v>1.3</v>
      </c>
      <c r="J332" s="8">
        <v>1.3</v>
      </c>
      <c r="K332" s="8">
        <v>1.4</v>
      </c>
      <c r="L332" s="8">
        <v>1.5</v>
      </c>
      <c r="M332" s="8">
        <v>1.6</v>
      </c>
      <c r="N332" s="8">
        <v>1.7</v>
      </c>
      <c r="O332" s="8">
        <v>1.7</v>
      </c>
      <c r="P332" s="8">
        <v>1.7</v>
      </c>
      <c r="Q332" s="8">
        <v>1.7</v>
      </c>
      <c r="R332" s="8">
        <v>1.7</v>
      </c>
      <c r="S332" s="8">
        <v>1.6</v>
      </c>
      <c r="T332" s="8">
        <v>1.6</v>
      </c>
      <c r="U332" s="8">
        <v>1.6</v>
      </c>
      <c r="V332" s="8">
        <v>1.6</v>
      </c>
      <c r="W332" s="8">
        <v>1.7</v>
      </c>
      <c r="X332" s="8">
        <v>1.8</v>
      </c>
      <c r="Y332" s="8">
        <v>1.9</v>
      </c>
      <c r="Z332" s="8">
        <v>2</v>
      </c>
      <c r="AA332" s="8">
        <v>2.1</v>
      </c>
      <c r="AB332" s="8">
        <v>2.2000000000000002</v>
      </c>
      <c r="AC332" s="8">
        <v>2.2999999999999998</v>
      </c>
      <c r="AD332" s="8">
        <v>2.4</v>
      </c>
      <c r="AE332" s="8">
        <v>2.5</v>
      </c>
      <c r="AF332" s="8">
        <v>2.5</v>
      </c>
      <c r="AG332" s="8">
        <v>2.6</v>
      </c>
      <c r="AH332" s="8">
        <v>2.7</v>
      </c>
    </row>
    <row r="333" spans="1:34" x14ac:dyDescent="0.25">
      <c r="A333" s="29">
        <v>11</v>
      </c>
      <c r="B333" t="s">
        <v>116</v>
      </c>
      <c r="C333" s="8">
        <v>1.1000000000000001</v>
      </c>
      <c r="D333" s="8">
        <v>1.1000000000000001</v>
      </c>
      <c r="E333" s="8">
        <v>1.2</v>
      </c>
      <c r="F333" s="8">
        <v>1.3</v>
      </c>
      <c r="G333" s="8">
        <v>1.5</v>
      </c>
      <c r="H333" s="8">
        <v>1.6</v>
      </c>
      <c r="I333" s="8">
        <v>1.7</v>
      </c>
      <c r="J333" s="8">
        <v>1.7</v>
      </c>
      <c r="K333" s="8">
        <v>1.8</v>
      </c>
      <c r="L333" s="8">
        <v>2</v>
      </c>
      <c r="M333" s="8">
        <v>2.2000000000000002</v>
      </c>
      <c r="N333" s="8">
        <v>2.4</v>
      </c>
      <c r="O333" s="8">
        <v>2.5</v>
      </c>
      <c r="P333" s="8">
        <v>2.6</v>
      </c>
      <c r="Q333" s="8">
        <v>2.7</v>
      </c>
      <c r="R333" s="8">
        <v>2.7</v>
      </c>
      <c r="S333" s="8">
        <v>2.6</v>
      </c>
      <c r="T333" s="8">
        <v>2.6</v>
      </c>
      <c r="U333" s="8">
        <v>2.6</v>
      </c>
      <c r="V333" s="8">
        <v>2.7</v>
      </c>
      <c r="W333" s="8">
        <v>2.8</v>
      </c>
      <c r="X333" s="8">
        <v>2.9</v>
      </c>
      <c r="Y333" s="8">
        <v>3</v>
      </c>
      <c r="Z333" s="8">
        <v>3.1</v>
      </c>
      <c r="AA333" s="8">
        <v>3.2</v>
      </c>
      <c r="AB333" s="8">
        <v>3.4</v>
      </c>
      <c r="AC333" s="8">
        <v>3.6</v>
      </c>
      <c r="AD333" s="8">
        <v>3.8</v>
      </c>
      <c r="AE333" s="8">
        <v>3.9</v>
      </c>
      <c r="AF333" s="8">
        <v>4</v>
      </c>
      <c r="AG333" s="8">
        <v>4.0999999999999996</v>
      </c>
      <c r="AH333" s="8">
        <v>4.2</v>
      </c>
    </row>
    <row r="334" spans="1:34" x14ac:dyDescent="0.25">
      <c r="A334" s="29">
        <v>12</v>
      </c>
      <c r="B334" t="s">
        <v>117</v>
      </c>
      <c r="C334" s="8">
        <v>3.2</v>
      </c>
      <c r="D334" s="8">
        <v>3.3</v>
      </c>
      <c r="E334" s="8">
        <v>3.5</v>
      </c>
      <c r="F334" s="8">
        <v>3.8</v>
      </c>
      <c r="G334" s="8">
        <v>4.0999999999999996</v>
      </c>
      <c r="H334" s="8">
        <v>4.4000000000000004</v>
      </c>
      <c r="I334" s="8">
        <v>4.5999999999999996</v>
      </c>
      <c r="J334" s="8">
        <v>4.8</v>
      </c>
      <c r="K334" s="8">
        <v>5.0999999999999996</v>
      </c>
      <c r="L334" s="8">
        <v>5.6</v>
      </c>
      <c r="M334" s="8">
        <v>6.4</v>
      </c>
      <c r="N334" s="8">
        <v>7.2</v>
      </c>
      <c r="O334" s="8">
        <v>7.7</v>
      </c>
      <c r="P334" s="8">
        <v>8.1</v>
      </c>
      <c r="Q334" s="8">
        <v>8.3000000000000007</v>
      </c>
      <c r="R334" s="8">
        <v>8</v>
      </c>
      <c r="S334" s="8">
        <v>7.6</v>
      </c>
      <c r="T334" s="8">
        <v>7.3</v>
      </c>
      <c r="U334" s="8">
        <v>7.3</v>
      </c>
      <c r="V334" s="8">
        <v>7.3</v>
      </c>
      <c r="W334" s="8">
        <v>7.5</v>
      </c>
      <c r="X334" s="8">
        <v>7.8</v>
      </c>
      <c r="Y334" s="8">
        <v>8.1999999999999993</v>
      </c>
      <c r="Z334" s="8">
        <v>8.5</v>
      </c>
      <c r="AA334" s="8">
        <v>9</v>
      </c>
      <c r="AB334" s="8">
        <v>9.6</v>
      </c>
      <c r="AC334" s="8">
        <v>10.1</v>
      </c>
      <c r="AD334" s="8">
        <v>10.5</v>
      </c>
      <c r="AE334" s="8">
        <v>10.7</v>
      </c>
      <c r="AF334" s="8">
        <v>10.9</v>
      </c>
      <c r="AG334" s="8">
        <v>11.1</v>
      </c>
      <c r="AH334" s="8">
        <v>11.3</v>
      </c>
    </row>
    <row r="335" spans="1:34" x14ac:dyDescent="0.25">
      <c r="A335" s="29">
        <v>13</v>
      </c>
      <c r="B335" t="s">
        <v>118</v>
      </c>
      <c r="C335" s="8">
        <v>11.4</v>
      </c>
      <c r="D335" s="8">
        <v>12.4</v>
      </c>
      <c r="E335" s="8">
        <v>13.2</v>
      </c>
      <c r="F335" s="8">
        <v>14.1</v>
      </c>
      <c r="G335" s="8">
        <v>15</v>
      </c>
      <c r="H335" s="8">
        <v>15.9</v>
      </c>
      <c r="I335" s="8">
        <v>16.8</v>
      </c>
      <c r="J335" s="8">
        <v>17.899999999999999</v>
      </c>
      <c r="K335" s="8">
        <v>19.7</v>
      </c>
      <c r="L335" s="8">
        <v>22.5</v>
      </c>
      <c r="M335" s="8">
        <v>26.4</v>
      </c>
      <c r="N335" s="8">
        <v>30.6</v>
      </c>
      <c r="O335" s="8">
        <v>34.6</v>
      </c>
      <c r="P335" s="8">
        <v>39.299999999999997</v>
      </c>
      <c r="Q335" s="8">
        <v>45.1</v>
      </c>
      <c r="R335" s="8">
        <v>47.9</v>
      </c>
      <c r="S335" s="8">
        <v>47.3</v>
      </c>
      <c r="T335" s="8">
        <v>47.1</v>
      </c>
      <c r="U335" s="8">
        <v>48.3</v>
      </c>
      <c r="V335" s="8">
        <v>50.9</v>
      </c>
      <c r="W335" s="8">
        <v>54.3</v>
      </c>
      <c r="X335" s="8">
        <v>59.3</v>
      </c>
      <c r="Y335" s="8">
        <v>62.5</v>
      </c>
      <c r="Z335" s="8">
        <v>63.1</v>
      </c>
      <c r="AA335" s="8">
        <v>65.3</v>
      </c>
      <c r="AB335" s="8">
        <v>67.7</v>
      </c>
      <c r="AC335" s="8">
        <v>69.400000000000006</v>
      </c>
      <c r="AD335" s="8">
        <v>71.599999999999994</v>
      </c>
      <c r="AE335" s="8">
        <v>74.2</v>
      </c>
      <c r="AF335" s="8">
        <v>77.2</v>
      </c>
      <c r="AG335" s="8">
        <v>80.599999999999994</v>
      </c>
      <c r="AH335" s="8">
        <v>84.6</v>
      </c>
    </row>
    <row r="336" spans="1:34" x14ac:dyDescent="0.25">
      <c r="A336" s="29">
        <v>14</v>
      </c>
      <c r="B336" t="s">
        <v>119</v>
      </c>
      <c r="C336" s="8">
        <v>1.5</v>
      </c>
      <c r="D336" s="8">
        <v>1.5</v>
      </c>
      <c r="E336" s="8">
        <v>1.5</v>
      </c>
      <c r="F336" s="8">
        <v>1.6</v>
      </c>
      <c r="G336" s="8">
        <v>1.7</v>
      </c>
      <c r="H336" s="8">
        <v>1.7</v>
      </c>
      <c r="I336" s="8">
        <v>1.8</v>
      </c>
      <c r="J336" s="8">
        <v>1.8</v>
      </c>
      <c r="K336" s="8">
        <v>1.9</v>
      </c>
      <c r="L336" s="8">
        <v>2</v>
      </c>
      <c r="M336" s="8">
        <v>2.1</v>
      </c>
      <c r="N336" s="8">
        <v>2.2000000000000002</v>
      </c>
      <c r="O336" s="8">
        <v>2.2999999999999998</v>
      </c>
      <c r="P336" s="8">
        <v>2.4</v>
      </c>
      <c r="Q336" s="8">
        <v>2.5</v>
      </c>
      <c r="R336" s="8">
        <v>2.5</v>
      </c>
      <c r="S336" s="8">
        <v>2.5</v>
      </c>
      <c r="T336" s="8">
        <v>2.5</v>
      </c>
      <c r="U336" s="8">
        <v>2.6</v>
      </c>
      <c r="V336" s="8">
        <v>2.7</v>
      </c>
      <c r="W336" s="8">
        <v>2.8</v>
      </c>
      <c r="X336" s="8">
        <v>3</v>
      </c>
      <c r="Y336" s="8">
        <v>3.1</v>
      </c>
      <c r="Z336" s="8">
        <v>3.2</v>
      </c>
      <c r="AA336" s="8">
        <v>3.3</v>
      </c>
      <c r="AB336" s="8">
        <v>3.5</v>
      </c>
      <c r="AC336" s="8">
        <v>3.6</v>
      </c>
      <c r="AD336" s="8">
        <v>3.8</v>
      </c>
      <c r="AE336" s="8">
        <v>4</v>
      </c>
      <c r="AF336" s="8">
        <v>4.0999999999999996</v>
      </c>
      <c r="AG336" s="8">
        <v>4.2</v>
      </c>
      <c r="AH336" s="8">
        <v>4.4000000000000004</v>
      </c>
    </row>
    <row r="337" spans="1:34" x14ac:dyDescent="0.25">
      <c r="A337" s="29">
        <v>15</v>
      </c>
      <c r="B337" t="s">
        <v>120</v>
      </c>
      <c r="C337" s="8">
        <v>7</v>
      </c>
      <c r="D337" s="8">
        <v>7.5</v>
      </c>
      <c r="E337" s="8">
        <v>8.1</v>
      </c>
      <c r="F337" s="8">
        <v>8.6999999999999993</v>
      </c>
      <c r="G337" s="8">
        <v>9.1</v>
      </c>
      <c r="H337" s="8">
        <v>9.6</v>
      </c>
      <c r="I337" s="8">
        <v>10.199999999999999</v>
      </c>
      <c r="J337" s="8">
        <v>11.2</v>
      </c>
      <c r="K337" s="8">
        <v>12.4</v>
      </c>
      <c r="L337" s="8">
        <v>13.8</v>
      </c>
      <c r="M337" s="8">
        <v>14.9</v>
      </c>
      <c r="N337" s="8">
        <v>15.7</v>
      </c>
      <c r="O337" s="8">
        <v>16.399999999999999</v>
      </c>
      <c r="P337" s="8">
        <v>17</v>
      </c>
      <c r="Q337" s="8">
        <v>17.2</v>
      </c>
      <c r="R337" s="8">
        <v>17.3</v>
      </c>
      <c r="S337" s="8">
        <v>17.3</v>
      </c>
      <c r="T337" s="8">
        <v>17.399999999999999</v>
      </c>
      <c r="U337" s="8">
        <v>17.5</v>
      </c>
      <c r="V337" s="8">
        <v>17.7</v>
      </c>
      <c r="W337" s="8">
        <v>17.8</v>
      </c>
      <c r="X337" s="8">
        <v>17.3</v>
      </c>
      <c r="Y337" s="8">
        <v>16.3</v>
      </c>
      <c r="Z337" s="8">
        <v>15.3</v>
      </c>
      <c r="AA337" s="8">
        <v>14.9</v>
      </c>
      <c r="AB337" s="8">
        <v>15.4</v>
      </c>
      <c r="AC337" s="8">
        <v>16.399999999999999</v>
      </c>
      <c r="AD337" s="8">
        <v>17.600000000000001</v>
      </c>
      <c r="AE337" s="8">
        <v>18.600000000000001</v>
      </c>
      <c r="AF337" s="8">
        <v>19.8</v>
      </c>
      <c r="AG337" s="8">
        <v>21.3</v>
      </c>
      <c r="AH337" s="8">
        <v>23</v>
      </c>
    </row>
    <row r="338" spans="1:34" x14ac:dyDescent="0.25">
      <c r="A338" s="29">
        <v>16</v>
      </c>
      <c r="B338" t="s">
        <v>121</v>
      </c>
      <c r="C338" s="8">
        <v>6.4</v>
      </c>
      <c r="D338" s="8">
        <v>7</v>
      </c>
      <c r="E338" s="8">
        <v>7.3</v>
      </c>
      <c r="F338" s="8">
        <v>7.6</v>
      </c>
      <c r="G338" s="8">
        <v>7.7</v>
      </c>
      <c r="H338" s="8">
        <v>7.8</v>
      </c>
      <c r="I338" s="8">
        <v>7.9</v>
      </c>
      <c r="J338" s="8">
        <v>7.9</v>
      </c>
      <c r="K338" s="8">
        <v>7.9</v>
      </c>
      <c r="L338" s="8">
        <v>8</v>
      </c>
      <c r="M338" s="8">
        <v>8.4</v>
      </c>
      <c r="N338" s="8">
        <v>8.9</v>
      </c>
      <c r="O338" s="8">
        <v>9.3000000000000007</v>
      </c>
      <c r="P338" s="8">
        <v>9.4</v>
      </c>
      <c r="Q338" s="8">
        <v>9.3000000000000007</v>
      </c>
      <c r="R338" s="8">
        <v>9.4</v>
      </c>
      <c r="S338" s="8">
        <v>9.6999999999999993</v>
      </c>
      <c r="T338" s="8">
        <v>10</v>
      </c>
      <c r="U338" s="8">
        <v>10.8</v>
      </c>
      <c r="V338" s="8">
        <v>11.8</v>
      </c>
      <c r="W338" s="8">
        <v>13</v>
      </c>
      <c r="X338" s="8">
        <v>14.1</v>
      </c>
      <c r="Y338" s="8">
        <v>15</v>
      </c>
      <c r="Z338" s="8">
        <v>15.2</v>
      </c>
      <c r="AA338" s="8">
        <v>14.9</v>
      </c>
      <c r="AB338" s="8">
        <v>14.7</v>
      </c>
      <c r="AC338" s="8">
        <v>14.8</v>
      </c>
      <c r="AD338" s="8">
        <v>15.4</v>
      </c>
      <c r="AE338" s="8">
        <v>16</v>
      </c>
      <c r="AF338" s="8">
        <v>17</v>
      </c>
      <c r="AG338" s="8">
        <v>18</v>
      </c>
      <c r="AH338" s="8">
        <v>18.8</v>
      </c>
    </row>
    <row r="339" spans="1:34" x14ac:dyDescent="0.25">
      <c r="A339" s="29">
        <v>17</v>
      </c>
      <c r="B339" t="s">
        <v>122</v>
      </c>
      <c r="C339" s="8">
        <v>0.1</v>
      </c>
      <c r="D339" s="8">
        <v>0.1</v>
      </c>
      <c r="E339" s="8">
        <v>0.1</v>
      </c>
      <c r="F339" s="8">
        <v>0.1</v>
      </c>
      <c r="G339" s="8">
        <v>0.2</v>
      </c>
      <c r="H339" s="8">
        <v>0.2</v>
      </c>
      <c r="I339" s="8">
        <v>0.2</v>
      </c>
      <c r="J339" s="8">
        <v>0.2</v>
      </c>
      <c r="K339" s="8">
        <v>0.2</v>
      </c>
      <c r="L339" s="8">
        <v>0.2</v>
      </c>
      <c r="M339" s="8">
        <v>0.2</v>
      </c>
      <c r="N339" s="8">
        <v>0.3</v>
      </c>
      <c r="O339" s="8">
        <v>0.3</v>
      </c>
      <c r="P339" s="8">
        <v>0.3</v>
      </c>
      <c r="Q339" s="8">
        <v>0.4</v>
      </c>
      <c r="R339" s="8">
        <v>0.4</v>
      </c>
      <c r="S339" s="8">
        <v>0.4</v>
      </c>
      <c r="T339" s="8">
        <v>0.4</v>
      </c>
      <c r="U339" s="8">
        <v>0.4</v>
      </c>
      <c r="V339" s="8">
        <v>0.5</v>
      </c>
      <c r="W339" s="8">
        <v>0.5</v>
      </c>
      <c r="X339" s="8">
        <v>0.6</v>
      </c>
      <c r="Y339" s="8">
        <v>0.5</v>
      </c>
      <c r="Z339" s="8">
        <v>0.5</v>
      </c>
      <c r="AA339" s="8">
        <v>0.5</v>
      </c>
      <c r="AB339" s="8">
        <v>0.6</v>
      </c>
      <c r="AC339" s="8">
        <v>0.6</v>
      </c>
      <c r="AD339" s="8">
        <v>0.6</v>
      </c>
      <c r="AE339" s="8">
        <v>0.7</v>
      </c>
      <c r="AF339" s="8">
        <v>0.7</v>
      </c>
      <c r="AG339" s="8">
        <v>0.7</v>
      </c>
      <c r="AH339" s="8">
        <v>0.8</v>
      </c>
    </row>
    <row r="340" spans="1:34" x14ac:dyDescent="0.25">
      <c r="A340" s="29">
        <v>18</v>
      </c>
      <c r="B340" t="s">
        <v>123</v>
      </c>
      <c r="C340" s="8">
        <v>1.4</v>
      </c>
      <c r="D340" s="8">
        <v>1.5</v>
      </c>
      <c r="E340" s="8">
        <v>1.7</v>
      </c>
      <c r="F340" s="8">
        <v>1.9</v>
      </c>
      <c r="G340" s="8">
        <v>2</v>
      </c>
      <c r="H340" s="8">
        <v>2.2000000000000002</v>
      </c>
      <c r="I340" s="8">
        <v>2.2999999999999998</v>
      </c>
      <c r="J340" s="8">
        <v>2.2999999999999998</v>
      </c>
      <c r="K340" s="8">
        <v>2.4</v>
      </c>
      <c r="L340" s="8">
        <v>2.6</v>
      </c>
      <c r="M340" s="8">
        <v>2.7</v>
      </c>
      <c r="N340" s="8">
        <v>2.9</v>
      </c>
      <c r="O340" s="8">
        <v>3.1</v>
      </c>
      <c r="P340" s="8">
        <v>3.3</v>
      </c>
      <c r="Q340" s="8">
        <v>3.4</v>
      </c>
      <c r="R340" s="8">
        <v>3.5</v>
      </c>
      <c r="S340" s="8">
        <v>3.5</v>
      </c>
      <c r="T340" s="8">
        <v>3.6</v>
      </c>
      <c r="U340" s="8">
        <v>3.8</v>
      </c>
      <c r="V340" s="8">
        <v>4</v>
      </c>
      <c r="W340" s="8">
        <v>4.2</v>
      </c>
      <c r="X340" s="8">
        <v>4.4000000000000004</v>
      </c>
      <c r="Y340" s="8">
        <v>4.5999999999999996</v>
      </c>
      <c r="Z340" s="8">
        <v>4.9000000000000004</v>
      </c>
      <c r="AA340" s="8">
        <v>5.2</v>
      </c>
      <c r="AB340" s="8">
        <v>5.6</v>
      </c>
      <c r="AC340" s="8">
        <v>6</v>
      </c>
      <c r="AD340" s="8">
        <v>6.2</v>
      </c>
      <c r="AE340" s="8">
        <v>6.4</v>
      </c>
      <c r="AF340" s="8">
        <v>6.6</v>
      </c>
      <c r="AG340" s="8">
        <v>6.8</v>
      </c>
      <c r="AH340" s="8">
        <v>7</v>
      </c>
    </row>
    <row r="341" spans="1:34" x14ac:dyDescent="0.25">
      <c r="A341" s="29">
        <v>19</v>
      </c>
      <c r="B341" t="s">
        <v>124</v>
      </c>
      <c r="C341" s="8">
        <v>1.3</v>
      </c>
      <c r="D341" s="8">
        <v>1.4</v>
      </c>
      <c r="E341" s="8">
        <v>1.6</v>
      </c>
      <c r="F341" s="8">
        <v>1.7</v>
      </c>
      <c r="G341" s="8">
        <v>1.9</v>
      </c>
      <c r="H341" s="8">
        <v>2</v>
      </c>
      <c r="I341" s="8">
        <v>2.1</v>
      </c>
      <c r="J341" s="8">
        <v>2.2000000000000002</v>
      </c>
      <c r="K341" s="8">
        <v>2.2999999999999998</v>
      </c>
      <c r="L341" s="8">
        <v>2.5</v>
      </c>
      <c r="M341" s="8">
        <v>2.7</v>
      </c>
      <c r="N341" s="8">
        <v>3</v>
      </c>
      <c r="O341" s="8">
        <v>3.2</v>
      </c>
      <c r="P341" s="8">
        <v>3.5</v>
      </c>
      <c r="Q341" s="8">
        <v>3.7</v>
      </c>
      <c r="R341" s="8">
        <v>3.8</v>
      </c>
      <c r="S341" s="8">
        <v>3.9</v>
      </c>
      <c r="T341" s="8">
        <v>3.9</v>
      </c>
      <c r="U341" s="8">
        <v>3.9</v>
      </c>
      <c r="V341" s="8">
        <v>4</v>
      </c>
      <c r="W341" s="8">
        <v>4.0999999999999996</v>
      </c>
      <c r="X341" s="8">
        <v>4.2</v>
      </c>
      <c r="Y341" s="8">
        <v>4.4000000000000004</v>
      </c>
      <c r="Z341" s="8">
        <v>4.5</v>
      </c>
      <c r="AA341" s="8">
        <v>4.5999999999999996</v>
      </c>
      <c r="AB341" s="8">
        <v>4.8</v>
      </c>
      <c r="AC341" s="8">
        <v>5</v>
      </c>
      <c r="AD341" s="8">
        <v>5.2</v>
      </c>
      <c r="AE341" s="8">
        <v>5.4</v>
      </c>
      <c r="AF341" s="8">
        <v>5.7</v>
      </c>
      <c r="AG341" s="8">
        <v>5.8</v>
      </c>
      <c r="AH341" s="8">
        <v>6</v>
      </c>
    </row>
    <row r="342" spans="1:34" x14ac:dyDescent="0.25">
      <c r="A342" s="29">
        <v>20</v>
      </c>
      <c r="B342" t="s">
        <v>125</v>
      </c>
      <c r="C342" s="8">
        <v>0.1</v>
      </c>
      <c r="D342" s="8">
        <v>0.1</v>
      </c>
      <c r="E342" s="8">
        <v>0.2</v>
      </c>
      <c r="F342" s="8">
        <v>0.2</v>
      </c>
      <c r="G342" s="8">
        <v>0.2</v>
      </c>
      <c r="H342" s="8">
        <v>0.2</v>
      </c>
      <c r="I342" s="8">
        <v>0.2</v>
      </c>
      <c r="J342" s="8">
        <v>0.3</v>
      </c>
      <c r="K342" s="8">
        <v>0.3</v>
      </c>
      <c r="L342" s="8">
        <v>0.3</v>
      </c>
      <c r="M342" s="8">
        <v>0.3</v>
      </c>
      <c r="N342" s="8">
        <v>0.4</v>
      </c>
      <c r="O342" s="8">
        <v>0.4</v>
      </c>
      <c r="P342" s="8">
        <v>0.4</v>
      </c>
      <c r="Q342" s="8">
        <v>0.4</v>
      </c>
      <c r="R342" s="8">
        <v>0.5</v>
      </c>
      <c r="S342" s="8">
        <v>0.4</v>
      </c>
      <c r="T342" s="8">
        <v>0.4</v>
      </c>
      <c r="U342" s="8">
        <v>0.4</v>
      </c>
      <c r="V342" s="8">
        <v>0.4</v>
      </c>
      <c r="W342" s="8">
        <v>0.4</v>
      </c>
      <c r="X342" s="8">
        <v>0.4</v>
      </c>
      <c r="Y342" s="8">
        <v>0.5</v>
      </c>
      <c r="Z342" s="8">
        <v>0.5</v>
      </c>
      <c r="AA342" s="8">
        <v>0.5</v>
      </c>
      <c r="AB342" s="8">
        <v>0.5</v>
      </c>
      <c r="AC342" s="8">
        <v>0.5</v>
      </c>
      <c r="AD342" s="8">
        <v>0.6</v>
      </c>
      <c r="AE342" s="8">
        <v>0.6</v>
      </c>
      <c r="AF342" s="8">
        <v>0.6</v>
      </c>
      <c r="AG342" s="8">
        <v>0.6</v>
      </c>
      <c r="AH342" s="8">
        <v>0.6</v>
      </c>
    </row>
    <row r="343" spans="1:34" x14ac:dyDescent="0.25">
      <c r="A343" s="29">
        <v>21</v>
      </c>
      <c r="B343" t="s">
        <v>126</v>
      </c>
      <c r="C343" s="8">
        <v>0.1</v>
      </c>
      <c r="D343" s="8">
        <v>0.1</v>
      </c>
      <c r="E343" s="8">
        <v>0.1</v>
      </c>
      <c r="F343" s="8">
        <v>0.2</v>
      </c>
      <c r="G343" s="8">
        <v>0.2</v>
      </c>
      <c r="H343" s="8">
        <v>0.2</v>
      </c>
      <c r="I343" s="8">
        <v>0.2</v>
      </c>
      <c r="J343" s="8">
        <v>0.2</v>
      </c>
      <c r="K343" s="8">
        <v>0.2</v>
      </c>
      <c r="L343" s="8">
        <v>0.2</v>
      </c>
      <c r="M343" s="8">
        <v>0.3</v>
      </c>
      <c r="N343" s="8">
        <v>0.3</v>
      </c>
      <c r="O343" s="8">
        <v>0.3</v>
      </c>
      <c r="P343" s="8">
        <v>0.3</v>
      </c>
      <c r="Q343" s="8">
        <v>0.4</v>
      </c>
      <c r="R343" s="8">
        <v>0.4</v>
      </c>
      <c r="S343" s="8">
        <v>0.4</v>
      </c>
      <c r="T343" s="8">
        <v>0.4</v>
      </c>
      <c r="U343" s="8">
        <v>0.4</v>
      </c>
      <c r="V343" s="8">
        <v>0.4</v>
      </c>
      <c r="W343" s="8">
        <v>0.4</v>
      </c>
      <c r="X343" s="8">
        <v>0.4</v>
      </c>
      <c r="Y343" s="8">
        <v>0.4</v>
      </c>
      <c r="Z343" s="8">
        <v>0.4</v>
      </c>
      <c r="AA343" s="8">
        <v>0.4</v>
      </c>
      <c r="AB343" s="8">
        <v>0.4</v>
      </c>
      <c r="AC343" s="8">
        <v>0.5</v>
      </c>
      <c r="AD343" s="8">
        <v>0.5</v>
      </c>
      <c r="AE343" s="8">
        <v>0.5</v>
      </c>
      <c r="AF343" s="8">
        <v>0.5</v>
      </c>
      <c r="AG343" s="8">
        <v>0.5</v>
      </c>
      <c r="AH343" s="8">
        <v>0.5</v>
      </c>
    </row>
    <row r="344" spans="1:34" x14ac:dyDescent="0.25">
      <c r="A344" s="29">
        <v>22</v>
      </c>
      <c r="B344" t="s">
        <v>127</v>
      </c>
      <c r="C344" s="8">
        <v>0.6</v>
      </c>
      <c r="D344" s="8">
        <v>0.6</v>
      </c>
      <c r="E344" s="8">
        <v>0.7</v>
      </c>
      <c r="F344" s="8">
        <v>0.7</v>
      </c>
      <c r="G344" s="8">
        <v>0.8</v>
      </c>
      <c r="H344" s="8">
        <v>0.8</v>
      </c>
      <c r="I344" s="8">
        <v>0.9</v>
      </c>
      <c r="J344" s="8">
        <v>0.9</v>
      </c>
      <c r="K344" s="8">
        <v>1</v>
      </c>
      <c r="L344" s="8">
        <v>1</v>
      </c>
      <c r="M344" s="8">
        <v>1.1000000000000001</v>
      </c>
      <c r="N344" s="8">
        <v>1.2</v>
      </c>
      <c r="O344" s="8">
        <v>1.3</v>
      </c>
      <c r="P344" s="8">
        <v>1.4</v>
      </c>
      <c r="Q344" s="8">
        <v>1.4</v>
      </c>
      <c r="R344" s="8">
        <v>1.5</v>
      </c>
      <c r="S344" s="8">
        <v>1.5</v>
      </c>
      <c r="T344" s="8">
        <v>1.4</v>
      </c>
      <c r="U344" s="8">
        <v>1.4</v>
      </c>
      <c r="V344" s="8">
        <v>1.4</v>
      </c>
      <c r="W344" s="8">
        <v>1.5</v>
      </c>
      <c r="X344" s="8">
        <v>1.5</v>
      </c>
      <c r="Y344" s="8">
        <v>1.5</v>
      </c>
      <c r="Z344" s="8">
        <v>1.4</v>
      </c>
      <c r="AA344" s="8">
        <v>1.5</v>
      </c>
      <c r="AB344" s="8">
        <v>1.5</v>
      </c>
      <c r="AC344" s="8">
        <v>1.6</v>
      </c>
      <c r="AD344" s="8">
        <v>1.7</v>
      </c>
      <c r="AE344" s="8">
        <v>1.7</v>
      </c>
      <c r="AF344" s="8">
        <v>1.8</v>
      </c>
      <c r="AG344" s="8">
        <v>1.8</v>
      </c>
      <c r="AH344" s="8">
        <v>1.9</v>
      </c>
    </row>
    <row r="345" spans="1:34" x14ac:dyDescent="0.25">
      <c r="A345" s="29">
        <v>23</v>
      </c>
      <c r="B345" t="s">
        <v>128</v>
      </c>
      <c r="C345" s="8">
        <v>0.2</v>
      </c>
      <c r="D345" s="8">
        <v>0.2</v>
      </c>
      <c r="E345" s="8">
        <v>0.2</v>
      </c>
      <c r="F345" s="8">
        <v>0.3</v>
      </c>
      <c r="G345" s="8">
        <v>0.3</v>
      </c>
      <c r="H345" s="8">
        <v>0.3</v>
      </c>
      <c r="I345" s="8">
        <v>0.3</v>
      </c>
      <c r="J345" s="8">
        <v>0.3</v>
      </c>
      <c r="K345" s="8">
        <v>0.4</v>
      </c>
      <c r="L345" s="8">
        <v>0.4</v>
      </c>
      <c r="M345" s="8">
        <v>0.5</v>
      </c>
      <c r="N345" s="8">
        <v>0.6</v>
      </c>
      <c r="O345" s="8">
        <v>0.6</v>
      </c>
      <c r="P345" s="8">
        <v>0.7</v>
      </c>
      <c r="Q345" s="8">
        <v>0.8</v>
      </c>
      <c r="R345" s="8">
        <v>0.8</v>
      </c>
      <c r="S345" s="8">
        <v>0.8</v>
      </c>
      <c r="T345" s="8">
        <v>0.9</v>
      </c>
      <c r="U345" s="8">
        <v>1</v>
      </c>
      <c r="V345" s="8">
        <v>1</v>
      </c>
      <c r="W345" s="8">
        <v>1.1000000000000001</v>
      </c>
      <c r="X345" s="8">
        <v>1.2</v>
      </c>
      <c r="Y345" s="8">
        <v>1.2</v>
      </c>
      <c r="Z345" s="8">
        <v>1.2</v>
      </c>
      <c r="AA345" s="8">
        <v>1.1000000000000001</v>
      </c>
      <c r="AB345" s="8">
        <v>1.2</v>
      </c>
      <c r="AC345" s="8">
        <v>1.2</v>
      </c>
      <c r="AD345" s="8">
        <v>1.2</v>
      </c>
      <c r="AE345" s="8">
        <v>1.2</v>
      </c>
      <c r="AF345" s="8">
        <v>1.3</v>
      </c>
      <c r="AG345" s="8">
        <v>1.3</v>
      </c>
      <c r="AH345" s="8">
        <v>1.3</v>
      </c>
    </row>
    <row r="346" spans="1:34" x14ac:dyDescent="0.25">
      <c r="A346" s="29">
        <v>24</v>
      </c>
      <c r="B346" t="s">
        <v>129</v>
      </c>
      <c r="C346" s="8">
        <v>2.2000000000000002</v>
      </c>
      <c r="D346" s="8">
        <v>2.2999999999999998</v>
      </c>
      <c r="E346" s="8">
        <v>2.4</v>
      </c>
      <c r="F346" s="8">
        <v>2.6</v>
      </c>
      <c r="G346" s="8">
        <v>2.7</v>
      </c>
      <c r="H346" s="8">
        <v>2.8</v>
      </c>
      <c r="I346" s="8">
        <v>2.9</v>
      </c>
      <c r="J346" s="8">
        <v>3</v>
      </c>
      <c r="K346" s="8">
        <v>3.1</v>
      </c>
      <c r="L346" s="8">
        <v>3.3</v>
      </c>
      <c r="M346" s="8">
        <v>3.5</v>
      </c>
      <c r="N346" s="8">
        <v>3.6</v>
      </c>
      <c r="O346" s="8">
        <v>3.8</v>
      </c>
      <c r="P346" s="8">
        <v>3.9</v>
      </c>
      <c r="Q346" s="8">
        <v>4.0999999999999996</v>
      </c>
      <c r="R346" s="8">
        <v>4.2</v>
      </c>
      <c r="S346" s="8">
        <v>4.3</v>
      </c>
      <c r="T346" s="8">
        <v>4.4000000000000004</v>
      </c>
      <c r="U346" s="8">
        <v>4.5</v>
      </c>
      <c r="V346" s="8">
        <v>4.7</v>
      </c>
      <c r="W346" s="8">
        <v>4.9000000000000004</v>
      </c>
      <c r="X346" s="8">
        <v>5.2</v>
      </c>
      <c r="Y346" s="8">
        <v>5.8</v>
      </c>
      <c r="Z346" s="8">
        <v>6.2</v>
      </c>
      <c r="AA346" s="8">
        <v>6.4</v>
      </c>
      <c r="AB346" s="8">
        <v>6.7</v>
      </c>
      <c r="AC346" s="8">
        <v>7.4</v>
      </c>
      <c r="AD346" s="8">
        <v>8</v>
      </c>
      <c r="AE346" s="8">
        <v>8</v>
      </c>
      <c r="AF346" s="8">
        <v>8.1999999999999993</v>
      </c>
      <c r="AG346" s="8">
        <v>8.5</v>
      </c>
      <c r="AH346" s="8">
        <v>8.8000000000000007</v>
      </c>
    </row>
    <row r="347" spans="1:34" x14ac:dyDescent="0.25">
      <c r="A347" s="29">
        <v>25</v>
      </c>
      <c r="B347" t="s">
        <v>130</v>
      </c>
      <c r="C347" s="8">
        <v>6.3</v>
      </c>
      <c r="D347" s="8">
        <v>6.9</v>
      </c>
      <c r="E347" s="8">
        <v>7.6</v>
      </c>
      <c r="F347" s="8">
        <v>8.6</v>
      </c>
      <c r="G347" s="8">
        <v>9.6</v>
      </c>
      <c r="H347" s="8">
        <v>10.7</v>
      </c>
      <c r="I347" s="8">
        <v>11.7</v>
      </c>
      <c r="J347" s="8">
        <v>12.8</v>
      </c>
      <c r="K347" s="8">
        <v>13.9</v>
      </c>
      <c r="L347" s="8">
        <v>15.3</v>
      </c>
      <c r="M347" s="8">
        <v>17</v>
      </c>
      <c r="N347" s="8">
        <v>18.8</v>
      </c>
      <c r="O347" s="8">
        <v>20.8</v>
      </c>
      <c r="P347" s="8">
        <v>22.7</v>
      </c>
      <c r="Q347" s="8">
        <v>24.5</v>
      </c>
      <c r="R347" s="8">
        <v>26.2</v>
      </c>
      <c r="S347" s="8">
        <v>27.6</v>
      </c>
      <c r="T347" s="8">
        <v>29.1</v>
      </c>
      <c r="U347" s="8">
        <v>30.9</v>
      </c>
      <c r="V347" s="8">
        <v>32.9</v>
      </c>
      <c r="W347" s="8">
        <v>35.700000000000003</v>
      </c>
      <c r="X347" s="8">
        <v>39.200000000000003</v>
      </c>
      <c r="Y347" s="8">
        <v>42.4</v>
      </c>
      <c r="Z347" s="8">
        <v>44.9</v>
      </c>
      <c r="AA347" s="8">
        <v>47.3</v>
      </c>
      <c r="AB347" s="8">
        <v>49.7</v>
      </c>
      <c r="AC347" s="8">
        <v>52.1</v>
      </c>
      <c r="AD347" s="8">
        <v>54.7</v>
      </c>
      <c r="AE347" s="8">
        <v>57.6</v>
      </c>
      <c r="AF347" s="8">
        <v>60.5</v>
      </c>
      <c r="AG347" s="8">
        <v>63.1</v>
      </c>
      <c r="AH347" s="8">
        <v>65.599999999999994</v>
      </c>
    </row>
    <row r="348" spans="1:34" x14ac:dyDescent="0.25">
      <c r="A348" s="29">
        <v>26</v>
      </c>
      <c r="B348" t="s">
        <v>131</v>
      </c>
      <c r="C348" s="8">
        <v>0.7</v>
      </c>
      <c r="D348" s="8">
        <v>0.7</v>
      </c>
      <c r="E348" s="8">
        <v>0.8</v>
      </c>
      <c r="F348" s="8">
        <v>0.8</v>
      </c>
      <c r="G348" s="8">
        <v>0.9</v>
      </c>
      <c r="H348" s="8">
        <v>0.9</v>
      </c>
      <c r="I348" s="8">
        <v>1</v>
      </c>
      <c r="J348" s="8">
        <v>1</v>
      </c>
      <c r="K348" s="8">
        <v>1</v>
      </c>
      <c r="L348" s="8">
        <v>1.1000000000000001</v>
      </c>
      <c r="M348" s="8">
        <v>1.2</v>
      </c>
      <c r="N348" s="8">
        <v>1.3</v>
      </c>
      <c r="O348" s="8">
        <v>1.5</v>
      </c>
      <c r="P348" s="8">
        <v>1.6</v>
      </c>
      <c r="Q348" s="8">
        <v>1.7</v>
      </c>
      <c r="R348" s="8">
        <v>1.9</v>
      </c>
      <c r="S348" s="8">
        <v>1.9</v>
      </c>
      <c r="T348" s="8">
        <v>1.9</v>
      </c>
      <c r="U348" s="8">
        <v>1.9</v>
      </c>
      <c r="V348" s="8">
        <v>2</v>
      </c>
      <c r="W348" s="8">
        <v>2</v>
      </c>
      <c r="X348" s="8">
        <v>2.1</v>
      </c>
      <c r="Y348" s="8">
        <v>2.2000000000000002</v>
      </c>
      <c r="Z348" s="8">
        <v>2.2000000000000002</v>
      </c>
      <c r="AA348" s="8">
        <v>2.2999999999999998</v>
      </c>
      <c r="AB348" s="8">
        <v>2.2999999999999998</v>
      </c>
      <c r="AC348" s="8">
        <v>2.5</v>
      </c>
      <c r="AD348" s="8">
        <v>2.6</v>
      </c>
      <c r="AE348" s="8">
        <v>2.8</v>
      </c>
      <c r="AF348" s="8">
        <v>2.9</v>
      </c>
      <c r="AG348" s="8">
        <v>3</v>
      </c>
      <c r="AH348" s="8">
        <v>3.1</v>
      </c>
    </row>
    <row r="349" spans="1:34" x14ac:dyDescent="0.25">
      <c r="A349" s="29">
        <v>27</v>
      </c>
      <c r="B349" t="s">
        <v>40</v>
      </c>
      <c r="C349" s="8">
        <v>1.2</v>
      </c>
      <c r="D349" s="8">
        <v>1.3</v>
      </c>
      <c r="E349" s="8">
        <v>1.5</v>
      </c>
      <c r="F349" s="8">
        <v>1.8</v>
      </c>
      <c r="G349" s="8">
        <v>2.1</v>
      </c>
      <c r="H349" s="8">
        <v>2.4</v>
      </c>
      <c r="I349" s="8">
        <v>2.8</v>
      </c>
      <c r="J349" s="8">
        <v>3.2</v>
      </c>
      <c r="K349" s="8">
        <v>3.6</v>
      </c>
      <c r="L349" s="8">
        <v>3.8</v>
      </c>
      <c r="M349" s="8">
        <v>4.2</v>
      </c>
      <c r="N349" s="8">
        <v>4.8</v>
      </c>
      <c r="O349" s="8">
        <v>5.7</v>
      </c>
      <c r="P349" s="8">
        <v>6.9</v>
      </c>
      <c r="Q349" s="8">
        <v>8</v>
      </c>
      <c r="R349" s="8">
        <v>9.1</v>
      </c>
      <c r="S349" s="8">
        <v>10.3</v>
      </c>
      <c r="T349" s="8">
        <v>11.5</v>
      </c>
      <c r="U349" s="8">
        <v>13.4</v>
      </c>
      <c r="V349" s="8">
        <v>15</v>
      </c>
      <c r="W349" s="8">
        <v>15.5</v>
      </c>
      <c r="X349" s="8">
        <v>15.9</v>
      </c>
      <c r="Y349" s="8">
        <v>16.100000000000001</v>
      </c>
      <c r="Z349" s="8">
        <v>16</v>
      </c>
      <c r="AA349" s="8">
        <v>16.8</v>
      </c>
      <c r="AB349" s="8">
        <v>18.100000000000001</v>
      </c>
      <c r="AC349" s="8">
        <v>18.7</v>
      </c>
      <c r="AD349" s="8">
        <v>19.399999999999999</v>
      </c>
      <c r="AE349" s="8">
        <v>20.2</v>
      </c>
      <c r="AF349" s="8">
        <v>20.7</v>
      </c>
      <c r="AG349" s="8">
        <v>21.2</v>
      </c>
      <c r="AH349" s="8">
        <v>21.8</v>
      </c>
    </row>
    <row r="350" spans="1:34" x14ac:dyDescent="0.25">
      <c r="A350" s="29">
        <v>28</v>
      </c>
      <c r="B350" t="s">
        <v>42</v>
      </c>
      <c r="C350" s="8">
        <v>0.9</v>
      </c>
      <c r="D350" s="8">
        <v>1.1000000000000001</v>
      </c>
      <c r="E350" s="8">
        <v>1.2</v>
      </c>
      <c r="F350" s="8">
        <v>1.4</v>
      </c>
      <c r="G350" s="8">
        <v>1.6</v>
      </c>
      <c r="H350" s="8">
        <v>1.8</v>
      </c>
      <c r="I350" s="8">
        <v>2</v>
      </c>
      <c r="J350" s="8">
        <v>2.1</v>
      </c>
      <c r="K350" s="8">
        <v>2.2000000000000002</v>
      </c>
      <c r="L350" s="8">
        <v>2.2999999999999998</v>
      </c>
      <c r="M350" s="8">
        <v>2.5</v>
      </c>
      <c r="N350" s="8">
        <v>2.8</v>
      </c>
      <c r="O350" s="8">
        <v>3.5</v>
      </c>
      <c r="P350" s="8">
        <v>4.5</v>
      </c>
      <c r="Q350" s="8">
        <v>5.5</v>
      </c>
      <c r="R350" s="8">
        <v>6.4</v>
      </c>
      <c r="S350" s="8">
        <v>7.4</v>
      </c>
      <c r="T350" s="8">
        <v>8.6</v>
      </c>
      <c r="U350" s="8">
        <v>9.6</v>
      </c>
      <c r="V350" s="8">
        <v>10.5</v>
      </c>
      <c r="W350" s="8">
        <v>11.3</v>
      </c>
      <c r="X350" s="8">
        <v>11.6</v>
      </c>
      <c r="Y350" s="8">
        <v>11.5</v>
      </c>
      <c r="Z350" s="8">
        <v>11.3</v>
      </c>
      <c r="AA350" s="8">
        <v>11.9</v>
      </c>
      <c r="AB350" s="8">
        <v>13.1</v>
      </c>
      <c r="AC350" s="8">
        <v>14.1</v>
      </c>
      <c r="AD350" s="8">
        <v>15</v>
      </c>
      <c r="AE350" s="8">
        <v>16.100000000000001</v>
      </c>
      <c r="AF350" s="8">
        <v>17.100000000000001</v>
      </c>
      <c r="AG350" s="8">
        <v>18.3</v>
      </c>
      <c r="AH350" s="8">
        <v>20</v>
      </c>
    </row>
    <row r="351" spans="1:34" x14ac:dyDescent="0.25">
      <c r="A351" s="29">
        <v>29</v>
      </c>
      <c r="B351" t="s">
        <v>132</v>
      </c>
      <c r="C351" s="8">
        <v>0.1</v>
      </c>
      <c r="D351" s="8">
        <v>0.1</v>
      </c>
      <c r="E351" s="8">
        <v>0.1</v>
      </c>
      <c r="F351" s="8">
        <v>0.2</v>
      </c>
      <c r="G351" s="8">
        <v>0.2</v>
      </c>
      <c r="H351" s="8">
        <v>0.2</v>
      </c>
      <c r="I351" s="8">
        <v>0.3</v>
      </c>
      <c r="J351" s="8">
        <v>0.4</v>
      </c>
      <c r="K351" s="8">
        <v>0.5</v>
      </c>
      <c r="L351" s="8">
        <v>0.8</v>
      </c>
      <c r="M351" s="8">
        <v>1.1000000000000001</v>
      </c>
      <c r="N351" s="8">
        <v>1.5</v>
      </c>
      <c r="O351" s="8">
        <v>1.6</v>
      </c>
      <c r="P351" s="8">
        <v>1.6</v>
      </c>
      <c r="Q351" s="8">
        <v>1.9</v>
      </c>
      <c r="R351" s="8">
        <v>1.7</v>
      </c>
      <c r="S351" s="8">
        <v>1.3</v>
      </c>
      <c r="T351" s="8">
        <v>1</v>
      </c>
      <c r="U351" s="8">
        <v>0.8</v>
      </c>
      <c r="V351" s="8">
        <v>0.7</v>
      </c>
      <c r="W351" s="8">
        <v>0.7</v>
      </c>
      <c r="X351" s="8">
        <v>0.8</v>
      </c>
      <c r="Y351" s="8">
        <v>0.8</v>
      </c>
      <c r="Z351" s="8">
        <v>0.8</v>
      </c>
      <c r="AA351" s="8">
        <v>0.7</v>
      </c>
      <c r="AB351" s="8">
        <v>0.8</v>
      </c>
      <c r="AC351" s="8">
        <v>0.9</v>
      </c>
      <c r="AD351" s="8">
        <v>1.1000000000000001</v>
      </c>
      <c r="AE351" s="8">
        <v>1.3</v>
      </c>
      <c r="AF351" s="8">
        <v>1.5</v>
      </c>
      <c r="AG351" s="8">
        <v>1.7</v>
      </c>
      <c r="AH351" s="8">
        <v>1.8</v>
      </c>
    </row>
    <row r="352" spans="1:34" x14ac:dyDescent="0.25">
      <c r="A352" s="29">
        <v>30</v>
      </c>
      <c r="B352" t="s">
        <v>133</v>
      </c>
      <c r="C352" s="8">
        <v>0</v>
      </c>
      <c r="D352" s="8">
        <v>0</v>
      </c>
      <c r="E352" s="8">
        <v>0</v>
      </c>
      <c r="F352" s="8">
        <v>0</v>
      </c>
      <c r="G352" s="8">
        <v>0.1</v>
      </c>
      <c r="H352" s="8">
        <v>0.1</v>
      </c>
      <c r="I352" s="8">
        <v>0.1</v>
      </c>
      <c r="J352" s="8">
        <v>0.2</v>
      </c>
      <c r="K352" s="8">
        <v>0.3</v>
      </c>
      <c r="L352" s="8">
        <v>0.3</v>
      </c>
      <c r="M352" s="8">
        <v>0.4</v>
      </c>
      <c r="N352" s="8">
        <v>0.4</v>
      </c>
      <c r="O352" s="8">
        <v>0.5</v>
      </c>
      <c r="P352" s="8">
        <v>0.5</v>
      </c>
      <c r="Q352" s="8">
        <v>0.4</v>
      </c>
      <c r="R352" s="8">
        <v>0.4</v>
      </c>
      <c r="S352" s="8">
        <v>0.3</v>
      </c>
      <c r="T352" s="8">
        <v>0.3</v>
      </c>
      <c r="U352" s="8">
        <v>0.3</v>
      </c>
      <c r="V352" s="8">
        <v>0.3</v>
      </c>
      <c r="W352" s="8">
        <v>0.3</v>
      </c>
      <c r="X352" s="8">
        <v>0.3</v>
      </c>
      <c r="Y352" s="8">
        <v>0.3</v>
      </c>
      <c r="Z352" s="8">
        <v>0.3</v>
      </c>
      <c r="AA352" s="8">
        <v>0.4</v>
      </c>
      <c r="AB352" s="8">
        <v>0.6</v>
      </c>
      <c r="AC352" s="8">
        <v>0.6</v>
      </c>
      <c r="AD352" s="8">
        <v>0.7</v>
      </c>
      <c r="AE352" s="8">
        <v>0.8</v>
      </c>
      <c r="AF352" s="8">
        <v>0.8</v>
      </c>
      <c r="AG352" s="8">
        <v>0.8</v>
      </c>
      <c r="AH352" s="8">
        <v>0.7</v>
      </c>
    </row>
    <row r="353" spans="1:34" x14ac:dyDescent="0.25">
      <c r="A353" s="29">
        <v>31</v>
      </c>
      <c r="B353" t="s">
        <v>134</v>
      </c>
      <c r="C353" s="8">
        <v>0</v>
      </c>
      <c r="D353" s="8">
        <v>0</v>
      </c>
      <c r="E353" s="8">
        <v>0</v>
      </c>
      <c r="F353" s="8">
        <v>0</v>
      </c>
      <c r="G353" s="8">
        <v>0</v>
      </c>
      <c r="H353" s="8">
        <v>0</v>
      </c>
      <c r="I353" s="8">
        <v>0</v>
      </c>
      <c r="J353" s="8">
        <v>0</v>
      </c>
      <c r="K353" s="8">
        <v>0.1</v>
      </c>
      <c r="L353" s="8">
        <v>0.1</v>
      </c>
      <c r="M353" s="8">
        <v>0.1</v>
      </c>
      <c r="N353" s="8">
        <v>0.1</v>
      </c>
      <c r="O353" s="8">
        <v>0.2</v>
      </c>
      <c r="P353" s="8">
        <v>0.2</v>
      </c>
      <c r="Q353" s="8">
        <v>0.2</v>
      </c>
      <c r="R353" s="8">
        <v>0.2</v>
      </c>
      <c r="S353" s="8">
        <v>0.2</v>
      </c>
      <c r="T353" s="8">
        <v>0.1</v>
      </c>
      <c r="U353" s="8">
        <v>0.1</v>
      </c>
      <c r="V353" s="8">
        <v>0.1</v>
      </c>
      <c r="W353" s="8">
        <v>0.1</v>
      </c>
      <c r="X353" s="8">
        <v>0.1</v>
      </c>
      <c r="Y353" s="8">
        <v>0.2</v>
      </c>
      <c r="Z353" s="8">
        <v>0.2</v>
      </c>
      <c r="AA353" s="8">
        <v>0.2</v>
      </c>
      <c r="AB353" s="8">
        <v>0.2</v>
      </c>
      <c r="AC353" s="8">
        <v>0.2</v>
      </c>
      <c r="AD353" s="8">
        <v>0.3</v>
      </c>
      <c r="AE353" s="8">
        <v>0.3</v>
      </c>
      <c r="AF353" s="8">
        <v>0.4</v>
      </c>
      <c r="AG353" s="8">
        <v>0.4</v>
      </c>
      <c r="AH353" s="8">
        <v>0.3</v>
      </c>
    </row>
    <row r="354" spans="1:34" x14ac:dyDescent="0.25">
      <c r="A354" s="29">
        <v>32</v>
      </c>
      <c r="B354" t="s">
        <v>135</v>
      </c>
      <c r="C354" s="8">
        <v>0</v>
      </c>
      <c r="D354" s="8">
        <v>0</v>
      </c>
      <c r="E354" s="8">
        <v>0</v>
      </c>
      <c r="F354" s="8">
        <v>0</v>
      </c>
      <c r="G354" s="8">
        <v>0</v>
      </c>
      <c r="H354" s="8">
        <v>0</v>
      </c>
      <c r="I354" s="8">
        <v>0</v>
      </c>
      <c r="J354" s="8">
        <v>0.1</v>
      </c>
      <c r="K354" s="8">
        <v>0.1</v>
      </c>
      <c r="L354" s="8">
        <v>0.1</v>
      </c>
      <c r="M354" s="8">
        <v>0.2</v>
      </c>
      <c r="N354" s="8">
        <v>0.3</v>
      </c>
      <c r="O354" s="8">
        <v>0.3</v>
      </c>
      <c r="P354" s="8">
        <v>0.4</v>
      </c>
      <c r="Q354" s="8">
        <v>0.4</v>
      </c>
      <c r="R354" s="8">
        <v>0.5</v>
      </c>
      <c r="S354" s="8">
        <v>0.5</v>
      </c>
      <c r="T354" s="8">
        <v>0.5</v>
      </c>
      <c r="U354" s="8">
        <v>0.6</v>
      </c>
      <c r="V354" s="8">
        <v>0.6</v>
      </c>
      <c r="W354" s="8">
        <v>0.6</v>
      </c>
      <c r="X354" s="8">
        <v>0.5</v>
      </c>
      <c r="Y354" s="8">
        <v>0.4</v>
      </c>
      <c r="Z354" s="8">
        <v>0.4</v>
      </c>
      <c r="AA354" s="8">
        <v>0.4</v>
      </c>
      <c r="AB354" s="8">
        <v>0.5</v>
      </c>
      <c r="AC354" s="8">
        <v>0.5</v>
      </c>
      <c r="AD354" s="8">
        <v>0.6</v>
      </c>
      <c r="AE354" s="8">
        <v>0.6</v>
      </c>
      <c r="AF354" s="8">
        <v>0.6</v>
      </c>
      <c r="AG354" s="8">
        <v>0.7</v>
      </c>
      <c r="AH354" s="8">
        <v>0.7</v>
      </c>
    </row>
    <row r="355" spans="1:34" x14ac:dyDescent="0.25">
      <c r="A355" s="29">
        <v>33</v>
      </c>
      <c r="B355" t="s">
        <v>136</v>
      </c>
      <c r="C355" s="8">
        <v>0</v>
      </c>
      <c r="D355" s="8">
        <v>0</v>
      </c>
      <c r="E355" s="8">
        <v>0</v>
      </c>
      <c r="F355" s="8">
        <v>0</v>
      </c>
      <c r="G355" s="8">
        <v>0</v>
      </c>
      <c r="H355" s="8">
        <v>0</v>
      </c>
      <c r="I355" s="8">
        <v>0</v>
      </c>
      <c r="J355" s="8">
        <v>0.1</v>
      </c>
      <c r="K355" s="8">
        <v>0.1</v>
      </c>
      <c r="L355" s="8">
        <v>0.1</v>
      </c>
      <c r="M355" s="8">
        <v>0.1</v>
      </c>
      <c r="N355" s="8">
        <v>0.1</v>
      </c>
      <c r="O355" s="8">
        <v>0.2</v>
      </c>
      <c r="P355" s="8">
        <v>0.2</v>
      </c>
      <c r="Q355" s="8">
        <v>0.2</v>
      </c>
      <c r="R355" s="8">
        <v>0.2</v>
      </c>
      <c r="S355" s="8">
        <v>0.2</v>
      </c>
      <c r="T355" s="8">
        <v>0.1</v>
      </c>
      <c r="U355" s="8">
        <v>0.1</v>
      </c>
      <c r="V355" s="8">
        <v>0.1</v>
      </c>
      <c r="W355" s="8">
        <v>0.1</v>
      </c>
      <c r="X355" s="8">
        <v>0.1</v>
      </c>
      <c r="Y355" s="8">
        <v>0.1</v>
      </c>
      <c r="Z355" s="8">
        <v>0.2</v>
      </c>
      <c r="AA355" s="8">
        <v>0.2</v>
      </c>
      <c r="AB355" s="8">
        <v>0.2</v>
      </c>
      <c r="AC355" s="8">
        <v>0.3</v>
      </c>
      <c r="AD355" s="8">
        <v>0.3</v>
      </c>
      <c r="AE355" s="8">
        <v>0.3</v>
      </c>
      <c r="AF355" s="8">
        <v>0.3</v>
      </c>
      <c r="AG355" s="8">
        <v>0.4</v>
      </c>
      <c r="AH355" s="8">
        <v>0.4</v>
      </c>
    </row>
    <row r="356" spans="1:34" x14ac:dyDescent="0.25">
      <c r="A356" s="29">
        <v>34</v>
      </c>
      <c r="B356" t="s">
        <v>137</v>
      </c>
      <c r="C356" s="8">
        <v>0</v>
      </c>
      <c r="D356" s="8">
        <v>0.1</v>
      </c>
      <c r="E356" s="8">
        <v>0.1</v>
      </c>
      <c r="F356" s="8">
        <v>0.1</v>
      </c>
      <c r="G356" s="8">
        <v>0.1</v>
      </c>
      <c r="H356" s="8">
        <v>0.1</v>
      </c>
      <c r="I356" s="8">
        <v>0.1</v>
      </c>
      <c r="J356" s="8">
        <v>0.2</v>
      </c>
      <c r="K356" s="8">
        <v>0.2</v>
      </c>
      <c r="L356" s="8">
        <v>0.3</v>
      </c>
      <c r="M356" s="8">
        <v>0.3</v>
      </c>
      <c r="N356" s="8">
        <v>0.4</v>
      </c>
      <c r="O356" s="8">
        <v>0.4</v>
      </c>
      <c r="P356" s="8">
        <v>0.4</v>
      </c>
      <c r="Q356" s="8">
        <v>0.5</v>
      </c>
      <c r="R356" s="8">
        <v>0.5</v>
      </c>
      <c r="S356" s="8">
        <v>0.4</v>
      </c>
      <c r="T356" s="8">
        <v>0.4</v>
      </c>
      <c r="U356" s="8">
        <v>0.3</v>
      </c>
      <c r="V356" s="8">
        <v>0.4</v>
      </c>
      <c r="W356" s="8">
        <v>0.4</v>
      </c>
      <c r="X356" s="8">
        <v>0.4</v>
      </c>
      <c r="Y356" s="8">
        <v>0.5</v>
      </c>
      <c r="Z356" s="8">
        <v>0.4</v>
      </c>
      <c r="AA356" s="8">
        <v>0.4</v>
      </c>
      <c r="AB356" s="8">
        <v>0.4</v>
      </c>
      <c r="AC356" s="8">
        <v>0.6</v>
      </c>
      <c r="AD356" s="8">
        <v>0.9</v>
      </c>
      <c r="AE356" s="8">
        <v>1.1000000000000001</v>
      </c>
      <c r="AF356" s="8">
        <v>1.2</v>
      </c>
      <c r="AG356" s="8">
        <v>1.3</v>
      </c>
      <c r="AH356" s="8">
        <v>1.2</v>
      </c>
    </row>
    <row r="357" spans="1:34" x14ac:dyDescent="0.25">
      <c r="A357" s="29">
        <v>35</v>
      </c>
      <c r="B357" t="s">
        <v>138</v>
      </c>
      <c r="C357" s="8">
        <v>0</v>
      </c>
      <c r="D357" s="8">
        <v>0</v>
      </c>
      <c r="E357" s="8">
        <v>0</v>
      </c>
      <c r="F357" s="8">
        <v>0</v>
      </c>
      <c r="G357" s="8">
        <v>0.1</v>
      </c>
      <c r="H357" s="8">
        <v>0.1</v>
      </c>
      <c r="I357" s="8">
        <v>0.2</v>
      </c>
      <c r="J357" s="8">
        <v>0.3</v>
      </c>
      <c r="K357" s="8">
        <v>0.5</v>
      </c>
      <c r="L357" s="8">
        <v>0.7</v>
      </c>
      <c r="M357" s="8">
        <v>0.9</v>
      </c>
      <c r="N357" s="8">
        <v>1.2</v>
      </c>
      <c r="O357" s="8">
        <v>1.3</v>
      </c>
      <c r="P357" s="8">
        <v>1.5</v>
      </c>
      <c r="Q357" s="8">
        <v>1.6</v>
      </c>
      <c r="R357" s="8">
        <v>1.4</v>
      </c>
      <c r="S357" s="8">
        <v>1.1000000000000001</v>
      </c>
      <c r="T357" s="8">
        <v>0.9</v>
      </c>
      <c r="U357" s="8">
        <v>0.9</v>
      </c>
      <c r="V357" s="8">
        <v>1</v>
      </c>
      <c r="W357" s="8">
        <v>1.1000000000000001</v>
      </c>
      <c r="X357" s="8">
        <v>1.1000000000000001</v>
      </c>
      <c r="Y357" s="8">
        <v>1</v>
      </c>
      <c r="Z357" s="8">
        <v>0.9</v>
      </c>
      <c r="AA357" s="8">
        <v>0.9</v>
      </c>
      <c r="AB357" s="8">
        <v>1</v>
      </c>
      <c r="AC357" s="8">
        <v>1</v>
      </c>
      <c r="AD357" s="8">
        <v>1</v>
      </c>
      <c r="AE357" s="8">
        <v>1.3</v>
      </c>
      <c r="AF357" s="8">
        <v>1.5</v>
      </c>
      <c r="AG357" s="8">
        <v>1.6</v>
      </c>
      <c r="AH357" s="8">
        <v>1.7</v>
      </c>
    </row>
    <row r="358" spans="1:34" x14ac:dyDescent="0.25">
      <c r="A358" s="29">
        <v>36</v>
      </c>
      <c r="B358" t="s">
        <v>139</v>
      </c>
      <c r="C358" s="8">
        <v>0</v>
      </c>
      <c r="D358" s="8">
        <v>0</v>
      </c>
      <c r="E358" s="8">
        <v>0</v>
      </c>
      <c r="F358" s="8">
        <v>0</v>
      </c>
      <c r="G358" s="8">
        <v>0</v>
      </c>
      <c r="H358" s="8">
        <v>0</v>
      </c>
      <c r="I358" s="8">
        <v>0</v>
      </c>
      <c r="J358" s="8">
        <v>0</v>
      </c>
      <c r="K358" s="8">
        <v>0.1</v>
      </c>
      <c r="L358" s="8">
        <v>0.1</v>
      </c>
      <c r="M358" s="8">
        <v>0.1</v>
      </c>
      <c r="N358" s="8">
        <v>0.1</v>
      </c>
      <c r="O358" s="8">
        <v>0.1</v>
      </c>
      <c r="P358" s="8">
        <v>0.1</v>
      </c>
      <c r="Q358" s="8">
        <v>0.1</v>
      </c>
      <c r="R358" s="8">
        <v>0.1</v>
      </c>
      <c r="S358" s="8">
        <v>0.1</v>
      </c>
      <c r="T358" s="8">
        <v>0.1</v>
      </c>
      <c r="U358" s="8">
        <v>0.1</v>
      </c>
      <c r="V358" s="8">
        <v>0.2</v>
      </c>
      <c r="W358" s="8">
        <v>0.2</v>
      </c>
      <c r="X358" s="8">
        <v>0.2</v>
      </c>
      <c r="Y358" s="8">
        <v>0.2</v>
      </c>
      <c r="Z358" s="8">
        <v>0.2</v>
      </c>
      <c r="AA358" s="8">
        <v>0.2</v>
      </c>
      <c r="AB358" s="8">
        <v>0.2</v>
      </c>
      <c r="AC358" s="8">
        <v>0.3</v>
      </c>
      <c r="AD358" s="8">
        <v>0.4</v>
      </c>
      <c r="AE358" s="8">
        <v>0.5</v>
      </c>
      <c r="AF358" s="8">
        <v>0.6</v>
      </c>
      <c r="AG358" s="8">
        <v>0.6</v>
      </c>
      <c r="AH358" s="8">
        <v>0.7</v>
      </c>
    </row>
    <row r="359" spans="1:34" x14ac:dyDescent="0.25">
      <c r="A359" s="29">
        <v>37</v>
      </c>
      <c r="B359" t="s">
        <v>140</v>
      </c>
      <c r="C359" s="8">
        <v>2.4</v>
      </c>
      <c r="D359" s="8">
        <v>2.9</v>
      </c>
      <c r="E359" s="8">
        <v>3.4</v>
      </c>
      <c r="F359" s="8">
        <v>3.9</v>
      </c>
      <c r="G359" s="8">
        <v>4.4000000000000004</v>
      </c>
      <c r="H359" s="8">
        <v>4.9000000000000004</v>
      </c>
      <c r="I359" s="8">
        <v>5.3</v>
      </c>
      <c r="J359" s="8">
        <v>5.7</v>
      </c>
      <c r="K359" s="8">
        <v>6</v>
      </c>
      <c r="L359" s="8">
        <v>6.5</v>
      </c>
      <c r="M359" s="8">
        <v>7.3</v>
      </c>
      <c r="N359" s="8">
        <v>8.5</v>
      </c>
      <c r="O359" s="8">
        <v>10.199999999999999</v>
      </c>
      <c r="P359" s="8">
        <v>12.2</v>
      </c>
      <c r="Q359" s="8">
        <v>14</v>
      </c>
      <c r="R359" s="8">
        <v>16.399999999999999</v>
      </c>
      <c r="S359" s="8">
        <v>19.8</v>
      </c>
      <c r="T359" s="8">
        <v>22.7</v>
      </c>
      <c r="U359" s="8">
        <v>24.7</v>
      </c>
      <c r="V359" s="8">
        <v>26.8</v>
      </c>
      <c r="W359" s="8">
        <v>29.5</v>
      </c>
      <c r="X359" s="8">
        <v>32.299999999999997</v>
      </c>
      <c r="Y359" s="8">
        <v>35</v>
      </c>
      <c r="Z359" s="8">
        <v>37.299999999999997</v>
      </c>
      <c r="AA359" s="8">
        <v>40.200000000000003</v>
      </c>
      <c r="AB359" s="8">
        <v>42.6</v>
      </c>
      <c r="AC359" s="8">
        <v>44.9</v>
      </c>
      <c r="AD359" s="8">
        <v>48.7</v>
      </c>
      <c r="AE359" s="8">
        <v>51.7</v>
      </c>
      <c r="AF359" s="8">
        <v>53.3</v>
      </c>
      <c r="AG359" s="8">
        <v>55</v>
      </c>
      <c r="AH359" s="8">
        <v>57.7</v>
      </c>
    </row>
    <row r="360" spans="1:34" x14ac:dyDescent="0.25">
      <c r="A360" s="29">
        <v>38</v>
      </c>
      <c r="B360" t="s">
        <v>141</v>
      </c>
      <c r="C360" s="8">
        <v>6.4</v>
      </c>
      <c r="D360" s="8">
        <v>7</v>
      </c>
      <c r="E360" s="8">
        <v>7.6</v>
      </c>
      <c r="F360" s="8">
        <v>8.3000000000000007</v>
      </c>
      <c r="G360" s="8">
        <v>9</v>
      </c>
      <c r="H360" s="8">
        <v>9.8000000000000007</v>
      </c>
      <c r="I360" s="8">
        <v>10.7</v>
      </c>
      <c r="J360" s="8">
        <v>11.6</v>
      </c>
      <c r="K360" s="8">
        <v>12.6</v>
      </c>
      <c r="L360" s="8">
        <v>13.7</v>
      </c>
      <c r="M360" s="8">
        <v>14.9</v>
      </c>
      <c r="N360" s="8">
        <v>16.100000000000001</v>
      </c>
      <c r="O360" s="8">
        <v>17.3</v>
      </c>
      <c r="P360" s="8">
        <v>18.600000000000001</v>
      </c>
      <c r="Q360" s="8">
        <v>19.7</v>
      </c>
      <c r="R360" s="8">
        <v>20.7</v>
      </c>
      <c r="S360" s="8">
        <v>21.8</v>
      </c>
      <c r="T360" s="8">
        <v>23</v>
      </c>
      <c r="U360" s="8">
        <v>24.3</v>
      </c>
      <c r="V360" s="8">
        <v>25.6</v>
      </c>
      <c r="W360" s="8">
        <v>26.6</v>
      </c>
      <c r="X360" s="8">
        <v>27.1</v>
      </c>
      <c r="Y360" s="8">
        <v>27.1</v>
      </c>
      <c r="Z360" s="8">
        <v>27.3</v>
      </c>
      <c r="AA360" s="8">
        <v>27.4</v>
      </c>
      <c r="AB360" s="8">
        <v>27.3</v>
      </c>
      <c r="AC360" s="8">
        <v>27.1</v>
      </c>
      <c r="AD360" s="8">
        <v>27.3</v>
      </c>
      <c r="AE360" s="8">
        <v>28.1</v>
      </c>
      <c r="AF360" s="8">
        <v>28.9</v>
      </c>
      <c r="AG360" s="8">
        <v>29.8</v>
      </c>
      <c r="AH360" s="8">
        <v>30.9</v>
      </c>
    </row>
    <row r="361" spans="1:34" x14ac:dyDescent="0.25">
      <c r="A361" s="29">
        <v>39</v>
      </c>
      <c r="B361" t="s">
        <v>142</v>
      </c>
      <c r="C361" s="8">
        <v>6.5</v>
      </c>
      <c r="D361" s="8">
        <v>7.3</v>
      </c>
      <c r="E361" s="8">
        <v>8.3000000000000007</v>
      </c>
      <c r="F361" s="8">
        <v>9.5</v>
      </c>
      <c r="G361" s="8">
        <v>10.8</v>
      </c>
      <c r="H361" s="8">
        <v>12.1</v>
      </c>
      <c r="I361" s="8">
        <v>13.5</v>
      </c>
      <c r="J361" s="8">
        <v>14.9</v>
      </c>
      <c r="K361" s="8">
        <v>16.2</v>
      </c>
      <c r="L361" s="8">
        <v>17.7</v>
      </c>
      <c r="M361" s="8">
        <v>19.3</v>
      </c>
      <c r="N361" s="8">
        <v>21</v>
      </c>
      <c r="O361" s="8">
        <v>23.1</v>
      </c>
      <c r="P361" s="8">
        <v>26.4</v>
      </c>
      <c r="Q361" s="8">
        <v>29.4</v>
      </c>
      <c r="R361" s="8">
        <v>29.5</v>
      </c>
      <c r="S361" s="8">
        <v>28</v>
      </c>
      <c r="T361" s="8">
        <v>27.2</v>
      </c>
      <c r="U361" s="8">
        <v>27.5</v>
      </c>
      <c r="V361" s="8">
        <v>28.5</v>
      </c>
      <c r="W361" s="8">
        <v>29.7</v>
      </c>
      <c r="X361" s="8">
        <v>30.8</v>
      </c>
      <c r="Y361" s="8">
        <v>31.7</v>
      </c>
      <c r="Z361" s="8">
        <v>32.299999999999997</v>
      </c>
      <c r="AA361" s="8">
        <v>33</v>
      </c>
      <c r="AB361" s="8">
        <v>34.4</v>
      </c>
      <c r="AC361" s="8">
        <v>35.9</v>
      </c>
      <c r="AD361" s="8">
        <v>37.299999999999997</v>
      </c>
      <c r="AE361" s="8">
        <v>38.700000000000003</v>
      </c>
      <c r="AF361" s="8">
        <v>40.5</v>
      </c>
      <c r="AG361" s="8">
        <v>42.7</v>
      </c>
      <c r="AH361" s="8">
        <v>45.2</v>
      </c>
    </row>
    <row r="362" spans="1:34" x14ac:dyDescent="0.25">
      <c r="A362" s="29">
        <v>40</v>
      </c>
      <c r="B362" t="s">
        <v>143</v>
      </c>
      <c r="C362" s="8">
        <v>0.5</v>
      </c>
      <c r="D362" s="8">
        <v>0.6</v>
      </c>
      <c r="E362" s="8">
        <v>0.7</v>
      </c>
      <c r="F362" s="8">
        <v>0.7</v>
      </c>
      <c r="G362" s="8">
        <v>0.8</v>
      </c>
      <c r="H362" s="8">
        <v>0.9</v>
      </c>
      <c r="I362" s="8">
        <v>0.9</v>
      </c>
      <c r="J362" s="8">
        <v>1</v>
      </c>
      <c r="K362" s="8">
        <v>1.1000000000000001</v>
      </c>
      <c r="L362" s="8">
        <v>1.2</v>
      </c>
      <c r="M362" s="8">
        <v>1.4</v>
      </c>
      <c r="N362" s="8">
        <v>2.1</v>
      </c>
      <c r="O362" s="8">
        <v>3.6</v>
      </c>
      <c r="P362" s="8">
        <v>5.5</v>
      </c>
      <c r="Q362" s="8">
        <v>7.3</v>
      </c>
      <c r="R362" s="8">
        <v>8.9</v>
      </c>
      <c r="S362" s="8">
        <v>10.199999999999999</v>
      </c>
      <c r="T362" s="8">
        <v>11</v>
      </c>
      <c r="U362" s="8">
        <v>11.3</v>
      </c>
      <c r="V362" s="8">
        <v>11.8</v>
      </c>
      <c r="W362" s="8">
        <v>12.7</v>
      </c>
      <c r="X362" s="8">
        <v>12.9</v>
      </c>
      <c r="Y362" s="8">
        <v>12.7</v>
      </c>
      <c r="Z362" s="8">
        <v>13.8</v>
      </c>
      <c r="AA362" s="8">
        <v>16</v>
      </c>
      <c r="AB362" s="8">
        <v>17.7</v>
      </c>
      <c r="AC362" s="8">
        <v>20.5</v>
      </c>
      <c r="AD362" s="8">
        <v>24.5</v>
      </c>
      <c r="AE362" s="8">
        <v>28.5</v>
      </c>
      <c r="AF362" s="8">
        <v>33.6</v>
      </c>
      <c r="AG362" s="8">
        <v>40.6</v>
      </c>
      <c r="AH362" s="8">
        <v>47.8</v>
      </c>
    </row>
    <row r="363" spans="1:34" x14ac:dyDescent="0.25">
      <c r="A363" s="29">
        <v>41</v>
      </c>
      <c r="B363" t="s">
        <v>144</v>
      </c>
      <c r="C363" s="8">
        <v>1.5</v>
      </c>
      <c r="D363" s="8">
        <v>1.8</v>
      </c>
      <c r="E363" s="8">
        <v>2.4</v>
      </c>
      <c r="F363" s="8">
        <v>3.1</v>
      </c>
      <c r="G363" s="8">
        <v>3.9</v>
      </c>
      <c r="H363" s="8">
        <v>4.9000000000000004</v>
      </c>
      <c r="I363" s="8">
        <v>5.8999999999999995</v>
      </c>
      <c r="J363" s="8">
        <v>6.3999999999999995</v>
      </c>
      <c r="K363" s="8">
        <v>6.3999999999999995</v>
      </c>
      <c r="L363" s="8">
        <v>6.5</v>
      </c>
      <c r="M363" s="8">
        <v>6.9</v>
      </c>
      <c r="N363" s="8">
        <v>7.4</v>
      </c>
      <c r="O363" s="8">
        <v>8.2999999999999989</v>
      </c>
      <c r="P363" s="8">
        <v>9.1</v>
      </c>
      <c r="Q363" s="8">
        <v>9.5</v>
      </c>
      <c r="R363" s="8">
        <v>10</v>
      </c>
      <c r="S363" s="8">
        <v>10.7</v>
      </c>
      <c r="T363" s="8">
        <v>11.5</v>
      </c>
      <c r="U363" s="8">
        <v>12.299999999999999</v>
      </c>
      <c r="V363" s="8">
        <v>13</v>
      </c>
      <c r="W363" s="8">
        <v>13.5</v>
      </c>
      <c r="X363" s="8">
        <v>13.9</v>
      </c>
      <c r="Y363" s="8">
        <v>14.3</v>
      </c>
      <c r="Z363" s="8">
        <v>14.5</v>
      </c>
      <c r="AA363" s="8">
        <v>15</v>
      </c>
      <c r="AB363" s="8">
        <v>16.400000000000002</v>
      </c>
      <c r="AC363" s="8">
        <v>17.600000000000001</v>
      </c>
      <c r="AD363" s="8">
        <v>18.5</v>
      </c>
      <c r="AE363" s="8">
        <v>20.5</v>
      </c>
      <c r="AF363" s="8">
        <v>23.4</v>
      </c>
      <c r="AG363" s="8">
        <v>25.799999999999997</v>
      </c>
      <c r="AH363" s="8">
        <v>28</v>
      </c>
    </row>
    <row r="364" spans="1:34" x14ac:dyDescent="0.25">
      <c r="A364" s="29">
        <v>42</v>
      </c>
      <c r="B364" t="s">
        <v>145</v>
      </c>
      <c r="C364" s="8">
        <v>2.7</v>
      </c>
      <c r="D364" s="8">
        <v>3.2</v>
      </c>
      <c r="E364" s="8">
        <v>3.7</v>
      </c>
      <c r="F364" s="8">
        <v>4.0999999999999996</v>
      </c>
      <c r="G364" s="8">
        <v>4.3</v>
      </c>
      <c r="H364" s="8">
        <v>3.8</v>
      </c>
      <c r="I364" s="8">
        <v>3.1</v>
      </c>
      <c r="J364" s="8">
        <v>2.8</v>
      </c>
      <c r="K364" s="8">
        <v>2.5</v>
      </c>
      <c r="L364" s="8">
        <v>2.2999999999999998</v>
      </c>
      <c r="M364" s="8">
        <v>2.1</v>
      </c>
      <c r="N364" s="8">
        <v>2.2999999999999998</v>
      </c>
      <c r="O364" s="8">
        <v>2.9</v>
      </c>
      <c r="P364" s="8">
        <v>3.7</v>
      </c>
      <c r="Q364" s="8">
        <v>4.4000000000000004</v>
      </c>
      <c r="R364" s="8">
        <v>4.8</v>
      </c>
      <c r="S364" s="8">
        <v>5</v>
      </c>
      <c r="T364" s="8">
        <v>5.2</v>
      </c>
      <c r="U364" s="8">
        <v>5.4</v>
      </c>
      <c r="V364" s="8">
        <v>5.8</v>
      </c>
      <c r="W364" s="8">
        <v>6.9</v>
      </c>
      <c r="X364" s="8">
        <v>7.8</v>
      </c>
      <c r="Y364" s="8">
        <v>8.9</v>
      </c>
      <c r="Z364" s="8">
        <v>10</v>
      </c>
      <c r="AA364" s="8">
        <v>10.3</v>
      </c>
      <c r="AB364" s="8">
        <v>10.4</v>
      </c>
      <c r="AC364" s="8">
        <v>10.4</v>
      </c>
      <c r="AD364" s="8">
        <v>10.9</v>
      </c>
      <c r="AE364" s="8">
        <v>11.5</v>
      </c>
      <c r="AF364" s="8">
        <v>12.3</v>
      </c>
      <c r="AG364" s="8">
        <v>13.6</v>
      </c>
      <c r="AH364" s="8">
        <v>15.1</v>
      </c>
    </row>
    <row r="365" spans="1:34" x14ac:dyDescent="0.25">
      <c r="A365" s="29">
        <v>43</v>
      </c>
      <c r="B365" t="s">
        <v>146</v>
      </c>
      <c r="C365" s="8">
        <v>1.4</v>
      </c>
      <c r="D365" s="8">
        <v>1.6</v>
      </c>
      <c r="E365" s="8">
        <v>1.9</v>
      </c>
      <c r="F365" s="8">
        <v>2.2999999999999998</v>
      </c>
      <c r="G365" s="8">
        <v>2.8</v>
      </c>
      <c r="H365" s="8">
        <v>3.6</v>
      </c>
      <c r="I365" s="8">
        <v>4.3</v>
      </c>
      <c r="J365" s="8">
        <v>4.5999999999999996</v>
      </c>
      <c r="K365" s="8">
        <v>5.0999999999999996</v>
      </c>
      <c r="L365" s="8">
        <v>5.2</v>
      </c>
      <c r="M365" s="8">
        <v>5.0999999999999996</v>
      </c>
      <c r="N365" s="8">
        <v>5.5</v>
      </c>
      <c r="O365" s="8">
        <v>6.8</v>
      </c>
      <c r="P365" s="8">
        <v>8.6</v>
      </c>
      <c r="Q365" s="8">
        <v>10.4</v>
      </c>
      <c r="R365" s="8">
        <v>12.2</v>
      </c>
      <c r="S365" s="8">
        <v>14</v>
      </c>
      <c r="T365" s="8">
        <v>15.7</v>
      </c>
      <c r="U365" s="8">
        <v>16.5</v>
      </c>
      <c r="V365" s="8">
        <v>16.7</v>
      </c>
      <c r="W365" s="8">
        <v>17.100000000000001</v>
      </c>
      <c r="X365" s="8">
        <v>18.100000000000001</v>
      </c>
      <c r="Y365" s="8">
        <v>19.2</v>
      </c>
      <c r="Z365" s="8">
        <v>19.399999999999999</v>
      </c>
      <c r="AA365" s="8">
        <v>19.399999999999999</v>
      </c>
      <c r="AB365" s="8">
        <v>20.7</v>
      </c>
      <c r="AC365" s="8">
        <v>22.9</v>
      </c>
      <c r="AD365" s="8">
        <v>24.6</v>
      </c>
      <c r="AE365" s="8">
        <v>25.9</v>
      </c>
      <c r="AF365" s="8">
        <v>27.7</v>
      </c>
      <c r="AG365" s="8">
        <v>29.4</v>
      </c>
      <c r="AH365" s="8">
        <v>31.3</v>
      </c>
    </row>
    <row r="366" spans="1:34" x14ac:dyDescent="0.25">
      <c r="A366" s="29">
        <v>44</v>
      </c>
      <c r="B366" t="s">
        <v>147</v>
      </c>
      <c r="C366" s="8">
        <v>0.1</v>
      </c>
      <c r="D366" s="8">
        <v>0.1</v>
      </c>
      <c r="E366" s="8">
        <v>0.1</v>
      </c>
      <c r="F366" s="8">
        <v>0.1</v>
      </c>
      <c r="G366" s="8">
        <v>0.1</v>
      </c>
      <c r="H366" s="8">
        <v>0.1</v>
      </c>
      <c r="I366" s="8">
        <v>0</v>
      </c>
      <c r="J366" s="8">
        <v>0</v>
      </c>
      <c r="K366" s="8">
        <v>0</v>
      </c>
      <c r="L366" s="8">
        <v>0</v>
      </c>
      <c r="M366" s="8">
        <v>0</v>
      </c>
      <c r="N366" s="8">
        <v>0.1</v>
      </c>
      <c r="O366" s="8">
        <v>0.1</v>
      </c>
      <c r="P366" s="8">
        <v>0.1</v>
      </c>
      <c r="Q366" s="8">
        <v>0.1</v>
      </c>
      <c r="R366" s="8">
        <v>0.1</v>
      </c>
      <c r="S366" s="8">
        <v>0.1</v>
      </c>
      <c r="T366" s="8">
        <v>0.1</v>
      </c>
      <c r="U366" s="8">
        <v>0.1</v>
      </c>
      <c r="V366" s="8">
        <v>0.1</v>
      </c>
      <c r="W366" s="8">
        <v>0.1</v>
      </c>
      <c r="X366" s="8">
        <v>0.1</v>
      </c>
      <c r="Y366" s="8">
        <v>0.1</v>
      </c>
      <c r="Z366" s="8">
        <v>0.2</v>
      </c>
      <c r="AA366" s="8">
        <v>0.3</v>
      </c>
      <c r="AB366" s="8">
        <v>0.4</v>
      </c>
      <c r="AC366" s="8">
        <v>0.4</v>
      </c>
      <c r="AD366" s="8">
        <v>0.4</v>
      </c>
      <c r="AE366" s="8">
        <v>0.4</v>
      </c>
      <c r="AF366" s="8">
        <v>0.4</v>
      </c>
      <c r="AG366" s="8">
        <v>0.5</v>
      </c>
      <c r="AH366" s="8">
        <v>0.5</v>
      </c>
    </row>
    <row r="367" spans="1:34" x14ac:dyDescent="0.25">
      <c r="A367" s="29">
        <v>45</v>
      </c>
      <c r="B367" t="s">
        <v>148</v>
      </c>
      <c r="C367" s="8">
        <v>0.3</v>
      </c>
      <c r="D367" s="8">
        <v>0.4</v>
      </c>
      <c r="E367" s="8">
        <v>0.4</v>
      </c>
      <c r="F367" s="8">
        <v>0.5</v>
      </c>
      <c r="G367" s="8">
        <v>0.5</v>
      </c>
      <c r="H367" s="8">
        <v>0.5</v>
      </c>
      <c r="I367" s="8">
        <v>0.5</v>
      </c>
      <c r="J367" s="8">
        <v>0.5</v>
      </c>
      <c r="K367" s="8">
        <v>0.6</v>
      </c>
      <c r="L367" s="8">
        <v>0.6</v>
      </c>
      <c r="M367" s="8">
        <v>0.7</v>
      </c>
      <c r="N367" s="8">
        <v>0.9</v>
      </c>
      <c r="O367" s="8">
        <v>1</v>
      </c>
      <c r="P367" s="8">
        <v>1</v>
      </c>
      <c r="Q367" s="8">
        <v>0.9</v>
      </c>
      <c r="R367" s="8">
        <v>1.1000000000000001</v>
      </c>
      <c r="S367" s="8">
        <v>1.3</v>
      </c>
      <c r="T367" s="8">
        <v>1.3</v>
      </c>
      <c r="U367" s="8">
        <v>1.5</v>
      </c>
      <c r="V367" s="8">
        <v>1.5</v>
      </c>
      <c r="W367" s="8">
        <v>1.6</v>
      </c>
      <c r="X367" s="8">
        <v>1.9</v>
      </c>
      <c r="Y367" s="8">
        <v>2.1</v>
      </c>
      <c r="Z367" s="8">
        <v>2.2000000000000002</v>
      </c>
      <c r="AA367" s="8">
        <v>2.1</v>
      </c>
      <c r="AB367" s="8">
        <v>2.2000000000000002</v>
      </c>
      <c r="AC367" s="8">
        <v>2.7</v>
      </c>
      <c r="AD367" s="8">
        <v>3.1</v>
      </c>
      <c r="AE367" s="8">
        <v>3.3</v>
      </c>
      <c r="AF367" s="8">
        <v>3.7</v>
      </c>
      <c r="AG367" s="8">
        <v>4</v>
      </c>
      <c r="AH367" s="8">
        <v>4.3</v>
      </c>
    </row>
    <row r="368" spans="1:34" x14ac:dyDescent="0.25">
      <c r="A368" s="29">
        <v>46</v>
      </c>
      <c r="B368" t="s">
        <v>149</v>
      </c>
      <c r="C368" s="8">
        <v>0.2</v>
      </c>
      <c r="D368" s="8">
        <v>0.2</v>
      </c>
      <c r="E368" s="8">
        <v>0.3</v>
      </c>
      <c r="F368" s="8">
        <v>0.3</v>
      </c>
      <c r="G368" s="8">
        <v>0.3</v>
      </c>
      <c r="H368" s="8">
        <v>0.3</v>
      </c>
      <c r="I368" s="8">
        <v>0.4</v>
      </c>
      <c r="J368" s="8">
        <v>0.4</v>
      </c>
      <c r="K368" s="8">
        <v>0.4</v>
      </c>
      <c r="L368" s="8">
        <v>0.4</v>
      </c>
      <c r="M368" s="8">
        <v>0.5</v>
      </c>
      <c r="N368" s="8">
        <v>0.5</v>
      </c>
      <c r="O368" s="8">
        <v>0.6</v>
      </c>
      <c r="P368" s="8">
        <v>0.7</v>
      </c>
      <c r="Q368" s="8">
        <v>0.7</v>
      </c>
      <c r="R368" s="8">
        <v>0.6</v>
      </c>
      <c r="S368" s="8">
        <v>0.6</v>
      </c>
      <c r="T368" s="8">
        <v>0.6</v>
      </c>
      <c r="U368" s="8">
        <v>0.6</v>
      </c>
      <c r="V368" s="8">
        <v>0.7</v>
      </c>
      <c r="W368" s="8">
        <v>0.8</v>
      </c>
      <c r="X368" s="8">
        <v>0.8</v>
      </c>
      <c r="Y368" s="8">
        <v>0.7</v>
      </c>
      <c r="Z368" s="8">
        <v>0.7</v>
      </c>
      <c r="AA368" s="8">
        <v>0.7</v>
      </c>
      <c r="AB368" s="8">
        <v>0.8</v>
      </c>
      <c r="AC368" s="8">
        <v>0.8</v>
      </c>
      <c r="AD368" s="8">
        <v>0.9</v>
      </c>
      <c r="AE368" s="8">
        <v>1</v>
      </c>
      <c r="AF368" s="8">
        <v>1.1000000000000001</v>
      </c>
      <c r="AG368" s="8">
        <v>1.1000000000000001</v>
      </c>
      <c r="AH368" s="8">
        <v>1.2</v>
      </c>
    </row>
    <row r="369" spans="1:34" x14ac:dyDescent="0.25">
      <c r="A369" s="29">
        <v>47</v>
      </c>
      <c r="B369" t="s">
        <v>150</v>
      </c>
      <c r="C369" s="8">
        <v>0</v>
      </c>
      <c r="D369" s="8">
        <v>0</v>
      </c>
      <c r="E369" s="8">
        <v>0</v>
      </c>
      <c r="F369" s="8">
        <v>0.1</v>
      </c>
      <c r="G369" s="8">
        <v>0.2</v>
      </c>
      <c r="H369" s="8">
        <v>0.2</v>
      </c>
      <c r="I369" s="8">
        <v>0.3</v>
      </c>
      <c r="J369" s="8">
        <v>0.3</v>
      </c>
      <c r="K369" s="8">
        <v>0.3</v>
      </c>
      <c r="L369" s="8">
        <v>0.3</v>
      </c>
      <c r="M369" s="8">
        <v>0.3</v>
      </c>
      <c r="N369" s="8">
        <v>0.5</v>
      </c>
      <c r="O369" s="8">
        <v>0.6</v>
      </c>
      <c r="P369" s="8">
        <v>0.7</v>
      </c>
      <c r="Q369" s="8">
        <v>0.8</v>
      </c>
      <c r="R369" s="8">
        <v>0.9</v>
      </c>
      <c r="S369" s="8">
        <v>1.1000000000000001</v>
      </c>
      <c r="T369" s="8">
        <v>1.2</v>
      </c>
      <c r="U369" s="8">
        <v>1.3</v>
      </c>
      <c r="V369" s="8">
        <v>1.3</v>
      </c>
      <c r="W369" s="8">
        <v>1.3</v>
      </c>
      <c r="X369" s="8">
        <v>1.5</v>
      </c>
      <c r="Y369" s="8">
        <v>1.7</v>
      </c>
      <c r="Z369" s="8">
        <v>1.7</v>
      </c>
      <c r="AA369" s="8">
        <v>1.7</v>
      </c>
      <c r="AB369" s="8">
        <v>1.8</v>
      </c>
      <c r="AC369" s="8">
        <v>2</v>
      </c>
      <c r="AD369" s="8">
        <v>2</v>
      </c>
      <c r="AE369" s="8">
        <v>2</v>
      </c>
      <c r="AF369" s="8">
        <v>2.1</v>
      </c>
      <c r="AG369" s="8">
        <v>2.1</v>
      </c>
      <c r="AH369" s="8">
        <v>2.2999999999999998</v>
      </c>
    </row>
    <row r="370" spans="1:34" x14ac:dyDescent="0.25">
      <c r="A370" s="29">
        <v>48</v>
      </c>
      <c r="B370" t="s">
        <v>151</v>
      </c>
      <c r="C370" s="8">
        <v>1.2</v>
      </c>
      <c r="D370" s="8">
        <v>1.6</v>
      </c>
      <c r="E370" s="8">
        <v>1.9</v>
      </c>
      <c r="F370" s="8">
        <v>2.2000000000000002</v>
      </c>
      <c r="G370" s="8">
        <v>2.4</v>
      </c>
      <c r="H370" s="8">
        <v>2.5</v>
      </c>
      <c r="I370" s="8">
        <v>2.6</v>
      </c>
      <c r="J370" s="8">
        <v>2.8</v>
      </c>
      <c r="K370" s="8">
        <v>3</v>
      </c>
      <c r="L370" s="8">
        <v>3.4</v>
      </c>
      <c r="M370" s="8">
        <v>4</v>
      </c>
      <c r="N370" s="8">
        <v>4.9000000000000004</v>
      </c>
      <c r="O370" s="8">
        <v>6.3</v>
      </c>
      <c r="P370" s="8">
        <v>8</v>
      </c>
      <c r="Q370" s="8">
        <v>9</v>
      </c>
      <c r="R370" s="8">
        <v>10</v>
      </c>
      <c r="S370" s="8">
        <v>11.3</v>
      </c>
      <c r="T370" s="8">
        <v>12.6</v>
      </c>
      <c r="U370" s="8">
        <v>14.1</v>
      </c>
      <c r="V370" s="8">
        <v>15.7</v>
      </c>
      <c r="W370" s="8">
        <v>17</v>
      </c>
      <c r="X370" s="8">
        <v>17.899999999999999</v>
      </c>
      <c r="Y370" s="8">
        <v>18.8</v>
      </c>
      <c r="Z370" s="8">
        <v>19.100000000000001</v>
      </c>
      <c r="AA370" s="8">
        <v>18.899999999999999</v>
      </c>
      <c r="AB370" s="8">
        <v>18.600000000000001</v>
      </c>
      <c r="AC370" s="8">
        <v>18</v>
      </c>
      <c r="AD370" s="8">
        <v>17.600000000000001</v>
      </c>
      <c r="AE370" s="8">
        <v>17.899999999999999</v>
      </c>
      <c r="AF370" s="8">
        <v>18.8</v>
      </c>
      <c r="AG370" s="8">
        <v>18.8</v>
      </c>
      <c r="AH370" s="8">
        <v>18.600000000000001</v>
      </c>
    </row>
    <row r="371" spans="1:34" x14ac:dyDescent="0.25">
      <c r="A371" s="29">
        <v>49</v>
      </c>
      <c r="B371" t="s">
        <v>152</v>
      </c>
      <c r="C371" s="8">
        <v>5.8</v>
      </c>
      <c r="D371" s="8">
        <v>6.7</v>
      </c>
      <c r="E371" s="8">
        <v>7.8</v>
      </c>
      <c r="F371" s="8">
        <v>8.8000000000000007</v>
      </c>
      <c r="G371" s="8">
        <v>9.9</v>
      </c>
      <c r="H371" s="8">
        <v>10.9</v>
      </c>
      <c r="I371" s="8">
        <v>11.8</v>
      </c>
      <c r="J371" s="8">
        <v>12.6</v>
      </c>
      <c r="K371" s="8">
        <v>13.4</v>
      </c>
      <c r="L371" s="8">
        <v>14.4</v>
      </c>
      <c r="M371" s="8">
        <v>16</v>
      </c>
      <c r="N371" s="8">
        <v>18.100000000000001</v>
      </c>
      <c r="O371" s="8">
        <v>20.7</v>
      </c>
      <c r="P371" s="8">
        <v>24.2</v>
      </c>
      <c r="Q371" s="8">
        <v>27</v>
      </c>
      <c r="R371" s="8">
        <v>28.7</v>
      </c>
      <c r="S371" s="8">
        <v>30.3</v>
      </c>
      <c r="T371" s="8">
        <v>31.8</v>
      </c>
      <c r="U371" s="8">
        <v>33.700000000000003</v>
      </c>
      <c r="V371" s="8">
        <v>36</v>
      </c>
      <c r="W371" s="8">
        <v>38.299999999999997</v>
      </c>
      <c r="X371" s="8">
        <v>41.1</v>
      </c>
      <c r="Y371" s="8">
        <v>43.4</v>
      </c>
      <c r="Z371" s="8">
        <v>45.5</v>
      </c>
      <c r="AA371" s="8">
        <v>47.4</v>
      </c>
      <c r="AB371" s="8">
        <v>49.6</v>
      </c>
      <c r="AC371" s="8">
        <v>52.2</v>
      </c>
      <c r="AD371" s="8">
        <v>54</v>
      </c>
      <c r="AE371" s="8">
        <v>55.5</v>
      </c>
      <c r="AF371" s="8">
        <v>57.3</v>
      </c>
      <c r="AG371" s="8">
        <v>60.2</v>
      </c>
      <c r="AH371" s="8">
        <v>64.400000000000006</v>
      </c>
    </row>
    <row r="372" spans="1:34" x14ac:dyDescent="0.25">
      <c r="A372" s="29">
        <v>50</v>
      </c>
      <c r="B372" t="s">
        <v>153</v>
      </c>
      <c r="C372" s="8">
        <v>1.6</v>
      </c>
      <c r="D372" s="8">
        <v>1.8</v>
      </c>
      <c r="E372" s="8">
        <v>2.1</v>
      </c>
      <c r="F372" s="8">
        <v>2.4</v>
      </c>
      <c r="G372" s="8">
        <v>2.7</v>
      </c>
      <c r="H372" s="8">
        <v>3.1</v>
      </c>
      <c r="I372" s="8">
        <v>3.5</v>
      </c>
      <c r="J372" s="8">
        <v>3.6</v>
      </c>
      <c r="K372" s="8">
        <v>3.6</v>
      </c>
      <c r="L372" s="8">
        <v>3.6</v>
      </c>
      <c r="M372" s="8">
        <v>3.8</v>
      </c>
      <c r="N372" s="8">
        <v>4.3</v>
      </c>
      <c r="O372" s="8">
        <v>5.0999999999999996</v>
      </c>
      <c r="P372" s="8">
        <v>5.8</v>
      </c>
      <c r="Q372" s="8">
        <v>6.4</v>
      </c>
      <c r="R372" s="8">
        <v>7.3</v>
      </c>
      <c r="S372" s="8">
        <v>8.3000000000000007</v>
      </c>
      <c r="T372" s="8">
        <v>8.9</v>
      </c>
      <c r="U372" s="8">
        <v>9.3000000000000007</v>
      </c>
      <c r="V372" s="8">
        <v>9.5</v>
      </c>
      <c r="W372" s="8">
        <v>10.4</v>
      </c>
      <c r="X372" s="8">
        <v>12.4</v>
      </c>
      <c r="Y372" s="8">
        <v>14.9</v>
      </c>
      <c r="Z372" s="8">
        <v>16.5</v>
      </c>
      <c r="AA372" s="8">
        <v>17.899999999999999</v>
      </c>
      <c r="AB372" s="8">
        <v>20</v>
      </c>
      <c r="AC372" s="8">
        <v>21.6</v>
      </c>
      <c r="AD372" s="8">
        <v>22.3</v>
      </c>
      <c r="AE372" s="8">
        <v>22.5</v>
      </c>
      <c r="AF372" s="8">
        <v>22.9</v>
      </c>
      <c r="AG372" s="8">
        <v>24.5</v>
      </c>
      <c r="AH372" s="8">
        <v>26.8</v>
      </c>
    </row>
    <row r="373" spans="1:34" x14ac:dyDescent="0.25">
      <c r="A373" s="29">
        <v>51</v>
      </c>
      <c r="B373" t="s">
        <v>154</v>
      </c>
      <c r="C373" s="8">
        <v>1</v>
      </c>
      <c r="D373" s="8">
        <v>1.2</v>
      </c>
      <c r="E373" s="8">
        <v>1.4</v>
      </c>
      <c r="F373" s="8">
        <v>1.5</v>
      </c>
      <c r="G373" s="8">
        <v>1.5</v>
      </c>
      <c r="H373" s="8">
        <v>1.4</v>
      </c>
      <c r="I373" s="8">
        <v>1.4</v>
      </c>
      <c r="J373" s="8">
        <v>1.4</v>
      </c>
      <c r="K373" s="8">
        <v>1.4</v>
      </c>
      <c r="L373" s="8">
        <v>1.4</v>
      </c>
      <c r="M373" s="8">
        <v>1.5</v>
      </c>
      <c r="N373" s="8">
        <v>2</v>
      </c>
      <c r="O373" s="8">
        <v>3</v>
      </c>
      <c r="P373" s="8">
        <v>4.2</v>
      </c>
      <c r="Q373" s="8">
        <v>5.3</v>
      </c>
      <c r="R373" s="8">
        <v>6.3</v>
      </c>
      <c r="S373" s="8">
        <v>7.3</v>
      </c>
      <c r="T373" s="8">
        <v>8.1999999999999993</v>
      </c>
      <c r="U373" s="8">
        <v>8.9</v>
      </c>
      <c r="V373" s="8">
        <v>9.5</v>
      </c>
      <c r="W373" s="8">
        <v>10</v>
      </c>
      <c r="X373" s="8">
        <v>10.3</v>
      </c>
      <c r="Y373" s="8">
        <v>11.1</v>
      </c>
      <c r="Z373" s="8">
        <v>12.2</v>
      </c>
      <c r="AA373" s="8">
        <v>13</v>
      </c>
      <c r="AB373" s="8">
        <v>14.3</v>
      </c>
      <c r="AC373" s="8">
        <v>15.9</v>
      </c>
      <c r="AD373" s="8">
        <v>17.600000000000001</v>
      </c>
      <c r="AE373" s="8">
        <v>19</v>
      </c>
      <c r="AF373" s="8">
        <v>20.3</v>
      </c>
      <c r="AG373" s="8">
        <v>21.1</v>
      </c>
      <c r="AH373" s="8">
        <v>21.4</v>
      </c>
    </row>
    <row r="374" spans="1:34" x14ac:dyDescent="0.25">
      <c r="A374" s="29">
        <v>52</v>
      </c>
      <c r="B374" t="s">
        <v>155</v>
      </c>
      <c r="C374" s="8">
        <v>0</v>
      </c>
      <c r="D374" s="8">
        <v>0</v>
      </c>
      <c r="E374" s="8">
        <v>0</v>
      </c>
      <c r="F374" s="8">
        <v>0.1</v>
      </c>
      <c r="G374" s="8">
        <v>0.1</v>
      </c>
      <c r="H374" s="8">
        <v>0.1</v>
      </c>
      <c r="I374" s="8">
        <v>0.1</v>
      </c>
      <c r="J374" s="8">
        <v>0.2</v>
      </c>
      <c r="K374" s="8">
        <v>0.2</v>
      </c>
      <c r="L374" s="8">
        <v>0.2</v>
      </c>
      <c r="M374" s="8">
        <v>0.2</v>
      </c>
      <c r="N374" s="8">
        <v>0.3</v>
      </c>
      <c r="O374" s="8">
        <v>0.3</v>
      </c>
      <c r="P374" s="8">
        <v>0.3</v>
      </c>
      <c r="Q374" s="8">
        <v>0.3</v>
      </c>
      <c r="R374" s="8">
        <v>0.3</v>
      </c>
      <c r="S374" s="8">
        <v>0.3</v>
      </c>
      <c r="T374" s="8">
        <v>0.3</v>
      </c>
      <c r="U374" s="8">
        <v>0.3</v>
      </c>
      <c r="V374" s="8">
        <v>0.3</v>
      </c>
      <c r="W374" s="8">
        <v>0.3</v>
      </c>
      <c r="X374" s="8">
        <v>0.2</v>
      </c>
      <c r="Y374" s="8">
        <v>0.2</v>
      </c>
      <c r="Z374" s="8">
        <v>0.2</v>
      </c>
      <c r="AA374" s="8">
        <v>0.3</v>
      </c>
      <c r="AB374" s="8">
        <v>0.3</v>
      </c>
      <c r="AC374" s="8">
        <v>0.3</v>
      </c>
      <c r="AD374" s="8">
        <v>0.3</v>
      </c>
      <c r="AE374" s="8">
        <v>0.3</v>
      </c>
      <c r="AF374" s="8">
        <v>0.4</v>
      </c>
      <c r="AG374" s="8">
        <v>0.4</v>
      </c>
      <c r="AH374" s="8">
        <v>0.5</v>
      </c>
    </row>
    <row r="375" spans="1:34" x14ac:dyDescent="0.25">
      <c r="A375" s="29">
        <v>53</v>
      </c>
      <c r="B375" t="s">
        <v>83</v>
      </c>
      <c r="C375" s="8">
        <v>0.3</v>
      </c>
      <c r="D375" s="8">
        <v>0.4</v>
      </c>
      <c r="E375" s="8">
        <v>0.5</v>
      </c>
      <c r="F375" s="8">
        <v>0.6</v>
      </c>
      <c r="G375" s="8">
        <v>0.7</v>
      </c>
      <c r="H375" s="8">
        <v>0.9</v>
      </c>
      <c r="I375" s="8">
        <v>1</v>
      </c>
      <c r="J375" s="8">
        <v>1.1000000000000001</v>
      </c>
      <c r="K375" s="8">
        <v>1.2</v>
      </c>
      <c r="L375" s="8">
        <v>1.3</v>
      </c>
      <c r="M375" s="8">
        <v>1.5</v>
      </c>
      <c r="N375" s="8">
        <v>1.8</v>
      </c>
      <c r="O375" s="8">
        <v>2</v>
      </c>
      <c r="P375" s="8">
        <v>2.2000000000000002</v>
      </c>
      <c r="Q375" s="8">
        <v>2.5</v>
      </c>
      <c r="R375" s="8">
        <v>2.8</v>
      </c>
      <c r="S375" s="8">
        <v>3.2</v>
      </c>
      <c r="T375" s="8">
        <v>3.5</v>
      </c>
      <c r="U375" s="8">
        <v>3.8</v>
      </c>
      <c r="V375" s="8">
        <v>4</v>
      </c>
      <c r="W375" s="8">
        <v>4.4000000000000004</v>
      </c>
      <c r="X375" s="8">
        <v>4.8</v>
      </c>
      <c r="Y375" s="8">
        <v>5.5</v>
      </c>
      <c r="Z375" s="8">
        <v>6.2</v>
      </c>
      <c r="AA375" s="8">
        <v>6.9</v>
      </c>
      <c r="AB375" s="8">
        <v>7.6</v>
      </c>
      <c r="AC375" s="8">
        <v>8.3000000000000007</v>
      </c>
      <c r="AD375" s="8">
        <v>8.9</v>
      </c>
      <c r="AE375" s="8">
        <v>9.6</v>
      </c>
      <c r="AF375" s="8">
        <v>10.3</v>
      </c>
      <c r="AG375" s="8">
        <v>10.8</v>
      </c>
      <c r="AH375" s="8">
        <v>11.4</v>
      </c>
    </row>
    <row r="376" spans="1:34" x14ac:dyDescent="0.25">
      <c r="A376" s="29">
        <v>54</v>
      </c>
      <c r="B376" t="s">
        <v>156</v>
      </c>
      <c r="C376" s="8">
        <v>0.6</v>
      </c>
      <c r="D376" s="8">
        <v>0.7</v>
      </c>
      <c r="E376" s="8">
        <v>0.9</v>
      </c>
      <c r="F376" s="8">
        <v>1</v>
      </c>
      <c r="G376" s="8">
        <v>1.2</v>
      </c>
      <c r="H376" s="8">
        <v>1.4</v>
      </c>
      <c r="I376" s="8">
        <v>1.7</v>
      </c>
      <c r="J376" s="8">
        <v>1.7</v>
      </c>
      <c r="K376" s="8">
        <v>1.8</v>
      </c>
      <c r="L376" s="8">
        <v>1.8</v>
      </c>
      <c r="M376" s="8">
        <v>1.9</v>
      </c>
      <c r="N376" s="8">
        <v>1.9</v>
      </c>
      <c r="O376" s="8">
        <v>1.9</v>
      </c>
      <c r="P376" s="8">
        <v>1.9</v>
      </c>
      <c r="Q376" s="8">
        <v>1.9</v>
      </c>
      <c r="R376" s="8">
        <v>2.2999999999999998</v>
      </c>
      <c r="S376" s="8">
        <v>2.8</v>
      </c>
      <c r="T376" s="8">
        <v>2.7</v>
      </c>
      <c r="U376" s="8">
        <v>2.7</v>
      </c>
      <c r="V376" s="8">
        <v>2.7</v>
      </c>
      <c r="W376" s="8">
        <v>2.7</v>
      </c>
      <c r="X376" s="8">
        <v>2.9</v>
      </c>
      <c r="Y376" s="8">
        <v>3</v>
      </c>
      <c r="Z376" s="8">
        <v>3.2</v>
      </c>
      <c r="AA376" s="8">
        <v>3.4</v>
      </c>
      <c r="AB376" s="8">
        <v>3.7</v>
      </c>
      <c r="AC376" s="8">
        <v>4</v>
      </c>
      <c r="AD376" s="8">
        <v>4.2</v>
      </c>
      <c r="AE376" s="8">
        <v>4.5</v>
      </c>
      <c r="AF376" s="8">
        <v>4.8</v>
      </c>
      <c r="AG376" s="8">
        <v>5.2</v>
      </c>
      <c r="AH376" s="8">
        <v>5.7</v>
      </c>
    </row>
    <row r="377" spans="1:34" x14ac:dyDescent="0.25">
      <c r="A377" s="29">
        <v>55</v>
      </c>
      <c r="B377" t="s">
        <v>157</v>
      </c>
      <c r="C377" s="8">
        <v>0.6</v>
      </c>
      <c r="D377" s="8">
        <v>0.7</v>
      </c>
      <c r="E377" s="8">
        <v>0.79999999999999993</v>
      </c>
      <c r="F377" s="8">
        <v>1</v>
      </c>
      <c r="G377" s="8">
        <v>1.3</v>
      </c>
      <c r="H377" s="8">
        <v>1.6</v>
      </c>
      <c r="I377" s="8">
        <v>1.9</v>
      </c>
      <c r="J377" s="8">
        <v>1.9</v>
      </c>
      <c r="K377" s="8">
        <v>1.9</v>
      </c>
      <c r="L377" s="8">
        <v>2</v>
      </c>
      <c r="M377" s="8">
        <v>2.2000000000000002</v>
      </c>
      <c r="N377" s="8">
        <v>2.4000000000000004</v>
      </c>
      <c r="O377" s="8">
        <v>2.8</v>
      </c>
      <c r="P377" s="8">
        <v>3</v>
      </c>
      <c r="Q377" s="8">
        <v>3.3</v>
      </c>
      <c r="R377" s="8">
        <v>3.6999999999999997</v>
      </c>
      <c r="S377" s="8">
        <v>4.2</v>
      </c>
      <c r="T377" s="8">
        <v>4.4000000000000004</v>
      </c>
      <c r="U377" s="8">
        <v>4.5</v>
      </c>
      <c r="V377" s="8">
        <v>4.6000000000000005</v>
      </c>
      <c r="W377" s="8">
        <v>4.8000000000000007</v>
      </c>
      <c r="X377" s="8">
        <v>5.2</v>
      </c>
      <c r="Y377" s="8">
        <v>5.8</v>
      </c>
      <c r="Z377" s="8">
        <v>6.1</v>
      </c>
      <c r="AA377" s="8">
        <v>6.5</v>
      </c>
      <c r="AB377" s="8">
        <v>7.3999999999999995</v>
      </c>
      <c r="AC377" s="8">
        <v>8</v>
      </c>
      <c r="AD377" s="8">
        <v>8.5</v>
      </c>
      <c r="AE377" s="8">
        <v>8.7999999999999989</v>
      </c>
      <c r="AF377" s="8">
        <v>9.3000000000000007</v>
      </c>
      <c r="AG377" s="8">
        <v>9.8000000000000007</v>
      </c>
      <c r="AH377" s="8">
        <v>10.4</v>
      </c>
    </row>
    <row r="378" spans="1:34" x14ac:dyDescent="0.25">
      <c r="A378" s="29">
        <v>56</v>
      </c>
      <c r="B378" t="s">
        <v>158</v>
      </c>
      <c r="C378" s="8">
        <v>0</v>
      </c>
      <c r="D378" s="8">
        <v>0</v>
      </c>
      <c r="E378" s="8">
        <v>0</v>
      </c>
      <c r="F378" s="8">
        <v>0.1</v>
      </c>
      <c r="G378" s="8">
        <v>0.1</v>
      </c>
      <c r="H378" s="8">
        <v>0.1</v>
      </c>
      <c r="I378" s="8">
        <v>0.1</v>
      </c>
      <c r="J378" s="8">
        <v>0.1</v>
      </c>
      <c r="K378" s="8">
        <v>0.1</v>
      </c>
      <c r="L378" s="8">
        <v>0.1</v>
      </c>
      <c r="M378" s="8">
        <v>0.1</v>
      </c>
      <c r="N378" s="8">
        <v>0.2</v>
      </c>
      <c r="O378" s="8">
        <v>0.2</v>
      </c>
      <c r="P378" s="8">
        <v>0.2</v>
      </c>
      <c r="Q378" s="8">
        <v>0.2</v>
      </c>
      <c r="R378" s="8">
        <v>0.2</v>
      </c>
      <c r="S378" s="8">
        <v>0.3</v>
      </c>
      <c r="T378" s="8">
        <v>0.3</v>
      </c>
      <c r="U378" s="8">
        <v>0.3</v>
      </c>
      <c r="V378" s="8">
        <v>0.3</v>
      </c>
      <c r="W378" s="8">
        <v>0.3</v>
      </c>
      <c r="X378" s="8">
        <v>0.3</v>
      </c>
      <c r="Y378" s="8">
        <v>0.4</v>
      </c>
      <c r="Z378" s="8">
        <v>0.4</v>
      </c>
      <c r="AA378" s="8">
        <v>0.4</v>
      </c>
      <c r="AB378" s="8">
        <v>0.5</v>
      </c>
      <c r="AC378" s="8">
        <v>0.5</v>
      </c>
      <c r="AD378" s="8">
        <v>0.6</v>
      </c>
      <c r="AE378" s="8">
        <v>0.6</v>
      </c>
      <c r="AF378" s="8">
        <v>0.6</v>
      </c>
      <c r="AG378" s="8">
        <v>0.6</v>
      </c>
      <c r="AH378" s="8">
        <v>0.6</v>
      </c>
    </row>
    <row r="379" spans="1:34" x14ac:dyDescent="0.25">
      <c r="A379" s="29">
        <v>57</v>
      </c>
      <c r="B379" t="s">
        <v>159</v>
      </c>
      <c r="C379" s="8">
        <v>2.2000000000000002</v>
      </c>
      <c r="D379" s="8">
        <v>2.4</v>
      </c>
      <c r="E379" s="8">
        <v>2.7</v>
      </c>
      <c r="F379" s="8">
        <v>2.9</v>
      </c>
      <c r="G379" s="8">
        <v>3.2</v>
      </c>
      <c r="H379" s="8">
        <v>3.4</v>
      </c>
      <c r="I379" s="8">
        <v>3.7</v>
      </c>
      <c r="J379" s="8">
        <v>4</v>
      </c>
      <c r="K379" s="8">
        <v>4.3</v>
      </c>
      <c r="L379" s="8">
        <v>4.5</v>
      </c>
      <c r="M379" s="8">
        <v>4.8</v>
      </c>
      <c r="N379" s="8">
        <v>5</v>
      </c>
      <c r="O379" s="8">
        <v>5.3</v>
      </c>
      <c r="P379" s="8">
        <v>5.6</v>
      </c>
      <c r="Q379" s="8">
        <v>5.9</v>
      </c>
      <c r="R379" s="8">
        <v>6.1</v>
      </c>
      <c r="S379" s="8">
        <v>6.4</v>
      </c>
      <c r="T379" s="8">
        <v>6.6</v>
      </c>
      <c r="U379" s="8">
        <v>6.9</v>
      </c>
      <c r="V379" s="8">
        <v>7.1</v>
      </c>
      <c r="W379" s="8">
        <v>7.2</v>
      </c>
      <c r="X379" s="8">
        <v>7.4</v>
      </c>
      <c r="Y379" s="8">
        <v>7.5</v>
      </c>
      <c r="Z379" s="8">
        <v>7.6</v>
      </c>
      <c r="AA379" s="8">
        <v>7.6</v>
      </c>
      <c r="AB379" s="8">
        <v>7.7</v>
      </c>
      <c r="AC379" s="8">
        <v>7.7</v>
      </c>
      <c r="AD379" s="8">
        <v>7.8</v>
      </c>
      <c r="AE379" s="8">
        <v>8</v>
      </c>
      <c r="AF379" s="8">
        <v>8.1999999999999993</v>
      </c>
      <c r="AG379" s="8">
        <v>8.6</v>
      </c>
      <c r="AH379" s="8">
        <v>8.9</v>
      </c>
    </row>
    <row r="380" spans="1:34" x14ac:dyDescent="0.25">
      <c r="A380" s="29">
        <v>58</v>
      </c>
      <c r="B380" t="s">
        <v>160</v>
      </c>
      <c r="C380" s="8">
        <v>0</v>
      </c>
      <c r="D380" s="8">
        <v>0</v>
      </c>
      <c r="E380" s="8">
        <v>0</v>
      </c>
      <c r="F380" s="8">
        <v>0</v>
      </c>
      <c r="G380" s="8">
        <v>0</v>
      </c>
      <c r="H380" s="8">
        <v>0</v>
      </c>
      <c r="I380" s="8">
        <v>0.1</v>
      </c>
      <c r="J380" s="8">
        <v>0.1</v>
      </c>
      <c r="K380" s="8">
        <v>0.1</v>
      </c>
      <c r="L380" s="8">
        <v>0.1</v>
      </c>
      <c r="M380" s="8">
        <v>0.1</v>
      </c>
      <c r="N380" s="8">
        <v>0.1</v>
      </c>
      <c r="O380" s="8">
        <v>0.1</v>
      </c>
      <c r="P380" s="8">
        <v>0.2</v>
      </c>
      <c r="Q380" s="8">
        <v>0.2</v>
      </c>
      <c r="R380" s="8">
        <v>0.3</v>
      </c>
      <c r="S380" s="8">
        <v>0.3</v>
      </c>
      <c r="T380" s="8">
        <v>0.3</v>
      </c>
      <c r="U380" s="8">
        <v>0.3</v>
      </c>
      <c r="V380" s="8">
        <v>0.4</v>
      </c>
      <c r="W380" s="8">
        <v>0.4</v>
      </c>
      <c r="X380" s="8">
        <v>0.4</v>
      </c>
      <c r="Y380" s="8">
        <v>0.4</v>
      </c>
      <c r="Z380" s="8">
        <v>0.4</v>
      </c>
      <c r="AA380" s="8">
        <v>0.4</v>
      </c>
      <c r="AB380" s="8">
        <v>0.4</v>
      </c>
      <c r="AC380" s="8">
        <v>0.5</v>
      </c>
      <c r="AD380" s="8">
        <v>0.6</v>
      </c>
      <c r="AE380" s="8">
        <v>0.6</v>
      </c>
      <c r="AF380" s="8">
        <v>0.7</v>
      </c>
      <c r="AG380" s="8">
        <v>0.8</v>
      </c>
      <c r="AH380" s="8">
        <v>0.9</v>
      </c>
    </row>
    <row r="381" spans="1:34" x14ac:dyDescent="0.25">
      <c r="A381" s="29">
        <v>59</v>
      </c>
      <c r="B381" t="s">
        <v>161</v>
      </c>
      <c r="C381" s="8">
        <v>0.1</v>
      </c>
      <c r="D381" s="8">
        <v>0.1</v>
      </c>
      <c r="E381" s="8">
        <v>0.1</v>
      </c>
      <c r="F381" s="8">
        <v>0.1</v>
      </c>
      <c r="G381" s="8">
        <v>0.1</v>
      </c>
      <c r="H381" s="8">
        <v>0.2</v>
      </c>
      <c r="I381" s="8">
        <v>0.2</v>
      </c>
      <c r="J381" s="8">
        <v>0.2</v>
      </c>
      <c r="K381" s="8">
        <v>0.2</v>
      </c>
      <c r="L381" s="8">
        <v>0.2</v>
      </c>
      <c r="M381" s="8">
        <v>0.3</v>
      </c>
      <c r="N381" s="8">
        <v>0.3</v>
      </c>
      <c r="O381" s="8">
        <v>0.4</v>
      </c>
      <c r="P381" s="8">
        <v>0.4</v>
      </c>
      <c r="Q381" s="8">
        <v>0.4</v>
      </c>
      <c r="R381" s="8">
        <v>0.4</v>
      </c>
      <c r="S381" s="8">
        <v>0.4</v>
      </c>
      <c r="T381" s="8">
        <v>0.5</v>
      </c>
      <c r="U381" s="8">
        <v>0.5</v>
      </c>
      <c r="V381" s="8">
        <v>0.6</v>
      </c>
      <c r="W381" s="8">
        <v>0.7</v>
      </c>
      <c r="X381" s="8">
        <v>0.8</v>
      </c>
      <c r="Y381" s="8">
        <v>0.8</v>
      </c>
      <c r="Z381" s="8">
        <v>0.8</v>
      </c>
      <c r="AA381" s="8">
        <v>0.8</v>
      </c>
      <c r="AB381" s="8">
        <v>0.8</v>
      </c>
      <c r="AC381" s="8">
        <v>0.9</v>
      </c>
      <c r="AD381" s="8">
        <v>1</v>
      </c>
      <c r="AE381" s="8">
        <v>1.1000000000000001</v>
      </c>
      <c r="AF381" s="8">
        <v>1.2</v>
      </c>
      <c r="AG381" s="8">
        <v>1.2</v>
      </c>
      <c r="AH381" s="8">
        <v>1.4</v>
      </c>
    </row>
    <row r="382" spans="1:34" x14ac:dyDescent="0.25">
      <c r="A382" s="29">
        <v>60</v>
      </c>
      <c r="B382" t="s">
        <v>162</v>
      </c>
      <c r="C382" s="8">
        <v>0.1</v>
      </c>
      <c r="D382" s="8">
        <v>0.1</v>
      </c>
      <c r="E382" s="8">
        <v>0.1</v>
      </c>
      <c r="F382" s="8">
        <v>0.2</v>
      </c>
      <c r="G382" s="8">
        <v>0.2</v>
      </c>
      <c r="H382" s="8">
        <v>0.2</v>
      </c>
      <c r="I382" s="8">
        <v>0.2</v>
      </c>
      <c r="J382" s="8">
        <v>0.3</v>
      </c>
      <c r="K382" s="8">
        <v>0.3</v>
      </c>
      <c r="L382" s="8">
        <v>0.3</v>
      </c>
      <c r="M382" s="8">
        <v>0.4</v>
      </c>
      <c r="N382" s="8">
        <v>0.5</v>
      </c>
      <c r="O382" s="8">
        <v>0.5</v>
      </c>
      <c r="P382" s="8">
        <v>0.5</v>
      </c>
      <c r="Q382" s="8">
        <v>0.5</v>
      </c>
      <c r="R382" s="8">
        <v>0.4</v>
      </c>
      <c r="S382" s="8">
        <v>0.4</v>
      </c>
      <c r="T382" s="8">
        <v>0.5</v>
      </c>
      <c r="U382" s="8">
        <v>0.5</v>
      </c>
      <c r="V382" s="8">
        <v>0.5</v>
      </c>
      <c r="W382" s="8">
        <v>0.5</v>
      </c>
      <c r="X382" s="8">
        <v>0.5</v>
      </c>
      <c r="Y382" s="8">
        <v>0.5</v>
      </c>
      <c r="Z382" s="8">
        <v>0.5</v>
      </c>
      <c r="AA382" s="8">
        <v>0.5</v>
      </c>
      <c r="AB382" s="8">
        <v>0.6</v>
      </c>
      <c r="AC382" s="8">
        <v>0.8</v>
      </c>
      <c r="AD382" s="8">
        <v>0.8</v>
      </c>
      <c r="AE382" s="8">
        <v>0.9</v>
      </c>
      <c r="AF382" s="8">
        <v>0.8</v>
      </c>
      <c r="AG382" s="8">
        <v>0.9</v>
      </c>
      <c r="AH382" s="8">
        <v>1</v>
      </c>
    </row>
    <row r="383" spans="1:34" x14ac:dyDescent="0.25">
      <c r="A383" s="29">
        <v>61</v>
      </c>
      <c r="B383" t="s">
        <v>99</v>
      </c>
      <c r="C383" s="8">
        <v>0.6</v>
      </c>
      <c r="D383" s="8">
        <v>0.7</v>
      </c>
      <c r="E383" s="8">
        <v>0.8</v>
      </c>
      <c r="F383" s="8">
        <v>0.9</v>
      </c>
      <c r="G383" s="8">
        <v>1</v>
      </c>
      <c r="H383" s="8">
        <v>1.2</v>
      </c>
      <c r="I383" s="8">
        <v>1.4</v>
      </c>
      <c r="J383" s="8">
        <v>1.5</v>
      </c>
      <c r="K383" s="8">
        <v>1.5</v>
      </c>
      <c r="L383" s="8">
        <v>1.6</v>
      </c>
      <c r="M383" s="8">
        <v>1.8</v>
      </c>
      <c r="N383" s="8">
        <v>2.2000000000000002</v>
      </c>
      <c r="O383" s="8">
        <v>2.6</v>
      </c>
      <c r="P383" s="8">
        <v>2.9</v>
      </c>
      <c r="Q383" s="8">
        <v>3.2</v>
      </c>
      <c r="R383" s="8">
        <v>3.4</v>
      </c>
      <c r="S383" s="8">
        <v>3.6</v>
      </c>
      <c r="T383" s="8">
        <v>3.8</v>
      </c>
      <c r="U383" s="8">
        <v>4</v>
      </c>
      <c r="V383" s="8">
        <v>4.3</v>
      </c>
      <c r="W383" s="8">
        <v>4.5999999999999996</v>
      </c>
      <c r="X383" s="8">
        <v>5.0999999999999996</v>
      </c>
      <c r="Y383" s="8">
        <v>5.4</v>
      </c>
      <c r="Z383" s="8">
        <v>5.6</v>
      </c>
      <c r="AA383" s="8">
        <v>5.9</v>
      </c>
      <c r="AB383" s="8">
        <v>6.3</v>
      </c>
      <c r="AC383" s="8">
        <v>6.7</v>
      </c>
      <c r="AD383" s="8">
        <v>7.2</v>
      </c>
      <c r="AE383" s="8">
        <v>7.9</v>
      </c>
      <c r="AF383" s="8">
        <v>8.6</v>
      </c>
      <c r="AG383" s="8">
        <v>8.9</v>
      </c>
      <c r="AH383" s="8">
        <v>9.1999999999999993</v>
      </c>
    </row>
    <row r="384" spans="1:34" x14ac:dyDescent="0.25">
      <c r="A384" s="29">
        <v>62</v>
      </c>
      <c r="B384" t="s">
        <v>163</v>
      </c>
      <c r="C384" s="8">
        <v>59.5</v>
      </c>
      <c r="D384" s="8">
        <v>65.3</v>
      </c>
      <c r="E384" s="8">
        <v>69.8</v>
      </c>
      <c r="F384" s="8">
        <v>73.400000000000006</v>
      </c>
      <c r="G384" s="8">
        <v>76.8</v>
      </c>
      <c r="H384" s="8">
        <v>78.2</v>
      </c>
      <c r="I384" s="8">
        <v>79.400000000000006</v>
      </c>
      <c r="J384" s="8">
        <v>80.400000000000006</v>
      </c>
      <c r="K384" s="8">
        <v>82.9</v>
      </c>
      <c r="L384" s="8">
        <v>83.2</v>
      </c>
      <c r="M384" s="8">
        <v>84.4</v>
      </c>
      <c r="N384" s="8">
        <v>85.300000000000011</v>
      </c>
      <c r="O384" s="8">
        <v>87.4</v>
      </c>
      <c r="P384" s="8">
        <v>90.8</v>
      </c>
      <c r="Q384" s="8">
        <v>92.2</v>
      </c>
      <c r="R384" s="8">
        <v>94</v>
      </c>
      <c r="S384" s="8">
        <v>97.6</v>
      </c>
      <c r="T384" s="8">
        <v>102.30000000000001</v>
      </c>
      <c r="U384" s="8">
        <v>108</v>
      </c>
      <c r="V384" s="8">
        <v>113.6</v>
      </c>
      <c r="W384" s="8">
        <v>119.9</v>
      </c>
      <c r="X384" s="8">
        <v>126.8</v>
      </c>
      <c r="Y384" s="8">
        <v>129.80000000000001</v>
      </c>
      <c r="Z384" s="8">
        <v>135.69999999999999</v>
      </c>
      <c r="AA384" s="8">
        <v>141.5</v>
      </c>
      <c r="AB384" s="8">
        <v>145.19999999999999</v>
      </c>
      <c r="AC384" s="8">
        <v>148.5</v>
      </c>
      <c r="AD384" s="8">
        <v>152.69999999999999</v>
      </c>
      <c r="AE384" s="8">
        <v>154.30000000000001</v>
      </c>
      <c r="AF384" s="8">
        <v>154.9</v>
      </c>
      <c r="AG384" s="8">
        <v>159.19999999999999</v>
      </c>
      <c r="AH384" s="8">
        <v>165</v>
      </c>
    </row>
    <row r="385" spans="1:34" x14ac:dyDescent="0.25">
      <c r="A385" s="29">
        <v>63</v>
      </c>
      <c r="B385" t="s">
        <v>164</v>
      </c>
      <c r="C385" s="8">
        <v>4.7</v>
      </c>
      <c r="D385" s="8">
        <v>5.3</v>
      </c>
      <c r="E385" s="8">
        <v>6.1</v>
      </c>
      <c r="F385" s="8">
        <v>7.1</v>
      </c>
      <c r="G385" s="8">
        <v>8.1</v>
      </c>
      <c r="H385" s="8">
        <v>8.9</v>
      </c>
      <c r="I385" s="8">
        <v>9.8000000000000007</v>
      </c>
      <c r="J385" s="8">
        <v>10.5</v>
      </c>
      <c r="K385" s="8">
        <v>11.2</v>
      </c>
      <c r="L385" s="8">
        <v>11.5</v>
      </c>
      <c r="M385" s="8">
        <v>12.1</v>
      </c>
      <c r="N385" s="8">
        <v>12.9</v>
      </c>
      <c r="O385" s="8">
        <v>14</v>
      </c>
      <c r="P385" s="8">
        <v>15.3</v>
      </c>
      <c r="Q385" s="8">
        <v>16.2</v>
      </c>
      <c r="R385" s="8">
        <v>16.8</v>
      </c>
      <c r="S385" s="8">
        <v>17.399999999999999</v>
      </c>
      <c r="T385" s="8">
        <v>18.3</v>
      </c>
      <c r="U385" s="8">
        <v>19.399999999999999</v>
      </c>
      <c r="V385" s="8">
        <v>20.6</v>
      </c>
      <c r="W385" s="8">
        <v>22</v>
      </c>
      <c r="X385" s="8">
        <v>23.7</v>
      </c>
      <c r="Y385" s="8">
        <v>24.7</v>
      </c>
      <c r="Z385" s="8">
        <v>25.4</v>
      </c>
      <c r="AA385" s="8">
        <v>26.3</v>
      </c>
      <c r="AB385" s="8">
        <v>27.4</v>
      </c>
      <c r="AC385" s="8">
        <v>28.4</v>
      </c>
      <c r="AD385" s="8">
        <v>29.7</v>
      </c>
      <c r="AE385" s="8">
        <v>30.5</v>
      </c>
      <c r="AF385" s="8">
        <v>31.6</v>
      </c>
      <c r="AG385" s="8">
        <v>33.1</v>
      </c>
      <c r="AH385" s="8">
        <v>35</v>
      </c>
    </row>
    <row r="386" spans="1:34" s="32" customFormat="1" x14ac:dyDescent="0.25">
      <c r="A386" s="33" t="s">
        <v>502</v>
      </c>
    </row>
    <row r="387" spans="1:34" x14ac:dyDescent="0.25">
      <c r="A387" s="29">
        <v>1</v>
      </c>
      <c r="B387" s="31" t="s">
        <v>108</v>
      </c>
      <c r="C387" s="36">
        <f>C195+C259+C323</f>
        <v>11.200000000000001</v>
      </c>
      <c r="D387" s="36">
        <f t="shared" ref="D387:AH395" si="0">D195+D259+D323</f>
        <v>11.100000000000001</v>
      </c>
      <c r="E387" s="36">
        <f t="shared" si="0"/>
        <v>11.4</v>
      </c>
      <c r="F387" s="36">
        <f t="shared" si="0"/>
        <v>11.8</v>
      </c>
      <c r="G387" s="36">
        <f t="shared" si="0"/>
        <v>12</v>
      </c>
      <c r="H387" s="36">
        <f t="shared" si="0"/>
        <v>12.200000000000001</v>
      </c>
      <c r="I387" s="36">
        <f t="shared" si="0"/>
        <v>12.3</v>
      </c>
      <c r="J387" s="36">
        <f t="shared" si="0"/>
        <v>12.8</v>
      </c>
      <c r="K387" s="36">
        <f t="shared" si="0"/>
        <v>13.7</v>
      </c>
      <c r="L387" s="36">
        <f t="shared" si="0"/>
        <v>14.6</v>
      </c>
      <c r="M387" s="36">
        <f t="shared" si="0"/>
        <v>15.6</v>
      </c>
      <c r="N387" s="36">
        <f t="shared" si="0"/>
        <v>16.899999999999999</v>
      </c>
      <c r="O387" s="36">
        <f t="shared" si="0"/>
        <v>17.5</v>
      </c>
      <c r="P387" s="36">
        <f t="shared" si="0"/>
        <v>17.700000000000003</v>
      </c>
      <c r="Q387" s="36">
        <f t="shared" si="0"/>
        <v>18.100000000000001</v>
      </c>
      <c r="R387" s="36">
        <f t="shared" si="0"/>
        <v>18.7</v>
      </c>
      <c r="S387" s="36">
        <f t="shared" si="0"/>
        <v>19.3</v>
      </c>
      <c r="T387" s="36">
        <f t="shared" si="0"/>
        <v>20.3</v>
      </c>
      <c r="U387" s="36">
        <f t="shared" si="0"/>
        <v>21.299999999999997</v>
      </c>
      <c r="V387" s="36">
        <f t="shared" si="0"/>
        <v>22.2</v>
      </c>
      <c r="W387" s="36">
        <f t="shared" si="0"/>
        <v>22.9</v>
      </c>
      <c r="X387" s="36">
        <f t="shared" si="0"/>
        <v>24</v>
      </c>
      <c r="Y387" s="36">
        <f t="shared" si="0"/>
        <v>25.1</v>
      </c>
      <c r="Z387" s="36">
        <f t="shared" si="0"/>
        <v>26.099999999999998</v>
      </c>
      <c r="AA387" s="36">
        <f t="shared" si="0"/>
        <v>27.5</v>
      </c>
      <c r="AB387" s="36">
        <f t="shared" si="0"/>
        <v>29.900000000000002</v>
      </c>
      <c r="AC387" s="36">
        <f t="shared" si="0"/>
        <v>33.1</v>
      </c>
      <c r="AD387" s="36">
        <f t="shared" si="0"/>
        <v>37.200000000000003</v>
      </c>
      <c r="AE387" s="36">
        <f t="shared" si="0"/>
        <v>40.000000000000007</v>
      </c>
      <c r="AF387" s="36">
        <f t="shared" si="0"/>
        <v>40.5</v>
      </c>
      <c r="AG387" s="36">
        <f t="shared" si="0"/>
        <v>41</v>
      </c>
      <c r="AH387" s="36">
        <f t="shared" si="0"/>
        <v>42.3</v>
      </c>
    </row>
    <row r="388" spans="1:34" x14ac:dyDescent="0.25">
      <c r="A388" s="29">
        <v>2</v>
      </c>
      <c r="B388" s="31" t="s">
        <v>109</v>
      </c>
      <c r="C388" s="36">
        <f t="shared" ref="C388:R449" si="1">C196+C260+C324</f>
        <v>1.6</v>
      </c>
      <c r="D388" s="36">
        <f t="shared" si="1"/>
        <v>1.6</v>
      </c>
      <c r="E388" s="36">
        <f t="shared" si="1"/>
        <v>1.7000000000000002</v>
      </c>
      <c r="F388" s="36">
        <f t="shared" si="1"/>
        <v>1.8</v>
      </c>
      <c r="G388" s="36">
        <f t="shared" si="1"/>
        <v>1.9000000000000001</v>
      </c>
      <c r="H388" s="36">
        <f t="shared" si="1"/>
        <v>2</v>
      </c>
      <c r="I388" s="36">
        <f t="shared" si="1"/>
        <v>2.1</v>
      </c>
      <c r="J388" s="36">
        <f t="shared" si="1"/>
        <v>2.2000000000000002</v>
      </c>
      <c r="K388" s="36">
        <f t="shared" si="1"/>
        <v>2.2000000000000002</v>
      </c>
      <c r="L388" s="36">
        <f t="shared" si="1"/>
        <v>2.2000000000000002</v>
      </c>
      <c r="M388" s="36">
        <f t="shared" si="1"/>
        <v>2.1</v>
      </c>
      <c r="N388" s="36">
        <f t="shared" si="1"/>
        <v>2.1</v>
      </c>
      <c r="O388" s="36">
        <f t="shared" si="1"/>
        <v>2.1</v>
      </c>
      <c r="P388" s="36">
        <f t="shared" si="1"/>
        <v>2.1</v>
      </c>
      <c r="Q388" s="36">
        <f t="shared" si="1"/>
        <v>2.1</v>
      </c>
      <c r="R388" s="36">
        <f t="shared" si="1"/>
        <v>2.2000000000000002</v>
      </c>
      <c r="S388" s="36">
        <f t="shared" si="0"/>
        <v>2.3000000000000003</v>
      </c>
      <c r="T388" s="36">
        <f t="shared" si="0"/>
        <v>2.5000000000000004</v>
      </c>
      <c r="U388" s="36">
        <f t="shared" si="0"/>
        <v>2.8000000000000003</v>
      </c>
      <c r="V388" s="36">
        <f t="shared" si="0"/>
        <v>3.2</v>
      </c>
      <c r="W388" s="36">
        <f t="shared" si="0"/>
        <v>3.4000000000000004</v>
      </c>
      <c r="X388" s="36">
        <f t="shared" si="0"/>
        <v>3.6</v>
      </c>
      <c r="Y388" s="36">
        <f t="shared" si="0"/>
        <v>3.7</v>
      </c>
      <c r="Z388" s="36">
        <f t="shared" si="0"/>
        <v>3.9000000000000004</v>
      </c>
      <c r="AA388" s="36">
        <f t="shared" si="0"/>
        <v>4.3</v>
      </c>
      <c r="AB388" s="36">
        <f t="shared" si="0"/>
        <v>4.4999999999999991</v>
      </c>
      <c r="AC388" s="36">
        <f t="shared" si="0"/>
        <v>4.6999999999999993</v>
      </c>
      <c r="AD388" s="36">
        <f t="shared" si="0"/>
        <v>4.8999999999999995</v>
      </c>
      <c r="AE388" s="36">
        <f t="shared" si="0"/>
        <v>5.1999999999999993</v>
      </c>
      <c r="AF388" s="36">
        <f t="shared" si="0"/>
        <v>5.6</v>
      </c>
      <c r="AG388" s="36">
        <f t="shared" si="0"/>
        <v>5.9999999999999991</v>
      </c>
      <c r="AH388" s="36">
        <f t="shared" si="0"/>
        <v>6.5</v>
      </c>
    </row>
    <row r="389" spans="1:34" x14ac:dyDescent="0.25">
      <c r="A389" s="29">
        <v>3</v>
      </c>
      <c r="B389" s="31" t="s">
        <v>110</v>
      </c>
      <c r="C389" s="36">
        <f t="shared" si="1"/>
        <v>19.8</v>
      </c>
      <c r="D389" s="36">
        <f t="shared" si="0"/>
        <v>19.499999999999996</v>
      </c>
      <c r="E389" s="36">
        <f t="shared" si="0"/>
        <v>19.399999999999999</v>
      </c>
      <c r="F389" s="36">
        <f t="shared" si="0"/>
        <v>19.399999999999999</v>
      </c>
      <c r="G389" s="36">
        <f t="shared" si="0"/>
        <v>19.5</v>
      </c>
      <c r="H389" s="36">
        <f t="shared" si="0"/>
        <v>19.5</v>
      </c>
      <c r="I389" s="36">
        <f t="shared" si="0"/>
        <v>19.399999999999999</v>
      </c>
      <c r="J389" s="36">
        <f t="shared" si="0"/>
        <v>19.5</v>
      </c>
      <c r="K389" s="36">
        <f t="shared" si="0"/>
        <v>19.7</v>
      </c>
      <c r="L389" s="36">
        <f t="shared" si="0"/>
        <v>19.8</v>
      </c>
      <c r="M389" s="36">
        <f t="shared" si="0"/>
        <v>20.2</v>
      </c>
      <c r="N389" s="36">
        <f t="shared" si="0"/>
        <v>20.9</v>
      </c>
      <c r="O389" s="36">
        <f t="shared" si="0"/>
        <v>21.7</v>
      </c>
      <c r="P389" s="36">
        <f t="shared" si="0"/>
        <v>22.5</v>
      </c>
      <c r="Q389" s="36">
        <f t="shared" si="0"/>
        <v>23.599999999999998</v>
      </c>
      <c r="R389" s="36">
        <f t="shared" si="0"/>
        <v>24.4</v>
      </c>
      <c r="S389" s="36">
        <f t="shared" si="0"/>
        <v>25.499999999999996</v>
      </c>
      <c r="T389" s="36">
        <f t="shared" si="0"/>
        <v>27.099999999999998</v>
      </c>
      <c r="U389" s="36">
        <f t="shared" si="0"/>
        <v>29.499999999999996</v>
      </c>
      <c r="V389" s="36">
        <f t="shared" si="0"/>
        <v>33.700000000000003</v>
      </c>
      <c r="W389" s="36">
        <f t="shared" si="0"/>
        <v>39.300000000000004</v>
      </c>
      <c r="X389" s="36">
        <f t="shared" si="0"/>
        <v>45.2</v>
      </c>
      <c r="Y389" s="36">
        <f t="shared" si="0"/>
        <v>49.7</v>
      </c>
      <c r="Z389" s="36">
        <f t="shared" si="0"/>
        <v>53</v>
      </c>
      <c r="AA389" s="36">
        <f t="shared" si="0"/>
        <v>57.7</v>
      </c>
      <c r="AB389" s="36">
        <f t="shared" si="0"/>
        <v>64.399999999999991</v>
      </c>
      <c r="AC389" s="36">
        <f t="shared" si="0"/>
        <v>72.3</v>
      </c>
      <c r="AD389" s="36">
        <f t="shared" si="0"/>
        <v>81.099999999999994</v>
      </c>
      <c r="AE389" s="36">
        <f t="shared" si="0"/>
        <v>88.2</v>
      </c>
      <c r="AF389" s="36">
        <f t="shared" si="0"/>
        <v>89.8</v>
      </c>
      <c r="AG389" s="36">
        <f t="shared" si="0"/>
        <v>90</v>
      </c>
      <c r="AH389" s="36">
        <f t="shared" si="0"/>
        <v>92.8</v>
      </c>
    </row>
    <row r="390" spans="1:34" x14ac:dyDescent="0.25">
      <c r="A390" s="29">
        <v>4</v>
      </c>
      <c r="B390" s="31" t="s">
        <v>111</v>
      </c>
      <c r="C390" s="36">
        <f t="shared" si="1"/>
        <v>4.4000000000000004</v>
      </c>
      <c r="D390" s="36">
        <f t="shared" si="0"/>
        <v>4.4000000000000004</v>
      </c>
      <c r="E390" s="36">
        <f t="shared" si="0"/>
        <v>4.4000000000000004</v>
      </c>
      <c r="F390" s="36">
        <f t="shared" si="0"/>
        <v>4.4000000000000004</v>
      </c>
      <c r="G390" s="36">
        <f t="shared" si="0"/>
        <v>4.3999999999999995</v>
      </c>
      <c r="H390" s="36">
        <f t="shared" si="0"/>
        <v>4.3999999999999995</v>
      </c>
      <c r="I390" s="36">
        <f t="shared" si="0"/>
        <v>4.5</v>
      </c>
      <c r="J390" s="36">
        <f t="shared" si="0"/>
        <v>4.9000000000000004</v>
      </c>
      <c r="K390" s="36">
        <f t="shared" si="0"/>
        <v>5.3</v>
      </c>
      <c r="L390" s="36">
        <f t="shared" si="0"/>
        <v>5.9</v>
      </c>
      <c r="M390" s="36">
        <f t="shared" si="0"/>
        <v>6.2</v>
      </c>
      <c r="N390" s="36">
        <f t="shared" si="0"/>
        <v>6.2</v>
      </c>
      <c r="O390" s="36">
        <f t="shared" si="0"/>
        <v>6.2</v>
      </c>
      <c r="P390" s="36">
        <f t="shared" si="0"/>
        <v>6</v>
      </c>
      <c r="Q390" s="36">
        <f t="shared" si="0"/>
        <v>5.8</v>
      </c>
      <c r="R390" s="36">
        <f t="shared" si="0"/>
        <v>5.5</v>
      </c>
      <c r="S390" s="36">
        <f t="shared" si="0"/>
        <v>5.3000000000000007</v>
      </c>
      <c r="T390" s="36">
        <f t="shared" si="0"/>
        <v>5.2</v>
      </c>
      <c r="U390" s="36">
        <f t="shared" si="0"/>
        <v>5.3999999999999995</v>
      </c>
      <c r="V390" s="36">
        <f t="shared" si="0"/>
        <v>5.8</v>
      </c>
      <c r="W390" s="36">
        <f t="shared" si="0"/>
        <v>6.3</v>
      </c>
      <c r="X390" s="36">
        <f t="shared" si="0"/>
        <v>6.8</v>
      </c>
      <c r="Y390" s="36">
        <f t="shared" si="0"/>
        <v>7.2</v>
      </c>
      <c r="Z390" s="36">
        <f t="shared" si="0"/>
        <v>7.6000000000000005</v>
      </c>
      <c r="AA390" s="36">
        <f t="shared" si="0"/>
        <v>8.5</v>
      </c>
      <c r="AB390" s="36">
        <f t="shared" si="0"/>
        <v>9.8000000000000007</v>
      </c>
      <c r="AC390" s="36">
        <f t="shared" si="0"/>
        <v>10.8</v>
      </c>
      <c r="AD390" s="36">
        <f t="shared" si="0"/>
        <v>11.200000000000001</v>
      </c>
      <c r="AE390" s="36">
        <f t="shared" si="0"/>
        <v>11.4</v>
      </c>
      <c r="AF390" s="36">
        <f t="shared" si="0"/>
        <v>11.299999999999999</v>
      </c>
      <c r="AG390" s="36">
        <f t="shared" si="0"/>
        <v>11.200000000000001</v>
      </c>
      <c r="AH390" s="36">
        <f t="shared" si="0"/>
        <v>11.200000000000001</v>
      </c>
    </row>
    <row r="391" spans="1:34" x14ac:dyDescent="0.25">
      <c r="A391" s="29">
        <v>5</v>
      </c>
      <c r="B391" s="31" t="s">
        <v>112</v>
      </c>
      <c r="C391" s="36">
        <f t="shared" si="1"/>
        <v>3.6</v>
      </c>
      <c r="D391" s="36">
        <f t="shared" si="0"/>
        <v>3.5000000000000004</v>
      </c>
      <c r="E391" s="36">
        <f t="shared" si="0"/>
        <v>3.5000000000000004</v>
      </c>
      <c r="F391" s="36">
        <f t="shared" si="0"/>
        <v>3.5000000000000004</v>
      </c>
      <c r="G391" s="36">
        <f t="shared" si="0"/>
        <v>3.4</v>
      </c>
      <c r="H391" s="36">
        <f t="shared" si="0"/>
        <v>3.5000000000000004</v>
      </c>
      <c r="I391" s="36">
        <f t="shared" si="0"/>
        <v>3.4</v>
      </c>
      <c r="J391" s="36">
        <f t="shared" si="0"/>
        <v>3.5</v>
      </c>
      <c r="K391" s="36">
        <f t="shared" si="0"/>
        <v>3.6000000000000005</v>
      </c>
      <c r="L391" s="36">
        <f t="shared" si="0"/>
        <v>3.8</v>
      </c>
      <c r="M391" s="36">
        <f t="shared" si="0"/>
        <v>3.9999999999999996</v>
      </c>
      <c r="N391" s="36">
        <f t="shared" si="0"/>
        <v>4.1000000000000005</v>
      </c>
      <c r="O391" s="36">
        <f t="shared" si="0"/>
        <v>4.2</v>
      </c>
      <c r="P391" s="36">
        <f t="shared" si="0"/>
        <v>4.2</v>
      </c>
      <c r="Q391" s="36">
        <f t="shared" si="0"/>
        <v>4.2</v>
      </c>
      <c r="R391" s="36">
        <f t="shared" si="0"/>
        <v>4.2</v>
      </c>
      <c r="S391" s="36">
        <f t="shared" si="0"/>
        <v>4</v>
      </c>
      <c r="T391" s="36">
        <f t="shared" si="0"/>
        <v>3.8999999999999995</v>
      </c>
      <c r="U391" s="36">
        <f t="shared" si="0"/>
        <v>4</v>
      </c>
      <c r="V391" s="36">
        <f t="shared" si="0"/>
        <v>4.5999999999999996</v>
      </c>
      <c r="W391" s="36">
        <f t="shared" si="0"/>
        <v>5.6000000000000005</v>
      </c>
      <c r="X391" s="36">
        <f t="shared" si="0"/>
        <v>7</v>
      </c>
      <c r="Y391" s="36">
        <f t="shared" si="0"/>
        <v>8</v>
      </c>
      <c r="Z391" s="36">
        <f t="shared" si="0"/>
        <v>8.6</v>
      </c>
      <c r="AA391" s="36">
        <f t="shared" si="0"/>
        <v>9.7999999999999989</v>
      </c>
      <c r="AB391" s="36">
        <f t="shared" si="0"/>
        <v>11.8</v>
      </c>
      <c r="AC391" s="36">
        <f t="shared" si="0"/>
        <v>13.3</v>
      </c>
      <c r="AD391" s="36">
        <f t="shared" si="0"/>
        <v>14.299999999999999</v>
      </c>
      <c r="AE391" s="36">
        <f t="shared" si="0"/>
        <v>14.7</v>
      </c>
      <c r="AF391" s="36">
        <f t="shared" si="0"/>
        <v>13.6</v>
      </c>
      <c r="AG391" s="36">
        <f t="shared" si="0"/>
        <v>12.799999999999999</v>
      </c>
      <c r="AH391" s="36">
        <f t="shared" si="0"/>
        <v>12.6</v>
      </c>
    </row>
    <row r="392" spans="1:34" x14ac:dyDescent="0.25">
      <c r="A392" s="29">
        <v>6</v>
      </c>
      <c r="B392" s="31" t="s">
        <v>13</v>
      </c>
      <c r="C392" s="36">
        <f t="shared" si="1"/>
        <v>21.5</v>
      </c>
      <c r="D392" s="36">
        <f t="shared" si="0"/>
        <v>22.6</v>
      </c>
      <c r="E392" s="36">
        <f t="shared" si="0"/>
        <v>23.6</v>
      </c>
      <c r="F392" s="36">
        <f t="shared" si="0"/>
        <v>24.699999999999996</v>
      </c>
      <c r="G392" s="36">
        <f t="shared" si="0"/>
        <v>25.700000000000003</v>
      </c>
      <c r="H392" s="36">
        <f t="shared" si="0"/>
        <v>26.599999999999998</v>
      </c>
      <c r="I392" s="36">
        <f t="shared" si="0"/>
        <v>28</v>
      </c>
      <c r="J392" s="36">
        <f t="shared" si="0"/>
        <v>28.9</v>
      </c>
      <c r="K392" s="36">
        <f t="shared" si="0"/>
        <v>29.6</v>
      </c>
      <c r="L392" s="36">
        <f t="shared" si="0"/>
        <v>30.400000000000002</v>
      </c>
      <c r="M392" s="36">
        <f t="shared" si="0"/>
        <v>30.800000000000004</v>
      </c>
      <c r="N392" s="36">
        <f t="shared" si="0"/>
        <v>30.900000000000002</v>
      </c>
      <c r="O392" s="36">
        <f t="shared" si="0"/>
        <v>31.2</v>
      </c>
      <c r="P392" s="36">
        <f t="shared" si="0"/>
        <v>32.1</v>
      </c>
      <c r="Q392" s="36">
        <f t="shared" si="0"/>
        <v>33.4</v>
      </c>
      <c r="R392" s="36">
        <f t="shared" si="0"/>
        <v>34.5</v>
      </c>
      <c r="S392" s="36">
        <f t="shared" si="0"/>
        <v>35.1</v>
      </c>
      <c r="T392" s="36">
        <f t="shared" si="0"/>
        <v>35.700000000000003</v>
      </c>
      <c r="U392" s="36">
        <f t="shared" si="0"/>
        <v>36.6</v>
      </c>
      <c r="V392" s="36">
        <f t="shared" si="0"/>
        <v>38.199999999999996</v>
      </c>
      <c r="W392" s="36">
        <f t="shared" si="0"/>
        <v>40.700000000000003</v>
      </c>
      <c r="X392" s="36">
        <f t="shared" si="0"/>
        <v>43.9</v>
      </c>
      <c r="Y392" s="36">
        <f t="shared" si="0"/>
        <v>47.2</v>
      </c>
      <c r="Z392" s="36">
        <f t="shared" si="0"/>
        <v>49.5</v>
      </c>
      <c r="AA392" s="36">
        <f t="shared" si="0"/>
        <v>51.4</v>
      </c>
      <c r="AB392" s="36">
        <f t="shared" si="0"/>
        <v>54.2</v>
      </c>
      <c r="AC392" s="36">
        <f t="shared" si="0"/>
        <v>57.099999999999994</v>
      </c>
      <c r="AD392" s="36">
        <f t="shared" si="0"/>
        <v>59.8</v>
      </c>
      <c r="AE392" s="36">
        <f t="shared" si="0"/>
        <v>62.800000000000004</v>
      </c>
      <c r="AF392" s="36">
        <f t="shared" si="0"/>
        <v>65.8</v>
      </c>
      <c r="AG392" s="36">
        <f t="shared" si="0"/>
        <v>68.599999999999994</v>
      </c>
      <c r="AH392" s="36">
        <f t="shared" si="0"/>
        <v>71.7</v>
      </c>
    </row>
    <row r="393" spans="1:34" x14ac:dyDescent="0.25">
      <c r="A393" s="29">
        <v>7</v>
      </c>
      <c r="B393" s="31" t="s">
        <v>15</v>
      </c>
      <c r="C393" s="36">
        <f t="shared" si="1"/>
        <v>6.3</v>
      </c>
      <c r="D393" s="36">
        <f t="shared" si="0"/>
        <v>6.4</v>
      </c>
      <c r="E393" s="36">
        <f t="shared" si="0"/>
        <v>6.7</v>
      </c>
      <c r="F393" s="36">
        <f t="shared" si="0"/>
        <v>7.2</v>
      </c>
      <c r="G393" s="36">
        <f t="shared" si="0"/>
        <v>7.3</v>
      </c>
      <c r="H393" s="36">
        <f t="shared" si="0"/>
        <v>7.2</v>
      </c>
      <c r="I393" s="36">
        <f t="shared" si="0"/>
        <v>7.6</v>
      </c>
      <c r="J393" s="36">
        <f t="shared" si="0"/>
        <v>8.7000000000000011</v>
      </c>
      <c r="K393" s="36">
        <f t="shared" si="0"/>
        <v>10.199999999999999</v>
      </c>
      <c r="L393" s="36">
        <f t="shared" si="0"/>
        <v>12.299999999999999</v>
      </c>
      <c r="M393" s="36">
        <f t="shared" si="0"/>
        <v>14.599999999999998</v>
      </c>
      <c r="N393" s="36">
        <f t="shared" si="0"/>
        <v>17.099999999999998</v>
      </c>
      <c r="O393" s="36">
        <f t="shared" si="0"/>
        <v>19.700000000000003</v>
      </c>
      <c r="P393" s="36">
        <f t="shared" si="0"/>
        <v>21.9</v>
      </c>
      <c r="Q393" s="36">
        <f t="shared" si="0"/>
        <v>22.8</v>
      </c>
      <c r="R393" s="36">
        <f t="shared" si="0"/>
        <v>23.799999999999997</v>
      </c>
      <c r="S393" s="36">
        <f t="shared" si="0"/>
        <v>24.7</v>
      </c>
      <c r="T393" s="36">
        <f t="shared" si="0"/>
        <v>25.9</v>
      </c>
      <c r="U393" s="36">
        <f t="shared" si="0"/>
        <v>27.7</v>
      </c>
      <c r="V393" s="36">
        <f t="shared" si="0"/>
        <v>29.900000000000002</v>
      </c>
      <c r="W393" s="36">
        <f t="shared" si="0"/>
        <v>32.299999999999997</v>
      </c>
      <c r="X393" s="36">
        <f t="shared" si="0"/>
        <v>34</v>
      </c>
      <c r="Y393" s="36">
        <f t="shared" si="0"/>
        <v>33</v>
      </c>
      <c r="Z393" s="36">
        <f t="shared" si="0"/>
        <v>31.099999999999998</v>
      </c>
      <c r="AA393" s="36">
        <f t="shared" si="0"/>
        <v>30.799999999999997</v>
      </c>
      <c r="AB393" s="36">
        <f t="shared" si="0"/>
        <v>31.5</v>
      </c>
      <c r="AC393" s="36">
        <f t="shared" si="0"/>
        <v>33.299999999999997</v>
      </c>
      <c r="AD393" s="36">
        <f t="shared" si="0"/>
        <v>35.4</v>
      </c>
      <c r="AE393" s="36">
        <f t="shared" si="0"/>
        <v>37.799999999999997</v>
      </c>
      <c r="AF393" s="36">
        <f t="shared" si="0"/>
        <v>40.299999999999997</v>
      </c>
      <c r="AG393" s="36">
        <f t="shared" si="0"/>
        <v>42.8</v>
      </c>
      <c r="AH393" s="36">
        <f t="shared" si="0"/>
        <v>45.5</v>
      </c>
    </row>
    <row r="394" spans="1:34" x14ac:dyDescent="0.25">
      <c r="A394" s="29">
        <v>8</v>
      </c>
      <c r="B394" s="31" t="s">
        <v>113</v>
      </c>
      <c r="C394" s="36">
        <f t="shared" si="1"/>
        <v>1.5</v>
      </c>
      <c r="D394" s="36">
        <f t="shared" si="0"/>
        <v>1.6</v>
      </c>
      <c r="E394" s="36">
        <f t="shared" si="0"/>
        <v>1.6</v>
      </c>
      <c r="F394" s="36">
        <f t="shared" si="0"/>
        <v>1.6</v>
      </c>
      <c r="G394" s="36">
        <f t="shared" si="0"/>
        <v>1.7</v>
      </c>
      <c r="H394" s="36">
        <f t="shared" si="0"/>
        <v>1.7</v>
      </c>
      <c r="I394" s="36">
        <f t="shared" si="0"/>
        <v>1.7</v>
      </c>
      <c r="J394" s="36">
        <f t="shared" si="0"/>
        <v>1.8</v>
      </c>
      <c r="K394" s="36">
        <f t="shared" si="0"/>
        <v>1.9000000000000001</v>
      </c>
      <c r="L394" s="36">
        <f t="shared" si="0"/>
        <v>2.2000000000000002</v>
      </c>
      <c r="M394" s="36">
        <f t="shared" si="0"/>
        <v>2.3000000000000003</v>
      </c>
      <c r="N394" s="36">
        <f t="shared" si="0"/>
        <v>2.3000000000000003</v>
      </c>
      <c r="O394" s="36">
        <f t="shared" si="0"/>
        <v>2.4000000000000004</v>
      </c>
      <c r="P394" s="36">
        <f t="shared" si="0"/>
        <v>2.5000000000000004</v>
      </c>
      <c r="Q394" s="36">
        <f t="shared" si="0"/>
        <v>2.5000000000000004</v>
      </c>
      <c r="R394" s="36">
        <f t="shared" si="0"/>
        <v>2.5000000000000004</v>
      </c>
      <c r="S394" s="36">
        <f t="shared" si="0"/>
        <v>2.5000000000000004</v>
      </c>
      <c r="T394" s="36">
        <f t="shared" si="0"/>
        <v>2.6</v>
      </c>
      <c r="U394" s="36">
        <f t="shared" si="0"/>
        <v>2.7</v>
      </c>
      <c r="V394" s="36">
        <f t="shared" si="0"/>
        <v>2.8</v>
      </c>
      <c r="W394" s="36">
        <f t="shared" si="0"/>
        <v>2.9</v>
      </c>
      <c r="X394" s="36">
        <f t="shared" si="0"/>
        <v>2.9</v>
      </c>
      <c r="Y394" s="36">
        <f t="shared" si="0"/>
        <v>2.8</v>
      </c>
      <c r="Z394" s="36">
        <f t="shared" si="0"/>
        <v>2.7</v>
      </c>
      <c r="AA394" s="36">
        <f t="shared" si="0"/>
        <v>2.6</v>
      </c>
      <c r="AB394" s="36">
        <f t="shared" si="0"/>
        <v>2.6</v>
      </c>
      <c r="AC394" s="36">
        <f t="shared" si="0"/>
        <v>2.7</v>
      </c>
      <c r="AD394" s="36">
        <f t="shared" si="0"/>
        <v>2.9</v>
      </c>
      <c r="AE394" s="36">
        <f t="shared" si="0"/>
        <v>3.1</v>
      </c>
      <c r="AF394" s="36">
        <f t="shared" si="0"/>
        <v>3.3</v>
      </c>
      <c r="AG394" s="36">
        <f t="shared" si="0"/>
        <v>3.4</v>
      </c>
      <c r="AH394" s="36">
        <f t="shared" si="0"/>
        <v>3.7</v>
      </c>
    </row>
    <row r="395" spans="1:34" x14ac:dyDescent="0.25">
      <c r="A395" s="29">
        <v>9</v>
      </c>
      <c r="B395" s="31" t="s">
        <v>114</v>
      </c>
      <c r="C395" s="36">
        <f t="shared" si="1"/>
        <v>3.1</v>
      </c>
      <c r="D395" s="36">
        <f t="shared" si="0"/>
        <v>3.2</v>
      </c>
      <c r="E395" s="36">
        <f t="shared" si="0"/>
        <v>3.2</v>
      </c>
      <c r="F395" s="36">
        <f t="shared" si="0"/>
        <v>3.4000000000000004</v>
      </c>
      <c r="G395" s="36">
        <f t="shared" si="0"/>
        <v>3.5</v>
      </c>
      <c r="H395" s="36">
        <f t="shared" si="0"/>
        <v>3.6000000000000005</v>
      </c>
      <c r="I395" s="36">
        <f t="shared" si="0"/>
        <v>3.6000000000000005</v>
      </c>
      <c r="J395" s="36">
        <f t="shared" si="0"/>
        <v>3.8000000000000003</v>
      </c>
      <c r="K395" s="36">
        <f t="shared" si="0"/>
        <v>3.9</v>
      </c>
      <c r="L395" s="36">
        <f t="shared" si="0"/>
        <v>4.0999999999999996</v>
      </c>
      <c r="M395" s="36">
        <f t="shared" si="0"/>
        <v>4.3</v>
      </c>
      <c r="N395" s="36">
        <f t="shared" si="0"/>
        <v>4.7</v>
      </c>
      <c r="O395" s="36">
        <f t="shared" si="0"/>
        <v>5</v>
      </c>
      <c r="P395" s="36">
        <f t="shared" si="0"/>
        <v>5.1999999999999993</v>
      </c>
      <c r="Q395" s="36">
        <f t="shared" si="0"/>
        <v>5.4</v>
      </c>
      <c r="R395" s="36">
        <f t="shared" si="0"/>
        <v>5.5</v>
      </c>
      <c r="S395" s="36">
        <f t="shared" si="0"/>
        <v>5.6</v>
      </c>
      <c r="T395" s="36">
        <f t="shared" si="0"/>
        <v>5.6999999999999993</v>
      </c>
      <c r="U395" s="36">
        <f t="shared" si="0"/>
        <v>5.9</v>
      </c>
      <c r="V395" s="36">
        <f t="shared" si="0"/>
        <v>6.2000000000000011</v>
      </c>
      <c r="W395" s="36">
        <f t="shared" si="0"/>
        <v>6.7</v>
      </c>
      <c r="X395" s="36">
        <f t="shared" si="0"/>
        <v>7</v>
      </c>
      <c r="Y395" s="36">
        <f t="shared" si="0"/>
        <v>7.1</v>
      </c>
      <c r="Z395" s="36">
        <f t="shared" ref="D395:AH403" si="2">Z203+Z267+Z331</f>
        <v>7</v>
      </c>
      <c r="AA395" s="36">
        <f t="shared" si="2"/>
        <v>7</v>
      </c>
      <c r="AB395" s="36">
        <f t="shared" si="2"/>
        <v>7.1000000000000005</v>
      </c>
      <c r="AC395" s="36">
        <f t="shared" si="2"/>
        <v>7.1</v>
      </c>
      <c r="AD395" s="36">
        <f t="shared" si="2"/>
        <v>7.4</v>
      </c>
      <c r="AE395" s="36">
        <f t="shared" si="2"/>
        <v>7.6</v>
      </c>
      <c r="AF395" s="36">
        <f t="shared" si="2"/>
        <v>7.8999999999999995</v>
      </c>
      <c r="AG395" s="36">
        <f t="shared" si="2"/>
        <v>8.1</v>
      </c>
      <c r="AH395" s="36">
        <f t="shared" si="2"/>
        <v>8.3999999999999986</v>
      </c>
    </row>
    <row r="396" spans="1:34" x14ac:dyDescent="0.25">
      <c r="A396" s="29">
        <v>10</v>
      </c>
      <c r="B396" s="31" t="s">
        <v>115</v>
      </c>
      <c r="C396" s="36">
        <f t="shared" si="1"/>
        <v>4.7</v>
      </c>
      <c r="D396" s="36">
        <f t="shared" si="2"/>
        <v>4.7</v>
      </c>
      <c r="E396" s="36">
        <f t="shared" si="2"/>
        <v>4.9000000000000004</v>
      </c>
      <c r="F396" s="36">
        <f t="shared" si="2"/>
        <v>5.0999999999999996</v>
      </c>
      <c r="G396" s="36">
        <f t="shared" si="2"/>
        <v>5.3</v>
      </c>
      <c r="H396" s="36">
        <f t="shared" si="2"/>
        <v>5.4</v>
      </c>
      <c r="I396" s="36">
        <f t="shared" si="2"/>
        <v>5.6</v>
      </c>
      <c r="J396" s="36">
        <f t="shared" si="2"/>
        <v>5.7</v>
      </c>
      <c r="K396" s="36">
        <f t="shared" si="2"/>
        <v>5.9</v>
      </c>
      <c r="L396" s="36">
        <f t="shared" si="2"/>
        <v>6.1999999999999993</v>
      </c>
      <c r="M396" s="36">
        <f t="shared" si="2"/>
        <v>6.5</v>
      </c>
      <c r="N396" s="36">
        <f t="shared" si="2"/>
        <v>6.6</v>
      </c>
      <c r="O396" s="36">
        <f t="shared" si="2"/>
        <v>6.7</v>
      </c>
      <c r="P396" s="36">
        <f t="shared" si="2"/>
        <v>6.7</v>
      </c>
      <c r="Q396" s="36">
        <f t="shared" si="2"/>
        <v>6.7</v>
      </c>
      <c r="R396" s="36">
        <f t="shared" si="2"/>
        <v>6.6</v>
      </c>
      <c r="S396" s="36">
        <f t="shared" si="2"/>
        <v>6.4</v>
      </c>
      <c r="T396" s="36">
        <f t="shared" si="2"/>
        <v>6.4</v>
      </c>
      <c r="U396" s="36">
        <f t="shared" si="2"/>
        <v>6.2999999999999989</v>
      </c>
      <c r="V396" s="36">
        <f t="shared" si="2"/>
        <v>6.4</v>
      </c>
      <c r="W396" s="36">
        <f t="shared" si="2"/>
        <v>6.7</v>
      </c>
      <c r="X396" s="36">
        <f t="shared" si="2"/>
        <v>7.1</v>
      </c>
      <c r="Y396" s="36">
        <f t="shared" si="2"/>
        <v>7.5</v>
      </c>
      <c r="Z396" s="36">
        <f t="shared" si="2"/>
        <v>7.9</v>
      </c>
      <c r="AA396" s="36">
        <f t="shared" si="2"/>
        <v>8.2000000000000011</v>
      </c>
      <c r="AB396" s="36">
        <f t="shared" si="2"/>
        <v>8.5</v>
      </c>
      <c r="AC396" s="36">
        <f t="shared" si="2"/>
        <v>8.8000000000000007</v>
      </c>
      <c r="AD396" s="36">
        <f t="shared" si="2"/>
        <v>9</v>
      </c>
      <c r="AE396" s="36">
        <f t="shared" si="2"/>
        <v>9.1000000000000014</v>
      </c>
      <c r="AF396" s="36">
        <f t="shared" si="2"/>
        <v>9.1000000000000014</v>
      </c>
      <c r="AG396" s="36">
        <f t="shared" si="2"/>
        <v>9.3000000000000007</v>
      </c>
      <c r="AH396" s="36">
        <f t="shared" si="2"/>
        <v>9.5</v>
      </c>
    </row>
    <row r="397" spans="1:34" x14ac:dyDescent="0.25">
      <c r="A397" s="29">
        <v>11</v>
      </c>
      <c r="B397" s="31" t="s">
        <v>116</v>
      </c>
      <c r="C397" s="36">
        <f t="shared" si="1"/>
        <v>4.5</v>
      </c>
      <c r="D397" s="36">
        <f t="shared" si="2"/>
        <v>4.5999999999999996</v>
      </c>
      <c r="E397" s="36">
        <f t="shared" si="2"/>
        <v>4.8</v>
      </c>
      <c r="F397" s="36">
        <f t="shared" si="2"/>
        <v>5.0999999999999996</v>
      </c>
      <c r="G397" s="36">
        <f t="shared" si="2"/>
        <v>5.5</v>
      </c>
      <c r="H397" s="36">
        <f t="shared" si="2"/>
        <v>5.8000000000000007</v>
      </c>
      <c r="I397" s="36">
        <f t="shared" si="2"/>
        <v>6</v>
      </c>
      <c r="J397" s="36">
        <f t="shared" si="2"/>
        <v>6.2</v>
      </c>
      <c r="K397" s="36">
        <f t="shared" si="2"/>
        <v>6.6</v>
      </c>
      <c r="L397" s="36">
        <f t="shared" si="2"/>
        <v>7.1999999999999993</v>
      </c>
      <c r="M397" s="36">
        <f t="shared" si="2"/>
        <v>7.6</v>
      </c>
      <c r="N397" s="36">
        <f t="shared" si="2"/>
        <v>8.1</v>
      </c>
      <c r="O397" s="36">
        <f t="shared" si="2"/>
        <v>8.5</v>
      </c>
      <c r="P397" s="36">
        <f t="shared" si="2"/>
        <v>8.7999999999999989</v>
      </c>
      <c r="Q397" s="36">
        <f t="shared" si="2"/>
        <v>9.1</v>
      </c>
      <c r="R397" s="36">
        <f t="shared" si="2"/>
        <v>9.3000000000000007</v>
      </c>
      <c r="S397" s="36">
        <f t="shared" si="2"/>
        <v>9.3000000000000007</v>
      </c>
      <c r="T397" s="36">
        <f t="shared" si="2"/>
        <v>9.3000000000000007</v>
      </c>
      <c r="U397" s="36">
        <f t="shared" si="2"/>
        <v>9.4</v>
      </c>
      <c r="V397" s="36">
        <f t="shared" si="2"/>
        <v>9.6999999999999993</v>
      </c>
      <c r="W397" s="36">
        <f t="shared" si="2"/>
        <v>10.1</v>
      </c>
      <c r="X397" s="36">
        <f t="shared" si="2"/>
        <v>10.6</v>
      </c>
      <c r="Y397" s="36">
        <f t="shared" si="2"/>
        <v>11</v>
      </c>
      <c r="Z397" s="36">
        <f t="shared" si="2"/>
        <v>11.1</v>
      </c>
      <c r="AA397" s="36">
        <f t="shared" si="2"/>
        <v>11.400000000000002</v>
      </c>
      <c r="AB397" s="36">
        <f t="shared" si="2"/>
        <v>12</v>
      </c>
      <c r="AC397" s="36">
        <f t="shared" si="2"/>
        <v>12.700000000000001</v>
      </c>
      <c r="AD397" s="36">
        <f t="shared" si="2"/>
        <v>13.399999999999999</v>
      </c>
      <c r="AE397" s="36">
        <f t="shared" si="2"/>
        <v>13.700000000000001</v>
      </c>
      <c r="AF397" s="36">
        <f t="shared" si="2"/>
        <v>14</v>
      </c>
      <c r="AG397" s="36">
        <f t="shared" si="2"/>
        <v>14.3</v>
      </c>
      <c r="AH397" s="36">
        <f t="shared" si="2"/>
        <v>14.8</v>
      </c>
    </row>
    <row r="398" spans="1:34" x14ac:dyDescent="0.25">
      <c r="A398" s="29">
        <v>12</v>
      </c>
      <c r="B398" s="31" t="s">
        <v>117</v>
      </c>
      <c r="C398" s="36">
        <f t="shared" si="1"/>
        <v>6.9</v>
      </c>
      <c r="D398" s="36">
        <f t="shared" si="2"/>
        <v>7.1</v>
      </c>
      <c r="E398" s="36">
        <f t="shared" si="2"/>
        <v>7.4</v>
      </c>
      <c r="F398" s="36">
        <f t="shared" si="2"/>
        <v>8</v>
      </c>
      <c r="G398" s="36">
        <f t="shared" si="2"/>
        <v>8.3999999999999986</v>
      </c>
      <c r="H398" s="36">
        <f t="shared" si="2"/>
        <v>8.8000000000000007</v>
      </c>
      <c r="I398" s="36">
        <f t="shared" si="2"/>
        <v>9.1999999999999993</v>
      </c>
      <c r="J398" s="36">
        <f t="shared" si="2"/>
        <v>9.6</v>
      </c>
      <c r="K398" s="36">
        <f t="shared" si="2"/>
        <v>10.299999999999999</v>
      </c>
      <c r="L398" s="36">
        <f t="shared" si="2"/>
        <v>11.2</v>
      </c>
      <c r="M398" s="36">
        <f t="shared" si="2"/>
        <v>12.7</v>
      </c>
      <c r="N398" s="36">
        <f t="shared" si="2"/>
        <v>14.2</v>
      </c>
      <c r="O398" s="36">
        <f t="shared" si="2"/>
        <v>15.2</v>
      </c>
      <c r="P398" s="36">
        <f t="shared" si="2"/>
        <v>16</v>
      </c>
      <c r="Q398" s="36">
        <f t="shared" si="2"/>
        <v>16.3</v>
      </c>
      <c r="R398" s="36">
        <f t="shared" si="2"/>
        <v>15.8</v>
      </c>
      <c r="S398" s="36">
        <f t="shared" si="2"/>
        <v>15.2</v>
      </c>
      <c r="T398" s="36">
        <f t="shared" si="2"/>
        <v>14.7</v>
      </c>
      <c r="U398" s="36">
        <f t="shared" si="2"/>
        <v>14.600000000000001</v>
      </c>
      <c r="V398" s="36">
        <f t="shared" si="2"/>
        <v>14.600000000000001</v>
      </c>
      <c r="W398" s="36">
        <f t="shared" si="2"/>
        <v>14.9</v>
      </c>
      <c r="X398" s="36">
        <f t="shared" si="2"/>
        <v>15.5</v>
      </c>
      <c r="Y398" s="36">
        <f t="shared" si="2"/>
        <v>16.2</v>
      </c>
      <c r="Z398" s="36">
        <f t="shared" si="2"/>
        <v>16.600000000000001</v>
      </c>
      <c r="AA398" s="36">
        <f t="shared" si="2"/>
        <v>17.399999999999999</v>
      </c>
      <c r="AB398" s="36">
        <f t="shared" si="2"/>
        <v>18.399999999999999</v>
      </c>
      <c r="AC398" s="36">
        <f t="shared" si="2"/>
        <v>19.399999999999999</v>
      </c>
      <c r="AD398" s="36">
        <f t="shared" si="2"/>
        <v>20</v>
      </c>
      <c r="AE398" s="36">
        <f t="shared" si="2"/>
        <v>20.299999999999997</v>
      </c>
      <c r="AF398" s="36">
        <f t="shared" si="2"/>
        <v>20.5</v>
      </c>
      <c r="AG398" s="36">
        <f t="shared" si="2"/>
        <v>20.6</v>
      </c>
      <c r="AH398" s="36">
        <f t="shared" si="2"/>
        <v>20.9</v>
      </c>
    </row>
    <row r="399" spans="1:34" x14ac:dyDescent="0.25">
      <c r="A399" s="29">
        <v>13</v>
      </c>
      <c r="B399" s="31" t="s">
        <v>118</v>
      </c>
      <c r="C399" s="36">
        <f t="shared" si="1"/>
        <v>18</v>
      </c>
      <c r="D399" s="36">
        <f t="shared" si="2"/>
        <v>19.399999999999999</v>
      </c>
      <c r="E399" s="36">
        <f t="shared" si="2"/>
        <v>20.599999999999998</v>
      </c>
      <c r="F399" s="36">
        <f t="shared" si="2"/>
        <v>22</v>
      </c>
      <c r="G399" s="36">
        <f t="shared" si="2"/>
        <v>23.3</v>
      </c>
      <c r="H399" s="36">
        <f t="shared" si="2"/>
        <v>24.700000000000003</v>
      </c>
      <c r="I399" s="36">
        <f t="shared" si="2"/>
        <v>26.1</v>
      </c>
      <c r="J399" s="36">
        <f t="shared" si="2"/>
        <v>27.9</v>
      </c>
      <c r="K399" s="36">
        <f t="shared" si="2"/>
        <v>30.799999999999997</v>
      </c>
      <c r="L399" s="36">
        <f t="shared" si="2"/>
        <v>35.200000000000003</v>
      </c>
      <c r="M399" s="36">
        <f t="shared" si="2"/>
        <v>40.700000000000003</v>
      </c>
      <c r="N399" s="36">
        <f t="shared" si="2"/>
        <v>46.3</v>
      </c>
      <c r="O399" s="36">
        <f t="shared" si="2"/>
        <v>51.5</v>
      </c>
      <c r="P399" s="36">
        <f t="shared" si="2"/>
        <v>57.4</v>
      </c>
      <c r="Q399" s="36">
        <f t="shared" si="2"/>
        <v>64.5</v>
      </c>
      <c r="R399" s="36">
        <f t="shared" si="2"/>
        <v>67.7</v>
      </c>
      <c r="S399" s="36">
        <f t="shared" si="2"/>
        <v>66.7</v>
      </c>
      <c r="T399" s="36">
        <f t="shared" si="2"/>
        <v>66</v>
      </c>
      <c r="U399" s="36">
        <f t="shared" si="2"/>
        <v>67</v>
      </c>
      <c r="V399" s="36">
        <f t="shared" si="2"/>
        <v>69.7</v>
      </c>
      <c r="W399" s="36">
        <f t="shared" si="2"/>
        <v>73.3</v>
      </c>
      <c r="X399" s="36">
        <f t="shared" si="2"/>
        <v>79.199999999999989</v>
      </c>
      <c r="Y399" s="36">
        <f t="shared" si="2"/>
        <v>82.8</v>
      </c>
      <c r="Z399" s="36">
        <f t="shared" si="2"/>
        <v>83.2</v>
      </c>
      <c r="AA399" s="36">
        <f t="shared" si="2"/>
        <v>85.8</v>
      </c>
      <c r="AB399" s="36">
        <f t="shared" si="2"/>
        <v>89</v>
      </c>
      <c r="AC399" s="36">
        <f t="shared" si="2"/>
        <v>91</v>
      </c>
      <c r="AD399" s="36">
        <f t="shared" si="2"/>
        <v>93.3</v>
      </c>
      <c r="AE399" s="36">
        <f t="shared" si="2"/>
        <v>95.9</v>
      </c>
      <c r="AF399" s="36">
        <f t="shared" si="2"/>
        <v>98.5</v>
      </c>
      <c r="AG399" s="36">
        <f t="shared" si="2"/>
        <v>101.39999999999999</v>
      </c>
      <c r="AH399" s="36">
        <f t="shared" si="2"/>
        <v>105.3</v>
      </c>
    </row>
    <row r="400" spans="1:34" x14ac:dyDescent="0.25">
      <c r="A400" s="29">
        <v>14</v>
      </c>
      <c r="B400" s="31" t="s">
        <v>119</v>
      </c>
      <c r="C400" s="36">
        <f t="shared" si="1"/>
        <v>3.6</v>
      </c>
      <c r="D400" s="36">
        <f t="shared" si="2"/>
        <v>3.6</v>
      </c>
      <c r="E400" s="36">
        <f t="shared" si="2"/>
        <v>3.7</v>
      </c>
      <c r="F400" s="36">
        <f t="shared" si="2"/>
        <v>3.9000000000000004</v>
      </c>
      <c r="G400" s="36">
        <f t="shared" si="2"/>
        <v>4</v>
      </c>
      <c r="H400" s="36">
        <f t="shared" si="2"/>
        <v>4.2</v>
      </c>
      <c r="I400" s="36">
        <f t="shared" si="2"/>
        <v>4.3</v>
      </c>
      <c r="J400" s="36">
        <f t="shared" si="2"/>
        <v>4.3999999999999995</v>
      </c>
      <c r="K400" s="36">
        <f t="shared" si="2"/>
        <v>4.5999999999999996</v>
      </c>
      <c r="L400" s="36">
        <f t="shared" si="2"/>
        <v>4.9000000000000004</v>
      </c>
      <c r="M400" s="36">
        <f t="shared" si="2"/>
        <v>5.0999999999999996</v>
      </c>
      <c r="N400" s="36">
        <f t="shared" si="2"/>
        <v>5.2</v>
      </c>
      <c r="O400" s="36">
        <f t="shared" si="2"/>
        <v>5.3</v>
      </c>
      <c r="P400" s="36">
        <f t="shared" si="2"/>
        <v>5.4</v>
      </c>
      <c r="Q400" s="36">
        <f t="shared" si="2"/>
        <v>5.6999999999999993</v>
      </c>
      <c r="R400" s="36">
        <f t="shared" si="2"/>
        <v>5.6999999999999993</v>
      </c>
      <c r="S400" s="36">
        <f t="shared" si="2"/>
        <v>5.6999999999999993</v>
      </c>
      <c r="T400" s="36">
        <f t="shared" si="2"/>
        <v>5.6</v>
      </c>
      <c r="U400" s="36">
        <f t="shared" si="2"/>
        <v>5.6</v>
      </c>
      <c r="V400" s="36">
        <f t="shared" si="2"/>
        <v>5.7</v>
      </c>
      <c r="W400" s="36">
        <f t="shared" si="2"/>
        <v>5.9</v>
      </c>
      <c r="X400" s="36">
        <f t="shared" si="2"/>
        <v>6.1</v>
      </c>
      <c r="Y400" s="36">
        <f t="shared" si="2"/>
        <v>6.2</v>
      </c>
      <c r="Z400" s="36">
        <f t="shared" si="2"/>
        <v>6.2</v>
      </c>
      <c r="AA400" s="36">
        <f t="shared" si="2"/>
        <v>6.1999999999999993</v>
      </c>
      <c r="AB400" s="36">
        <f t="shared" si="2"/>
        <v>6.4</v>
      </c>
      <c r="AC400" s="36">
        <f t="shared" si="2"/>
        <v>6.5</v>
      </c>
      <c r="AD400" s="36">
        <f t="shared" si="2"/>
        <v>6.6999999999999993</v>
      </c>
      <c r="AE400" s="36">
        <f t="shared" si="2"/>
        <v>7</v>
      </c>
      <c r="AF400" s="36">
        <f t="shared" si="2"/>
        <v>7.1</v>
      </c>
      <c r="AG400" s="36">
        <f t="shared" si="2"/>
        <v>7.2</v>
      </c>
      <c r="AH400" s="36">
        <f t="shared" si="2"/>
        <v>7.5</v>
      </c>
    </row>
    <row r="401" spans="1:34" x14ac:dyDescent="0.25">
      <c r="A401" s="29">
        <v>15</v>
      </c>
      <c r="B401" s="31" t="s">
        <v>120</v>
      </c>
      <c r="C401" s="36">
        <f t="shared" si="1"/>
        <v>11.399999999999999</v>
      </c>
      <c r="D401" s="36">
        <f t="shared" si="2"/>
        <v>11.899999999999999</v>
      </c>
      <c r="E401" s="36">
        <f t="shared" si="2"/>
        <v>12.5</v>
      </c>
      <c r="F401" s="36">
        <f t="shared" si="2"/>
        <v>13.2</v>
      </c>
      <c r="G401" s="36">
        <f t="shared" si="2"/>
        <v>13.8</v>
      </c>
      <c r="H401" s="36">
        <f t="shared" si="2"/>
        <v>14.399999999999999</v>
      </c>
      <c r="I401" s="36">
        <f t="shared" si="2"/>
        <v>15.399999999999999</v>
      </c>
      <c r="J401" s="36">
        <f t="shared" si="2"/>
        <v>16.899999999999999</v>
      </c>
      <c r="K401" s="36">
        <f t="shared" si="2"/>
        <v>18.8</v>
      </c>
      <c r="L401" s="36">
        <f t="shared" si="2"/>
        <v>21</v>
      </c>
      <c r="M401" s="36">
        <f t="shared" si="2"/>
        <v>22.9</v>
      </c>
      <c r="N401" s="36">
        <f t="shared" si="2"/>
        <v>24.5</v>
      </c>
      <c r="O401" s="36">
        <f t="shared" si="2"/>
        <v>26</v>
      </c>
      <c r="P401" s="36">
        <f t="shared" si="2"/>
        <v>27.2</v>
      </c>
      <c r="Q401" s="36">
        <f t="shared" si="2"/>
        <v>27.9</v>
      </c>
      <c r="R401" s="36">
        <f t="shared" si="2"/>
        <v>28.4</v>
      </c>
      <c r="S401" s="36">
        <f t="shared" si="2"/>
        <v>28.9</v>
      </c>
      <c r="T401" s="36">
        <f t="shared" si="2"/>
        <v>29.5</v>
      </c>
      <c r="U401" s="36">
        <f t="shared" si="2"/>
        <v>29.9</v>
      </c>
      <c r="V401" s="36">
        <f t="shared" si="2"/>
        <v>30.4</v>
      </c>
      <c r="W401" s="36">
        <f t="shared" si="2"/>
        <v>30.700000000000003</v>
      </c>
      <c r="X401" s="36">
        <f t="shared" si="2"/>
        <v>30.400000000000002</v>
      </c>
      <c r="Y401" s="36">
        <f t="shared" si="2"/>
        <v>29.3</v>
      </c>
      <c r="Z401" s="36">
        <f t="shared" si="2"/>
        <v>28.4</v>
      </c>
      <c r="AA401" s="36">
        <f t="shared" si="2"/>
        <v>28.4</v>
      </c>
      <c r="AB401" s="36">
        <f t="shared" si="2"/>
        <v>29.700000000000003</v>
      </c>
      <c r="AC401" s="36">
        <f t="shared" si="2"/>
        <v>31.799999999999997</v>
      </c>
      <c r="AD401" s="36">
        <f t="shared" si="2"/>
        <v>34.400000000000006</v>
      </c>
      <c r="AE401" s="36">
        <f t="shared" si="2"/>
        <v>36.300000000000004</v>
      </c>
      <c r="AF401" s="36">
        <f t="shared" si="2"/>
        <v>38</v>
      </c>
      <c r="AG401" s="36">
        <f t="shared" si="2"/>
        <v>39.5</v>
      </c>
      <c r="AH401" s="36">
        <f t="shared" si="2"/>
        <v>41.5</v>
      </c>
    </row>
    <row r="402" spans="1:34" x14ac:dyDescent="0.25">
      <c r="A402" s="29">
        <v>16</v>
      </c>
      <c r="B402" s="31" t="s">
        <v>121</v>
      </c>
      <c r="C402" s="36">
        <f t="shared" si="1"/>
        <v>8.9</v>
      </c>
      <c r="D402" s="36">
        <f t="shared" si="2"/>
        <v>9.8000000000000007</v>
      </c>
      <c r="E402" s="36">
        <f t="shared" si="2"/>
        <v>10.199999999999999</v>
      </c>
      <c r="F402" s="36">
        <f t="shared" si="2"/>
        <v>10.6</v>
      </c>
      <c r="G402" s="36">
        <f t="shared" si="2"/>
        <v>10.8</v>
      </c>
      <c r="H402" s="36">
        <f t="shared" si="2"/>
        <v>11</v>
      </c>
      <c r="I402" s="36">
        <f t="shared" si="2"/>
        <v>11.100000000000001</v>
      </c>
      <c r="J402" s="36">
        <f t="shared" si="2"/>
        <v>11.100000000000001</v>
      </c>
      <c r="K402" s="36">
        <f t="shared" si="2"/>
        <v>11.200000000000001</v>
      </c>
      <c r="L402" s="36">
        <f t="shared" si="2"/>
        <v>11.5</v>
      </c>
      <c r="M402" s="36">
        <f t="shared" si="2"/>
        <v>12.100000000000001</v>
      </c>
      <c r="N402" s="36">
        <f t="shared" si="2"/>
        <v>13.100000000000001</v>
      </c>
      <c r="O402" s="36">
        <f t="shared" si="2"/>
        <v>13.700000000000001</v>
      </c>
      <c r="P402" s="36">
        <f t="shared" si="2"/>
        <v>13.9</v>
      </c>
      <c r="Q402" s="36">
        <f t="shared" si="2"/>
        <v>13.700000000000001</v>
      </c>
      <c r="R402" s="36">
        <f t="shared" si="2"/>
        <v>13.7</v>
      </c>
      <c r="S402" s="36">
        <f t="shared" si="2"/>
        <v>14</v>
      </c>
      <c r="T402" s="36">
        <f t="shared" si="2"/>
        <v>14.2</v>
      </c>
      <c r="U402" s="36">
        <f t="shared" si="2"/>
        <v>15</v>
      </c>
      <c r="V402" s="36">
        <f t="shared" si="2"/>
        <v>16</v>
      </c>
      <c r="W402" s="36">
        <f t="shared" si="2"/>
        <v>17.600000000000001</v>
      </c>
      <c r="X402" s="36">
        <f t="shared" si="2"/>
        <v>19</v>
      </c>
      <c r="Y402" s="36">
        <f t="shared" si="2"/>
        <v>20.100000000000001</v>
      </c>
      <c r="Z402" s="36">
        <f t="shared" si="2"/>
        <v>20.399999999999999</v>
      </c>
      <c r="AA402" s="36">
        <f t="shared" si="2"/>
        <v>20.3</v>
      </c>
      <c r="AB402" s="36">
        <f t="shared" si="2"/>
        <v>20.3</v>
      </c>
      <c r="AC402" s="36">
        <f t="shared" si="2"/>
        <v>20.6</v>
      </c>
      <c r="AD402" s="36">
        <f t="shared" si="2"/>
        <v>21.4</v>
      </c>
      <c r="AE402" s="36">
        <f t="shared" si="2"/>
        <v>22.2</v>
      </c>
      <c r="AF402" s="36">
        <f t="shared" si="2"/>
        <v>23.6</v>
      </c>
      <c r="AG402" s="36">
        <f t="shared" si="2"/>
        <v>24.9</v>
      </c>
      <c r="AH402" s="36">
        <f t="shared" si="2"/>
        <v>26</v>
      </c>
    </row>
    <row r="403" spans="1:34" x14ac:dyDescent="0.25">
      <c r="A403" s="29">
        <v>17</v>
      </c>
      <c r="B403" s="31" t="s">
        <v>122</v>
      </c>
      <c r="C403" s="36">
        <f t="shared" si="1"/>
        <v>0.6</v>
      </c>
      <c r="D403" s="36">
        <f t="shared" si="2"/>
        <v>0.6</v>
      </c>
      <c r="E403" s="36">
        <f t="shared" si="2"/>
        <v>0.6</v>
      </c>
      <c r="F403" s="36">
        <f t="shared" si="2"/>
        <v>0.7</v>
      </c>
      <c r="G403" s="36">
        <f t="shared" si="2"/>
        <v>0.8</v>
      </c>
      <c r="H403" s="36">
        <f t="shared" si="2"/>
        <v>0.8</v>
      </c>
      <c r="I403" s="36">
        <f t="shared" si="2"/>
        <v>0.8</v>
      </c>
      <c r="J403" s="36">
        <f t="shared" si="2"/>
        <v>0.89999999999999991</v>
      </c>
      <c r="K403" s="36">
        <f t="shared" si="2"/>
        <v>0.89999999999999991</v>
      </c>
      <c r="L403" s="36">
        <f t="shared" si="2"/>
        <v>1</v>
      </c>
      <c r="M403" s="36">
        <f t="shared" si="2"/>
        <v>1.1000000000000001</v>
      </c>
      <c r="N403" s="36">
        <f t="shared" si="2"/>
        <v>1.3</v>
      </c>
      <c r="O403" s="36">
        <f t="shared" si="2"/>
        <v>1.4000000000000001</v>
      </c>
      <c r="P403" s="36">
        <f t="shared" si="2"/>
        <v>1.5000000000000002</v>
      </c>
      <c r="Q403" s="36">
        <f t="shared" si="2"/>
        <v>1.7000000000000002</v>
      </c>
      <c r="R403" s="36">
        <f t="shared" si="2"/>
        <v>1.7000000000000002</v>
      </c>
      <c r="S403" s="36">
        <f t="shared" si="2"/>
        <v>1.8000000000000003</v>
      </c>
      <c r="T403" s="36">
        <f t="shared" si="2"/>
        <v>1.8000000000000003</v>
      </c>
      <c r="U403" s="36">
        <f t="shared" si="2"/>
        <v>1.9</v>
      </c>
      <c r="V403" s="36">
        <f t="shared" si="2"/>
        <v>2</v>
      </c>
      <c r="W403" s="36">
        <f t="shared" si="2"/>
        <v>2</v>
      </c>
      <c r="X403" s="36">
        <f t="shared" si="2"/>
        <v>2.1</v>
      </c>
      <c r="Y403" s="36">
        <f t="shared" si="2"/>
        <v>1.9</v>
      </c>
      <c r="Z403" s="36">
        <f t="shared" si="2"/>
        <v>1.9</v>
      </c>
      <c r="AA403" s="36">
        <f t="shared" si="2"/>
        <v>1.8</v>
      </c>
      <c r="AB403" s="36">
        <f t="shared" si="2"/>
        <v>1.9</v>
      </c>
      <c r="AC403" s="36">
        <f t="shared" si="2"/>
        <v>1.9</v>
      </c>
      <c r="AD403" s="36">
        <f t="shared" si="2"/>
        <v>1.9</v>
      </c>
      <c r="AE403" s="36">
        <f t="shared" si="2"/>
        <v>2.0999999999999996</v>
      </c>
      <c r="AF403" s="36">
        <f t="shared" si="2"/>
        <v>2.0999999999999996</v>
      </c>
      <c r="AG403" s="36">
        <f t="shared" ref="D403:AH412" si="3">AG211+AG275+AG339</f>
        <v>2.0999999999999996</v>
      </c>
      <c r="AH403" s="36">
        <f t="shared" si="3"/>
        <v>2.2999999999999998</v>
      </c>
    </row>
    <row r="404" spans="1:34" x14ac:dyDescent="0.25">
      <c r="A404" s="29">
        <v>18</v>
      </c>
      <c r="B404" s="31" t="s">
        <v>123</v>
      </c>
      <c r="C404" s="36">
        <f t="shared" si="1"/>
        <v>3.3</v>
      </c>
      <c r="D404" s="36">
        <f t="shared" si="3"/>
        <v>3.4</v>
      </c>
      <c r="E404" s="36">
        <f t="shared" si="3"/>
        <v>3.7</v>
      </c>
      <c r="F404" s="36">
        <f t="shared" si="3"/>
        <v>4.0999999999999996</v>
      </c>
      <c r="G404" s="36">
        <f t="shared" si="3"/>
        <v>4.3</v>
      </c>
      <c r="H404" s="36">
        <f t="shared" si="3"/>
        <v>4.5999999999999996</v>
      </c>
      <c r="I404" s="36">
        <f t="shared" si="3"/>
        <v>4.6999999999999993</v>
      </c>
      <c r="J404" s="36">
        <f t="shared" si="3"/>
        <v>4.6999999999999993</v>
      </c>
      <c r="K404" s="36">
        <f t="shared" si="3"/>
        <v>4.9000000000000004</v>
      </c>
      <c r="L404" s="36">
        <f t="shared" si="3"/>
        <v>5.0999999999999996</v>
      </c>
      <c r="M404" s="36">
        <f t="shared" si="3"/>
        <v>5.3</v>
      </c>
      <c r="N404" s="36">
        <f t="shared" si="3"/>
        <v>5.6</v>
      </c>
      <c r="O404" s="36">
        <f t="shared" si="3"/>
        <v>5.9</v>
      </c>
      <c r="P404" s="36">
        <f t="shared" si="3"/>
        <v>6.4</v>
      </c>
      <c r="Q404" s="36">
        <f t="shared" si="3"/>
        <v>6.6999999999999993</v>
      </c>
      <c r="R404" s="36">
        <f t="shared" si="3"/>
        <v>6.9</v>
      </c>
      <c r="S404" s="36">
        <f t="shared" si="3"/>
        <v>7</v>
      </c>
      <c r="T404" s="36">
        <f t="shared" si="3"/>
        <v>7.3</v>
      </c>
      <c r="U404" s="36">
        <f t="shared" si="3"/>
        <v>7.6999999999999993</v>
      </c>
      <c r="V404" s="36">
        <f t="shared" si="3"/>
        <v>8.1000000000000014</v>
      </c>
      <c r="W404" s="36">
        <f t="shared" si="3"/>
        <v>8.4</v>
      </c>
      <c r="X404" s="36">
        <f t="shared" si="3"/>
        <v>8.9</v>
      </c>
      <c r="Y404" s="36">
        <f t="shared" si="3"/>
        <v>9.1</v>
      </c>
      <c r="Z404" s="36">
        <f t="shared" si="3"/>
        <v>9.5</v>
      </c>
      <c r="AA404" s="36">
        <f t="shared" si="3"/>
        <v>9.9</v>
      </c>
      <c r="AB404" s="36">
        <f t="shared" si="3"/>
        <v>10.5</v>
      </c>
      <c r="AC404" s="36">
        <f t="shared" si="3"/>
        <v>11.1</v>
      </c>
      <c r="AD404" s="36">
        <f t="shared" si="3"/>
        <v>11.3</v>
      </c>
      <c r="AE404" s="36">
        <f t="shared" si="3"/>
        <v>11.600000000000001</v>
      </c>
      <c r="AF404" s="36">
        <f t="shared" si="3"/>
        <v>11.8</v>
      </c>
      <c r="AG404" s="36">
        <f t="shared" si="3"/>
        <v>12</v>
      </c>
      <c r="AH404" s="36">
        <f t="shared" si="3"/>
        <v>12.3</v>
      </c>
    </row>
    <row r="405" spans="1:34" x14ac:dyDescent="0.25">
      <c r="A405" s="29">
        <v>19</v>
      </c>
      <c r="B405" s="31" t="s">
        <v>124</v>
      </c>
      <c r="C405" s="36">
        <f t="shared" si="1"/>
        <v>7.1</v>
      </c>
      <c r="D405" s="36">
        <f t="shared" si="3"/>
        <v>7.5</v>
      </c>
      <c r="E405" s="36">
        <f t="shared" si="3"/>
        <v>8</v>
      </c>
      <c r="F405" s="36">
        <f t="shared" si="3"/>
        <v>8.5</v>
      </c>
      <c r="G405" s="36">
        <f t="shared" si="3"/>
        <v>9.1</v>
      </c>
      <c r="H405" s="36">
        <f t="shared" si="3"/>
        <v>9.6</v>
      </c>
      <c r="I405" s="36">
        <f t="shared" si="3"/>
        <v>10.199999999999999</v>
      </c>
      <c r="J405" s="36">
        <f t="shared" si="3"/>
        <v>10.600000000000001</v>
      </c>
      <c r="K405" s="36">
        <f t="shared" si="3"/>
        <v>11.099999999999998</v>
      </c>
      <c r="L405" s="36">
        <f t="shared" si="3"/>
        <v>11.7</v>
      </c>
      <c r="M405" s="36">
        <f t="shared" si="3"/>
        <v>12.099999999999998</v>
      </c>
      <c r="N405" s="36">
        <f t="shared" si="3"/>
        <v>12.700000000000001</v>
      </c>
      <c r="O405" s="36">
        <f t="shared" si="3"/>
        <v>13.2</v>
      </c>
      <c r="P405" s="36">
        <f t="shared" si="3"/>
        <v>13.700000000000001</v>
      </c>
      <c r="Q405" s="36">
        <f t="shared" si="3"/>
        <v>14.100000000000001</v>
      </c>
      <c r="R405" s="36">
        <f t="shared" si="3"/>
        <v>14.5</v>
      </c>
      <c r="S405" s="36">
        <f t="shared" si="3"/>
        <v>14.8</v>
      </c>
      <c r="T405" s="36">
        <f t="shared" si="3"/>
        <v>15</v>
      </c>
      <c r="U405" s="36">
        <f t="shared" si="3"/>
        <v>15.4</v>
      </c>
      <c r="V405" s="36">
        <f t="shared" si="3"/>
        <v>15.9</v>
      </c>
      <c r="W405" s="36">
        <f t="shared" si="3"/>
        <v>16.600000000000001</v>
      </c>
      <c r="X405" s="36">
        <f t="shared" si="3"/>
        <v>17.2</v>
      </c>
      <c r="Y405" s="36">
        <f t="shared" si="3"/>
        <v>17.899999999999999</v>
      </c>
      <c r="Z405" s="36">
        <f t="shared" si="3"/>
        <v>18.399999999999999</v>
      </c>
      <c r="AA405" s="36">
        <f t="shared" si="3"/>
        <v>18.899999999999999</v>
      </c>
      <c r="AB405" s="36">
        <f t="shared" si="3"/>
        <v>19.600000000000001</v>
      </c>
      <c r="AC405" s="36">
        <f t="shared" si="3"/>
        <v>20.3</v>
      </c>
      <c r="AD405" s="36">
        <f t="shared" si="3"/>
        <v>21</v>
      </c>
      <c r="AE405" s="36">
        <f t="shared" si="3"/>
        <v>21.800000000000004</v>
      </c>
      <c r="AF405" s="36">
        <f t="shared" si="3"/>
        <v>22.7</v>
      </c>
      <c r="AG405" s="36">
        <f t="shared" si="3"/>
        <v>23.400000000000002</v>
      </c>
      <c r="AH405" s="36">
        <f t="shared" si="3"/>
        <v>24.099999999999998</v>
      </c>
    </row>
    <row r="406" spans="1:34" x14ac:dyDescent="0.25">
      <c r="A406" s="29">
        <v>20</v>
      </c>
      <c r="B406" s="31" t="s">
        <v>125</v>
      </c>
      <c r="C406" s="36">
        <f t="shared" si="1"/>
        <v>1.6</v>
      </c>
      <c r="D406" s="36">
        <f t="shared" si="3"/>
        <v>1.7</v>
      </c>
      <c r="E406" s="36">
        <f t="shared" si="3"/>
        <v>1.9</v>
      </c>
      <c r="F406" s="36">
        <f t="shared" si="3"/>
        <v>2</v>
      </c>
      <c r="G406" s="36">
        <f t="shared" si="3"/>
        <v>2.1</v>
      </c>
      <c r="H406" s="36">
        <f t="shared" si="3"/>
        <v>2.1</v>
      </c>
      <c r="I406" s="36">
        <f t="shared" si="3"/>
        <v>2.2000000000000002</v>
      </c>
      <c r="J406" s="36">
        <f t="shared" si="3"/>
        <v>2.5</v>
      </c>
      <c r="K406" s="36">
        <f t="shared" si="3"/>
        <v>2.6</v>
      </c>
      <c r="L406" s="36">
        <f t="shared" si="3"/>
        <v>2.7</v>
      </c>
      <c r="M406" s="36">
        <f t="shared" si="3"/>
        <v>2.8</v>
      </c>
      <c r="N406" s="36">
        <f t="shared" si="3"/>
        <v>3</v>
      </c>
      <c r="O406" s="36">
        <f t="shared" si="3"/>
        <v>3</v>
      </c>
      <c r="P406" s="36">
        <f t="shared" si="3"/>
        <v>3</v>
      </c>
      <c r="Q406" s="36">
        <f t="shared" si="3"/>
        <v>2.9</v>
      </c>
      <c r="R406" s="36">
        <f t="shared" si="3"/>
        <v>2.9000000000000004</v>
      </c>
      <c r="S406" s="36">
        <f t="shared" si="3"/>
        <v>2.7</v>
      </c>
      <c r="T406" s="36">
        <f t="shared" si="3"/>
        <v>2.6</v>
      </c>
      <c r="U406" s="36">
        <f t="shared" si="3"/>
        <v>2.5</v>
      </c>
      <c r="V406" s="36">
        <f t="shared" si="3"/>
        <v>2.4</v>
      </c>
      <c r="W406" s="36">
        <f t="shared" si="3"/>
        <v>2.4</v>
      </c>
      <c r="X406" s="36">
        <f t="shared" si="3"/>
        <v>2.2999999999999998</v>
      </c>
      <c r="Y406" s="36">
        <f t="shared" si="3"/>
        <v>2.4</v>
      </c>
      <c r="Z406" s="36">
        <f t="shared" si="3"/>
        <v>2.2999999999999998</v>
      </c>
      <c r="AA406" s="36">
        <f t="shared" si="3"/>
        <v>2.2000000000000002</v>
      </c>
      <c r="AB406" s="36">
        <f t="shared" si="3"/>
        <v>2.2000000000000002</v>
      </c>
      <c r="AC406" s="36">
        <f t="shared" si="3"/>
        <v>2.2000000000000002</v>
      </c>
      <c r="AD406" s="36">
        <f t="shared" si="3"/>
        <v>2.2999999999999998</v>
      </c>
      <c r="AE406" s="36">
        <f t="shared" si="3"/>
        <v>2.1999999999999997</v>
      </c>
      <c r="AF406" s="36">
        <f t="shared" si="3"/>
        <v>2.1999999999999997</v>
      </c>
      <c r="AG406" s="36">
        <f t="shared" si="3"/>
        <v>2.1999999999999997</v>
      </c>
      <c r="AH406" s="36">
        <f t="shared" si="3"/>
        <v>2.1</v>
      </c>
    </row>
    <row r="407" spans="1:34" x14ac:dyDescent="0.25">
      <c r="A407" s="29">
        <v>21</v>
      </c>
      <c r="B407" s="31" t="s">
        <v>126</v>
      </c>
      <c r="C407" s="36">
        <f t="shared" si="1"/>
        <v>0.6</v>
      </c>
      <c r="D407" s="36">
        <f t="shared" si="3"/>
        <v>0.6</v>
      </c>
      <c r="E407" s="36">
        <f t="shared" si="3"/>
        <v>0.6</v>
      </c>
      <c r="F407" s="36">
        <f t="shared" si="3"/>
        <v>0.7</v>
      </c>
      <c r="G407" s="36">
        <f t="shared" si="3"/>
        <v>0.8</v>
      </c>
      <c r="H407" s="36">
        <f t="shared" si="3"/>
        <v>0.8</v>
      </c>
      <c r="I407" s="36">
        <f t="shared" si="3"/>
        <v>0.8</v>
      </c>
      <c r="J407" s="36">
        <f t="shared" si="3"/>
        <v>0.89999999999999991</v>
      </c>
      <c r="K407" s="36">
        <f t="shared" si="3"/>
        <v>0.89999999999999991</v>
      </c>
      <c r="L407" s="36">
        <f t="shared" si="3"/>
        <v>1</v>
      </c>
      <c r="M407" s="36">
        <f t="shared" si="3"/>
        <v>1.0999999999999999</v>
      </c>
      <c r="N407" s="36">
        <f t="shared" si="3"/>
        <v>1.2</v>
      </c>
      <c r="O407" s="36">
        <f t="shared" si="3"/>
        <v>1.2</v>
      </c>
      <c r="P407" s="36">
        <f t="shared" si="3"/>
        <v>1.2</v>
      </c>
      <c r="Q407" s="36">
        <f t="shared" si="3"/>
        <v>1.3</v>
      </c>
      <c r="R407" s="36">
        <f t="shared" si="3"/>
        <v>1.3</v>
      </c>
      <c r="S407" s="36">
        <f t="shared" si="3"/>
        <v>1.3</v>
      </c>
      <c r="T407" s="36">
        <f t="shared" si="3"/>
        <v>1.3</v>
      </c>
      <c r="U407" s="36">
        <f t="shared" si="3"/>
        <v>1.2</v>
      </c>
      <c r="V407" s="36">
        <f t="shared" si="3"/>
        <v>1.2</v>
      </c>
      <c r="W407" s="36">
        <f t="shared" si="3"/>
        <v>1.2</v>
      </c>
      <c r="X407" s="36">
        <f t="shared" si="3"/>
        <v>1.1000000000000001</v>
      </c>
      <c r="Y407" s="36">
        <f t="shared" si="3"/>
        <v>1.1000000000000001</v>
      </c>
      <c r="Z407" s="36">
        <f t="shared" si="3"/>
        <v>1.1000000000000001</v>
      </c>
      <c r="AA407" s="36">
        <f t="shared" si="3"/>
        <v>1</v>
      </c>
      <c r="AB407" s="36">
        <f t="shared" si="3"/>
        <v>1</v>
      </c>
      <c r="AC407" s="36">
        <f t="shared" si="3"/>
        <v>1.1000000000000001</v>
      </c>
      <c r="AD407" s="36">
        <f t="shared" si="3"/>
        <v>1.1000000000000001</v>
      </c>
      <c r="AE407" s="36">
        <f t="shared" si="3"/>
        <v>1.1000000000000001</v>
      </c>
      <c r="AF407" s="36">
        <f t="shared" si="3"/>
        <v>1.1000000000000001</v>
      </c>
      <c r="AG407" s="36">
        <f t="shared" si="3"/>
        <v>1</v>
      </c>
      <c r="AH407" s="36">
        <f t="shared" si="3"/>
        <v>1</v>
      </c>
    </row>
    <row r="408" spans="1:34" x14ac:dyDescent="0.25">
      <c r="A408" s="29">
        <v>22</v>
      </c>
      <c r="B408" s="31" t="s">
        <v>127</v>
      </c>
      <c r="C408" s="36">
        <f t="shared" si="1"/>
        <v>4.5999999999999996</v>
      </c>
      <c r="D408" s="36">
        <f t="shared" si="3"/>
        <v>4.8999999999999995</v>
      </c>
      <c r="E408" s="36">
        <f t="shared" si="3"/>
        <v>5.4</v>
      </c>
      <c r="F408" s="36">
        <f t="shared" si="3"/>
        <v>6</v>
      </c>
      <c r="G408" s="36">
        <f t="shared" si="3"/>
        <v>6.7</v>
      </c>
      <c r="H408" s="36">
        <f t="shared" si="3"/>
        <v>7</v>
      </c>
      <c r="I408" s="36">
        <f t="shared" si="3"/>
        <v>7.3000000000000007</v>
      </c>
      <c r="J408" s="36">
        <f t="shared" si="3"/>
        <v>7.4</v>
      </c>
      <c r="K408" s="36">
        <f t="shared" si="3"/>
        <v>7.7</v>
      </c>
      <c r="L408" s="36">
        <f t="shared" si="3"/>
        <v>7.9</v>
      </c>
      <c r="M408" s="36">
        <f t="shared" si="3"/>
        <v>8.2000000000000011</v>
      </c>
      <c r="N408" s="36">
        <f t="shared" si="3"/>
        <v>8.5</v>
      </c>
      <c r="O408" s="36">
        <f t="shared" si="3"/>
        <v>8.6000000000000014</v>
      </c>
      <c r="P408" s="36">
        <f t="shared" si="3"/>
        <v>8.6999999999999993</v>
      </c>
      <c r="Q408" s="36">
        <f t="shared" si="3"/>
        <v>8.6</v>
      </c>
      <c r="R408" s="36">
        <f t="shared" si="3"/>
        <v>8.6</v>
      </c>
      <c r="S408" s="36">
        <f t="shared" si="3"/>
        <v>8.5</v>
      </c>
      <c r="T408" s="36">
        <f t="shared" si="3"/>
        <v>8.1999999999999993</v>
      </c>
      <c r="U408" s="36">
        <f t="shared" si="3"/>
        <v>8.1</v>
      </c>
      <c r="V408" s="36">
        <f t="shared" si="3"/>
        <v>8.1</v>
      </c>
      <c r="W408" s="36">
        <f t="shared" si="3"/>
        <v>8.3000000000000007</v>
      </c>
      <c r="X408" s="36">
        <f t="shared" si="3"/>
        <v>8.3000000000000007</v>
      </c>
      <c r="Y408" s="36">
        <f t="shared" si="3"/>
        <v>8.1999999999999993</v>
      </c>
      <c r="Z408" s="36">
        <f t="shared" si="3"/>
        <v>7.9</v>
      </c>
      <c r="AA408" s="36">
        <f t="shared" si="3"/>
        <v>8.1</v>
      </c>
      <c r="AB408" s="36">
        <f t="shared" si="3"/>
        <v>8.3000000000000007</v>
      </c>
      <c r="AC408" s="36">
        <f t="shared" si="3"/>
        <v>8.5</v>
      </c>
      <c r="AD408" s="36">
        <f t="shared" si="3"/>
        <v>8.7999999999999989</v>
      </c>
      <c r="AE408" s="36">
        <f t="shared" si="3"/>
        <v>9.1</v>
      </c>
      <c r="AF408" s="36">
        <f t="shared" si="3"/>
        <v>9.4</v>
      </c>
      <c r="AG408" s="36">
        <f t="shared" si="3"/>
        <v>9.5</v>
      </c>
      <c r="AH408" s="36">
        <f t="shared" si="3"/>
        <v>9.6999999999999993</v>
      </c>
    </row>
    <row r="409" spans="1:34" x14ac:dyDescent="0.25">
      <c r="A409" s="29">
        <v>23</v>
      </c>
      <c r="B409" s="31" t="s">
        <v>128</v>
      </c>
      <c r="C409" s="36">
        <f t="shared" si="1"/>
        <v>1.9000000000000001</v>
      </c>
      <c r="D409" s="36">
        <f t="shared" si="3"/>
        <v>2</v>
      </c>
      <c r="E409" s="36">
        <f t="shared" si="3"/>
        <v>2.2000000000000002</v>
      </c>
      <c r="F409" s="36">
        <f t="shared" si="3"/>
        <v>2.5</v>
      </c>
      <c r="G409" s="36">
        <f t="shared" si="3"/>
        <v>2.6</v>
      </c>
      <c r="H409" s="36">
        <f t="shared" si="3"/>
        <v>2.7</v>
      </c>
      <c r="I409" s="36">
        <f t="shared" si="3"/>
        <v>2.7</v>
      </c>
      <c r="J409" s="36">
        <f t="shared" si="3"/>
        <v>2.8</v>
      </c>
      <c r="K409" s="36">
        <f t="shared" si="3"/>
        <v>3</v>
      </c>
      <c r="L409" s="36">
        <f t="shared" si="3"/>
        <v>3</v>
      </c>
      <c r="M409" s="36">
        <f t="shared" si="3"/>
        <v>3.3000000000000003</v>
      </c>
      <c r="N409" s="36">
        <f t="shared" si="3"/>
        <v>3.5000000000000004</v>
      </c>
      <c r="O409" s="36">
        <f t="shared" si="3"/>
        <v>3.7</v>
      </c>
      <c r="P409" s="36">
        <f t="shared" si="3"/>
        <v>4</v>
      </c>
      <c r="Q409" s="36">
        <f t="shared" si="3"/>
        <v>4.2</v>
      </c>
      <c r="R409" s="36">
        <f t="shared" si="3"/>
        <v>4.2</v>
      </c>
      <c r="S409" s="36">
        <f t="shared" si="3"/>
        <v>4.2</v>
      </c>
      <c r="T409" s="36">
        <f t="shared" si="3"/>
        <v>4.4000000000000004</v>
      </c>
      <c r="U409" s="36">
        <f t="shared" si="3"/>
        <v>4.5</v>
      </c>
      <c r="V409" s="36">
        <f t="shared" si="3"/>
        <v>4.5999999999999996</v>
      </c>
      <c r="W409" s="36">
        <f t="shared" si="3"/>
        <v>4.8</v>
      </c>
      <c r="X409" s="36">
        <f t="shared" si="3"/>
        <v>5</v>
      </c>
      <c r="Y409" s="36">
        <f t="shared" si="3"/>
        <v>4.8999999999999995</v>
      </c>
      <c r="Z409" s="36">
        <f t="shared" si="3"/>
        <v>4.8</v>
      </c>
      <c r="AA409" s="36">
        <f t="shared" si="3"/>
        <v>4.5</v>
      </c>
      <c r="AB409" s="36">
        <f t="shared" si="3"/>
        <v>4.5999999999999996</v>
      </c>
      <c r="AC409" s="36">
        <f t="shared" si="3"/>
        <v>4.5</v>
      </c>
      <c r="AD409" s="36">
        <f t="shared" si="3"/>
        <v>4.3999999999999995</v>
      </c>
      <c r="AE409" s="36">
        <f t="shared" si="3"/>
        <v>4.3</v>
      </c>
      <c r="AF409" s="36">
        <f t="shared" si="3"/>
        <v>4.3</v>
      </c>
      <c r="AG409" s="36">
        <f t="shared" si="3"/>
        <v>4.3</v>
      </c>
      <c r="AH409" s="36">
        <f t="shared" si="3"/>
        <v>4.3</v>
      </c>
    </row>
    <row r="410" spans="1:34" x14ac:dyDescent="0.25">
      <c r="A410" s="29">
        <v>24</v>
      </c>
      <c r="B410" s="31" t="s">
        <v>129</v>
      </c>
      <c r="C410" s="36">
        <f t="shared" si="1"/>
        <v>5.0999999999999996</v>
      </c>
      <c r="D410" s="36">
        <f t="shared" si="3"/>
        <v>5.3</v>
      </c>
      <c r="E410" s="36">
        <f t="shared" si="3"/>
        <v>5.4</v>
      </c>
      <c r="F410" s="36">
        <f t="shared" si="3"/>
        <v>5.7</v>
      </c>
      <c r="G410" s="36">
        <f t="shared" si="3"/>
        <v>6</v>
      </c>
      <c r="H410" s="36">
        <f t="shared" si="3"/>
        <v>6.3</v>
      </c>
      <c r="I410" s="36">
        <f t="shared" si="3"/>
        <v>6.6999999999999993</v>
      </c>
      <c r="J410" s="36">
        <f t="shared" si="3"/>
        <v>7.1000000000000005</v>
      </c>
      <c r="K410" s="36">
        <f t="shared" si="3"/>
        <v>7.5</v>
      </c>
      <c r="L410" s="36">
        <f t="shared" si="3"/>
        <v>7.8999999999999995</v>
      </c>
      <c r="M410" s="36">
        <f t="shared" si="3"/>
        <v>8.1999999999999993</v>
      </c>
      <c r="N410" s="36">
        <f t="shared" si="3"/>
        <v>8.3000000000000007</v>
      </c>
      <c r="O410" s="36">
        <f t="shared" si="3"/>
        <v>8.5</v>
      </c>
      <c r="P410" s="36">
        <f t="shared" si="3"/>
        <v>8.6</v>
      </c>
      <c r="Q410" s="36">
        <f t="shared" si="3"/>
        <v>8.8000000000000007</v>
      </c>
      <c r="R410" s="36">
        <f t="shared" si="3"/>
        <v>9.1</v>
      </c>
      <c r="S410" s="36">
        <f t="shared" si="3"/>
        <v>9.3999999999999986</v>
      </c>
      <c r="T410" s="36">
        <f t="shared" si="3"/>
        <v>9.6999999999999993</v>
      </c>
      <c r="U410" s="36">
        <f t="shared" si="3"/>
        <v>10.1</v>
      </c>
      <c r="V410" s="36">
        <f t="shared" si="3"/>
        <v>11</v>
      </c>
      <c r="W410" s="36">
        <f t="shared" si="3"/>
        <v>11.9</v>
      </c>
      <c r="X410" s="36">
        <f t="shared" si="3"/>
        <v>13.1</v>
      </c>
      <c r="Y410" s="36">
        <f t="shared" si="3"/>
        <v>14.399999999999999</v>
      </c>
      <c r="Z410" s="36">
        <f t="shared" si="3"/>
        <v>15.3</v>
      </c>
      <c r="AA410" s="36">
        <f t="shared" si="3"/>
        <v>15.8</v>
      </c>
      <c r="AB410" s="36">
        <f t="shared" si="3"/>
        <v>16.2</v>
      </c>
      <c r="AC410" s="36">
        <f t="shared" si="3"/>
        <v>17.600000000000001</v>
      </c>
      <c r="AD410" s="36">
        <f t="shared" si="3"/>
        <v>18.8</v>
      </c>
      <c r="AE410" s="36">
        <f t="shared" si="3"/>
        <v>18.899999999999999</v>
      </c>
      <c r="AF410" s="36">
        <f t="shared" si="3"/>
        <v>19.2</v>
      </c>
      <c r="AG410" s="36">
        <f t="shared" si="3"/>
        <v>19.600000000000001</v>
      </c>
      <c r="AH410" s="36">
        <f t="shared" si="3"/>
        <v>20.200000000000003</v>
      </c>
    </row>
    <row r="411" spans="1:34" x14ac:dyDescent="0.25">
      <c r="A411" s="29">
        <v>25</v>
      </c>
      <c r="B411" s="31" t="s">
        <v>130</v>
      </c>
      <c r="C411" s="36">
        <f t="shared" si="1"/>
        <v>12.6</v>
      </c>
      <c r="D411" s="36">
        <f t="shared" si="3"/>
        <v>13.5</v>
      </c>
      <c r="E411" s="36">
        <f t="shared" si="3"/>
        <v>14.9</v>
      </c>
      <c r="F411" s="36">
        <f t="shared" si="3"/>
        <v>16.5</v>
      </c>
      <c r="G411" s="36">
        <f t="shared" si="3"/>
        <v>18.399999999999999</v>
      </c>
      <c r="H411" s="36">
        <f t="shared" si="3"/>
        <v>20.299999999999997</v>
      </c>
      <c r="I411" s="36">
        <f t="shared" si="3"/>
        <v>22.099999999999998</v>
      </c>
      <c r="J411" s="36">
        <f t="shared" si="3"/>
        <v>23.7</v>
      </c>
      <c r="K411" s="36">
        <f t="shared" si="3"/>
        <v>25.5</v>
      </c>
      <c r="L411" s="36">
        <f t="shared" si="3"/>
        <v>27.700000000000003</v>
      </c>
      <c r="M411" s="36">
        <f t="shared" si="3"/>
        <v>30.2</v>
      </c>
      <c r="N411" s="36">
        <f t="shared" si="3"/>
        <v>32.700000000000003</v>
      </c>
      <c r="O411" s="36">
        <f t="shared" si="3"/>
        <v>35.200000000000003</v>
      </c>
      <c r="P411" s="36">
        <f t="shared" si="3"/>
        <v>37.5</v>
      </c>
      <c r="Q411" s="36">
        <f t="shared" si="3"/>
        <v>39.6</v>
      </c>
      <c r="R411" s="36">
        <f t="shared" si="3"/>
        <v>41.7</v>
      </c>
      <c r="S411" s="36">
        <f t="shared" si="3"/>
        <v>43.2</v>
      </c>
      <c r="T411" s="36">
        <f t="shared" si="3"/>
        <v>44.7</v>
      </c>
      <c r="U411" s="36">
        <f t="shared" si="3"/>
        <v>46.7</v>
      </c>
      <c r="V411" s="36">
        <f t="shared" si="3"/>
        <v>48.7</v>
      </c>
      <c r="W411" s="36">
        <f t="shared" si="3"/>
        <v>52.100000000000009</v>
      </c>
      <c r="X411" s="36">
        <f t="shared" si="3"/>
        <v>56.400000000000006</v>
      </c>
      <c r="Y411" s="36">
        <f t="shared" si="3"/>
        <v>60</v>
      </c>
      <c r="Z411" s="36">
        <f t="shared" si="3"/>
        <v>62.8</v>
      </c>
      <c r="AA411" s="36">
        <f t="shared" si="3"/>
        <v>65.5</v>
      </c>
      <c r="AB411" s="36">
        <f t="shared" si="3"/>
        <v>68.8</v>
      </c>
      <c r="AC411" s="36">
        <f t="shared" si="3"/>
        <v>71.900000000000006</v>
      </c>
      <c r="AD411" s="36">
        <f t="shared" si="3"/>
        <v>75.400000000000006</v>
      </c>
      <c r="AE411" s="36">
        <f t="shared" si="3"/>
        <v>79.7</v>
      </c>
      <c r="AF411" s="36">
        <f t="shared" si="3"/>
        <v>84.2</v>
      </c>
      <c r="AG411" s="36">
        <f t="shared" si="3"/>
        <v>88.2</v>
      </c>
      <c r="AH411" s="36">
        <f t="shared" si="3"/>
        <v>92.1</v>
      </c>
    </row>
    <row r="412" spans="1:34" x14ac:dyDescent="0.25">
      <c r="A412" s="29">
        <v>26</v>
      </c>
      <c r="B412" s="31" t="s">
        <v>131</v>
      </c>
      <c r="C412" s="36">
        <f t="shared" si="1"/>
        <v>2.9000000000000004</v>
      </c>
      <c r="D412" s="36">
        <f t="shared" si="3"/>
        <v>3.1000000000000005</v>
      </c>
      <c r="E412" s="36">
        <f t="shared" si="3"/>
        <v>3.4000000000000004</v>
      </c>
      <c r="F412" s="36">
        <f t="shared" si="3"/>
        <v>3.7</v>
      </c>
      <c r="G412" s="36">
        <f t="shared" si="3"/>
        <v>4</v>
      </c>
      <c r="H412" s="36">
        <f t="shared" si="3"/>
        <v>4.2</v>
      </c>
      <c r="I412" s="36">
        <f t="shared" ref="D412:AH420" si="4">I220+I284+I348</f>
        <v>4.5999999999999996</v>
      </c>
      <c r="J412" s="36">
        <f t="shared" si="4"/>
        <v>4.9000000000000004</v>
      </c>
      <c r="K412" s="36">
        <f t="shared" si="4"/>
        <v>5.3</v>
      </c>
      <c r="L412" s="36">
        <f t="shared" si="4"/>
        <v>5.6999999999999993</v>
      </c>
      <c r="M412" s="36">
        <f t="shared" si="4"/>
        <v>6.2</v>
      </c>
      <c r="N412" s="36">
        <f t="shared" si="4"/>
        <v>6.7</v>
      </c>
      <c r="O412" s="36">
        <f t="shared" si="4"/>
        <v>7.2</v>
      </c>
      <c r="P412" s="36">
        <f t="shared" si="4"/>
        <v>7.6</v>
      </c>
      <c r="Q412" s="36">
        <f t="shared" si="4"/>
        <v>7.8000000000000007</v>
      </c>
      <c r="R412" s="36">
        <f t="shared" si="4"/>
        <v>8.1</v>
      </c>
      <c r="S412" s="36">
        <f t="shared" si="4"/>
        <v>8.2000000000000011</v>
      </c>
      <c r="T412" s="36">
        <f t="shared" si="4"/>
        <v>8.2000000000000011</v>
      </c>
      <c r="U412" s="36">
        <f t="shared" si="4"/>
        <v>8.2000000000000011</v>
      </c>
      <c r="V412" s="36">
        <f t="shared" si="4"/>
        <v>8.4</v>
      </c>
      <c r="W412" s="36">
        <f t="shared" si="4"/>
        <v>8.6</v>
      </c>
      <c r="X412" s="36">
        <f t="shared" si="4"/>
        <v>8.8000000000000007</v>
      </c>
      <c r="Y412" s="36">
        <f t="shared" si="4"/>
        <v>8.8000000000000007</v>
      </c>
      <c r="Z412" s="36">
        <f t="shared" si="4"/>
        <v>8.6999999999999993</v>
      </c>
      <c r="AA412" s="36">
        <f t="shared" si="4"/>
        <v>8.8000000000000007</v>
      </c>
      <c r="AB412" s="36">
        <f t="shared" si="4"/>
        <v>8.8999999999999986</v>
      </c>
      <c r="AC412" s="36">
        <f t="shared" si="4"/>
        <v>9.1999999999999993</v>
      </c>
      <c r="AD412" s="36">
        <f t="shared" si="4"/>
        <v>9.5</v>
      </c>
      <c r="AE412" s="36">
        <f t="shared" si="4"/>
        <v>10.1</v>
      </c>
      <c r="AF412" s="36">
        <f t="shared" si="4"/>
        <v>10.5</v>
      </c>
      <c r="AG412" s="36">
        <f t="shared" si="4"/>
        <v>10.8</v>
      </c>
      <c r="AH412" s="36">
        <f t="shared" si="4"/>
        <v>11.299999999999999</v>
      </c>
    </row>
    <row r="413" spans="1:34" x14ac:dyDescent="0.25">
      <c r="A413" s="29">
        <v>27</v>
      </c>
      <c r="B413" s="31" t="s">
        <v>40</v>
      </c>
      <c r="C413" s="36">
        <f t="shared" si="1"/>
        <v>20.8</v>
      </c>
      <c r="D413" s="36">
        <f t="shared" si="4"/>
        <v>21.8</v>
      </c>
      <c r="E413" s="36">
        <f t="shared" si="4"/>
        <v>22.599999999999998</v>
      </c>
      <c r="F413" s="36">
        <f t="shared" si="4"/>
        <v>23</v>
      </c>
      <c r="G413" s="36">
        <f t="shared" si="4"/>
        <v>23.200000000000003</v>
      </c>
      <c r="H413" s="36">
        <f t="shared" si="4"/>
        <v>23.4</v>
      </c>
      <c r="I413" s="36">
        <f t="shared" si="4"/>
        <v>24.400000000000002</v>
      </c>
      <c r="J413" s="36">
        <f t="shared" si="4"/>
        <v>26.499999999999996</v>
      </c>
      <c r="K413" s="36">
        <f t="shared" si="4"/>
        <v>29.2</v>
      </c>
      <c r="L413" s="36">
        <f t="shared" si="4"/>
        <v>32.199999999999996</v>
      </c>
      <c r="M413" s="36">
        <f t="shared" si="4"/>
        <v>35.300000000000004</v>
      </c>
      <c r="N413" s="36">
        <f t="shared" si="4"/>
        <v>38.4</v>
      </c>
      <c r="O413" s="36">
        <f t="shared" si="4"/>
        <v>40.900000000000006</v>
      </c>
      <c r="P413" s="36">
        <f t="shared" si="4"/>
        <v>42.999999999999993</v>
      </c>
      <c r="Q413" s="36">
        <f t="shared" si="4"/>
        <v>44</v>
      </c>
      <c r="R413" s="36">
        <f t="shared" si="4"/>
        <v>44</v>
      </c>
      <c r="S413" s="36">
        <f t="shared" si="4"/>
        <v>44.5</v>
      </c>
      <c r="T413" s="36">
        <f t="shared" si="4"/>
        <v>45.699999999999996</v>
      </c>
      <c r="U413" s="36">
        <f t="shared" si="4"/>
        <v>48.699999999999996</v>
      </c>
      <c r="V413" s="36">
        <f t="shared" si="4"/>
        <v>51.7</v>
      </c>
      <c r="W413" s="36">
        <f t="shared" si="4"/>
        <v>52.6</v>
      </c>
      <c r="X413" s="36">
        <f t="shared" si="4"/>
        <v>52.7</v>
      </c>
      <c r="Y413" s="36">
        <f t="shared" si="4"/>
        <v>51.9</v>
      </c>
      <c r="Z413" s="36">
        <f t="shared" si="4"/>
        <v>51.1</v>
      </c>
      <c r="AA413" s="36">
        <f t="shared" si="4"/>
        <v>52.600000000000009</v>
      </c>
      <c r="AB413" s="36">
        <f t="shared" si="4"/>
        <v>55.300000000000004</v>
      </c>
      <c r="AC413" s="36">
        <f t="shared" si="4"/>
        <v>57</v>
      </c>
      <c r="AD413" s="36">
        <f t="shared" si="4"/>
        <v>58.699999999999996</v>
      </c>
      <c r="AE413" s="36">
        <f t="shared" si="4"/>
        <v>60.899999999999991</v>
      </c>
      <c r="AF413" s="36">
        <f t="shared" si="4"/>
        <v>62.5</v>
      </c>
      <c r="AG413" s="36">
        <f t="shared" si="4"/>
        <v>64</v>
      </c>
      <c r="AH413" s="36">
        <f t="shared" si="4"/>
        <v>65.599999999999994</v>
      </c>
    </row>
    <row r="414" spans="1:34" x14ac:dyDescent="0.25">
      <c r="A414" s="29">
        <v>28</v>
      </c>
      <c r="B414" s="31" t="s">
        <v>42</v>
      </c>
      <c r="C414" s="36">
        <f t="shared" si="1"/>
        <v>13.3</v>
      </c>
      <c r="D414" s="36">
        <f t="shared" si="4"/>
        <v>14.700000000000001</v>
      </c>
      <c r="E414" s="36">
        <f t="shared" si="4"/>
        <v>15.899999999999999</v>
      </c>
      <c r="F414" s="36">
        <f t="shared" si="4"/>
        <v>17</v>
      </c>
      <c r="G414" s="36">
        <f t="shared" si="4"/>
        <v>18</v>
      </c>
      <c r="H414" s="36">
        <f t="shared" si="4"/>
        <v>19</v>
      </c>
      <c r="I414" s="36">
        <f t="shared" si="4"/>
        <v>20.2</v>
      </c>
      <c r="J414" s="36">
        <f t="shared" si="4"/>
        <v>21.700000000000003</v>
      </c>
      <c r="K414" s="36">
        <f t="shared" si="4"/>
        <v>23.2</v>
      </c>
      <c r="L414" s="36">
        <f t="shared" si="4"/>
        <v>25</v>
      </c>
      <c r="M414" s="36">
        <f t="shared" si="4"/>
        <v>26.4</v>
      </c>
      <c r="N414" s="36">
        <f t="shared" si="4"/>
        <v>28.3</v>
      </c>
      <c r="O414" s="36">
        <f t="shared" si="4"/>
        <v>30.9</v>
      </c>
      <c r="P414" s="36">
        <f t="shared" si="4"/>
        <v>34.299999999999997</v>
      </c>
      <c r="Q414" s="36">
        <f t="shared" si="4"/>
        <v>37.9</v>
      </c>
      <c r="R414" s="36">
        <f t="shared" si="4"/>
        <v>41.1</v>
      </c>
      <c r="S414" s="36">
        <f t="shared" si="4"/>
        <v>44.6</v>
      </c>
      <c r="T414" s="36">
        <f t="shared" si="4"/>
        <v>48.7</v>
      </c>
      <c r="U414" s="36">
        <f t="shared" si="4"/>
        <v>52.5</v>
      </c>
      <c r="V414" s="36">
        <f t="shared" si="4"/>
        <v>56.2</v>
      </c>
      <c r="W414" s="36">
        <f t="shared" si="4"/>
        <v>59.3</v>
      </c>
      <c r="X414" s="36">
        <f t="shared" si="4"/>
        <v>60.9</v>
      </c>
      <c r="Y414" s="36">
        <f t="shared" si="4"/>
        <v>60.7</v>
      </c>
      <c r="Z414" s="36">
        <f t="shared" si="4"/>
        <v>60.5</v>
      </c>
      <c r="AA414" s="36">
        <f t="shared" si="4"/>
        <v>62.3</v>
      </c>
      <c r="AB414" s="36">
        <f t="shared" si="4"/>
        <v>65.5</v>
      </c>
      <c r="AC414" s="36">
        <f t="shared" si="4"/>
        <v>68.199999999999989</v>
      </c>
      <c r="AD414" s="36">
        <f t="shared" si="4"/>
        <v>70.699999999999989</v>
      </c>
      <c r="AE414" s="36">
        <f t="shared" si="4"/>
        <v>73.699999999999989</v>
      </c>
      <c r="AF414" s="36">
        <f t="shared" si="4"/>
        <v>76.599999999999994</v>
      </c>
      <c r="AG414" s="36">
        <f t="shared" si="4"/>
        <v>79.8</v>
      </c>
      <c r="AH414" s="36">
        <f t="shared" si="4"/>
        <v>84.2</v>
      </c>
    </row>
    <row r="415" spans="1:34" x14ac:dyDescent="0.25">
      <c r="A415" s="29">
        <v>29</v>
      </c>
      <c r="B415" s="31" t="s">
        <v>132</v>
      </c>
      <c r="C415" s="36">
        <f t="shared" si="1"/>
        <v>3.4000000000000004</v>
      </c>
      <c r="D415" s="36">
        <f t="shared" si="4"/>
        <v>3.5000000000000004</v>
      </c>
      <c r="E415" s="36">
        <f t="shared" si="4"/>
        <v>3.8</v>
      </c>
      <c r="F415" s="36">
        <f t="shared" si="4"/>
        <v>4</v>
      </c>
      <c r="G415" s="36">
        <f t="shared" si="4"/>
        <v>4.2</v>
      </c>
      <c r="H415" s="36">
        <f t="shared" si="4"/>
        <v>4.5999999999999996</v>
      </c>
      <c r="I415" s="36">
        <f t="shared" si="4"/>
        <v>5.3</v>
      </c>
      <c r="J415" s="36">
        <f t="shared" si="4"/>
        <v>5.7</v>
      </c>
      <c r="K415" s="36">
        <f t="shared" si="4"/>
        <v>6.6000000000000005</v>
      </c>
      <c r="L415" s="36">
        <f t="shared" si="4"/>
        <v>7.9</v>
      </c>
      <c r="M415" s="36">
        <f t="shared" si="4"/>
        <v>9.5</v>
      </c>
      <c r="N415" s="36">
        <f t="shared" si="4"/>
        <v>11.4</v>
      </c>
      <c r="O415" s="36">
        <f t="shared" si="4"/>
        <v>12.7</v>
      </c>
      <c r="P415" s="36">
        <f t="shared" si="4"/>
        <v>13.7</v>
      </c>
      <c r="Q415" s="36">
        <f t="shared" si="4"/>
        <v>14.9</v>
      </c>
      <c r="R415" s="36">
        <f t="shared" si="4"/>
        <v>14.999999999999998</v>
      </c>
      <c r="S415" s="36">
        <f t="shared" si="4"/>
        <v>14</v>
      </c>
      <c r="T415" s="36">
        <f t="shared" si="4"/>
        <v>13.2</v>
      </c>
      <c r="U415" s="36">
        <f t="shared" si="4"/>
        <v>12.5</v>
      </c>
      <c r="V415" s="36">
        <f t="shared" si="4"/>
        <v>11.999999999999998</v>
      </c>
      <c r="W415" s="36">
        <f t="shared" si="4"/>
        <v>11.799999999999999</v>
      </c>
      <c r="X415" s="36">
        <f t="shared" si="4"/>
        <v>12.2</v>
      </c>
      <c r="Y415" s="36">
        <f t="shared" si="4"/>
        <v>12.3</v>
      </c>
      <c r="Z415" s="36">
        <f t="shared" si="4"/>
        <v>12.3</v>
      </c>
      <c r="AA415" s="36">
        <f t="shared" si="4"/>
        <v>12.299999999999999</v>
      </c>
      <c r="AB415" s="36">
        <f t="shared" si="4"/>
        <v>12.4</v>
      </c>
      <c r="AC415" s="36">
        <f t="shared" si="4"/>
        <v>12.799999999999999</v>
      </c>
      <c r="AD415" s="36">
        <f t="shared" si="4"/>
        <v>13.499999999999998</v>
      </c>
      <c r="AE415" s="36">
        <f t="shared" si="4"/>
        <v>14.4</v>
      </c>
      <c r="AF415" s="36">
        <f t="shared" si="4"/>
        <v>15.299999999999999</v>
      </c>
      <c r="AG415" s="36">
        <f t="shared" si="4"/>
        <v>16.2</v>
      </c>
      <c r="AH415" s="36">
        <f t="shared" si="4"/>
        <v>17</v>
      </c>
    </row>
    <row r="416" spans="1:34" x14ac:dyDescent="0.25">
      <c r="A416" s="29">
        <v>30</v>
      </c>
      <c r="B416" s="31" t="s">
        <v>133</v>
      </c>
      <c r="C416" s="36">
        <f t="shared" si="1"/>
        <v>2.4000000000000004</v>
      </c>
      <c r="D416" s="36">
        <f t="shared" si="4"/>
        <v>2.4000000000000004</v>
      </c>
      <c r="E416" s="36">
        <f t="shared" si="4"/>
        <v>2.5</v>
      </c>
      <c r="F416" s="36">
        <f t="shared" si="4"/>
        <v>2.7</v>
      </c>
      <c r="G416" s="36">
        <f t="shared" si="4"/>
        <v>2.8000000000000003</v>
      </c>
      <c r="H416" s="36">
        <f t="shared" si="4"/>
        <v>2.8000000000000003</v>
      </c>
      <c r="I416" s="36">
        <f t="shared" si="4"/>
        <v>3.0000000000000004</v>
      </c>
      <c r="J416" s="36">
        <f t="shared" si="4"/>
        <v>3.2</v>
      </c>
      <c r="K416" s="36">
        <f t="shared" si="4"/>
        <v>3.5</v>
      </c>
      <c r="L416" s="36">
        <f t="shared" si="4"/>
        <v>3.5999999999999996</v>
      </c>
      <c r="M416" s="36">
        <f t="shared" si="4"/>
        <v>3.9</v>
      </c>
      <c r="N416" s="36">
        <f t="shared" si="4"/>
        <v>4</v>
      </c>
      <c r="O416" s="36">
        <f t="shared" si="4"/>
        <v>4.3</v>
      </c>
      <c r="P416" s="36">
        <f t="shared" si="4"/>
        <v>4.3</v>
      </c>
      <c r="Q416" s="36">
        <f t="shared" si="4"/>
        <v>4.3000000000000007</v>
      </c>
      <c r="R416" s="36">
        <f t="shared" si="4"/>
        <v>4.3</v>
      </c>
      <c r="S416" s="36">
        <f t="shared" si="4"/>
        <v>4.3</v>
      </c>
      <c r="T416" s="36">
        <f t="shared" si="4"/>
        <v>4.3999999999999995</v>
      </c>
      <c r="U416" s="36">
        <f t="shared" si="4"/>
        <v>4.5</v>
      </c>
      <c r="V416" s="36">
        <f t="shared" si="4"/>
        <v>4.7</v>
      </c>
      <c r="W416" s="36">
        <f t="shared" si="4"/>
        <v>4.8999999999999995</v>
      </c>
      <c r="X416" s="36">
        <f t="shared" si="4"/>
        <v>5.2</v>
      </c>
      <c r="Y416" s="36">
        <f t="shared" si="4"/>
        <v>5.3999999999999995</v>
      </c>
      <c r="Z416" s="36">
        <f t="shared" si="4"/>
        <v>5.6000000000000005</v>
      </c>
      <c r="AA416" s="36">
        <f t="shared" si="4"/>
        <v>5.8000000000000007</v>
      </c>
      <c r="AB416" s="36">
        <f t="shared" si="4"/>
        <v>6.3</v>
      </c>
      <c r="AC416" s="36">
        <f t="shared" si="4"/>
        <v>6.5</v>
      </c>
      <c r="AD416" s="36">
        <f t="shared" si="4"/>
        <v>6.8</v>
      </c>
      <c r="AE416" s="36">
        <f t="shared" si="4"/>
        <v>7.3</v>
      </c>
      <c r="AF416" s="36">
        <f t="shared" si="4"/>
        <v>7.7</v>
      </c>
      <c r="AG416" s="36">
        <f t="shared" si="4"/>
        <v>7.7</v>
      </c>
      <c r="AH416" s="36">
        <f t="shared" si="4"/>
        <v>7.7</v>
      </c>
    </row>
    <row r="417" spans="1:34" x14ac:dyDescent="0.25">
      <c r="A417" s="29">
        <v>31</v>
      </c>
      <c r="B417" s="31" t="s">
        <v>134</v>
      </c>
      <c r="C417" s="36">
        <f t="shared" si="1"/>
        <v>1.6</v>
      </c>
      <c r="D417" s="36">
        <f t="shared" si="4"/>
        <v>1.7</v>
      </c>
      <c r="E417" s="36">
        <f t="shared" si="4"/>
        <v>1.7</v>
      </c>
      <c r="F417" s="36">
        <f t="shared" si="4"/>
        <v>1.7</v>
      </c>
      <c r="G417" s="36">
        <f t="shared" si="4"/>
        <v>1.7</v>
      </c>
      <c r="H417" s="36">
        <f t="shared" si="4"/>
        <v>1.7</v>
      </c>
      <c r="I417" s="36">
        <f t="shared" si="4"/>
        <v>1.7</v>
      </c>
      <c r="J417" s="36">
        <f t="shared" si="4"/>
        <v>1.8</v>
      </c>
      <c r="K417" s="36">
        <f t="shared" si="4"/>
        <v>2.1</v>
      </c>
      <c r="L417" s="36">
        <f t="shared" si="4"/>
        <v>2.2000000000000002</v>
      </c>
      <c r="M417" s="36">
        <f t="shared" si="4"/>
        <v>2.4000000000000004</v>
      </c>
      <c r="N417" s="36">
        <f t="shared" si="4"/>
        <v>2.6</v>
      </c>
      <c r="O417" s="36">
        <f t="shared" si="4"/>
        <v>2.8000000000000003</v>
      </c>
      <c r="P417" s="36">
        <f t="shared" si="4"/>
        <v>2.8000000000000003</v>
      </c>
      <c r="Q417" s="36">
        <f t="shared" si="4"/>
        <v>2.7</v>
      </c>
      <c r="R417" s="36">
        <f t="shared" si="4"/>
        <v>2.6</v>
      </c>
      <c r="S417" s="36">
        <f t="shared" si="4"/>
        <v>2.5000000000000004</v>
      </c>
      <c r="T417" s="36">
        <f t="shared" si="4"/>
        <v>2.3000000000000003</v>
      </c>
      <c r="U417" s="36">
        <f t="shared" si="4"/>
        <v>2.3000000000000003</v>
      </c>
      <c r="V417" s="36">
        <f t="shared" si="4"/>
        <v>2.3000000000000003</v>
      </c>
      <c r="W417" s="36">
        <f t="shared" si="4"/>
        <v>2.3000000000000003</v>
      </c>
      <c r="X417" s="36">
        <f t="shared" si="4"/>
        <v>2.4000000000000004</v>
      </c>
      <c r="Y417" s="36">
        <f t="shared" si="4"/>
        <v>2.5000000000000004</v>
      </c>
      <c r="Z417" s="36">
        <f t="shared" si="4"/>
        <v>2.6</v>
      </c>
      <c r="AA417" s="36">
        <f t="shared" si="4"/>
        <v>2.6</v>
      </c>
      <c r="AB417" s="36">
        <f t="shared" si="4"/>
        <v>2.7</v>
      </c>
      <c r="AC417" s="36">
        <f t="shared" si="4"/>
        <v>2.8000000000000003</v>
      </c>
      <c r="AD417" s="36">
        <f t="shared" si="4"/>
        <v>3</v>
      </c>
      <c r="AE417" s="36">
        <f t="shared" si="4"/>
        <v>3.1999999999999997</v>
      </c>
      <c r="AF417" s="36">
        <f t="shared" si="4"/>
        <v>3.5</v>
      </c>
      <c r="AG417" s="36">
        <f t="shared" si="4"/>
        <v>3.6</v>
      </c>
      <c r="AH417" s="36">
        <f t="shared" si="4"/>
        <v>3.6</v>
      </c>
    </row>
    <row r="418" spans="1:34" x14ac:dyDescent="0.25">
      <c r="A418" s="29">
        <v>32</v>
      </c>
      <c r="B418" s="31" t="s">
        <v>135</v>
      </c>
      <c r="C418" s="36">
        <f t="shared" si="1"/>
        <v>5.0999999999999996</v>
      </c>
      <c r="D418" s="36">
        <f t="shared" si="4"/>
        <v>5.4</v>
      </c>
      <c r="E418" s="36">
        <f t="shared" si="4"/>
        <v>5.7</v>
      </c>
      <c r="F418" s="36">
        <f t="shared" si="4"/>
        <v>5.8999999999999995</v>
      </c>
      <c r="G418" s="36">
        <f t="shared" si="4"/>
        <v>5.6999999999999993</v>
      </c>
      <c r="H418" s="36">
        <f t="shared" si="4"/>
        <v>5.6</v>
      </c>
      <c r="I418" s="36">
        <f t="shared" si="4"/>
        <v>5.5</v>
      </c>
      <c r="J418" s="36">
        <f t="shared" si="4"/>
        <v>6.1999999999999993</v>
      </c>
      <c r="K418" s="36">
        <f t="shared" si="4"/>
        <v>7.1999999999999993</v>
      </c>
      <c r="L418" s="36">
        <f t="shared" si="4"/>
        <v>7.8999999999999995</v>
      </c>
      <c r="M418" s="36">
        <f t="shared" si="4"/>
        <v>8.5999999999999979</v>
      </c>
      <c r="N418" s="36">
        <f t="shared" si="4"/>
        <v>9.3000000000000007</v>
      </c>
      <c r="O418" s="36">
        <f t="shared" si="4"/>
        <v>9.6999999999999993</v>
      </c>
      <c r="P418" s="36">
        <f t="shared" si="4"/>
        <v>10.200000000000001</v>
      </c>
      <c r="Q418" s="36">
        <f t="shared" si="4"/>
        <v>10.3</v>
      </c>
      <c r="R418" s="36">
        <f t="shared" si="4"/>
        <v>10.6</v>
      </c>
      <c r="S418" s="36">
        <f t="shared" si="4"/>
        <v>10.700000000000001</v>
      </c>
      <c r="T418" s="36">
        <f t="shared" si="4"/>
        <v>11.200000000000001</v>
      </c>
      <c r="U418" s="36">
        <f t="shared" si="4"/>
        <v>12.8</v>
      </c>
      <c r="V418" s="36">
        <f t="shared" si="4"/>
        <v>15</v>
      </c>
      <c r="W418" s="36">
        <f t="shared" si="4"/>
        <v>16</v>
      </c>
      <c r="X418" s="36">
        <f t="shared" si="4"/>
        <v>15.700000000000001</v>
      </c>
      <c r="Y418" s="36">
        <f t="shared" si="4"/>
        <v>15.100000000000001</v>
      </c>
      <c r="Z418" s="36">
        <f t="shared" si="4"/>
        <v>14.600000000000001</v>
      </c>
      <c r="AA418" s="36">
        <f t="shared" si="4"/>
        <v>15</v>
      </c>
      <c r="AB418" s="36">
        <f t="shared" si="4"/>
        <v>16.100000000000001</v>
      </c>
      <c r="AC418" s="36">
        <f t="shared" si="4"/>
        <v>17.099999999999998</v>
      </c>
      <c r="AD418" s="36">
        <f t="shared" si="4"/>
        <v>18.5</v>
      </c>
      <c r="AE418" s="36">
        <f t="shared" si="4"/>
        <v>20.2</v>
      </c>
      <c r="AF418" s="36">
        <f t="shared" si="4"/>
        <v>21.4</v>
      </c>
      <c r="AG418" s="36">
        <f t="shared" si="4"/>
        <v>22.4</v>
      </c>
      <c r="AH418" s="36">
        <f t="shared" si="4"/>
        <v>23.5</v>
      </c>
    </row>
    <row r="419" spans="1:34" x14ac:dyDescent="0.25">
      <c r="A419" s="29">
        <v>33</v>
      </c>
      <c r="B419" s="31" t="s">
        <v>136</v>
      </c>
      <c r="C419" s="36">
        <f t="shared" si="1"/>
        <v>0.7</v>
      </c>
      <c r="D419" s="36">
        <f t="shared" si="4"/>
        <v>0.7</v>
      </c>
      <c r="E419" s="36">
        <f t="shared" si="4"/>
        <v>0.79999999999999993</v>
      </c>
      <c r="F419" s="36">
        <f t="shared" si="4"/>
        <v>0.79999999999999993</v>
      </c>
      <c r="G419" s="36">
        <f t="shared" si="4"/>
        <v>0.79999999999999993</v>
      </c>
      <c r="H419" s="36">
        <f t="shared" si="4"/>
        <v>0.79999999999999993</v>
      </c>
      <c r="I419" s="36">
        <f t="shared" si="4"/>
        <v>0.79999999999999993</v>
      </c>
      <c r="J419" s="36">
        <f t="shared" si="4"/>
        <v>1.1000000000000001</v>
      </c>
      <c r="K419" s="36">
        <f t="shared" si="4"/>
        <v>1.2000000000000002</v>
      </c>
      <c r="L419" s="36">
        <f t="shared" si="4"/>
        <v>1.3</v>
      </c>
      <c r="M419" s="36">
        <f t="shared" si="4"/>
        <v>1.4000000000000001</v>
      </c>
      <c r="N419" s="36">
        <f t="shared" si="4"/>
        <v>1.6</v>
      </c>
      <c r="O419" s="36">
        <f t="shared" si="4"/>
        <v>1.9</v>
      </c>
      <c r="P419" s="36">
        <f t="shared" si="4"/>
        <v>2.2000000000000002</v>
      </c>
      <c r="Q419" s="36">
        <f t="shared" si="4"/>
        <v>2.3000000000000003</v>
      </c>
      <c r="R419" s="36">
        <f t="shared" si="4"/>
        <v>2.3000000000000003</v>
      </c>
      <c r="S419" s="36">
        <f t="shared" si="4"/>
        <v>2.3000000000000003</v>
      </c>
      <c r="T419" s="36">
        <f t="shared" si="4"/>
        <v>2.2000000000000002</v>
      </c>
      <c r="U419" s="36">
        <f t="shared" si="4"/>
        <v>2.3000000000000003</v>
      </c>
      <c r="V419" s="36">
        <f t="shared" si="4"/>
        <v>2.4000000000000004</v>
      </c>
      <c r="W419" s="36">
        <f t="shared" si="4"/>
        <v>2.5000000000000004</v>
      </c>
      <c r="X419" s="36">
        <f t="shared" si="4"/>
        <v>2.6</v>
      </c>
      <c r="Y419" s="36">
        <f t="shared" si="4"/>
        <v>2.5000000000000004</v>
      </c>
      <c r="Z419" s="36">
        <f t="shared" si="4"/>
        <v>2.6000000000000005</v>
      </c>
      <c r="AA419" s="36">
        <f t="shared" si="4"/>
        <v>2.6000000000000005</v>
      </c>
      <c r="AB419" s="36">
        <f t="shared" si="4"/>
        <v>2.6000000000000005</v>
      </c>
      <c r="AC419" s="36">
        <f t="shared" si="4"/>
        <v>2.8</v>
      </c>
      <c r="AD419" s="36">
        <f t="shared" si="4"/>
        <v>2.9</v>
      </c>
      <c r="AE419" s="36">
        <f t="shared" si="4"/>
        <v>2.9</v>
      </c>
      <c r="AF419" s="36">
        <f t="shared" si="4"/>
        <v>3</v>
      </c>
      <c r="AG419" s="36">
        <f t="shared" si="4"/>
        <v>3.2</v>
      </c>
      <c r="AH419" s="36">
        <f t="shared" si="4"/>
        <v>3.4</v>
      </c>
    </row>
    <row r="420" spans="1:34" x14ac:dyDescent="0.25">
      <c r="A420" s="29">
        <v>34</v>
      </c>
      <c r="B420" s="31" t="s">
        <v>137</v>
      </c>
      <c r="C420" s="36">
        <f t="shared" si="1"/>
        <v>1.1000000000000001</v>
      </c>
      <c r="D420" s="36">
        <f t="shared" si="4"/>
        <v>1.3</v>
      </c>
      <c r="E420" s="36">
        <f t="shared" si="4"/>
        <v>1.3</v>
      </c>
      <c r="F420" s="36">
        <f t="shared" si="4"/>
        <v>1.4000000000000001</v>
      </c>
      <c r="G420" s="36">
        <f t="shared" si="4"/>
        <v>1.4000000000000001</v>
      </c>
      <c r="H420" s="36">
        <f t="shared" si="4"/>
        <v>1.6</v>
      </c>
      <c r="I420" s="36">
        <f t="shared" si="4"/>
        <v>1.8000000000000003</v>
      </c>
      <c r="J420" s="36">
        <f t="shared" si="4"/>
        <v>1.9999999999999998</v>
      </c>
      <c r="K420" s="36">
        <f t="shared" si="4"/>
        <v>2.1</v>
      </c>
      <c r="L420" s="36">
        <f t="shared" si="4"/>
        <v>2.2999999999999998</v>
      </c>
      <c r="M420" s="36">
        <f t="shared" si="4"/>
        <v>2.5</v>
      </c>
      <c r="N420" s="36">
        <f t="shared" si="4"/>
        <v>2.6</v>
      </c>
      <c r="O420" s="36">
        <f t="shared" si="4"/>
        <v>2.8</v>
      </c>
      <c r="P420" s="36">
        <f t="shared" ref="D420:AH428" si="5">P228+P292+P356</f>
        <v>2.9</v>
      </c>
      <c r="Q420" s="36">
        <f t="shared" si="5"/>
        <v>3.2</v>
      </c>
      <c r="R420" s="36">
        <f t="shared" si="5"/>
        <v>3.3</v>
      </c>
      <c r="S420" s="36">
        <f t="shared" si="5"/>
        <v>3.1999999999999997</v>
      </c>
      <c r="T420" s="36">
        <f t="shared" si="5"/>
        <v>3.3</v>
      </c>
      <c r="U420" s="36">
        <f t="shared" si="5"/>
        <v>3.4</v>
      </c>
      <c r="V420" s="36">
        <f t="shared" si="5"/>
        <v>3.8</v>
      </c>
      <c r="W420" s="36">
        <f t="shared" si="5"/>
        <v>4.3000000000000007</v>
      </c>
      <c r="X420" s="36">
        <f t="shared" si="5"/>
        <v>5.2</v>
      </c>
      <c r="Y420" s="36">
        <f t="shared" si="5"/>
        <v>5.8</v>
      </c>
      <c r="Z420" s="36">
        <f t="shared" si="5"/>
        <v>5.8000000000000007</v>
      </c>
      <c r="AA420" s="36">
        <f t="shared" si="5"/>
        <v>5.8000000000000007</v>
      </c>
      <c r="AB420" s="36">
        <f t="shared" si="5"/>
        <v>6</v>
      </c>
      <c r="AC420" s="36">
        <f t="shared" si="5"/>
        <v>6.6999999999999993</v>
      </c>
      <c r="AD420" s="36">
        <f t="shared" si="5"/>
        <v>8.2000000000000011</v>
      </c>
      <c r="AE420" s="36">
        <f t="shared" si="5"/>
        <v>9.4</v>
      </c>
      <c r="AF420" s="36">
        <f t="shared" si="5"/>
        <v>10.299999999999999</v>
      </c>
      <c r="AG420" s="36">
        <f t="shared" si="5"/>
        <v>11.100000000000001</v>
      </c>
      <c r="AH420" s="36">
        <f t="shared" si="5"/>
        <v>11.5</v>
      </c>
    </row>
    <row r="421" spans="1:34" x14ac:dyDescent="0.25">
      <c r="A421" s="29">
        <v>35</v>
      </c>
      <c r="B421" s="31" t="s">
        <v>138</v>
      </c>
      <c r="C421" s="36">
        <f t="shared" si="1"/>
        <v>3.7</v>
      </c>
      <c r="D421" s="36">
        <f t="shared" si="5"/>
        <v>3.9</v>
      </c>
      <c r="E421" s="36">
        <f t="shared" si="5"/>
        <v>4.2</v>
      </c>
      <c r="F421" s="36">
        <f t="shared" si="5"/>
        <v>4.2</v>
      </c>
      <c r="G421" s="36">
        <f t="shared" si="5"/>
        <v>4.3999999999999995</v>
      </c>
      <c r="H421" s="36">
        <f t="shared" si="5"/>
        <v>4.3</v>
      </c>
      <c r="I421" s="36">
        <f t="shared" si="5"/>
        <v>4.4000000000000004</v>
      </c>
      <c r="J421" s="36">
        <f t="shared" si="5"/>
        <v>4.7</v>
      </c>
      <c r="K421" s="36">
        <f t="shared" si="5"/>
        <v>5.2</v>
      </c>
      <c r="L421" s="36">
        <f t="shared" si="5"/>
        <v>5.6000000000000005</v>
      </c>
      <c r="M421" s="36">
        <f t="shared" si="5"/>
        <v>6.1000000000000005</v>
      </c>
      <c r="N421" s="36">
        <f t="shared" si="5"/>
        <v>6.7</v>
      </c>
      <c r="O421" s="36">
        <f t="shared" si="5"/>
        <v>7</v>
      </c>
      <c r="P421" s="36">
        <f t="shared" si="5"/>
        <v>7.5</v>
      </c>
      <c r="Q421" s="36">
        <f t="shared" si="5"/>
        <v>8</v>
      </c>
      <c r="R421" s="36">
        <f t="shared" si="5"/>
        <v>7.8000000000000007</v>
      </c>
      <c r="S421" s="36">
        <f t="shared" si="5"/>
        <v>7.3000000000000007</v>
      </c>
      <c r="T421" s="36">
        <f t="shared" si="5"/>
        <v>7.0000000000000009</v>
      </c>
      <c r="U421" s="36">
        <f t="shared" si="5"/>
        <v>7.0000000000000009</v>
      </c>
      <c r="V421" s="36">
        <f t="shared" si="5"/>
        <v>7.3000000000000007</v>
      </c>
      <c r="W421" s="36">
        <f t="shared" si="5"/>
        <v>7.6999999999999993</v>
      </c>
      <c r="X421" s="36">
        <f t="shared" si="5"/>
        <v>7.6999999999999993</v>
      </c>
      <c r="Y421" s="36">
        <f t="shared" si="5"/>
        <v>7.4</v>
      </c>
      <c r="Z421" s="36">
        <f t="shared" si="5"/>
        <v>7</v>
      </c>
      <c r="AA421" s="36">
        <f t="shared" si="5"/>
        <v>7.1000000000000005</v>
      </c>
      <c r="AB421" s="36">
        <f t="shared" si="5"/>
        <v>7.5</v>
      </c>
      <c r="AC421" s="36">
        <f t="shared" si="5"/>
        <v>7.5</v>
      </c>
      <c r="AD421" s="36">
        <f t="shared" si="5"/>
        <v>7.6</v>
      </c>
      <c r="AE421" s="36">
        <f t="shared" si="5"/>
        <v>8.7000000000000011</v>
      </c>
      <c r="AF421" s="36">
        <f t="shared" si="5"/>
        <v>9.5</v>
      </c>
      <c r="AG421" s="36">
        <f t="shared" si="5"/>
        <v>10</v>
      </c>
      <c r="AH421" s="36">
        <f t="shared" si="5"/>
        <v>10.799999999999999</v>
      </c>
    </row>
    <row r="422" spans="1:34" x14ac:dyDescent="0.25">
      <c r="A422" s="29">
        <v>36</v>
      </c>
      <c r="B422" s="31" t="s">
        <v>139</v>
      </c>
      <c r="C422" s="36">
        <f t="shared" si="1"/>
        <v>0.5</v>
      </c>
      <c r="D422" s="36">
        <f t="shared" si="5"/>
        <v>0.5</v>
      </c>
      <c r="E422" s="36">
        <f t="shared" si="5"/>
        <v>0.5</v>
      </c>
      <c r="F422" s="36">
        <f t="shared" si="5"/>
        <v>0.6</v>
      </c>
      <c r="G422" s="36">
        <f t="shared" si="5"/>
        <v>0.6</v>
      </c>
      <c r="H422" s="36">
        <f t="shared" si="5"/>
        <v>0.6</v>
      </c>
      <c r="I422" s="36">
        <f t="shared" si="5"/>
        <v>0.6</v>
      </c>
      <c r="J422" s="36">
        <f t="shared" si="5"/>
        <v>0.7</v>
      </c>
      <c r="K422" s="36">
        <f t="shared" si="5"/>
        <v>0.89999999999999991</v>
      </c>
      <c r="L422" s="36">
        <f t="shared" si="5"/>
        <v>0.89999999999999991</v>
      </c>
      <c r="M422" s="36">
        <f t="shared" si="5"/>
        <v>1</v>
      </c>
      <c r="N422" s="36">
        <f t="shared" si="5"/>
        <v>1</v>
      </c>
      <c r="O422" s="36">
        <f t="shared" si="5"/>
        <v>1</v>
      </c>
      <c r="P422" s="36">
        <f t="shared" si="5"/>
        <v>1.1000000000000001</v>
      </c>
      <c r="Q422" s="36">
        <f t="shared" si="5"/>
        <v>1.1000000000000001</v>
      </c>
      <c r="R422" s="36">
        <f t="shared" si="5"/>
        <v>1.1000000000000001</v>
      </c>
      <c r="S422" s="36">
        <f t="shared" si="5"/>
        <v>1.1000000000000001</v>
      </c>
      <c r="T422" s="36">
        <f t="shared" si="5"/>
        <v>1.1000000000000001</v>
      </c>
      <c r="U422" s="36">
        <f t="shared" si="5"/>
        <v>1.2000000000000002</v>
      </c>
      <c r="V422" s="36">
        <f t="shared" si="5"/>
        <v>1.4</v>
      </c>
      <c r="W422" s="36">
        <f t="shared" si="5"/>
        <v>1.6</v>
      </c>
      <c r="X422" s="36">
        <f t="shared" si="5"/>
        <v>1.7</v>
      </c>
      <c r="Y422" s="36">
        <f t="shared" si="5"/>
        <v>1.8</v>
      </c>
      <c r="Z422" s="36">
        <f t="shared" si="5"/>
        <v>1.8</v>
      </c>
      <c r="AA422" s="36">
        <f t="shared" si="5"/>
        <v>1.8</v>
      </c>
      <c r="AB422" s="36">
        <f t="shared" si="5"/>
        <v>1.8</v>
      </c>
      <c r="AC422" s="36">
        <f t="shared" si="5"/>
        <v>1.9000000000000001</v>
      </c>
      <c r="AD422" s="36">
        <f t="shared" si="5"/>
        <v>2.1</v>
      </c>
      <c r="AE422" s="36">
        <f t="shared" si="5"/>
        <v>2.5</v>
      </c>
      <c r="AF422" s="36">
        <f t="shared" si="5"/>
        <v>2.8000000000000003</v>
      </c>
      <c r="AG422" s="36">
        <f t="shared" si="5"/>
        <v>2.9</v>
      </c>
      <c r="AH422" s="36">
        <f t="shared" si="5"/>
        <v>3.3</v>
      </c>
    </row>
    <row r="423" spans="1:34" x14ac:dyDescent="0.25">
      <c r="A423" s="29">
        <v>37</v>
      </c>
      <c r="B423" s="31" t="s">
        <v>140</v>
      </c>
      <c r="C423" s="36">
        <f t="shared" si="1"/>
        <v>4.7</v>
      </c>
      <c r="D423" s="36">
        <f t="shared" si="5"/>
        <v>5.5</v>
      </c>
      <c r="E423" s="36">
        <f t="shared" si="5"/>
        <v>6.2</v>
      </c>
      <c r="F423" s="36">
        <f t="shared" si="5"/>
        <v>6.9</v>
      </c>
      <c r="G423" s="36">
        <f t="shared" si="5"/>
        <v>7.6000000000000005</v>
      </c>
      <c r="H423" s="36">
        <f t="shared" si="5"/>
        <v>8.3000000000000007</v>
      </c>
      <c r="I423" s="36">
        <f t="shared" si="5"/>
        <v>8.8000000000000007</v>
      </c>
      <c r="J423" s="36">
        <f t="shared" si="5"/>
        <v>9.3000000000000007</v>
      </c>
      <c r="K423" s="36">
        <f t="shared" si="5"/>
        <v>9.6</v>
      </c>
      <c r="L423" s="36">
        <f t="shared" si="5"/>
        <v>10</v>
      </c>
      <c r="M423" s="36">
        <f t="shared" si="5"/>
        <v>10.7</v>
      </c>
      <c r="N423" s="36">
        <f t="shared" si="5"/>
        <v>12</v>
      </c>
      <c r="O423" s="36">
        <f t="shared" si="5"/>
        <v>13.899999999999999</v>
      </c>
      <c r="P423" s="36">
        <f t="shared" si="5"/>
        <v>16.3</v>
      </c>
      <c r="Q423" s="36">
        <f t="shared" si="5"/>
        <v>18.5</v>
      </c>
      <c r="R423" s="36">
        <f t="shared" si="5"/>
        <v>21.299999999999997</v>
      </c>
      <c r="S423" s="36">
        <f t="shared" si="5"/>
        <v>25.200000000000003</v>
      </c>
      <c r="T423" s="36">
        <f t="shared" si="5"/>
        <v>28.5</v>
      </c>
      <c r="U423" s="36">
        <f t="shared" si="5"/>
        <v>30.5</v>
      </c>
      <c r="V423" s="36">
        <f t="shared" si="5"/>
        <v>32.700000000000003</v>
      </c>
      <c r="W423" s="36">
        <f t="shared" si="5"/>
        <v>35.6</v>
      </c>
      <c r="X423" s="36">
        <f t="shared" si="5"/>
        <v>38.5</v>
      </c>
      <c r="Y423" s="36">
        <f t="shared" si="5"/>
        <v>41.4</v>
      </c>
      <c r="Z423" s="36">
        <f t="shared" si="5"/>
        <v>43.9</v>
      </c>
      <c r="AA423" s="36">
        <f t="shared" si="5"/>
        <v>47.2</v>
      </c>
      <c r="AB423" s="36">
        <f t="shared" si="5"/>
        <v>49.800000000000004</v>
      </c>
      <c r="AC423" s="36">
        <f t="shared" si="5"/>
        <v>52.1</v>
      </c>
      <c r="AD423" s="36">
        <f t="shared" si="5"/>
        <v>56.2</v>
      </c>
      <c r="AE423" s="36">
        <f t="shared" si="5"/>
        <v>59.5</v>
      </c>
      <c r="AF423" s="36">
        <f t="shared" si="5"/>
        <v>61.099999999999994</v>
      </c>
      <c r="AG423" s="36">
        <f t="shared" si="5"/>
        <v>62.8</v>
      </c>
      <c r="AH423" s="36">
        <f t="shared" si="5"/>
        <v>65.7</v>
      </c>
    </row>
    <row r="424" spans="1:34" x14ac:dyDescent="0.25">
      <c r="A424" s="29">
        <v>38</v>
      </c>
      <c r="B424" s="31" t="s">
        <v>141</v>
      </c>
      <c r="C424" s="36">
        <f t="shared" si="1"/>
        <v>7.2</v>
      </c>
      <c r="D424" s="36">
        <f t="shared" si="5"/>
        <v>8</v>
      </c>
      <c r="E424" s="36">
        <f t="shared" si="5"/>
        <v>8.7999999999999989</v>
      </c>
      <c r="F424" s="36">
        <f t="shared" si="5"/>
        <v>9.6000000000000014</v>
      </c>
      <c r="G424" s="36">
        <f t="shared" si="5"/>
        <v>10.4</v>
      </c>
      <c r="H424" s="36">
        <f t="shared" si="5"/>
        <v>11.4</v>
      </c>
      <c r="I424" s="36">
        <f t="shared" si="5"/>
        <v>12.399999999999999</v>
      </c>
      <c r="J424" s="36">
        <f t="shared" si="5"/>
        <v>13.4</v>
      </c>
      <c r="K424" s="36">
        <f t="shared" si="5"/>
        <v>14.5</v>
      </c>
      <c r="L424" s="36">
        <f t="shared" si="5"/>
        <v>15.7</v>
      </c>
      <c r="M424" s="36">
        <f t="shared" si="5"/>
        <v>16.8</v>
      </c>
      <c r="N424" s="36">
        <f t="shared" si="5"/>
        <v>18</v>
      </c>
      <c r="O424" s="36">
        <f t="shared" si="5"/>
        <v>19.100000000000001</v>
      </c>
      <c r="P424" s="36">
        <f t="shared" si="5"/>
        <v>20.400000000000002</v>
      </c>
      <c r="Q424" s="36">
        <f t="shared" si="5"/>
        <v>21.599999999999998</v>
      </c>
      <c r="R424" s="36">
        <f t="shared" si="5"/>
        <v>22.599999999999998</v>
      </c>
      <c r="S424" s="36">
        <f t="shared" si="5"/>
        <v>23.8</v>
      </c>
      <c r="T424" s="36">
        <f t="shared" si="5"/>
        <v>25.1</v>
      </c>
      <c r="U424" s="36">
        <f t="shared" si="5"/>
        <v>26.5</v>
      </c>
      <c r="V424" s="36">
        <f t="shared" si="5"/>
        <v>28</v>
      </c>
      <c r="W424" s="36">
        <f t="shared" si="5"/>
        <v>29</v>
      </c>
      <c r="X424" s="36">
        <f t="shared" si="5"/>
        <v>29.6</v>
      </c>
      <c r="Y424" s="36">
        <f t="shared" si="5"/>
        <v>29.6</v>
      </c>
      <c r="Z424" s="36">
        <f t="shared" si="5"/>
        <v>29.900000000000002</v>
      </c>
      <c r="AA424" s="36">
        <f t="shared" si="5"/>
        <v>30</v>
      </c>
      <c r="AB424" s="36">
        <f t="shared" si="5"/>
        <v>29.900000000000002</v>
      </c>
      <c r="AC424" s="36">
        <f t="shared" si="5"/>
        <v>29.6</v>
      </c>
      <c r="AD424" s="36">
        <f t="shared" si="5"/>
        <v>29.8</v>
      </c>
      <c r="AE424" s="36">
        <f t="shared" si="5"/>
        <v>30.5</v>
      </c>
      <c r="AF424" s="36">
        <f t="shared" si="5"/>
        <v>31.4</v>
      </c>
      <c r="AG424" s="36">
        <f t="shared" si="5"/>
        <v>32.200000000000003</v>
      </c>
      <c r="AH424" s="36">
        <f t="shared" si="5"/>
        <v>33.299999999999997</v>
      </c>
    </row>
    <row r="425" spans="1:34" x14ac:dyDescent="0.25">
      <c r="A425" s="29">
        <v>39</v>
      </c>
      <c r="B425" s="31" t="s">
        <v>142</v>
      </c>
      <c r="C425" s="36">
        <f t="shared" si="1"/>
        <v>27</v>
      </c>
      <c r="D425" s="36">
        <f t="shared" si="5"/>
        <v>29.4</v>
      </c>
      <c r="E425" s="36">
        <f t="shared" si="5"/>
        <v>32.1</v>
      </c>
      <c r="F425" s="36">
        <f t="shared" si="5"/>
        <v>34.700000000000003</v>
      </c>
      <c r="G425" s="36">
        <f t="shared" si="5"/>
        <v>37.299999999999997</v>
      </c>
      <c r="H425" s="36">
        <f t="shared" si="5"/>
        <v>40.1</v>
      </c>
      <c r="I425" s="36">
        <f t="shared" si="5"/>
        <v>43.3</v>
      </c>
      <c r="J425" s="36">
        <f t="shared" si="5"/>
        <v>46.6</v>
      </c>
      <c r="K425" s="36">
        <f t="shared" si="5"/>
        <v>50</v>
      </c>
      <c r="L425" s="36">
        <f t="shared" si="5"/>
        <v>54</v>
      </c>
      <c r="M425" s="36">
        <f t="shared" si="5"/>
        <v>58.400000000000006</v>
      </c>
      <c r="N425" s="36">
        <f t="shared" si="5"/>
        <v>63</v>
      </c>
      <c r="O425" s="36">
        <f t="shared" si="5"/>
        <v>69.099999999999994</v>
      </c>
      <c r="P425" s="36">
        <f t="shared" si="5"/>
        <v>78.5</v>
      </c>
      <c r="Q425" s="36">
        <f t="shared" si="5"/>
        <v>87.199999999999989</v>
      </c>
      <c r="R425" s="36">
        <f t="shared" si="5"/>
        <v>88.8</v>
      </c>
      <c r="S425" s="36">
        <f t="shared" si="5"/>
        <v>86.300000000000011</v>
      </c>
      <c r="T425" s="36">
        <f t="shared" si="5"/>
        <v>84.6</v>
      </c>
      <c r="U425" s="36">
        <f t="shared" si="5"/>
        <v>84.7</v>
      </c>
      <c r="V425" s="36">
        <f t="shared" si="5"/>
        <v>86.5</v>
      </c>
      <c r="W425" s="36">
        <f t="shared" si="5"/>
        <v>89.7</v>
      </c>
      <c r="X425" s="36">
        <f t="shared" si="5"/>
        <v>93.100000000000009</v>
      </c>
      <c r="Y425" s="36">
        <f t="shared" si="5"/>
        <v>95.4</v>
      </c>
      <c r="Z425" s="36">
        <f t="shared" si="5"/>
        <v>97.399999999999991</v>
      </c>
      <c r="AA425" s="36">
        <f t="shared" si="5"/>
        <v>100.10000000000001</v>
      </c>
      <c r="AB425" s="36">
        <f t="shared" si="5"/>
        <v>103.6</v>
      </c>
      <c r="AC425" s="36">
        <f t="shared" si="5"/>
        <v>107.1</v>
      </c>
      <c r="AD425" s="36">
        <f t="shared" si="5"/>
        <v>110.5</v>
      </c>
      <c r="AE425" s="36">
        <f t="shared" si="5"/>
        <v>113.80000000000001</v>
      </c>
      <c r="AF425" s="36">
        <f t="shared" si="5"/>
        <v>117.3</v>
      </c>
      <c r="AG425" s="36">
        <f t="shared" si="5"/>
        <v>121.60000000000001</v>
      </c>
      <c r="AH425" s="36">
        <f t="shared" si="5"/>
        <v>126.5</v>
      </c>
    </row>
    <row r="426" spans="1:34" x14ac:dyDescent="0.25">
      <c r="A426" s="29">
        <v>40</v>
      </c>
      <c r="B426" s="31" t="s">
        <v>143</v>
      </c>
      <c r="C426" s="36">
        <f t="shared" si="1"/>
        <v>1.1000000000000001</v>
      </c>
      <c r="D426" s="36">
        <f t="shared" si="5"/>
        <v>1.2999999999999998</v>
      </c>
      <c r="E426" s="36">
        <f t="shared" si="5"/>
        <v>1.4</v>
      </c>
      <c r="F426" s="36">
        <f t="shared" si="5"/>
        <v>1.5</v>
      </c>
      <c r="G426" s="36">
        <f t="shared" si="5"/>
        <v>1.6</v>
      </c>
      <c r="H426" s="36">
        <f t="shared" si="5"/>
        <v>1.7000000000000002</v>
      </c>
      <c r="I426" s="36">
        <f t="shared" si="5"/>
        <v>1.7000000000000002</v>
      </c>
      <c r="J426" s="36">
        <f t="shared" si="5"/>
        <v>1.9</v>
      </c>
      <c r="K426" s="36">
        <f t="shared" si="5"/>
        <v>2</v>
      </c>
      <c r="L426" s="36">
        <f t="shared" si="5"/>
        <v>2.1</v>
      </c>
      <c r="M426" s="36">
        <f t="shared" si="5"/>
        <v>2.4</v>
      </c>
      <c r="N426" s="36">
        <f t="shared" si="5"/>
        <v>3.3000000000000003</v>
      </c>
      <c r="O426" s="36">
        <f t="shared" si="5"/>
        <v>5.2</v>
      </c>
      <c r="P426" s="36">
        <f t="shared" si="5"/>
        <v>7.5</v>
      </c>
      <c r="Q426" s="36">
        <f t="shared" si="5"/>
        <v>9.8000000000000007</v>
      </c>
      <c r="R426" s="36">
        <f t="shared" si="5"/>
        <v>11.9</v>
      </c>
      <c r="S426" s="36">
        <f t="shared" si="5"/>
        <v>13.7</v>
      </c>
      <c r="T426" s="36">
        <f t="shared" si="5"/>
        <v>14.9</v>
      </c>
      <c r="U426" s="36">
        <f t="shared" si="5"/>
        <v>15.600000000000001</v>
      </c>
      <c r="V426" s="36">
        <f t="shared" si="5"/>
        <v>16.400000000000002</v>
      </c>
      <c r="W426" s="36">
        <f t="shared" si="5"/>
        <v>17.8</v>
      </c>
      <c r="X426" s="36">
        <f t="shared" si="5"/>
        <v>18.2</v>
      </c>
      <c r="Y426" s="36">
        <f t="shared" si="5"/>
        <v>18.299999999999997</v>
      </c>
      <c r="Z426" s="36">
        <f t="shared" si="5"/>
        <v>20.3</v>
      </c>
      <c r="AA426" s="36">
        <f t="shared" si="5"/>
        <v>24.3</v>
      </c>
      <c r="AB426" s="36">
        <f t="shared" si="5"/>
        <v>27.6</v>
      </c>
      <c r="AC426" s="36">
        <f t="shared" si="5"/>
        <v>32.5</v>
      </c>
      <c r="AD426" s="36">
        <f t="shared" si="5"/>
        <v>39</v>
      </c>
      <c r="AE426" s="36">
        <f t="shared" si="5"/>
        <v>45.5</v>
      </c>
      <c r="AF426" s="36">
        <f t="shared" si="5"/>
        <v>53.3</v>
      </c>
      <c r="AG426" s="36">
        <f t="shared" si="5"/>
        <v>64</v>
      </c>
      <c r="AH426" s="36">
        <f t="shared" si="5"/>
        <v>75.099999999999994</v>
      </c>
    </row>
    <row r="427" spans="1:34" x14ac:dyDescent="0.25">
      <c r="A427" s="29">
        <v>41</v>
      </c>
      <c r="B427" s="31" t="s">
        <v>144</v>
      </c>
      <c r="C427" s="36">
        <f t="shared" si="1"/>
        <v>18.399999999999999</v>
      </c>
      <c r="D427" s="36">
        <f t="shared" si="5"/>
        <v>20.400000000000002</v>
      </c>
      <c r="E427" s="36">
        <f t="shared" si="5"/>
        <v>22.9</v>
      </c>
      <c r="F427" s="36">
        <f t="shared" si="5"/>
        <v>25.400000000000002</v>
      </c>
      <c r="G427" s="36">
        <f t="shared" si="5"/>
        <v>27.2</v>
      </c>
      <c r="H427" s="36">
        <f t="shared" si="5"/>
        <v>29</v>
      </c>
      <c r="I427" s="36">
        <f t="shared" si="5"/>
        <v>31.599999999999998</v>
      </c>
      <c r="J427" s="36">
        <f t="shared" si="5"/>
        <v>34.800000000000004</v>
      </c>
      <c r="K427" s="36">
        <f t="shared" si="5"/>
        <v>37.4</v>
      </c>
      <c r="L427" s="36">
        <f t="shared" si="5"/>
        <v>40.699999999999996</v>
      </c>
      <c r="M427" s="36">
        <f t="shared" si="5"/>
        <v>45</v>
      </c>
      <c r="N427" s="36">
        <f t="shared" si="5"/>
        <v>50.199999999999996</v>
      </c>
      <c r="O427" s="36">
        <f t="shared" si="5"/>
        <v>56.199999999999996</v>
      </c>
      <c r="P427" s="36">
        <f t="shared" si="5"/>
        <v>60.900000000000006</v>
      </c>
      <c r="Q427" s="36">
        <f t="shared" si="5"/>
        <v>63.699999999999996</v>
      </c>
      <c r="R427" s="36">
        <f t="shared" si="5"/>
        <v>66</v>
      </c>
      <c r="S427" s="36">
        <f t="shared" si="5"/>
        <v>67.900000000000006</v>
      </c>
      <c r="T427" s="36">
        <f t="shared" si="5"/>
        <v>70.400000000000006</v>
      </c>
      <c r="U427" s="36">
        <f t="shared" si="5"/>
        <v>73.599999999999994</v>
      </c>
      <c r="V427" s="36">
        <f t="shared" si="5"/>
        <v>77.5</v>
      </c>
      <c r="W427" s="36">
        <f t="shared" si="5"/>
        <v>81.599999999999994</v>
      </c>
      <c r="X427" s="36">
        <f t="shared" si="5"/>
        <v>83</v>
      </c>
      <c r="Y427" s="36">
        <f t="shared" si="5"/>
        <v>79.599999999999994</v>
      </c>
      <c r="Z427" s="36">
        <f t="shared" si="5"/>
        <v>76.400000000000006</v>
      </c>
      <c r="AA427" s="36">
        <f t="shared" si="5"/>
        <v>76.8</v>
      </c>
      <c r="AB427" s="36">
        <f t="shared" si="5"/>
        <v>79.599999999999994</v>
      </c>
      <c r="AC427" s="36">
        <f t="shared" si="5"/>
        <v>84.4</v>
      </c>
      <c r="AD427" s="36">
        <f t="shared" si="5"/>
        <v>89.7</v>
      </c>
      <c r="AE427" s="36">
        <f t="shared" si="5"/>
        <v>96.7</v>
      </c>
      <c r="AF427" s="36">
        <f t="shared" si="5"/>
        <v>105.20000000000002</v>
      </c>
      <c r="AG427" s="36">
        <f t="shared" si="5"/>
        <v>111.8</v>
      </c>
      <c r="AH427" s="36">
        <f t="shared" si="5"/>
        <v>117.4</v>
      </c>
    </row>
    <row r="428" spans="1:34" x14ac:dyDescent="0.25">
      <c r="A428" s="29">
        <v>42</v>
      </c>
      <c r="B428" s="31" t="s">
        <v>145</v>
      </c>
      <c r="C428" s="36">
        <f t="shared" si="1"/>
        <v>6.5</v>
      </c>
      <c r="D428" s="36">
        <f t="shared" si="5"/>
        <v>7.8000000000000007</v>
      </c>
      <c r="E428" s="36">
        <f t="shared" si="5"/>
        <v>9</v>
      </c>
      <c r="F428" s="36">
        <f t="shared" si="5"/>
        <v>9.8999999999999986</v>
      </c>
      <c r="G428" s="36">
        <f t="shared" si="5"/>
        <v>10.1</v>
      </c>
      <c r="H428" s="36">
        <f t="shared" si="5"/>
        <v>9.4</v>
      </c>
      <c r="I428" s="36">
        <f t="shared" si="5"/>
        <v>8.3000000000000007</v>
      </c>
      <c r="J428" s="36">
        <f t="shared" si="5"/>
        <v>7.8</v>
      </c>
      <c r="K428" s="36">
        <f t="shared" si="5"/>
        <v>7.5</v>
      </c>
      <c r="L428" s="36">
        <f t="shared" si="5"/>
        <v>7.3</v>
      </c>
      <c r="M428" s="36">
        <f t="shared" si="5"/>
        <v>7.1</v>
      </c>
      <c r="N428" s="36">
        <f t="shared" si="5"/>
        <v>7.7</v>
      </c>
      <c r="O428" s="36">
        <f t="shared" si="5"/>
        <v>8.8000000000000007</v>
      </c>
      <c r="P428" s="36">
        <f t="shared" si="5"/>
        <v>10.3</v>
      </c>
      <c r="Q428" s="36">
        <f t="shared" si="5"/>
        <v>11.4</v>
      </c>
      <c r="R428" s="36">
        <f t="shared" si="5"/>
        <v>11.600000000000001</v>
      </c>
      <c r="S428" s="36">
        <f t="shared" si="5"/>
        <v>11.8</v>
      </c>
      <c r="T428" s="36">
        <f t="shared" si="5"/>
        <v>11.9</v>
      </c>
      <c r="U428" s="36">
        <f t="shared" si="5"/>
        <v>12</v>
      </c>
      <c r="V428" s="36">
        <f t="shared" si="5"/>
        <v>12.5</v>
      </c>
      <c r="W428" s="36">
        <f t="shared" ref="D428:AH436" si="6">W236+W300+W364</f>
        <v>14</v>
      </c>
      <c r="X428" s="36">
        <f t="shared" si="6"/>
        <v>15.3</v>
      </c>
      <c r="Y428" s="36">
        <f t="shared" si="6"/>
        <v>16.7</v>
      </c>
      <c r="Z428" s="36">
        <f t="shared" si="6"/>
        <v>18.2</v>
      </c>
      <c r="AA428" s="36">
        <f t="shared" si="6"/>
        <v>18.600000000000001</v>
      </c>
      <c r="AB428" s="36">
        <f t="shared" si="6"/>
        <v>18.5</v>
      </c>
      <c r="AC428" s="36">
        <f t="shared" si="6"/>
        <v>18.399999999999999</v>
      </c>
      <c r="AD428" s="36">
        <f t="shared" si="6"/>
        <v>18.8</v>
      </c>
      <c r="AE428" s="36">
        <f t="shared" si="6"/>
        <v>19.3</v>
      </c>
      <c r="AF428" s="36">
        <f t="shared" si="6"/>
        <v>20.3</v>
      </c>
      <c r="AG428" s="36">
        <f t="shared" si="6"/>
        <v>21.9</v>
      </c>
      <c r="AH428" s="36">
        <f t="shared" si="6"/>
        <v>23.799999999999997</v>
      </c>
    </row>
    <row r="429" spans="1:34" x14ac:dyDescent="0.25">
      <c r="A429" s="29">
        <v>43</v>
      </c>
      <c r="B429" s="31" t="s">
        <v>146</v>
      </c>
      <c r="C429" s="36">
        <f t="shared" si="1"/>
        <v>4.1999999999999993</v>
      </c>
      <c r="D429" s="36">
        <f t="shared" si="6"/>
        <v>4.6999999999999993</v>
      </c>
      <c r="E429" s="36">
        <f t="shared" si="6"/>
        <v>5.3</v>
      </c>
      <c r="F429" s="36">
        <f t="shared" si="6"/>
        <v>6.1999999999999993</v>
      </c>
      <c r="G429" s="36">
        <f t="shared" si="6"/>
        <v>7.1</v>
      </c>
      <c r="H429" s="36">
        <f t="shared" si="6"/>
        <v>8.4</v>
      </c>
      <c r="I429" s="36">
        <f t="shared" si="6"/>
        <v>9.6</v>
      </c>
      <c r="J429" s="36">
        <f t="shared" si="6"/>
        <v>10.5</v>
      </c>
      <c r="K429" s="36">
        <f t="shared" si="6"/>
        <v>12</v>
      </c>
      <c r="L429" s="36">
        <f t="shared" si="6"/>
        <v>12.899999999999999</v>
      </c>
      <c r="M429" s="36">
        <f t="shared" si="6"/>
        <v>13.1</v>
      </c>
      <c r="N429" s="36">
        <f t="shared" si="6"/>
        <v>14.2</v>
      </c>
      <c r="O429" s="36">
        <f t="shared" si="6"/>
        <v>16.3</v>
      </c>
      <c r="P429" s="36">
        <f t="shared" si="6"/>
        <v>18.600000000000001</v>
      </c>
      <c r="Q429" s="36">
        <f t="shared" si="6"/>
        <v>20.8</v>
      </c>
      <c r="R429" s="36">
        <f t="shared" si="6"/>
        <v>22.7</v>
      </c>
      <c r="S429" s="36">
        <f t="shared" si="6"/>
        <v>24.700000000000003</v>
      </c>
      <c r="T429" s="36">
        <f t="shared" si="6"/>
        <v>26.799999999999997</v>
      </c>
      <c r="U429" s="36">
        <f t="shared" si="6"/>
        <v>27.700000000000003</v>
      </c>
      <c r="V429" s="36">
        <f t="shared" si="6"/>
        <v>27.799999999999997</v>
      </c>
      <c r="W429" s="36">
        <f t="shared" si="6"/>
        <v>28.1</v>
      </c>
      <c r="X429" s="36">
        <f t="shared" si="6"/>
        <v>29.1</v>
      </c>
      <c r="Y429" s="36">
        <f t="shared" si="6"/>
        <v>30</v>
      </c>
      <c r="Z429" s="36">
        <f t="shared" si="6"/>
        <v>29.9</v>
      </c>
      <c r="AA429" s="36">
        <f t="shared" si="6"/>
        <v>29.799999999999997</v>
      </c>
      <c r="AB429" s="36">
        <f t="shared" si="6"/>
        <v>31.1</v>
      </c>
      <c r="AC429" s="36">
        <f t="shared" si="6"/>
        <v>33.4</v>
      </c>
      <c r="AD429" s="36">
        <f t="shared" si="6"/>
        <v>35.200000000000003</v>
      </c>
      <c r="AE429" s="36">
        <f t="shared" si="6"/>
        <v>36.599999999999994</v>
      </c>
      <c r="AF429" s="36">
        <f t="shared" si="6"/>
        <v>38.599999999999994</v>
      </c>
      <c r="AG429" s="36">
        <f t="shared" si="6"/>
        <v>40.4</v>
      </c>
      <c r="AH429" s="36">
        <f t="shared" si="6"/>
        <v>42.5</v>
      </c>
    </row>
    <row r="430" spans="1:34" x14ac:dyDescent="0.25">
      <c r="A430" s="29">
        <v>44</v>
      </c>
      <c r="B430" s="31" t="s">
        <v>147</v>
      </c>
      <c r="C430" s="36">
        <f t="shared" si="1"/>
        <v>0.2</v>
      </c>
      <c r="D430" s="36">
        <f t="shared" si="6"/>
        <v>0.30000000000000004</v>
      </c>
      <c r="E430" s="36">
        <f t="shared" si="6"/>
        <v>0.30000000000000004</v>
      </c>
      <c r="F430" s="36">
        <f t="shared" si="6"/>
        <v>0.30000000000000004</v>
      </c>
      <c r="G430" s="36">
        <f t="shared" si="6"/>
        <v>0.2</v>
      </c>
      <c r="H430" s="36">
        <f t="shared" si="6"/>
        <v>0.2</v>
      </c>
      <c r="I430" s="36">
        <f t="shared" si="6"/>
        <v>0.1</v>
      </c>
      <c r="J430" s="36">
        <f t="shared" si="6"/>
        <v>0.2</v>
      </c>
      <c r="K430" s="36">
        <f t="shared" si="6"/>
        <v>0.30000000000000004</v>
      </c>
      <c r="L430" s="36">
        <f t="shared" si="6"/>
        <v>0.30000000000000004</v>
      </c>
      <c r="M430" s="36">
        <f t="shared" si="6"/>
        <v>0.30000000000000004</v>
      </c>
      <c r="N430" s="36">
        <f t="shared" si="6"/>
        <v>0.4</v>
      </c>
      <c r="O430" s="36">
        <f t="shared" si="6"/>
        <v>0.5</v>
      </c>
      <c r="P430" s="36">
        <f t="shared" si="6"/>
        <v>0.5</v>
      </c>
      <c r="Q430" s="36">
        <f t="shared" si="6"/>
        <v>0.5</v>
      </c>
      <c r="R430" s="36">
        <f t="shared" si="6"/>
        <v>0.5</v>
      </c>
      <c r="S430" s="36">
        <f t="shared" si="6"/>
        <v>0.6</v>
      </c>
      <c r="T430" s="36">
        <f t="shared" si="6"/>
        <v>0.6</v>
      </c>
      <c r="U430" s="36">
        <f t="shared" si="6"/>
        <v>0.7</v>
      </c>
      <c r="V430" s="36">
        <f t="shared" si="6"/>
        <v>0.7</v>
      </c>
      <c r="W430" s="36">
        <f t="shared" si="6"/>
        <v>0.79999999999999993</v>
      </c>
      <c r="X430" s="36">
        <f t="shared" si="6"/>
        <v>0.79999999999999993</v>
      </c>
      <c r="Y430" s="36">
        <f t="shared" si="6"/>
        <v>0.79999999999999993</v>
      </c>
      <c r="Z430" s="36">
        <f t="shared" si="6"/>
        <v>0.89999999999999991</v>
      </c>
      <c r="AA430" s="36">
        <f t="shared" si="6"/>
        <v>1.1000000000000001</v>
      </c>
      <c r="AB430" s="36">
        <f t="shared" si="6"/>
        <v>1.2000000000000002</v>
      </c>
      <c r="AC430" s="36">
        <f t="shared" si="6"/>
        <v>1.2000000000000002</v>
      </c>
      <c r="AD430" s="36">
        <f t="shared" si="6"/>
        <v>1.2000000000000002</v>
      </c>
      <c r="AE430" s="36">
        <f t="shared" si="6"/>
        <v>1.1000000000000001</v>
      </c>
      <c r="AF430" s="36">
        <f t="shared" si="6"/>
        <v>1</v>
      </c>
      <c r="AG430" s="36">
        <f t="shared" si="6"/>
        <v>1.1000000000000001</v>
      </c>
      <c r="AH430" s="36">
        <f t="shared" si="6"/>
        <v>1.1000000000000001</v>
      </c>
    </row>
    <row r="431" spans="1:34" x14ac:dyDescent="0.25">
      <c r="A431" s="29">
        <v>45</v>
      </c>
      <c r="B431" s="31" t="s">
        <v>148</v>
      </c>
      <c r="C431" s="36">
        <f t="shared" si="1"/>
        <v>71.5</v>
      </c>
      <c r="D431" s="36">
        <f t="shared" si="6"/>
        <v>78.900000000000006</v>
      </c>
      <c r="E431" s="36">
        <f t="shared" si="6"/>
        <v>85.9</v>
      </c>
      <c r="F431" s="36">
        <f t="shared" si="6"/>
        <v>92</v>
      </c>
      <c r="G431" s="36">
        <f t="shared" si="6"/>
        <v>97.100000000000009</v>
      </c>
      <c r="H431" s="36">
        <f t="shared" si="6"/>
        <v>101.8</v>
      </c>
      <c r="I431" s="36">
        <f t="shared" si="6"/>
        <v>107.1</v>
      </c>
      <c r="J431" s="36">
        <f t="shared" si="6"/>
        <v>113.5</v>
      </c>
      <c r="K431" s="36">
        <f t="shared" si="6"/>
        <v>120.19999999999999</v>
      </c>
      <c r="L431" s="36">
        <f t="shared" si="6"/>
        <v>127.5</v>
      </c>
      <c r="M431" s="36">
        <f t="shared" si="6"/>
        <v>135.89999999999998</v>
      </c>
      <c r="N431" s="36">
        <f t="shared" si="6"/>
        <v>145.9</v>
      </c>
      <c r="O431" s="36">
        <f t="shared" si="6"/>
        <v>157.69999999999999</v>
      </c>
      <c r="P431" s="36">
        <f t="shared" si="6"/>
        <v>169.6</v>
      </c>
      <c r="Q431" s="36">
        <f t="shared" si="6"/>
        <v>181.29999999999998</v>
      </c>
      <c r="R431" s="36">
        <f t="shared" si="6"/>
        <v>194.89999999999998</v>
      </c>
      <c r="S431" s="36">
        <f t="shared" si="6"/>
        <v>210.7</v>
      </c>
      <c r="T431" s="36">
        <f t="shared" si="6"/>
        <v>229.5</v>
      </c>
      <c r="U431" s="36">
        <f t="shared" si="6"/>
        <v>251.9</v>
      </c>
      <c r="V431" s="36">
        <f t="shared" si="6"/>
        <v>273.5</v>
      </c>
      <c r="W431" s="36">
        <f t="shared" si="6"/>
        <v>289.60000000000002</v>
      </c>
      <c r="X431" s="36">
        <f t="shared" si="6"/>
        <v>298.09999999999997</v>
      </c>
      <c r="Y431" s="36">
        <f t="shared" si="6"/>
        <v>299.90000000000003</v>
      </c>
      <c r="Z431" s="36">
        <f t="shared" si="6"/>
        <v>299.10000000000002</v>
      </c>
      <c r="AA431" s="36">
        <f t="shared" si="6"/>
        <v>297.89999999999998</v>
      </c>
      <c r="AB431" s="36">
        <f t="shared" si="6"/>
        <v>298.89999999999998</v>
      </c>
      <c r="AC431" s="36">
        <f t="shared" si="6"/>
        <v>304.79999999999995</v>
      </c>
      <c r="AD431" s="36">
        <f t="shared" si="6"/>
        <v>313.20000000000005</v>
      </c>
      <c r="AE431" s="36">
        <f t="shared" si="6"/>
        <v>323.40000000000003</v>
      </c>
      <c r="AF431" s="36">
        <f t="shared" si="6"/>
        <v>336.59999999999997</v>
      </c>
      <c r="AG431" s="36">
        <f t="shared" si="6"/>
        <v>351.59999999999997</v>
      </c>
      <c r="AH431" s="36">
        <f t="shared" si="6"/>
        <v>367.3</v>
      </c>
    </row>
    <row r="432" spans="1:34" x14ac:dyDescent="0.25">
      <c r="A432" s="29">
        <v>46</v>
      </c>
      <c r="B432" s="31" t="s">
        <v>149</v>
      </c>
      <c r="C432" s="36">
        <f t="shared" si="1"/>
        <v>7.5</v>
      </c>
      <c r="D432" s="36">
        <f t="shared" si="6"/>
        <v>8.3999999999999986</v>
      </c>
      <c r="E432" s="36">
        <f t="shared" si="6"/>
        <v>9.3000000000000007</v>
      </c>
      <c r="F432" s="36">
        <f t="shared" si="6"/>
        <v>9.8000000000000007</v>
      </c>
      <c r="G432" s="36">
        <f t="shared" si="6"/>
        <v>10</v>
      </c>
      <c r="H432" s="36">
        <f t="shared" si="6"/>
        <v>10.3</v>
      </c>
      <c r="I432" s="36">
        <f t="shared" si="6"/>
        <v>11.3</v>
      </c>
      <c r="J432" s="36">
        <f t="shared" si="6"/>
        <v>13.2</v>
      </c>
      <c r="K432" s="36">
        <f t="shared" si="6"/>
        <v>15.9</v>
      </c>
      <c r="L432" s="36">
        <f t="shared" si="6"/>
        <v>19.2</v>
      </c>
      <c r="M432" s="36">
        <f t="shared" si="6"/>
        <v>23.900000000000002</v>
      </c>
      <c r="N432" s="36">
        <f t="shared" si="6"/>
        <v>28.1</v>
      </c>
      <c r="O432" s="36">
        <f t="shared" si="6"/>
        <v>32.900000000000006</v>
      </c>
      <c r="P432" s="36">
        <f t="shared" si="6"/>
        <v>38.600000000000009</v>
      </c>
      <c r="Q432" s="36">
        <f t="shared" si="6"/>
        <v>41.600000000000009</v>
      </c>
      <c r="R432" s="36">
        <f t="shared" si="6"/>
        <v>41.400000000000006</v>
      </c>
      <c r="S432" s="36">
        <f t="shared" si="6"/>
        <v>40.6</v>
      </c>
      <c r="T432" s="36">
        <f t="shared" si="6"/>
        <v>40.5</v>
      </c>
      <c r="U432" s="36">
        <f t="shared" si="6"/>
        <v>41.6</v>
      </c>
      <c r="V432" s="36">
        <f t="shared" si="6"/>
        <v>45.2</v>
      </c>
      <c r="W432" s="36">
        <f t="shared" si="6"/>
        <v>48.699999999999996</v>
      </c>
      <c r="X432" s="36">
        <f t="shared" si="6"/>
        <v>49.3</v>
      </c>
      <c r="Y432" s="36">
        <f t="shared" si="6"/>
        <v>46.7</v>
      </c>
      <c r="Z432" s="36">
        <f t="shared" si="6"/>
        <v>45</v>
      </c>
      <c r="AA432" s="36">
        <f t="shared" si="6"/>
        <v>46.2</v>
      </c>
      <c r="AB432" s="36">
        <f t="shared" si="6"/>
        <v>49.4</v>
      </c>
      <c r="AC432" s="36">
        <f t="shared" si="6"/>
        <v>53.4</v>
      </c>
      <c r="AD432" s="36">
        <f t="shared" si="6"/>
        <v>57.099999999999994</v>
      </c>
      <c r="AE432" s="36">
        <f t="shared" si="6"/>
        <v>61.8</v>
      </c>
      <c r="AF432" s="36">
        <f t="shared" si="6"/>
        <v>66.8</v>
      </c>
      <c r="AG432" s="36">
        <f t="shared" si="6"/>
        <v>69.899999999999991</v>
      </c>
      <c r="AH432" s="36">
        <f t="shared" si="6"/>
        <v>72.7</v>
      </c>
    </row>
    <row r="433" spans="1:34" x14ac:dyDescent="0.25">
      <c r="A433" s="29">
        <v>47</v>
      </c>
      <c r="B433" s="31" t="s">
        <v>150</v>
      </c>
      <c r="C433" s="36">
        <f t="shared" si="1"/>
        <v>0.7</v>
      </c>
      <c r="D433" s="36">
        <f t="shared" si="6"/>
        <v>0.79999999999999993</v>
      </c>
      <c r="E433" s="36">
        <f t="shared" si="6"/>
        <v>0.9</v>
      </c>
      <c r="F433" s="36">
        <f t="shared" si="6"/>
        <v>1</v>
      </c>
      <c r="G433" s="36">
        <f t="shared" si="6"/>
        <v>1.2</v>
      </c>
      <c r="H433" s="36">
        <f t="shared" si="6"/>
        <v>1.2</v>
      </c>
      <c r="I433" s="36">
        <f t="shared" si="6"/>
        <v>1.4000000000000001</v>
      </c>
      <c r="J433" s="36">
        <f t="shared" si="6"/>
        <v>1.4000000000000001</v>
      </c>
      <c r="K433" s="36">
        <f t="shared" si="6"/>
        <v>1.4000000000000001</v>
      </c>
      <c r="L433" s="36">
        <f t="shared" si="6"/>
        <v>1.5000000000000002</v>
      </c>
      <c r="M433" s="36">
        <f t="shared" si="6"/>
        <v>1.6</v>
      </c>
      <c r="N433" s="36">
        <f t="shared" si="6"/>
        <v>2</v>
      </c>
      <c r="O433" s="36">
        <f t="shared" si="6"/>
        <v>2.4</v>
      </c>
      <c r="P433" s="36">
        <f t="shared" si="6"/>
        <v>2.8</v>
      </c>
      <c r="Q433" s="36">
        <f t="shared" si="6"/>
        <v>3.1000000000000005</v>
      </c>
      <c r="R433" s="36">
        <f t="shared" si="6"/>
        <v>3.4</v>
      </c>
      <c r="S433" s="36">
        <f t="shared" si="6"/>
        <v>3.9000000000000004</v>
      </c>
      <c r="T433" s="36">
        <f t="shared" si="6"/>
        <v>4.3</v>
      </c>
      <c r="U433" s="36">
        <f t="shared" si="6"/>
        <v>4.6000000000000005</v>
      </c>
      <c r="V433" s="36">
        <f t="shared" si="6"/>
        <v>4.8</v>
      </c>
      <c r="W433" s="36">
        <f t="shared" si="6"/>
        <v>4.8999999999999995</v>
      </c>
      <c r="X433" s="36">
        <f t="shared" si="6"/>
        <v>5.1999999999999993</v>
      </c>
      <c r="Y433" s="36">
        <f t="shared" si="6"/>
        <v>5.3999999999999995</v>
      </c>
      <c r="Z433" s="36">
        <f t="shared" si="6"/>
        <v>5.3999999999999995</v>
      </c>
      <c r="AA433" s="36">
        <f t="shared" si="6"/>
        <v>5.3</v>
      </c>
      <c r="AB433" s="36">
        <f t="shared" si="6"/>
        <v>5.3999999999999995</v>
      </c>
      <c r="AC433" s="36">
        <f t="shared" si="6"/>
        <v>5.6</v>
      </c>
      <c r="AD433" s="36">
        <f t="shared" si="6"/>
        <v>5.6</v>
      </c>
      <c r="AE433" s="36">
        <f t="shared" si="6"/>
        <v>5.5</v>
      </c>
      <c r="AF433" s="36">
        <f t="shared" si="6"/>
        <v>5.6</v>
      </c>
      <c r="AG433" s="36">
        <f t="shared" si="6"/>
        <v>5.5</v>
      </c>
      <c r="AH433" s="36">
        <f t="shared" si="6"/>
        <v>5.8</v>
      </c>
    </row>
    <row r="434" spans="1:34" x14ac:dyDescent="0.25">
      <c r="A434" s="29">
        <v>48</v>
      </c>
      <c r="B434" s="31" t="s">
        <v>151</v>
      </c>
      <c r="C434" s="36">
        <f t="shared" si="1"/>
        <v>2.2000000000000002</v>
      </c>
      <c r="D434" s="36">
        <f t="shared" si="6"/>
        <v>2.7</v>
      </c>
      <c r="E434" s="36">
        <f t="shared" si="6"/>
        <v>3.1</v>
      </c>
      <c r="F434" s="36">
        <f t="shared" si="6"/>
        <v>3.5</v>
      </c>
      <c r="G434" s="36">
        <f t="shared" si="6"/>
        <v>3.7</v>
      </c>
      <c r="H434" s="36">
        <f t="shared" si="6"/>
        <v>3.8</v>
      </c>
      <c r="I434" s="36">
        <f t="shared" si="6"/>
        <v>3.9000000000000004</v>
      </c>
      <c r="J434" s="36">
        <f t="shared" si="6"/>
        <v>4.2</v>
      </c>
      <c r="K434" s="36">
        <f t="shared" si="6"/>
        <v>4.5999999999999996</v>
      </c>
      <c r="L434" s="36">
        <f t="shared" si="6"/>
        <v>5.4</v>
      </c>
      <c r="M434" s="36">
        <f t="shared" si="6"/>
        <v>6.5</v>
      </c>
      <c r="N434" s="36">
        <f t="shared" si="6"/>
        <v>8.1000000000000014</v>
      </c>
      <c r="O434" s="36">
        <f t="shared" si="6"/>
        <v>10.6</v>
      </c>
      <c r="P434" s="36">
        <f t="shared" si="6"/>
        <v>13.4</v>
      </c>
      <c r="Q434" s="36">
        <f t="shared" si="6"/>
        <v>15.2</v>
      </c>
      <c r="R434" s="36">
        <f t="shared" si="6"/>
        <v>16.7</v>
      </c>
      <c r="S434" s="36">
        <f t="shared" si="6"/>
        <v>18.100000000000001</v>
      </c>
      <c r="T434" s="36">
        <f t="shared" si="6"/>
        <v>19.7</v>
      </c>
      <c r="U434" s="36">
        <f t="shared" si="6"/>
        <v>21.3</v>
      </c>
      <c r="V434" s="36">
        <f t="shared" si="6"/>
        <v>23.099999999999998</v>
      </c>
      <c r="W434" s="36">
        <f t="shared" si="6"/>
        <v>24.7</v>
      </c>
      <c r="X434" s="36">
        <f t="shared" si="6"/>
        <v>25.799999999999997</v>
      </c>
      <c r="Y434" s="36">
        <f t="shared" si="6"/>
        <v>27.1</v>
      </c>
      <c r="Z434" s="36">
        <f t="shared" si="6"/>
        <v>27.800000000000004</v>
      </c>
      <c r="AA434" s="36">
        <f t="shared" si="6"/>
        <v>27.799999999999997</v>
      </c>
      <c r="AB434" s="36">
        <f t="shared" si="6"/>
        <v>27.5</v>
      </c>
      <c r="AC434" s="36">
        <f t="shared" si="6"/>
        <v>26.9</v>
      </c>
      <c r="AD434" s="36">
        <f t="shared" si="6"/>
        <v>26.300000000000004</v>
      </c>
      <c r="AE434" s="36">
        <f t="shared" si="6"/>
        <v>26.2</v>
      </c>
      <c r="AF434" s="36">
        <f t="shared" si="6"/>
        <v>26.700000000000003</v>
      </c>
      <c r="AG434" s="36">
        <f t="shared" si="6"/>
        <v>26.3</v>
      </c>
      <c r="AH434" s="36">
        <f t="shared" si="6"/>
        <v>25.8</v>
      </c>
    </row>
    <row r="435" spans="1:34" x14ac:dyDescent="0.25">
      <c r="A435" s="29">
        <v>49</v>
      </c>
      <c r="B435" s="31" t="s">
        <v>152</v>
      </c>
      <c r="C435" s="36">
        <f t="shared" si="1"/>
        <v>9.3999999999999986</v>
      </c>
      <c r="D435" s="36">
        <f t="shared" si="6"/>
        <v>10.7</v>
      </c>
      <c r="E435" s="36">
        <f t="shared" si="6"/>
        <v>12.2</v>
      </c>
      <c r="F435" s="36">
        <f t="shared" si="6"/>
        <v>13.600000000000001</v>
      </c>
      <c r="G435" s="36">
        <f t="shared" si="6"/>
        <v>14.8</v>
      </c>
      <c r="H435" s="36">
        <f t="shared" si="6"/>
        <v>16.100000000000001</v>
      </c>
      <c r="I435" s="36">
        <f t="shared" si="6"/>
        <v>17.400000000000002</v>
      </c>
      <c r="J435" s="36">
        <f t="shared" si="6"/>
        <v>18.7</v>
      </c>
      <c r="K435" s="36">
        <f t="shared" si="6"/>
        <v>20</v>
      </c>
      <c r="L435" s="36">
        <f t="shared" si="6"/>
        <v>21.6</v>
      </c>
      <c r="M435" s="36">
        <f t="shared" si="6"/>
        <v>24.1</v>
      </c>
      <c r="N435" s="36">
        <f t="shared" si="6"/>
        <v>27.4</v>
      </c>
      <c r="O435" s="36">
        <f t="shared" si="6"/>
        <v>31.299999999999997</v>
      </c>
      <c r="P435" s="36">
        <f t="shared" si="6"/>
        <v>36.4</v>
      </c>
      <c r="Q435" s="36">
        <f t="shared" si="6"/>
        <v>40.5</v>
      </c>
      <c r="R435" s="36">
        <f t="shared" si="6"/>
        <v>43.4</v>
      </c>
      <c r="S435" s="36">
        <f t="shared" si="6"/>
        <v>46.400000000000006</v>
      </c>
      <c r="T435" s="36">
        <f t="shared" si="6"/>
        <v>49.2</v>
      </c>
      <c r="U435" s="36">
        <f t="shared" si="6"/>
        <v>52.5</v>
      </c>
      <c r="V435" s="36">
        <f t="shared" si="6"/>
        <v>56.2</v>
      </c>
      <c r="W435" s="36">
        <f t="shared" si="6"/>
        <v>59.599999999999994</v>
      </c>
      <c r="X435" s="36">
        <f t="shared" si="6"/>
        <v>63.400000000000006</v>
      </c>
      <c r="Y435" s="36">
        <f t="shared" si="6"/>
        <v>66</v>
      </c>
      <c r="Z435" s="36">
        <f t="shared" si="6"/>
        <v>68.400000000000006</v>
      </c>
      <c r="AA435" s="36">
        <f t="shared" si="6"/>
        <v>70.900000000000006</v>
      </c>
      <c r="AB435" s="36">
        <f t="shared" si="6"/>
        <v>73.7</v>
      </c>
      <c r="AC435" s="36">
        <f t="shared" si="6"/>
        <v>77.100000000000009</v>
      </c>
      <c r="AD435" s="36">
        <f t="shared" si="6"/>
        <v>79.599999999999994</v>
      </c>
      <c r="AE435" s="36">
        <f t="shared" si="6"/>
        <v>81.599999999999994</v>
      </c>
      <c r="AF435" s="36">
        <f t="shared" si="6"/>
        <v>83.9</v>
      </c>
      <c r="AG435" s="36">
        <f t="shared" si="6"/>
        <v>87.6</v>
      </c>
      <c r="AH435" s="36">
        <f t="shared" si="6"/>
        <v>93</v>
      </c>
    </row>
    <row r="436" spans="1:34" x14ac:dyDescent="0.25">
      <c r="A436" s="29">
        <v>50</v>
      </c>
      <c r="B436" s="31" t="s">
        <v>153</v>
      </c>
      <c r="C436" s="36">
        <f t="shared" si="1"/>
        <v>7.3000000000000007</v>
      </c>
      <c r="D436" s="36">
        <f t="shared" si="6"/>
        <v>8.1000000000000014</v>
      </c>
      <c r="E436" s="36">
        <f t="shared" si="6"/>
        <v>8.9</v>
      </c>
      <c r="F436" s="36">
        <f t="shared" si="6"/>
        <v>9.5</v>
      </c>
      <c r="G436" s="36">
        <f t="shared" si="6"/>
        <v>10.199999999999999</v>
      </c>
      <c r="H436" s="36">
        <f t="shared" si="6"/>
        <v>10.799999999999999</v>
      </c>
      <c r="I436" s="36">
        <f t="shared" si="6"/>
        <v>11.4</v>
      </c>
      <c r="J436" s="36">
        <f t="shared" si="6"/>
        <v>11.7</v>
      </c>
      <c r="K436" s="36">
        <f t="shared" si="6"/>
        <v>12</v>
      </c>
      <c r="L436" s="36">
        <f t="shared" si="6"/>
        <v>12.4</v>
      </c>
      <c r="M436" s="36">
        <f t="shared" si="6"/>
        <v>12.899999999999999</v>
      </c>
      <c r="N436" s="36">
        <f t="shared" si="6"/>
        <v>13.7</v>
      </c>
      <c r="O436" s="36">
        <f t="shared" si="6"/>
        <v>14.799999999999999</v>
      </c>
      <c r="P436" s="36">
        <f t="shared" si="6"/>
        <v>15.600000000000001</v>
      </c>
      <c r="Q436" s="36">
        <f t="shared" si="6"/>
        <v>16</v>
      </c>
      <c r="R436" s="36">
        <f t="shared" si="6"/>
        <v>16.899999999999999</v>
      </c>
      <c r="S436" s="36">
        <f t="shared" si="6"/>
        <v>18.200000000000003</v>
      </c>
      <c r="T436" s="36">
        <f t="shared" si="6"/>
        <v>18.8</v>
      </c>
      <c r="U436" s="36">
        <f t="shared" si="6"/>
        <v>19</v>
      </c>
      <c r="V436" s="36">
        <f t="shared" si="6"/>
        <v>18.899999999999999</v>
      </c>
      <c r="W436" s="36">
        <f t="shared" si="6"/>
        <v>19.600000000000001</v>
      </c>
      <c r="X436" s="36">
        <f t="shared" si="6"/>
        <v>21.700000000000003</v>
      </c>
      <c r="Y436" s="36">
        <f t="shared" si="6"/>
        <v>24.4</v>
      </c>
      <c r="Z436" s="36">
        <f t="shared" si="6"/>
        <v>26.1</v>
      </c>
      <c r="AA436" s="36">
        <f t="shared" si="6"/>
        <v>27.7</v>
      </c>
      <c r="AB436" s="36">
        <f t="shared" si="6"/>
        <v>30.2</v>
      </c>
      <c r="AC436" s="36">
        <f t="shared" si="6"/>
        <v>32</v>
      </c>
      <c r="AD436" s="36">
        <f t="shared" ref="D436:AH445" si="7">AD244+AD308+AD372</f>
        <v>32.9</v>
      </c>
      <c r="AE436" s="36">
        <f t="shared" si="7"/>
        <v>33.1</v>
      </c>
      <c r="AF436" s="36">
        <f t="shared" si="7"/>
        <v>33.599999999999994</v>
      </c>
      <c r="AG436" s="36">
        <f t="shared" si="7"/>
        <v>35.5</v>
      </c>
      <c r="AH436" s="36">
        <f t="shared" si="7"/>
        <v>38.299999999999997</v>
      </c>
    </row>
    <row r="437" spans="1:34" x14ac:dyDescent="0.25">
      <c r="A437" s="29">
        <v>51</v>
      </c>
      <c r="B437" s="31" t="s">
        <v>154</v>
      </c>
      <c r="C437" s="36">
        <f t="shared" si="1"/>
        <v>2.7</v>
      </c>
      <c r="D437" s="36">
        <f t="shared" si="7"/>
        <v>3.2</v>
      </c>
      <c r="E437" s="36">
        <f t="shared" si="7"/>
        <v>3.7</v>
      </c>
      <c r="F437" s="36">
        <f t="shared" si="7"/>
        <v>4</v>
      </c>
      <c r="G437" s="36">
        <f t="shared" si="7"/>
        <v>4.2</v>
      </c>
      <c r="H437" s="36">
        <f t="shared" si="7"/>
        <v>4.4000000000000004</v>
      </c>
      <c r="I437" s="36">
        <f t="shared" si="7"/>
        <v>4.6999999999999993</v>
      </c>
      <c r="J437" s="36">
        <f t="shared" si="7"/>
        <v>5.0999999999999996</v>
      </c>
      <c r="K437" s="36">
        <f t="shared" si="7"/>
        <v>5.6</v>
      </c>
      <c r="L437" s="36">
        <f t="shared" si="7"/>
        <v>6.1</v>
      </c>
      <c r="M437" s="36">
        <f t="shared" si="7"/>
        <v>6.8</v>
      </c>
      <c r="N437" s="36">
        <f t="shared" si="7"/>
        <v>8.1</v>
      </c>
      <c r="O437" s="36">
        <f t="shared" si="7"/>
        <v>10.3</v>
      </c>
      <c r="P437" s="36">
        <f t="shared" si="7"/>
        <v>12.5</v>
      </c>
      <c r="Q437" s="36">
        <f t="shared" si="7"/>
        <v>14.5</v>
      </c>
      <c r="R437" s="36">
        <f t="shared" si="7"/>
        <v>16</v>
      </c>
      <c r="S437" s="36">
        <f t="shared" si="7"/>
        <v>17.600000000000001</v>
      </c>
      <c r="T437" s="36">
        <f t="shared" si="7"/>
        <v>19.299999999999997</v>
      </c>
      <c r="U437" s="36">
        <f t="shared" si="7"/>
        <v>20.7</v>
      </c>
      <c r="V437" s="36">
        <f t="shared" si="7"/>
        <v>21.9</v>
      </c>
      <c r="W437" s="36">
        <f t="shared" si="7"/>
        <v>23</v>
      </c>
      <c r="X437" s="36">
        <f t="shared" si="7"/>
        <v>23.6</v>
      </c>
      <c r="Y437" s="36">
        <f t="shared" si="7"/>
        <v>24.4</v>
      </c>
      <c r="Z437" s="36">
        <f t="shared" si="7"/>
        <v>25.9</v>
      </c>
      <c r="AA437" s="36">
        <f t="shared" si="7"/>
        <v>27.200000000000003</v>
      </c>
      <c r="AB437" s="36">
        <f t="shared" si="7"/>
        <v>29.1</v>
      </c>
      <c r="AC437" s="36">
        <f t="shared" si="7"/>
        <v>31.6</v>
      </c>
      <c r="AD437" s="36">
        <f t="shared" si="7"/>
        <v>34.200000000000003</v>
      </c>
      <c r="AE437" s="36">
        <f t="shared" si="7"/>
        <v>36.6</v>
      </c>
      <c r="AF437" s="36">
        <f t="shared" si="7"/>
        <v>38.799999999999997</v>
      </c>
      <c r="AG437" s="36">
        <f t="shared" si="7"/>
        <v>40.400000000000006</v>
      </c>
      <c r="AH437" s="36">
        <f t="shared" si="7"/>
        <v>41.3</v>
      </c>
    </row>
    <row r="438" spans="1:34" x14ac:dyDescent="0.25">
      <c r="A438" s="29">
        <v>52</v>
      </c>
      <c r="B438" s="31" t="s">
        <v>155</v>
      </c>
      <c r="C438" s="36">
        <f t="shared" si="1"/>
        <v>1.7999999999999998</v>
      </c>
      <c r="D438" s="36">
        <f t="shared" si="7"/>
        <v>2</v>
      </c>
      <c r="E438" s="36">
        <f t="shared" si="7"/>
        <v>2.2999999999999998</v>
      </c>
      <c r="F438" s="36">
        <f t="shared" si="7"/>
        <v>2.5</v>
      </c>
      <c r="G438" s="36">
        <f t="shared" si="7"/>
        <v>2.6</v>
      </c>
      <c r="H438" s="36">
        <f t="shared" si="7"/>
        <v>2.8000000000000003</v>
      </c>
      <c r="I438" s="36">
        <f t="shared" si="7"/>
        <v>2.9000000000000004</v>
      </c>
      <c r="J438" s="36">
        <f t="shared" si="7"/>
        <v>3.0000000000000004</v>
      </c>
      <c r="K438" s="36">
        <f t="shared" si="7"/>
        <v>3.1000000000000005</v>
      </c>
      <c r="L438" s="36">
        <f t="shared" si="7"/>
        <v>3.1000000000000005</v>
      </c>
      <c r="M438" s="36">
        <f t="shared" si="7"/>
        <v>3</v>
      </c>
      <c r="N438" s="36">
        <f t="shared" si="7"/>
        <v>2.8999999999999995</v>
      </c>
      <c r="O438" s="36">
        <f t="shared" si="7"/>
        <v>2.8999999999999995</v>
      </c>
      <c r="P438" s="36">
        <f t="shared" si="7"/>
        <v>2.8999999999999995</v>
      </c>
      <c r="Q438" s="36">
        <f t="shared" si="7"/>
        <v>2.8999999999999995</v>
      </c>
      <c r="R438" s="36">
        <f t="shared" si="7"/>
        <v>3</v>
      </c>
      <c r="S438" s="36">
        <f t="shared" si="7"/>
        <v>3.0999999999999996</v>
      </c>
      <c r="T438" s="36">
        <f t="shared" si="7"/>
        <v>3.2</v>
      </c>
      <c r="U438" s="36">
        <f t="shared" si="7"/>
        <v>3.3999999999999995</v>
      </c>
      <c r="V438" s="36">
        <f t="shared" si="7"/>
        <v>3.8</v>
      </c>
      <c r="W438" s="36">
        <f t="shared" si="7"/>
        <v>4.0999999999999996</v>
      </c>
      <c r="X438" s="36">
        <f t="shared" si="7"/>
        <v>4</v>
      </c>
      <c r="Y438" s="36">
        <f t="shared" si="7"/>
        <v>4</v>
      </c>
      <c r="Z438" s="36">
        <f t="shared" si="7"/>
        <v>4</v>
      </c>
      <c r="AA438" s="36">
        <f t="shared" si="7"/>
        <v>4.3</v>
      </c>
      <c r="AB438" s="36">
        <f t="shared" si="7"/>
        <v>4.5</v>
      </c>
      <c r="AC438" s="36">
        <f t="shared" si="7"/>
        <v>4.7</v>
      </c>
      <c r="AD438" s="36">
        <f t="shared" si="7"/>
        <v>4.8999999999999995</v>
      </c>
      <c r="AE438" s="36">
        <f t="shared" si="7"/>
        <v>5.0999999999999996</v>
      </c>
      <c r="AF438" s="36">
        <f t="shared" si="7"/>
        <v>5.5</v>
      </c>
      <c r="AG438" s="36">
        <f t="shared" si="7"/>
        <v>5.8</v>
      </c>
      <c r="AH438" s="36">
        <f t="shared" si="7"/>
        <v>6.2</v>
      </c>
    </row>
    <row r="439" spans="1:34" x14ac:dyDescent="0.25">
      <c r="A439" s="29">
        <v>53</v>
      </c>
      <c r="B439" s="31" t="s">
        <v>83</v>
      </c>
      <c r="C439" s="36">
        <f t="shared" si="1"/>
        <v>1.9000000000000001</v>
      </c>
      <c r="D439" s="36">
        <f t="shared" si="7"/>
        <v>2.2000000000000002</v>
      </c>
      <c r="E439" s="36">
        <f t="shared" si="7"/>
        <v>2.5</v>
      </c>
      <c r="F439" s="36">
        <f t="shared" si="7"/>
        <v>2.8000000000000003</v>
      </c>
      <c r="G439" s="36">
        <f t="shared" si="7"/>
        <v>2.9000000000000004</v>
      </c>
      <c r="H439" s="36">
        <f t="shared" si="7"/>
        <v>3.3</v>
      </c>
      <c r="I439" s="36">
        <f t="shared" si="7"/>
        <v>3.6</v>
      </c>
      <c r="J439" s="36">
        <f t="shared" si="7"/>
        <v>4</v>
      </c>
      <c r="K439" s="36">
        <f t="shared" si="7"/>
        <v>4.2</v>
      </c>
      <c r="L439" s="36">
        <f t="shared" si="7"/>
        <v>4.7</v>
      </c>
      <c r="M439" s="36">
        <f t="shared" si="7"/>
        <v>5.3</v>
      </c>
      <c r="N439" s="36">
        <f t="shared" si="7"/>
        <v>6.1</v>
      </c>
      <c r="O439" s="36">
        <f t="shared" si="7"/>
        <v>6.8</v>
      </c>
      <c r="P439" s="36">
        <f t="shared" si="7"/>
        <v>7.7</v>
      </c>
      <c r="Q439" s="36">
        <f t="shared" si="7"/>
        <v>8.6</v>
      </c>
      <c r="R439" s="36">
        <f t="shared" si="7"/>
        <v>9.6999999999999993</v>
      </c>
      <c r="S439" s="36">
        <f t="shared" si="7"/>
        <v>10.899999999999999</v>
      </c>
      <c r="T439" s="36">
        <f t="shared" si="7"/>
        <v>12</v>
      </c>
      <c r="U439" s="36">
        <f t="shared" si="7"/>
        <v>12.899999999999999</v>
      </c>
      <c r="V439" s="36">
        <f t="shared" si="7"/>
        <v>13.7</v>
      </c>
      <c r="W439" s="36">
        <f t="shared" si="7"/>
        <v>14.700000000000001</v>
      </c>
      <c r="X439" s="36">
        <f t="shared" si="7"/>
        <v>15.7</v>
      </c>
      <c r="Y439" s="36">
        <f t="shared" si="7"/>
        <v>17.100000000000001</v>
      </c>
      <c r="Z439" s="36">
        <f t="shared" si="7"/>
        <v>18.3</v>
      </c>
      <c r="AA439" s="36">
        <f t="shared" si="7"/>
        <v>19.5</v>
      </c>
      <c r="AB439" s="36">
        <f t="shared" si="7"/>
        <v>20.7</v>
      </c>
      <c r="AC439" s="36">
        <f t="shared" si="7"/>
        <v>21.6</v>
      </c>
      <c r="AD439" s="36">
        <f t="shared" si="7"/>
        <v>22.4</v>
      </c>
      <c r="AE439" s="36">
        <f t="shared" si="7"/>
        <v>23.5</v>
      </c>
      <c r="AF439" s="36">
        <f t="shared" si="7"/>
        <v>24.6</v>
      </c>
      <c r="AG439" s="36">
        <f t="shared" si="7"/>
        <v>25.4</v>
      </c>
      <c r="AH439" s="36">
        <f t="shared" si="7"/>
        <v>26.5</v>
      </c>
    </row>
    <row r="440" spans="1:34" x14ac:dyDescent="0.25">
      <c r="A440" s="29">
        <v>54</v>
      </c>
      <c r="B440" s="31" t="s">
        <v>156</v>
      </c>
      <c r="C440" s="36">
        <f t="shared" si="1"/>
        <v>6.6</v>
      </c>
      <c r="D440" s="36">
        <f t="shared" si="7"/>
        <v>7.3000000000000007</v>
      </c>
      <c r="E440" s="36">
        <f t="shared" si="7"/>
        <v>8.2999999999999989</v>
      </c>
      <c r="F440" s="36">
        <f t="shared" si="7"/>
        <v>9.1</v>
      </c>
      <c r="G440" s="36">
        <f t="shared" si="7"/>
        <v>10</v>
      </c>
      <c r="H440" s="36">
        <f t="shared" si="7"/>
        <v>11.4</v>
      </c>
      <c r="I440" s="36">
        <f t="shared" si="7"/>
        <v>12.899999999999999</v>
      </c>
      <c r="J440" s="36">
        <f t="shared" si="7"/>
        <v>13.899999999999999</v>
      </c>
      <c r="K440" s="36">
        <f t="shared" si="7"/>
        <v>14.700000000000001</v>
      </c>
      <c r="L440" s="36">
        <f t="shared" si="7"/>
        <v>15.4</v>
      </c>
      <c r="M440" s="36">
        <f t="shared" si="7"/>
        <v>16.2</v>
      </c>
      <c r="N440" s="36">
        <f t="shared" si="7"/>
        <v>16.799999999999997</v>
      </c>
      <c r="O440" s="36">
        <f t="shared" si="7"/>
        <v>17.399999999999999</v>
      </c>
      <c r="P440" s="36">
        <f t="shared" si="7"/>
        <v>17.8</v>
      </c>
      <c r="Q440" s="36">
        <f t="shared" si="7"/>
        <v>17.899999999999999</v>
      </c>
      <c r="R440" s="36">
        <f t="shared" si="7"/>
        <v>18.8</v>
      </c>
      <c r="S440" s="36">
        <f t="shared" si="7"/>
        <v>20.100000000000001</v>
      </c>
      <c r="T440" s="36">
        <f t="shared" si="7"/>
        <v>21.099999999999998</v>
      </c>
      <c r="U440" s="36">
        <f t="shared" si="7"/>
        <v>22.3</v>
      </c>
      <c r="V440" s="36">
        <f t="shared" si="7"/>
        <v>23.499999999999996</v>
      </c>
      <c r="W440" s="36">
        <f t="shared" si="7"/>
        <v>24.9</v>
      </c>
      <c r="X440" s="36">
        <f t="shared" si="7"/>
        <v>26.6</v>
      </c>
      <c r="Y440" s="36">
        <f t="shared" si="7"/>
        <v>27.4</v>
      </c>
      <c r="Z440" s="36">
        <f t="shared" si="7"/>
        <v>28.4</v>
      </c>
      <c r="AA440" s="36">
        <f t="shared" si="7"/>
        <v>29.5</v>
      </c>
      <c r="AB440" s="36">
        <f t="shared" si="7"/>
        <v>30.499999999999996</v>
      </c>
      <c r="AC440" s="36">
        <f t="shared" si="7"/>
        <v>31.7</v>
      </c>
      <c r="AD440" s="36">
        <f t="shared" si="7"/>
        <v>32.800000000000004</v>
      </c>
      <c r="AE440" s="36">
        <f t="shared" si="7"/>
        <v>33.9</v>
      </c>
      <c r="AF440" s="36">
        <f t="shared" si="7"/>
        <v>35</v>
      </c>
      <c r="AG440" s="36">
        <f t="shared" si="7"/>
        <v>36.5</v>
      </c>
      <c r="AH440" s="36">
        <f t="shared" si="7"/>
        <v>38.5</v>
      </c>
    </row>
    <row r="441" spans="1:34" x14ac:dyDescent="0.25">
      <c r="A441" s="29">
        <v>55</v>
      </c>
      <c r="B441" s="31" t="s">
        <v>157</v>
      </c>
      <c r="C441" s="36">
        <f t="shared" si="1"/>
        <v>8</v>
      </c>
      <c r="D441" s="36">
        <f t="shared" si="7"/>
        <v>8.8000000000000007</v>
      </c>
      <c r="E441" s="36">
        <f t="shared" si="7"/>
        <v>9.6000000000000014</v>
      </c>
      <c r="F441" s="36">
        <f t="shared" si="7"/>
        <v>10.9</v>
      </c>
      <c r="G441" s="36">
        <f t="shared" si="7"/>
        <v>12.2</v>
      </c>
      <c r="H441" s="36">
        <f t="shared" si="7"/>
        <v>13.4</v>
      </c>
      <c r="I441" s="36">
        <f t="shared" si="7"/>
        <v>14.4</v>
      </c>
      <c r="J441" s="36">
        <f t="shared" si="7"/>
        <v>15.1</v>
      </c>
      <c r="K441" s="36">
        <f t="shared" si="7"/>
        <v>15.600000000000001</v>
      </c>
      <c r="L441" s="36">
        <f t="shared" si="7"/>
        <v>16.3</v>
      </c>
      <c r="M441" s="36">
        <f t="shared" si="7"/>
        <v>17.3</v>
      </c>
      <c r="N441" s="36">
        <f t="shared" si="7"/>
        <v>18.600000000000001</v>
      </c>
      <c r="O441" s="36">
        <f t="shared" si="7"/>
        <v>20.2</v>
      </c>
      <c r="P441" s="36">
        <f t="shared" si="7"/>
        <v>21.5</v>
      </c>
      <c r="Q441" s="36">
        <f t="shared" si="7"/>
        <v>23.000000000000004</v>
      </c>
      <c r="R441" s="36">
        <f t="shared" si="7"/>
        <v>24.7</v>
      </c>
      <c r="S441" s="36">
        <f t="shared" si="7"/>
        <v>26.900000000000002</v>
      </c>
      <c r="T441" s="36">
        <f t="shared" si="7"/>
        <v>29</v>
      </c>
      <c r="U441" s="36">
        <f t="shared" si="7"/>
        <v>31.3</v>
      </c>
      <c r="V441" s="36">
        <f t="shared" si="7"/>
        <v>33.700000000000003</v>
      </c>
      <c r="W441" s="36">
        <f t="shared" si="7"/>
        <v>36.799999999999997</v>
      </c>
      <c r="X441" s="36">
        <f t="shared" si="7"/>
        <v>40</v>
      </c>
      <c r="Y441" s="36">
        <f t="shared" si="7"/>
        <v>43.3</v>
      </c>
      <c r="Z441" s="36">
        <f t="shared" si="7"/>
        <v>45.5</v>
      </c>
      <c r="AA441" s="36">
        <f t="shared" si="7"/>
        <v>47.9</v>
      </c>
      <c r="AB441" s="36">
        <f t="shared" si="7"/>
        <v>51.1</v>
      </c>
      <c r="AC441" s="36">
        <f t="shared" si="7"/>
        <v>54.2</v>
      </c>
      <c r="AD441" s="36">
        <f t="shared" si="7"/>
        <v>56.699999999999996</v>
      </c>
      <c r="AE441" s="36">
        <f t="shared" si="7"/>
        <v>58.79999999999999</v>
      </c>
      <c r="AF441" s="36">
        <f t="shared" si="7"/>
        <v>61.100000000000009</v>
      </c>
      <c r="AG441" s="36">
        <f t="shared" si="7"/>
        <v>63.400000000000006</v>
      </c>
      <c r="AH441" s="36">
        <f t="shared" si="7"/>
        <v>65.900000000000006</v>
      </c>
    </row>
    <row r="442" spans="1:34" x14ac:dyDescent="0.25">
      <c r="A442" s="29">
        <v>56</v>
      </c>
      <c r="B442" s="31" t="s">
        <v>158</v>
      </c>
      <c r="C442" s="36">
        <f t="shared" si="1"/>
        <v>0.4</v>
      </c>
      <c r="D442" s="36">
        <f t="shared" si="7"/>
        <v>0.4</v>
      </c>
      <c r="E442" s="36">
        <f t="shared" si="7"/>
        <v>0.4</v>
      </c>
      <c r="F442" s="36">
        <f t="shared" si="7"/>
        <v>0.70000000000000007</v>
      </c>
      <c r="G442" s="36">
        <f t="shared" si="7"/>
        <v>0.70000000000000007</v>
      </c>
      <c r="H442" s="36">
        <f t="shared" si="7"/>
        <v>0.70000000000000007</v>
      </c>
      <c r="I442" s="36">
        <f t="shared" si="7"/>
        <v>0.70000000000000007</v>
      </c>
      <c r="J442" s="36">
        <f t="shared" si="7"/>
        <v>0.70000000000000007</v>
      </c>
      <c r="K442" s="36">
        <f t="shared" si="7"/>
        <v>0.79999999999999993</v>
      </c>
      <c r="L442" s="36">
        <f t="shared" si="7"/>
        <v>0.79999999999999993</v>
      </c>
      <c r="M442" s="36">
        <f t="shared" si="7"/>
        <v>0.79999999999999993</v>
      </c>
      <c r="N442" s="36">
        <f t="shared" si="7"/>
        <v>1.0999999999999999</v>
      </c>
      <c r="O442" s="36">
        <f t="shared" si="7"/>
        <v>1.0999999999999999</v>
      </c>
      <c r="P442" s="36">
        <f t="shared" si="7"/>
        <v>1.3</v>
      </c>
      <c r="Q442" s="36">
        <f t="shared" si="7"/>
        <v>1.4</v>
      </c>
      <c r="R442" s="36">
        <f t="shared" si="7"/>
        <v>1.5999999999999999</v>
      </c>
      <c r="S442" s="36">
        <f t="shared" si="7"/>
        <v>1.8</v>
      </c>
      <c r="T442" s="36">
        <f t="shared" si="7"/>
        <v>1.9000000000000001</v>
      </c>
      <c r="U442" s="36">
        <f t="shared" si="7"/>
        <v>2.1</v>
      </c>
      <c r="V442" s="36">
        <f t="shared" si="7"/>
        <v>2.2999999999999998</v>
      </c>
      <c r="W442" s="36">
        <f t="shared" si="7"/>
        <v>2.5</v>
      </c>
      <c r="X442" s="36">
        <f t="shared" si="7"/>
        <v>2.6999999999999997</v>
      </c>
      <c r="Y442" s="36">
        <f t="shared" si="7"/>
        <v>2.8</v>
      </c>
      <c r="Z442" s="36">
        <f t="shared" si="7"/>
        <v>2.8</v>
      </c>
      <c r="AA442" s="36">
        <f t="shared" si="7"/>
        <v>2.9</v>
      </c>
      <c r="AB442" s="36">
        <f t="shared" si="7"/>
        <v>3.0999999999999996</v>
      </c>
      <c r="AC442" s="36">
        <f t="shared" si="7"/>
        <v>3.0999999999999996</v>
      </c>
      <c r="AD442" s="36">
        <f t="shared" si="7"/>
        <v>3.3000000000000003</v>
      </c>
      <c r="AE442" s="36">
        <f t="shared" si="7"/>
        <v>3.4</v>
      </c>
      <c r="AF442" s="36">
        <f t="shared" si="7"/>
        <v>3.4</v>
      </c>
      <c r="AG442" s="36">
        <f t="shared" si="7"/>
        <v>3.4</v>
      </c>
      <c r="AH442" s="36">
        <f t="shared" si="7"/>
        <v>3.3000000000000003</v>
      </c>
    </row>
    <row r="443" spans="1:34" x14ac:dyDescent="0.25">
      <c r="A443" s="29">
        <v>57</v>
      </c>
      <c r="B443" s="31" t="s">
        <v>159</v>
      </c>
      <c r="C443" s="36">
        <f t="shared" si="1"/>
        <v>2.9000000000000004</v>
      </c>
      <c r="D443" s="36">
        <f t="shared" si="7"/>
        <v>3.0999999999999996</v>
      </c>
      <c r="E443" s="36">
        <f t="shared" si="7"/>
        <v>3.4000000000000004</v>
      </c>
      <c r="F443" s="36">
        <f t="shared" si="7"/>
        <v>3.5999999999999996</v>
      </c>
      <c r="G443" s="36">
        <f t="shared" si="7"/>
        <v>4</v>
      </c>
      <c r="H443" s="36">
        <f t="shared" si="7"/>
        <v>4.3</v>
      </c>
      <c r="I443" s="36">
        <f t="shared" si="7"/>
        <v>4.5999999999999996</v>
      </c>
      <c r="J443" s="36">
        <f t="shared" si="7"/>
        <v>5</v>
      </c>
      <c r="K443" s="36">
        <f t="shared" si="7"/>
        <v>5.5</v>
      </c>
      <c r="L443" s="36">
        <f t="shared" si="7"/>
        <v>5.7</v>
      </c>
      <c r="M443" s="36">
        <f t="shared" si="7"/>
        <v>6.1</v>
      </c>
      <c r="N443" s="36">
        <f t="shared" si="7"/>
        <v>6.4</v>
      </c>
      <c r="O443" s="36">
        <f t="shared" si="7"/>
        <v>6.8</v>
      </c>
      <c r="P443" s="36">
        <f t="shared" si="7"/>
        <v>7.3999999999999995</v>
      </c>
      <c r="Q443" s="36">
        <f t="shared" si="7"/>
        <v>7.9</v>
      </c>
      <c r="R443" s="36">
        <f t="shared" si="7"/>
        <v>8.3999999999999986</v>
      </c>
      <c r="S443" s="36">
        <f t="shared" si="7"/>
        <v>8.8000000000000007</v>
      </c>
      <c r="T443" s="36">
        <f t="shared" si="7"/>
        <v>9.1999999999999993</v>
      </c>
      <c r="U443" s="36">
        <f t="shared" si="7"/>
        <v>9.6999999999999993</v>
      </c>
      <c r="V443" s="36">
        <f t="shared" si="7"/>
        <v>10</v>
      </c>
      <c r="W443" s="36">
        <f t="shared" si="7"/>
        <v>10.4</v>
      </c>
      <c r="X443" s="36">
        <f t="shared" si="7"/>
        <v>11</v>
      </c>
      <c r="Y443" s="36">
        <f t="shared" si="7"/>
        <v>11.2</v>
      </c>
      <c r="Z443" s="36">
        <f t="shared" si="7"/>
        <v>11.399999999999999</v>
      </c>
      <c r="AA443" s="36">
        <f t="shared" si="7"/>
        <v>11.7</v>
      </c>
      <c r="AB443" s="36">
        <f t="shared" si="7"/>
        <v>11.899999999999999</v>
      </c>
      <c r="AC443" s="36">
        <f t="shared" si="7"/>
        <v>12.2</v>
      </c>
      <c r="AD443" s="36">
        <f t="shared" si="7"/>
        <v>12.6</v>
      </c>
      <c r="AE443" s="36">
        <f t="shared" si="7"/>
        <v>13.2</v>
      </c>
      <c r="AF443" s="36">
        <f t="shared" si="7"/>
        <v>13.799999999999999</v>
      </c>
      <c r="AG443" s="36">
        <f t="shared" si="7"/>
        <v>14.5</v>
      </c>
      <c r="AH443" s="36">
        <f t="shared" si="7"/>
        <v>15.100000000000001</v>
      </c>
    </row>
    <row r="444" spans="1:34" x14ac:dyDescent="0.25">
      <c r="A444" s="29">
        <v>58</v>
      </c>
      <c r="B444" s="31" t="s">
        <v>160</v>
      </c>
      <c r="C444" s="36">
        <f t="shared" si="1"/>
        <v>1.1000000000000001</v>
      </c>
      <c r="D444" s="36">
        <f t="shared" si="7"/>
        <v>1.1000000000000001</v>
      </c>
      <c r="E444" s="36">
        <f t="shared" si="7"/>
        <v>1.2</v>
      </c>
      <c r="F444" s="36">
        <f t="shared" si="7"/>
        <v>1.3</v>
      </c>
      <c r="G444" s="36">
        <f t="shared" si="7"/>
        <v>1.4</v>
      </c>
      <c r="H444" s="36">
        <f t="shared" si="7"/>
        <v>1.5</v>
      </c>
      <c r="I444" s="36">
        <f t="shared" si="7"/>
        <v>1.7000000000000002</v>
      </c>
      <c r="J444" s="36">
        <f t="shared" si="7"/>
        <v>2</v>
      </c>
      <c r="K444" s="36">
        <f t="shared" si="7"/>
        <v>2.2000000000000002</v>
      </c>
      <c r="L444" s="36">
        <f t="shared" si="7"/>
        <v>2.4</v>
      </c>
      <c r="M444" s="36">
        <f t="shared" si="7"/>
        <v>2.6999999999999997</v>
      </c>
      <c r="N444" s="36">
        <f t="shared" si="7"/>
        <v>3.0000000000000004</v>
      </c>
      <c r="O444" s="36">
        <f t="shared" si="7"/>
        <v>3.4</v>
      </c>
      <c r="P444" s="36">
        <f t="shared" si="7"/>
        <v>4.0999999999999996</v>
      </c>
      <c r="Q444" s="36">
        <f t="shared" si="7"/>
        <v>4.6000000000000005</v>
      </c>
      <c r="R444" s="36">
        <f t="shared" si="7"/>
        <v>5.2</v>
      </c>
      <c r="S444" s="36">
        <f t="shared" si="7"/>
        <v>5.3999999999999995</v>
      </c>
      <c r="T444" s="36">
        <f t="shared" si="7"/>
        <v>5.7</v>
      </c>
      <c r="U444" s="36">
        <f t="shared" si="7"/>
        <v>6</v>
      </c>
      <c r="V444" s="36">
        <f t="shared" si="7"/>
        <v>6.3</v>
      </c>
      <c r="W444" s="36">
        <f t="shared" si="7"/>
        <v>6.6</v>
      </c>
      <c r="X444" s="36">
        <f t="shared" si="7"/>
        <v>6.9</v>
      </c>
      <c r="Y444" s="36">
        <f t="shared" si="7"/>
        <v>7.3000000000000007</v>
      </c>
      <c r="Z444" s="36">
        <f t="shared" si="7"/>
        <v>7.5</v>
      </c>
      <c r="AA444" s="36">
        <f t="shared" si="7"/>
        <v>7.5</v>
      </c>
      <c r="AB444" s="36">
        <f t="shared" si="7"/>
        <v>7.6000000000000005</v>
      </c>
      <c r="AC444" s="36">
        <f t="shared" si="7"/>
        <v>7.9</v>
      </c>
      <c r="AD444" s="36">
        <f t="shared" si="7"/>
        <v>8.3000000000000007</v>
      </c>
      <c r="AE444" s="36">
        <f t="shared" si="7"/>
        <v>8.6999999999999993</v>
      </c>
      <c r="AF444" s="36">
        <f t="shared" si="7"/>
        <v>9.3999999999999986</v>
      </c>
      <c r="AG444" s="36">
        <f t="shared" si="7"/>
        <v>10.200000000000001</v>
      </c>
      <c r="AH444" s="36">
        <f t="shared" si="7"/>
        <v>10.9</v>
      </c>
    </row>
    <row r="445" spans="1:34" x14ac:dyDescent="0.25">
      <c r="A445" s="29">
        <v>59</v>
      </c>
      <c r="B445" s="31" t="s">
        <v>161</v>
      </c>
      <c r="C445" s="36">
        <f t="shared" si="1"/>
        <v>2.6999999999999997</v>
      </c>
      <c r="D445" s="36">
        <f t="shared" si="7"/>
        <v>2.8000000000000003</v>
      </c>
      <c r="E445" s="36">
        <f t="shared" si="7"/>
        <v>3.0000000000000004</v>
      </c>
      <c r="F445" s="36">
        <f t="shared" ref="D445:AH449" si="8">F253+F317+F381</f>
        <v>3.3000000000000003</v>
      </c>
      <c r="G445" s="36">
        <f t="shared" si="8"/>
        <v>3.6</v>
      </c>
      <c r="H445" s="36">
        <f t="shared" si="8"/>
        <v>3.8000000000000003</v>
      </c>
      <c r="I445" s="36">
        <f t="shared" si="8"/>
        <v>3.9000000000000004</v>
      </c>
      <c r="J445" s="36">
        <f t="shared" si="8"/>
        <v>4.1000000000000005</v>
      </c>
      <c r="K445" s="36">
        <f t="shared" si="8"/>
        <v>4.2</v>
      </c>
      <c r="L445" s="36">
        <f t="shared" si="8"/>
        <v>4.3999999999999995</v>
      </c>
      <c r="M445" s="36">
        <f t="shared" si="8"/>
        <v>4.8</v>
      </c>
      <c r="N445" s="36">
        <f t="shared" si="8"/>
        <v>5.0999999999999996</v>
      </c>
      <c r="O445" s="36">
        <f t="shared" si="8"/>
        <v>5.5</v>
      </c>
      <c r="P445" s="36">
        <f t="shared" si="8"/>
        <v>5.9</v>
      </c>
      <c r="Q445" s="36">
        <f t="shared" si="8"/>
        <v>6.1</v>
      </c>
      <c r="R445" s="36">
        <f t="shared" si="8"/>
        <v>6.5</v>
      </c>
      <c r="S445" s="36">
        <f t="shared" si="8"/>
        <v>6.9</v>
      </c>
      <c r="T445" s="36">
        <f t="shared" si="8"/>
        <v>7.5</v>
      </c>
      <c r="U445" s="36">
        <f t="shared" si="8"/>
        <v>8</v>
      </c>
      <c r="V445" s="36">
        <f t="shared" si="8"/>
        <v>8.7999999999999989</v>
      </c>
      <c r="W445" s="36">
        <f t="shared" si="8"/>
        <v>9.8999999999999986</v>
      </c>
      <c r="X445" s="36">
        <f t="shared" si="8"/>
        <v>11.100000000000001</v>
      </c>
      <c r="Y445" s="36">
        <f t="shared" si="8"/>
        <v>11.8</v>
      </c>
      <c r="Z445" s="36">
        <f t="shared" si="8"/>
        <v>11.8</v>
      </c>
      <c r="AA445" s="36">
        <f t="shared" si="8"/>
        <v>11.600000000000001</v>
      </c>
      <c r="AB445" s="36">
        <f t="shared" si="8"/>
        <v>11.5</v>
      </c>
      <c r="AC445" s="36">
        <f t="shared" si="8"/>
        <v>11.6</v>
      </c>
      <c r="AD445" s="36">
        <f t="shared" si="8"/>
        <v>11.9</v>
      </c>
      <c r="AE445" s="36">
        <f t="shared" si="8"/>
        <v>12.5</v>
      </c>
      <c r="AF445" s="36">
        <f t="shared" si="8"/>
        <v>13</v>
      </c>
      <c r="AG445" s="36">
        <f t="shared" si="8"/>
        <v>13.5</v>
      </c>
      <c r="AH445" s="36">
        <f t="shared" si="8"/>
        <v>14.200000000000001</v>
      </c>
    </row>
    <row r="446" spans="1:34" x14ac:dyDescent="0.25">
      <c r="A446" s="29">
        <v>60</v>
      </c>
      <c r="B446" s="31" t="s">
        <v>162</v>
      </c>
      <c r="C446" s="36">
        <f t="shared" si="1"/>
        <v>5.1999999999999993</v>
      </c>
      <c r="D446" s="36">
        <f t="shared" si="8"/>
        <v>5.6</v>
      </c>
      <c r="E446" s="36">
        <f t="shared" si="8"/>
        <v>6.1</v>
      </c>
      <c r="F446" s="36">
        <f t="shared" si="8"/>
        <v>6.5</v>
      </c>
      <c r="G446" s="36">
        <f t="shared" si="8"/>
        <v>6.8</v>
      </c>
      <c r="H446" s="36">
        <f t="shared" si="8"/>
        <v>7.1000000000000005</v>
      </c>
      <c r="I446" s="36">
        <f t="shared" si="8"/>
        <v>7.3000000000000007</v>
      </c>
      <c r="J446" s="36">
        <f t="shared" si="8"/>
        <v>7.8999999999999995</v>
      </c>
      <c r="K446" s="36">
        <f t="shared" si="8"/>
        <v>8.4</v>
      </c>
      <c r="L446" s="36">
        <f t="shared" si="8"/>
        <v>9</v>
      </c>
      <c r="M446" s="36">
        <f t="shared" si="8"/>
        <v>9.6</v>
      </c>
      <c r="N446" s="36">
        <f t="shared" si="8"/>
        <v>10.299999999999999</v>
      </c>
      <c r="O446" s="36">
        <f t="shared" si="8"/>
        <v>10.700000000000001</v>
      </c>
      <c r="P446" s="36">
        <f t="shared" si="8"/>
        <v>11</v>
      </c>
      <c r="Q446" s="36">
        <f t="shared" si="8"/>
        <v>11.1</v>
      </c>
      <c r="R446" s="36">
        <f t="shared" si="8"/>
        <v>11</v>
      </c>
      <c r="S446" s="36">
        <f t="shared" si="8"/>
        <v>10.9</v>
      </c>
      <c r="T446" s="36">
        <f t="shared" si="8"/>
        <v>11.1</v>
      </c>
      <c r="U446" s="36">
        <f t="shared" si="8"/>
        <v>11.3</v>
      </c>
      <c r="V446" s="36">
        <f t="shared" si="8"/>
        <v>11.4</v>
      </c>
      <c r="W446" s="36">
        <f t="shared" si="8"/>
        <v>11.8</v>
      </c>
      <c r="X446" s="36">
        <f t="shared" si="8"/>
        <v>12.1</v>
      </c>
      <c r="Y446" s="36">
        <f t="shared" si="8"/>
        <v>12.2</v>
      </c>
      <c r="Z446" s="36">
        <f t="shared" si="8"/>
        <v>12.299999999999999</v>
      </c>
      <c r="AA446" s="36">
        <f t="shared" si="8"/>
        <v>12.299999999999999</v>
      </c>
      <c r="AB446" s="36">
        <f t="shared" si="8"/>
        <v>12.799999999999999</v>
      </c>
      <c r="AC446" s="36">
        <f t="shared" si="8"/>
        <v>13.8</v>
      </c>
      <c r="AD446" s="36">
        <f t="shared" si="8"/>
        <v>14.400000000000002</v>
      </c>
      <c r="AE446" s="36">
        <f t="shared" si="8"/>
        <v>14.9</v>
      </c>
      <c r="AF446" s="36">
        <f t="shared" si="8"/>
        <v>14.8</v>
      </c>
      <c r="AG446" s="36">
        <f t="shared" si="8"/>
        <v>15.4</v>
      </c>
      <c r="AH446" s="36">
        <f t="shared" si="8"/>
        <v>16.200000000000003</v>
      </c>
    </row>
    <row r="447" spans="1:34" x14ac:dyDescent="0.25">
      <c r="A447" s="29">
        <v>61</v>
      </c>
      <c r="B447" s="31" t="s">
        <v>99</v>
      </c>
      <c r="C447" s="36">
        <f t="shared" si="1"/>
        <v>5.5</v>
      </c>
      <c r="D447" s="36">
        <f t="shared" si="8"/>
        <v>5.8999999999999995</v>
      </c>
      <c r="E447" s="36">
        <f t="shared" si="8"/>
        <v>6.3</v>
      </c>
      <c r="F447" s="36">
        <f t="shared" si="8"/>
        <v>6.6</v>
      </c>
      <c r="G447" s="36">
        <f t="shared" si="8"/>
        <v>7</v>
      </c>
      <c r="H447" s="36">
        <f t="shared" si="8"/>
        <v>7.5</v>
      </c>
      <c r="I447" s="36">
        <f t="shared" si="8"/>
        <v>8.1</v>
      </c>
      <c r="J447" s="36">
        <f t="shared" si="8"/>
        <v>8.6</v>
      </c>
      <c r="K447" s="36">
        <f t="shared" si="8"/>
        <v>9</v>
      </c>
      <c r="L447" s="36">
        <f t="shared" si="8"/>
        <v>9.4</v>
      </c>
      <c r="M447" s="36">
        <f t="shared" si="8"/>
        <v>9.8000000000000007</v>
      </c>
      <c r="N447" s="36">
        <f t="shared" si="8"/>
        <v>10.600000000000001</v>
      </c>
      <c r="O447" s="36">
        <f t="shared" si="8"/>
        <v>11.700000000000001</v>
      </c>
      <c r="P447" s="36">
        <f t="shared" si="8"/>
        <v>12.9</v>
      </c>
      <c r="Q447" s="36">
        <f t="shared" si="8"/>
        <v>14.2</v>
      </c>
      <c r="R447" s="36">
        <f t="shared" si="8"/>
        <v>15.3</v>
      </c>
      <c r="S447" s="36">
        <f t="shared" si="8"/>
        <v>16.3</v>
      </c>
      <c r="T447" s="36">
        <f t="shared" si="8"/>
        <v>17.399999999999999</v>
      </c>
      <c r="U447" s="36">
        <f t="shared" si="8"/>
        <v>18.299999999999997</v>
      </c>
      <c r="V447" s="36">
        <f t="shared" si="8"/>
        <v>19.5</v>
      </c>
      <c r="W447" s="36">
        <f t="shared" si="8"/>
        <v>20.799999999999997</v>
      </c>
      <c r="X447" s="36">
        <f t="shared" si="8"/>
        <v>22.299999999999997</v>
      </c>
      <c r="Y447" s="36">
        <f t="shared" si="8"/>
        <v>22.9</v>
      </c>
      <c r="Z447" s="36">
        <f t="shared" si="8"/>
        <v>23.299999999999997</v>
      </c>
      <c r="AA447" s="36">
        <f t="shared" si="8"/>
        <v>23.799999999999997</v>
      </c>
      <c r="AB447" s="36">
        <f t="shared" si="8"/>
        <v>24.7</v>
      </c>
      <c r="AC447" s="36">
        <f t="shared" si="8"/>
        <v>25.4</v>
      </c>
      <c r="AD447" s="36">
        <f t="shared" si="8"/>
        <v>26.4</v>
      </c>
      <c r="AE447" s="36">
        <f t="shared" si="8"/>
        <v>28</v>
      </c>
      <c r="AF447" s="36">
        <f t="shared" si="8"/>
        <v>29.799999999999997</v>
      </c>
      <c r="AG447" s="36">
        <f t="shared" si="8"/>
        <v>30.5</v>
      </c>
      <c r="AH447" s="36">
        <f t="shared" si="8"/>
        <v>30.999999999999996</v>
      </c>
    </row>
    <row r="448" spans="1:34" x14ac:dyDescent="0.25">
      <c r="A448" s="29">
        <v>62</v>
      </c>
      <c r="B448" s="31" t="s">
        <v>163</v>
      </c>
      <c r="C448" s="36">
        <f t="shared" si="1"/>
        <v>110</v>
      </c>
      <c r="D448" s="36">
        <f t="shared" si="8"/>
        <v>118.8</v>
      </c>
      <c r="E448" s="36">
        <f t="shared" si="8"/>
        <v>126.8</v>
      </c>
      <c r="F448" s="36">
        <f t="shared" si="8"/>
        <v>133.69999999999999</v>
      </c>
      <c r="G448" s="36">
        <f t="shared" si="8"/>
        <v>140.30000000000001</v>
      </c>
      <c r="H448" s="36">
        <f t="shared" si="8"/>
        <v>143.5</v>
      </c>
      <c r="I448" s="36">
        <f t="shared" si="8"/>
        <v>146.80000000000001</v>
      </c>
      <c r="J448" s="36">
        <f t="shared" si="8"/>
        <v>150.30000000000001</v>
      </c>
      <c r="K448" s="36">
        <f t="shared" si="8"/>
        <v>153.60000000000002</v>
      </c>
      <c r="L448" s="36">
        <f t="shared" si="8"/>
        <v>153.80000000000001</v>
      </c>
      <c r="M448" s="36">
        <f t="shared" si="8"/>
        <v>154.10000000000002</v>
      </c>
      <c r="N448" s="36">
        <f t="shared" si="8"/>
        <v>155.5</v>
      </c>
      <c r="O448" s="36">
        <f t="shared" si="8"/>
        <v>158.19999999999999</v>
      </c>
      <c r="P448" s="36">
        <f t="shared" si="8"/>
        <v>163</v>
      </c>
      <c r="Q448" s="36">
        <f t="shared" si="8"/>
        <v>164.8</v>
      </c>
      <c r="R448" s="36">
        <f t="shared" si="8"/>
        <v>167.2</v>
      </c>
      <c r="S448" s="36">
        <f t="shared" si="8"/>
        <v>172.5</v>
      </c>
      <c r="T448" s="36">
        <f t="shared" si="8"/>
        <v>180.3</v>
      </c>
      <c r="U448" s="36">
        <f t="shared" si="8"/>
        <v>190.4</v>
      </c>
      <c r="V448" s="36">
        <f t="shared" si="8"/>
        <v>201.3</v>
      </c>
      <c r="W448" s="36">
        <f t="shared" si="8"/>
        <v>211.9</v>
      </c>
      <c r="X448" s="36">
        <f t="shared" si="8"/>
        <v>225.8</v>
      </c>
      <c r="Y448" s="36">
        <f t="shared" si="8"/>
        <v>233.70000000000002</v>
      </c>
      <c r="Z448" s="36">
        <f t="shared" si="8"/>
        <v>243.7</v>
      </c>
      <c r="AA448" s="36">
        <f t="shared" si="8"/>
        <v>254.8</v>
      </c>
      <c r="AB448" s="36">
        <f t="shared" si="8"/>
        <v>261.7</v>
      </c>
      <c r="AC448" s="36">
        <f t="shared" si="8"/>
        <v>265.89999999999998</v>
      </c>
      <c r="AD448" s="36">
        <f t="shared" si="8"/>
        <v>270.29999999999995</v>
      </c>
      <c r="AE448" s="36">
        <f t="shared" si="8"/>
        <v>271.3</v>
      </c>
      <c r="AF448" s="36">
        <f t="shared" si="8"/>
        <v>271.7</v>
      </c>
      <c r="AG448" s="36">
        <f t="shared" si="8"/>
        <v>277</v>
      </c>
      <c r="AH448" s="36">
        <f t="shared" si="8"/>
        <v>286.10000000000002</v>
      </c>
    </row>
    <row r="449" spans="1:34" x14ac:dyDescent="0.25">
      <c r="A449" s="29">
        <v>63</v>
      </c>
      <c r="B449" s="31" t="s">
        <v>164</v>
      </c>
      <c r="C449" s="36">
        <f t="shared" si="1"/>
        <v>54</v>
      </c>
      <c r="D449" s="36">
        <f t="shared" si="8"/>
        <v>57.7</v>
      </c>
      <c r="E449" s="36">
        <f t="shared" si="8"/>
        <v>61.699999999999996</v>
      </c>
      <c r="F449" s="36">
        <f t="shared" si="8"/>
        <v>66.7</v>
      </c>
      <c r="G449" s="36">
        <f t="shared" si="8"/>
        <v>70.8</v>
      </c>
      <c r="H449" s="36">
        <f t="shared" si="8"/>
        <v>74.100000000000009</v>
      </c>
      <c r="I449" s="36">
        <f t="shared" si="8"/>
        <v>78.2</v>
      </c>
      <c r="J449" s="36">
        <f t="shared" si="8"/>
        <v>82.8</v>
      </c>
      <c r="K449" s="36">
        <f t="shared" si="8"/>
        <v>88.100000000000009</v>
      </c>
      <c r="L449" s="36">
        <f t="shared" si="8"/>
        <v>92.5</v>
      </c>
      <c r="M449" s="36">
        <f t="shared" si="8"/>
        <v>97.199999999999989</v>
      </c>
      <c r="N449" s="36">
        <f t="shared" si="8"/>
        <v>102.10000000000001</v>
      </c>
      <c r="O449" s="36">
        <f t="shared" si="8"/>
        <v>108.6</v>
      </c>
      <c r="P449" s="36">
        <f t="shared" si="8"/>
        <v>116.6</v>
      </c>
      <c r="Q449" s="36">
        <f t="shared" si="8"/>
        <v>123.2</v>
      </c>
      <c r="R449" s="36">
        <f t="shared" si="8"/>
        <v>129.10000000000002</v>
      </c>
      <c r="S449" s="36">
        <f t="shared" si="8"/>
        <v>134.9</v>
      </c>
      <c r="T449" s="36">
        <f t="shared" si="8"/>
        <v>144.1</v>
      </c>
      <c r="U449" s="36">
        <f t="shared" si="8"/>
        <v>157.80000000000001</v>
      </c>
      <c r="V449" s="36">
        <f t="shared" si="8"/>
        <v>170.9</v>
      </c>
      <c r="W449" s="36">
        <f t="shared" si="8"/>
        <v>187.4</v>
      </c>
      <c r="X449" s="36">
        <f t="shared" si="8"/>
        <v>201.1</v>
      </c>
      <c r="Y449" s="36">
        <f t="shared" si="8"/>
        <v>209.1</v>
      </c>
      <c r="Z449" s="36">
        <f t="shared" si="8"/>
        <v>213.4</v>
      </c>
      <c r="AA449" s="36">
        <f t="shared" si="8"/>
        <v>222.1</v>
      </c>
      <c r="AB449" s="36">
        <f t="shared" si="8"/>
        <v>232.00000000000003</v>
      </c>
      <c r="AC449" s="36">
        <f t="shared" si="8"/>
        <v>238.70000000000002</v>
      </c>
      <c r="AD449" s="36">
        <f t="shared" si="8"/>
        <v>246.39999999999998</v>
      </c>
      <c r="AE449" s="36">
        <f t="shared" si="8"/>
        <v>251.4</v>
      </c>
      <c r="AF449" s="36">
        <f t="shared" si="8"/>
        <v>256.60000000000002</v>
      </c>
      <c r="AG449" s="36">
        <f t="shared" si="8"/>
        <v>266</v>
      </c>
      <c r="AH449" s="36">
        <f t="shared" si="8"/>
        <v>279.60000000000002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1"/>
  <dimension ref="A1:AH449"/>
  <sheetViews>
    <sheetView zoomScaleNormal="100" workbookViewId="0">
      <pane xSplit="2" ySplit="1" topLeftCell="C386" activePane="bottomRight" state="frozen"/>
      <selection pane="topRight" activeCell="C1" sqref="C1"/>
      <selection pane="bottomLeft" activeCell="A2" sqref="A2"/>
      <selection pane="bottomRight" activeCell="C411" sqref="C411"/>
    </sheetView>
  </sheetViews>
  <sheetFormatPr defaultColWidth="11.42578125" defaultRowHeight="15" x14ac:dyDescent="0.25"/>
  <cols>
    <col min="2" max="2" width="46.7109375" customWidth="1"/>
  </cols>
  <sheetData>
    <row r="1" spans="1:34" s="35" customFormat="1" x14ac:dyDescent="0.25">
      <c r="A1" s="34"/>
      <c r="B1" s="35" t="s">
        <v>501</v>
      </c>
      <c r="C1" s="35">
        <v>1987</v>
      </c>
      <c r="D1" s="35">
        <v>1988</v>
      </c>
      <c r="E1" s="35">
        <v>1989</v>
      </c>
      <c r="F1" s="35">
        <v>1990</v>
      </c>
      <c r="G1" s="35">
        <v>1991</v>
      </c>
      <c r="H1" s="35">
        <v>1992</v>
      </c>
      <c r="I1" s="35">
        <v>1993</v>
      </c>
      <c r="J1" s="35">
        <v>1994</v>
      </c>
      <c r="K1" s="35">
        <v>1995</v>
      </c>
      <c r="L1" s="35">
        <v>1996</v>
      </c>
      <c r="M1" s="35">
        <v>1997</v>
      </c>
      <c r="N1" s="35">
        <v>1998</v>
      </c>
      <c r="O1" s="35">
        <v>1999</v>
      </c>
      <c r="P1" s="35">
        <v>2000</v>
      </c>
      <c r="Q1" s="35">
        <v>2001</v>
      </c>
      <c r="R1" s="35">
        <v>2002</v>
      </c>
      <c r="S1" s="35">
        <v>2003</v>
      </c>
      <c r="T1" s="35">
        <v>2004</v>
      </c>
      <c r="U1" s="35">
        <v>2005</v>
      </c>
      <c r="V1" s="35">
        <v>2006</v>
      </c>
      <c r="W1" s="35">
        <v>2007</v>
      </c>
      <c r="X1" s="35">
        <v>2008</v>
      </c>
      <c r="Y1" s="35">
        <v>2009</v>
      </c>
      <c r="Z1" s="35">
        <v>2010</v>
      </c>
      <c r="AA1" s="35">
        <v>2011</v>
      </c>
      <c r="AB1" s="35">
        <v>2012</v>
      </c>
      <c r="AC1" s="35">
        <v>2013</v>
      </c>
      <c r="AD1" s="35">
        <v>2014</v>
      </c>
      <c r="AE1" s="35">
        <v>2015</v>
      </c>
      <c r="AF1" s="35">
        <v>2016</v>
      </c>
      <c r="AG1" s="35">
        <v>2017</v>
      </c>
      <c r="AH1" s="35">
        <v>2018</v>
      </c>
    </row>
    <row r="2" spans="1:34" s="32" customFormat="1" x14ac:dyDescent="0.25">
      <c r="A2" s="33" t="s">
        <v>494</v>
      </c>
    </row>
    <row r="3" spans="1:34" x14ac:dyDescent="0.25">
      <c r="A3">
        <v>1</v>
      </c>
      <c r="B3" t="s">
        <v>108</v>
      </c>
      <c r="C3" s="8">
        <v>290.42887278203523</v>
      </c>
      <c r="D3" s="8">
        <v>278.56150391057008</v>
      </c>
      <c r="E3" s="8">
        <v>295.46600282105021</v>
      </c>
      <c r="F3" s="8">
        <v>308.33258498833544</v>
      </c>
      <c r="G3" s="8">
        <v>312.60319523999476</v>
      </c>
      <c r="H3" s="8">
        <v>328.90542860140943</v>
      </c>
      <c r="I3" s="8">
        <v>321.22654286177425</v>
      </c>
      <c r="J3" s="8">
        <v>350.92918467210262</v>
      </c>
      <c r="K3" s="8">
        <v>336.39268439523227</v>
      </c>
      <c r="L3" s="8">
        <v>343.18185966503046</v>
      </c>
      <c r="M3" s="8">
        <v>367.14632899999998</v>
      </c>
      <c r="N3" s="8">
        <v>369.32899500000002</v>
      </c>
      <c r="O3" s="8">
        <v>377.75538399999999</v>
      </c>
      <c r="P3" s="8">
        <v>382.71303800000004</v>
      </c>
      <c r="Q3" s="8">
        <v>377.63773099999997</v>
      </c>
      <c r="R3" s="8">
        <v>376.10824200000002</v>
      </c>
      <c r="S3" s="8">
        <v>387.11082600000003</v>
      </c>
      <c r="T3" s="8">
        <v>398.05255499999998</v>
      </c>
      <c r="U3" s="8">
        <v>400.76668799999999</v>
      </c>
      <c r="V3" s="8">
        <v>403.35099700000001</v>
      </c>
      <c r="W3" s="8">
        <v>404.75877600000001</v>
      </c>
      <c r="X3" s="8">
        <v>396.10925199999997</v>
      </c>
      <c r="Y3" s="8">
        <v>415.25829199999998</v>
      </c>
      <c r="Z3" s="8">
        <v>416.10214799999994</v>
      </c>
      <c r="AA3" s="8">
        <v>402.16229599999997</v>
      </c>
      <c r="AB3" s="8">
        <v>405.7</v>
      </c>
      <c r="AC3" s="8">
        <v>431.33212600000002</v>
      </c>
      <c r="AD3" s="8">
        <v>442.55784499999993</v>
      </c>
      <c r="AE3" s="8">
        <v>449.34926300000001</v>
      </c>
      <c r="AF3" s="8">
        <v>470.66474099999999</v>
      </c>
      <c r="AG3" s="8">
        <v>477.41153200000002</v>
      </c>
      <c r="AH3" s="8">
        <v>474.60408799999999</v>
      </c>
    </row>
    <row r="4" spans="1:34" x14ac:dyDescent="0.25">
      <c r="A4">
        <v>2</v>
      </c>
      <c r="B4" t="s">
        <v>109</v>
      </c>
      <c r="C4" s="8">
        <v>49.245748116460092</v>
      </c>
      <c r="D4" s="8">
        <v>49.873610673697463</v>
      </c>
      <c r="E4" s="8">
        <v>49.352366286512449</v>
      </c>
      <c r="F4" s="8">
        <v>49.826224820209653</v>
      </c>
      <c r="G4" s="8">
        <v>48.677117875787282</v>
      </c>
      <c r="H4" s="8">
        <v>50.892406521913991</v>
      </c>
      <c r="I4" s="8">
        <v>46.544754474740266</v>
      </c>
      <c r="J4" s="8">
        <v>50.193465183854507</v>
      </c>
      <c r="K4" s="8">
        <v>50.39485506088247</v>
      </c>
      <c r="L4" s="8">
        <v>49.601142017028216</v>
      </c>
      <c r="M4" s="8">
        <v>47.001772999999993</v>
      </c>
      <c r="N4" s="8">
        <v>52.022886999999997</v>
      </c>
      <c r="O4" s="8">
        <v>56.706320999999996</v>
      </c>
      <c r="P4" s="8">
        <v>49.037701999999996</v>
      </c>
      <c r="Q4" s="8">
        <v>52.893350999999996</v>
      </c>
      <c r="R4" s="8">
        <v>54.144642999999995</v>
      </c>
      <c r="S4" s="8">
        <v>55.496300999999995</v>
      </c>
      <c r="T4" s="8">
        <v>57.775640999999993</v>
      </c>
      <c r="U4" s="8">
        <v>57.245201999999999</v>
      </c>
      <c r="V4" s="8">
        <v>56.716170000000005</v>
      </c>
      <c r="W4" s="8">
        <v>49.874397999999999</v>
      </c>
      <c r="X4" s="8">
        <v>49.044268000000002</v>
      </c>
      <c r="Y4" s="8">
        <v>47.103545999999994</v>
      </c>
      <c r="Z4" s="8">
        <v>47.961815999999999</v>
      </c>
      <c r="AA4" s="8">
        <v>49.843443999999998</v>
      </c>
      <c r="AB4" s="8">
        <v>46.9</v>
      </c>
      <c r="AC4" s="8">
        <v>47.712776999999996</v>
      </c>
      <c r="AD4" s="8">
        <v>52.437483</v>
      </c>
      <c r="AE4" s="8">
        <v>50.681077999999999</v>
      </c>
      <c r="AF4" s="8">
        <v>50.127189000000001</v>
      </c>
      <c r="AG4" s="8">
        <v>52.572555000000001</v>
      </c>
      <c r="AH4" s="8">
        <v>52.644780999999995</v>
      </c>
    </row>
    <row r="5" spans="1:34" x14ac:dyDescent="0.25">
      <c r="A5">
        <v>3</v>
      </c>
      <c r="B5" t="s">
        <v>110</v>
      </c>
      <c r="C5" s="8">
        <v>276.28571291405615</v>
      </c>
      <c r="D5" s="8">
        <v>281.19799725475474</v>
      </c>
      <c r="E5" s="8">
        <v>270.75434616512422</v>
      </c>
      <c r="F5" s="8">
        <v>267.83389218759345</v>
      </c>
      <c r="G5" s="8">
        <v>274.3342574921603</v>
      </c>
      <c r="H5" s="8">
        <v>273.3787172498354</v>
      </c>
      <c r="I5" s="8">
        <v>269.0316820668142</v>
      </c>
      <c r="J5" s="8">
        <v>267.91464206611141</v>
      </c>
      <c r="K5" s="8">
        <v>262.14102567759977</v>
      </c>
      <c r="L5" s="8">
        <v>259.16673844817103</v>
      </c>
      <c r="M5" s="8">
        <v>262.81241999999997</v>
      </c>
      <c r="N5" s="8">
        <v>255.95013599999999</v>
      </c>
      <c r="O5" s="8">
        <v>250.58580299999997</v>
      </c>
      <c r="P5" s="8">
        <v>260.63259299999999</v>
      </c>
      <c r="Q5" s="8">
        <v>270.53067599999997</v>
      </c>
      <c r="R5" s="8">
        <v>253.65787200000003</v>
      </c>
      <c r="S5" s="8">
        <v>254.05321499999999</v>
      </c>
      <c r="T5" s="8">
        <v>244.98934200000002</v>
      </c>
      <c r="U5" s="8">
        <v>243.32817599999998</v>
      </c>
      <c r="V5" s="8">
        <v>245.17069200000003</v>
      </c>
      <c r="W5" s="8">
        <v>248.35882499999997</v>
      </c>
      <c r="X5" s="8">
        <v>263.171493</v>
      </c>
      <c r="Y5" s="8">
        <v>286.10501399999998</v>
      </c>
      <c r="Z5" s="8">
        <v>297.15285599999999</v>
      </c>
      <c r="AA5" s="8">
        <v>326.89425599999998</v>
      </c>
      <c r="AB5" s="8">
        <v>362.7</v>
      </c>
      <c r="AC5" s="8">
        <v>399.811464</v>
      </c>
      <c r="AD5" s="8">
        <v>451.13351399999999</v>
      </c>
      <c r="AE5" s="8">
        <v>442.26187199999998</v>
      </c>
      <c r="AF5" s="8">
        <v>424.05433199999999</v>
      </c>
      <c r="AG5" s="8">
        <v>457.01288099999999</v>
      </c>
      <c r="AH5" s="8">
        <v>528.34871699999997</v>
      </c>
    </row>
    <row r="6" spans="1:34" x14ac:dyDescent="0.25">
      <c r="A6">
        <v>4</v>
      </c>
      <c r="B6" t="s">
        <v>111</v>
      </c>
      <c r="C6" s="8">
        <v>102.4293877532305</v>
      </c>
      <c r="D6" s="8">
        <v>113.2309423979505</v>
      </c>
      <c r="E6" s="8">
        <v>113.88595658068316</v>
      </c>
      <c r="F6" s="8">
        <v>119.34852769440286</v>
      </c>
      <c r="G6" s="8">
        <v>122.1416070413876</v>
      </c>
      <c r="H6" s="8">
        <v>119.90467181170089</v>
      </c>
      <c r="I6" s="8">
        <v>117.07451619064123</v>
      </c>
      <c r="J6" s="8">
        <v>125.78744070320906</v>
      </c>
      <c r="K6" s="8">
        <v>125.10770900442644</v>
      </c>
      <c r="L6" s="8">
        <v>129.03779410329201</v>
      </c>
      <c r="M6" s="8">
        <v>132.93643499999999</v>
      </c>
      <c r="N6" s="8">
        <v>135.42918799999998</v>
      </c>
      <c r="O6" s="8">
        <v>132.189482</v>
      </c>
      <c r="P6" s="8">
        <v>134.051253</v>
      </c>
      <c r="Q6" s="8">
        <v>132.75936099999998</v>
      </c>
      <c r="R6" s="8">
        <v>126.53184299999999</v>
      </c>
      <c r="S6" s="8">
        <v>127.21395200000001</v>
      </c>
      <c r="T6" s="8">
        <v>131.54603</v>
      </c>
      <c r="U6" s="8">
        <v>139.198869</v>
      </c>
      <c r="V6" s="8">
        <v>147.429069</v>
      </c>
      <c r="W6" s="8">
        <v>142.20413900000003</v>
      </c>
      <c r="X6" s="8">
        <v>140.201457</v>
      </c>
      <c r="Y6" s="8">
        <v>125.25117399999999</v>
      </c>
      <c r="Z6" s="8">
        <v>123.32206500000001</v>
      </c>
      <c r="AA6" s="8">
        <v>130.51102</v>
      </c>
      <c r="AB6" s="8">
        <v>124.7</v>
      </c>
      <c r="AC6" s="8">
        <v>120.56370100000002</v>
      </c>
      <c r="AD6" s="8">
        <v>125.80608900000001</v>
      </c>
      <c r="AE6" s="8">
        <v>118.52236200000002</v>
      </c>
      <c r="AF6" s="8">
        <v>106.076055</v>
      </c>
      <c r="AG6" s="8">
        <v>110.39441600000001</v>
      </c>
      <c r="AH6" s="8">
        <v>110.231059</v>
      </c>
    </row>
    <row r="7" spans="1:34" x14ac:dyDescent="0.25">
      <c r="A7">
        <v>5</v>
      </c>
      <c r="B7" t="s">
        <v>112</v>
      </c>
      <c r="C7" s="8">
        <v>20.812978483981809</v>
      </c>
      <c r="D7" s="8">
        <v>23.295864304033756</v>
      </c>
      <c r="E7" s="8">
        <v>21.142148952535067</v>
      </c>
      <c r="F7" s="8">
        <v>24.179922133701421</v>
      </c>
      <c r="G7" s="8">
        <v>23.775512700961116</v>
      </c>
      <c r="H7" s="8">
        <v>20.342734957342927</v>
      </c>
      <c r="I7" s="8">
        <v>23.455747103635968</v>
      </c>
      <c r="J7" s="8">
        <v>22.101445746389786</v>
      </c>
      <c r="K7" s="8">
        <v>20.70952490798971</v>
      </c>
      <c r="L7" s="8">
        <v>23.361698397932336</v>
      </c>
      <c r="M7" s="8">
        <v>28.719935999999997</v>
      </c>
      <c r="N7" s="8">
        <v>28.956252000000003</v>
      </c>
      <c r="O7" s="8">
        <v>23.394027000000001</v>
      </c>
      <c r="P7" s="8">
        <v>29.012816999999998</v>
      </c>
      <c r="Q7" s="8">
        <v>41.946089999999998</v>
      </c>
      <c r="R7" s="8">
        <v>35.343069</v>
      </c>
      <c r="S7" s="8">
        <v>41.144124000000005</v>
      </c>
      <c r="T7" s="8">
        <v>56.067228000000007</v>
      </c>
      <c r="U7" s="8">
        <v>75.609807000000004</v>
      </c>
      <c r="V7" s="8">
        <v>100.944642</v>
      </c>
      <c r="W7" s="8">
        <v>106.49304000000001</v>
      </c>
      <c r="X7" s="8">
        <v>117.15114299999999</v>
      </c>
      <c r="Y7" s="8">
        <v>80.559872999999996</v>
      </c>
      <c r="Z7" s="8">
        <v>89.446863000000008</v>
      </c>
      <c r="AA7" s="8">
        <v>101.54046</v>
      </c>
      <c r="AB7" s="8">
        <v>125.7</v>
      </c>
      <c r="AC7" s="8">
        <v>119.80089900000002</v>
      </c>
      <c r="AD7" s="8">
        <v>146.94581400000001</v>
      </c>
      <c r="AE7" s="8">
        <v>116.12794500000001</v>
      </c>
      <c r="AF7" s="8">
        <v>59.799261000000008</v>
      </c>
      <c r="AG7" s="8">
        <v>84.850013999999987</v>
      </c>
      <c r="AH7" s="8">
        <v>99.248948999999996</v>
      </c>
    </row>
    <row r="8" spans="1:34" x14ac:dyDescent="0.25">
      <c r="A8">
        <v>6</v>
      </c>
      <c r="B8" t="s">
        <v>13</v>
      </c>
      <c r="C8" s="8">
        <v>320.7819962915612</v>
      </c>
      <c r="D8" s="8">
        <v>337.98009865712163</v>
      </c>
      <c r="E8" s="8">
        <v>354.5390008637234</v>
      </c>
      <c r="F8" s="8">
        <v>357.02343921450284</v>
      </c>
      <c r="G8" s="8">
        <v>370.8687558444758</v>
      </c>
      <c r="H8" s="8">
        <v>377.67081035641513</v>
      </c>
      <c r="I8" s="8">
        <v>385.78744632581146</v>
      </c>
      <c r="J8" s="8">
        <v>388.41660923953032</v>
      </c>
      <c r="K8" s="8">
        <v>390.62365884228529</v>
      </c>
      <c r="L8" s="8">
        <v>395.72519972653856</v>
      </c>
      <c r="M8" s="8">
        <v>398.67600500000003</v>
      </c>
      <c r="N8" s="8">
        <v>419.12968500000005</v>
      </c>
      <c r="O8" s="8">
        <v>500.57982000000004</v>
      </c>
      <c r="P8" s="8">
        <v>550.91100999999992</v>
      </c>
      <c r="Q8" s="8">
        <v>600.50841500000001</v>
      </c>
      <c r="R8" s="8">
        <v>458.15412500000008</v>
      </c>
      <c r="S8" s="8">
        <v>435.11604499999999</v>
      </c>
      <c r="T8" s="8">
        <v>423.34779500000002</v>
      </c>
      <c r="U8" s="8">
        <v>449.32562999999993</v>
      </c>
      <c r="V8" s="8">
        <v>433.27465999999998</v>
      </c>
      <c r="W8" s="8">
        <v>455.52357499999999</v>
      </c>
      <c r="X8" s="8">
        <v>491.08676500000001</v>
      </c>
      <c r="Y8" s="8">
        <v>436.28363999999999</v>
      </c>
      <c r="Z8" s="8">
        <v>483.59200500000009</v>
      </c>
      <c r="AA8" s="8">
        <v>465.25661000000002</v>
      </c>
      <c r="AB8" s="8">
        <v>461.5</v>
      </c>
      <c r="AC8" s="8">
        <v>472.940585</v>
      </c>
      <c r="AD8" s="8">
        <v>486.13948499999998</v>
      </c>
      <c r="AE8" s="8">
        <v>488.87618000000003</v>
      </c>
      <c r="AF8" s="8">
        <v>467.12568499999992</v>
      </c>
      <c r="AG8" s="8">
        <v>456.012765</v>
      </c>
      <c r="AH8" s="8">
        <v>458.10797500000001</v>
      </c>
    </row>
    <row r="9" spans="1:34" x14ac:dyDescent="0.25">
      <c r="A9">
        <v>7</v>
      </c>
      <c r="B9" t="s">
        <v>15</v>
      </c>
      <c r="C9" s="8">
        <v>1088.3147963397473</v>
      </c>
      <c r="D9" s="8">
        <v>1084.802627169975</v>
      </c>
      <c r="E9" s="8">
        <v>1081.3543156214714</v>
      </c>
      <c r="F9" s="8">
        <v>1064.2298301849667</v>
      </c>
      <c r="G9" s="8">
        <v>971.75335165152944</v>
      </c>
      <c r="H9" s="8">
        <v>1010.9832169845525</v>
      </c>
      <c r="I9" s="8">
        <v>1043.0078140507489</v>
      </c>
      <c r="J9" s="8">
        <v>1096.052211450834</v>
      </c>
      <c r="K9" s="8">
        <v>1110.8033219638776</v>
      </c>
      <c r="L9" s="8">
        <v>1188.7841204693455</v>
      </c>
      <c r="M9" s="8">
        <v>1236.413268</v>
      </c>
      <c r="N9" s="8">
        <v>1317.8679480000001</v>
      </c>
      <c r="O9" s="8">
        <v>1371.2970599999999</v>
      </c>
      <c r="P9" s="8">
        <v>1427.7887819999999</v>
      </c>
      <c r="Q9" s="8">
        <v>1437.2989919999998</v>
      </c>
      <c r="R9" s="8">
        <v>1418.9125859999997</v>
      </c>
      <c r="S9" s="8">
        <v>1467.1728719999999</v>
      </c>
      <c r="T9" s="8">
        <v>1526.89914</v>
      </c>
      <c r="U9" s="8">
        <v>1566.7882919999997</v>
      </c>
      <c r="V9" s="8">
        <v>1531.4661899999999</v>
      </c>
      <c r="W9" s="8">
        <v>1449.4634639999997</v>
      </c>
      <c r="X9" s="8">
        <v>1341.025578</v>
      </c>
      <c r="Y9" s="8">
        <v>1163.8347839999999</v>
      </c>
      <c r="Z9" s="8">
        <v>1075.8895199999999</v>
      </c>
      <c r="AA9" s="8">
        <v>1047.391128</v>
      </c>
      <c r="AB9" s="8">
        <v>1074.5999999999999</v>
      </c>
      <c r="AC9" s="8">
        <v>1124.9127719999999</v>
      </c>
      <c r="AD9" s="8">
        <v>1183.0056479999998</v>
      </c>
      <c r="AE9" s="8">
        <v>1265.7605939999999</v>
      </c>
      <c r="AF9" s="8">
        <v>1335.5988479999996</v>
      </c>
      <c r="AG9" s="8">
        <v>1357.2197999999999</v>
      </c>
      <c r="AH9" s="8">
        <v>1351.889784</v>
      </c>
    </row>
    <row r="10" spans="1:34" x14ac:dyDescent="0.25">
      <c r="A10">
        <v>8</v>
      </c>
      <c r="B10" t="s">
        <v>113</v>
      </c>
      <c r="C10" s="8">
        <v>91.556806341238357</v>
      </c>
      <c r="D10" s="8">
        <v>91.309325109856374</v>
      </c>
      <c r="E10" s="8">
        <v>89.08199403079287</v>
      </c>
      <c r="F10" s="8">
        <v>88.05832166615572</v>
      </c>
      <c r="G10" s="8">
        <v>81.635058805592109</v>
      </c>
      <c r="H10" s="8">
        <v>85.583509355710206</v>
      </c>
      <c r="I10" s="8">
        <v>85.920983761424409</v>
      </c>
      <c r="J10" s="8">
        <v>91.331823403720591</v>
      </c>
      <c r="K10" s="8">
        <v>93.896628888498313</v>
      </c>
      <c r="L10" s="8">
        <v>96.438936080536564</v>
      </c>
      <c r="M10" s="8">
        <v>99.132711999999998</v>
      </c>
      <c r="N10" s="8">
        <v>104.46551199999998</v>
      </c>
      <c r="O10" s="8">
        <v>107.69427999999999</v>
      </c>
      <c r="P10" s="8">
        <v>107.13756799999999</v>
      </c>
      <c r="Q10" s="8">
        <v>100.71235200000001</v>
      </c>
      <c r="R10" s="8">
        <v>103.74316</v>
      </c>
      <c r="S10" s="8">
        <v>103.354512</v>
      </c>
      <c r="T10" s="8">
        <v>106.30532799999999</v>
      </c>
      <c r="U10" s="8">
        <v>114.152624</v>
      </c>
      <c r="V10" s="8">
        <v>115.405832</v>
      </c>
      <c r="W10" s="8">
        <v>107.07616</v>
      </c>
      <c r="X10" s="8">
        <v>92.258248000000009</v>
      </c>
      <c r="Y10" s="8">
        <v>71.996840000000006</v>
      </c>
      <c r="Z10" s="8">
        <v>74.222879999999989</v>
      </c>
      <c r="AA10" s="8">
        <v>75.355695999999995</v>
      </c>
      <c r="AB10" s="8">
        <v>80.8</v>
      </c>
      <c r="AC10" s="8">
        <v>84.394791999999995</v>
      </c>
      <c r="AD10" s="8">
        <v>85.479935999999995</v>
      </c>
      <c r="AE10" s="8">
        <v>91.112504000000001</v>
      </c>
      <c r="AF10" s="8">
        <v>94.798600000000008</v>
      </c>
      <c r="AG10" s="8">
        <v>98.184120000000007</v>
      </c>
      <c r="AH10" s="8">
        <v>95.431263999999999</v>
      </c>
    </row>
    <row r="11" spans="1:34" x14ac:dyDescent="0.25">
      <c r="A11">
        <v>9</v>
      </c>
      <c r="B11" t="s">
        <v>114</v>
      </c>
      <c r="C11" s="8">
        <v>104.47624597771205</v>
      </c>
      <c r="D11" s="8">
        <v>105.86530395215576</v>
      </c>
      <c r="E11" s="8">
        <v>104.7943508570319</v>
      </c>
      <c r="F11" s="8">
        <v>103.41589637821208</v>
      </c>
      <c r="G11" s="8">
        <v>95.102755522797608</v>
      </c>
      <c r="H11" s="8">
        <v>98.474667247829117</v>
      </c>
      <c r="I11" s="8">
        <v>101.01950628450845</v>
      </c>
      <c r="J11" s="8">
        <v>105.88651094340352</v>
      </c>
      <c r="K11" s="8">
        <v>109.20540518819497</v>
      </c>
      <c r="L11" s="8">
        <v>116.56423140458961</v>
      </c>
      <c r="M11" s="8">
        <v>120.78691199999999</v>
      </c>
      <c r="N11" s="8">
        <v>127.19318399999999</v>
      </c>
      <c r="O11" s="8">
        <v>129.45509999999999</v>
      </c>
      <c r="P11" s="8">
        <v>130.33257599999999</v>
      </c>
      <c r="Q11" s="8">
        <v>125.22708</v>
      </c>
      <c r="R11" s="8">
        <v>125.156364</v>
      </c>
      <c r="S11" s="8">
        <v>126.17726399999999</v>
      </c>
      <c r="T11" s="8">
        <v>129.42820799999998</v>
      </c>
      <c r="U11" s="8">
        <v>133.71698399999997</v>
      </c>
      <c r="V11" s="8">
        <v>137.61233999999999</v>
      </c>
      <c r="W11" s="8">
        <v>137.69201999999999</v>
      </c>
      <c r="X11" s="8">
        <v>120.15146399999999</v>
      </c>
      <c r="Y11" s="8">
        <v>92.722619999999992</v>
      </c>
      <c r="Z11" s="8">
        <v>95.728547999999989</v>
      </c>
      <c r="AA11" s="8">
        <v>96.308219999999977</v>
      </c>
      <c r="AB11" s="8">
        <v>99.6</v>
      </c>
      <c r="AC11" s="8">
        <v>103.32603599999999</v>
      </c>
      <c r="AD11" s="8">
        <v>107.017212</v>
      </c>
      <c r="AE11" s="8">
        <v>108.92455199999999</v>
      </c>
      <c r="AF11" s="8">
        <v>110.91754799999998</v>
      </c>
      <c r="AG11" s="8">
        <v>111.973308</v>
      </c>
      <c r="AH11" s="8">
        <v>111.9255</v>
      </c>
    </row>
    <row r="12" spans="1:34" x14ac:dyDescent="0.25">
      <c r="A12">
        <v>10</v>
      </c>
      <c r="B12" t="s">
        <v>115</v>
      </c>
      <c r="C12" s="8">
        <v>221.7567251597581</v>
      </c>
      <c r="D12" s="8">
        <v>243.987880991086</v>
      </c>
      <c r="E12" s="8">
        <v>242.09640431710014</v>
      </c>
      <c r="F12" s="8">
        <v>238.27562143733647</v>
      </c>
      <c r="G12" s="8">
        <v>228.01120802477723</v>
      </c>
      <c r="H12" s="8">
        <v>234.16481213541229</v>
      </c>
      <c r="I12" s="8">
        <v>245.16059652827713</v>
      </c>
      <c r="J12" s="8">
        <v>258.09829697294964</v>
      </c>
      <c r="K12" s="8">
        <v>260.9985612046313</v>
      </c>
      <c r="L12" s="8">
        <v>269.04364198799266</v>
      </c>
      <c r="M12" s="8">
        <v>277.63134400000001</v>
      </c>
      <c r="N12" s="8">
        <v>287.93631999999997</v>
      </c>
      <c r="O12" s="8">
        <v>285.29546800000003</v>
      </c>
      <c r="P12" s="8">
        <v>271.69009999999997</v>
      </c>
      <c r="Q12" s="8">
        <v>248.78925600000002</v>
      </c>
      <c r="R12" s="8">
        <v>253.75330399999999</v>
      </c>
      <c r="S12" s="8">
        <v>244.68126399999997</v>
      </c>
      <c r="T12" s="8">
        <v>268.497388</v>
      </c>
      <c r="U12" s="8">
        <v>268.995408</v>
      </c>
      <c r="V12" s="8">
        <v>265.30467599999997</v>
      </c>
      <c r="W12" s="8">
        <v>273.92445999999995</v>
      </c>
      <c r="X12" s="8">
        <v>276.49801199999996</v>
      </c>
      <c r="Y12" s="8">
        <v>204.26088399999998</v>
      </c>
      <c r="Z12" s="8">
        <v>251.51086800000002</v>
      </c>
      <c r="AA12" s="8">
        <v>270.13412399999999</v>
      </c>
      <c r="AB12" s="8">
        <v>269.2</v>
      </c>
      <c r="AC12" s="8">
        <v>278.59777200000002</v>
      </c>
      <c r="AD12" s="8">
        <v>278.46586399999995</v>
      </c>
      <c r="AE12" s="8">
        <v>262.14157599999999</v>
      </c>
      <c r="AF12" s="8">
        <v>250.98592799999997</v>
      </c>
      <c r="AG12" s="8">
        <v>248.05972399999999</v>
      </c>
      <c r="AH12" s="8">
        <v>261.66239999999999</v>
      </c>
    </row>
    <row r="13" spans="1:34" x14ac:dyDescent="0.25">
      <c r="A13">
        <v>11</v>
      </c>
      <c r="B13" t="s">
        <v>116</v>
      </c>
      <c r="C13" s="8">
        <v>272.8175044694529</v>
      </c>
      <c r="D13" s="8">
        <v>285.0787223709591</v>
      </c>
      <c r="E13" s="8">
        <v>281.92151282342792</v>
      </c>
      <c r="F13" s="8">
        <v>279.75904053056871</v>
      </c>
      <c r="G13" s="8">
        <v>267.70325749712197</v>
      </c>
      <c r="H13" s="8">
        <v>275.80171623454993</v>
      </c>
      <c r="I13" s="8">
        <v>285.10034709362839</v>
      </c>
      <c r="J13" s="8">
        <v>308.66048272435108</v>
      </c>
      <c r="K13" s="8">
        <v>325.33314410225245</v>
      </c>
      <c r="L13" s="8">
        <v>337.07536865321305</v>
      </c>
      <c r="M13" s="8">
        <v>352.76763</v>
      </c>
      <c r="N13" s="8">
        <v>364.66990499999997</v>
      </c>
      <c r="O13" s="8">
        <v>366.83739000000003</v>
      </c>
      <c r="P13" s="8">
        <v>380.00718000000001</v>
      </c>
      <c r="Q13" s="8">
        <v>354.61222499999997</v>
      </c>
      <c r="R13" s="8">
        <v>345.52321499999999</v>
      </c>
      <c r="S13" s="8">
        <v>339.80394000000001</v>
      </c>
      <c r="T13" s="8">
        <v>338.57420999999999</v>
      </c>
      <c r="U13" s="8">
        <v>354.32368499999995</v>
      </c>
      <c r="V13" s="8">
        <v>374.19859500000001</v>
      </c>
      <c r="W13" s="8">
        <v>389.78319000000005</v>
      </c>
      <c r="X13" s="8">
        <v>377.86030499999998</v>
      </c>
      <c r="Y13" s="8">
        <v>295.88403</v>
      </c>
      <c r="Z13" s="8">
        <v>310.39346999999998</v>
      </c>
      <c r="AA13" s="8">
        <v>331.35383999999999</v>
      </c>
      <c r="AB13" s="8">
        <v>343.5</v>
      </c>
      <c r="AC13" s="8">
        <v>348.66280499999999</v>
      </c>
      <c r="AD13" s="8">
        <v>355.77325500000001</v>
      </c>
      <c r="AE13" s="8">
        <v>346.766685</v>
      </c>
      <c r="AF13" s="8">
        <v>334.72014000000001</v>
      </c>
      <c r="AG13" s="8">
        <v>355.90034999999995</v>
      </c>
      <c r="AH13" s="8">
        <v>370.56779999999998</v>
      </c>
    </row>
    <row r="14" spans="1:34" x14ac:dyDescent="0.25">
      <c r="A14">
        <v>12</v>
      </c>
      <c r="B14" t="s">
        <v>117</v>
      </c>
      <c r="C14" s="8">
        <v>258.30534589430675</v>
      </c>
      <c r="D14" s="8">
        <v>280.17762995983929</v>
      </c>
      <c r="E14" s="8">
        <v>292.53509501210692</v>
      </c>
      <c r="F14" s="8">
        <v>282.82719060906214</v>
      </c>
      <c r="G14" s="8">
        <v>264.30171999574497</v>
      </c>
      <c r="H14" s="8">
        <v>263.36847393726407</v>
      </c>
      <c r="I14" s="8">
        <v>282.23720746872959</v>
      </c>
      <c r="J14" s="8">
        <v>309.23698137309651</v>
      </c>
      <c r="K14" s="8">
        <v>334.5418946190386</v>
      </c>
      <c r="L14" s="8">
        <v>342.54421139803713</v>
      </c>
      <c r="M14" s="8">
        <v>358.36677499999996</v>
      </c>
      <c r="N14" s="8">
        <v>366.29093</v>
      </c>
      <c r="O14" s="8">
        <v>359.70162499999998</v>
      </c>
      <c r="P14" s="8">
        <v>381.22911500000004</v>
      </c>
      <c r="Q14" s="8">
        <v>339.87707999999998</v>
      </c>
      <c r="R14" s="8">
        <v>315.49786499999999</v>
      </c>
      <c r="S14" s="8">
        <v>317.83183000000002</v>
      </c>
      <c r="T14" s="8">
        <v>330.15694499999995</v>
      </c>
      <c r="U14" s="8">
        <v>357.007655</v>
      </c>
      <c r="V14" s="8">
        <v>374.70048499999996</v>
      </c>
      <c r="W14" s="8">
        <v>389.2099</v>
      </c>
      <c r="X14" s="8">
        <v>381.00663999999995</v>
      </c>
      <c r="Y14" s="8">
        <v>299.65359999999998</v>
      </c>
      <c r="Z14" s="8">
        <v>333.94306499999999</v>
      </c>
      <c r="AA14" s="8">
        <v>376.97377499999993</v>
      </c>
      <c r="AB14" s="8">
        <v>404.5</v>
      </c>
      <c r="AC14" s="8">
        <v>390.64587499999999</v>
      </c>
      <c r="AD14" s="8">
        <v>395.81943000000001</v>
      </c>
      <c r="AE14" s="8">
        <v>362.49671999999998</v>
      </c>
      <c r="AF14" s="8">
        <v>333.46979999999996</v>
      </c>
      <c r="AG14" s="8">
        <v>357.94204999999994</v>
      </c>
      <c r="AH14" s="8">
        <v>368.341745</v>
      </c>
    </row>
    <row r="15" spans="1:34" x14ac:dyDescent="0.25">
      <c r="A15">
        <v>13</v>
      </c>
      <c r="B15" t="s">
        <v>118</v>
      </c>
      <c r="C15" s="8">
        <v>43.974101315182104</v>
      </c>
      <c r="D15" s="8">
        <v>48.630380391189483</v>
      </c>
      <c r="E15" s="8">
        <v>50.218894372363827</v>
      </c>
      <c r="F15" s="8">
        <v>54.127143055481689</v>
      </c>
      <c r="G15" s="8">
        <v>56.026635964549428</v>
      </c>
      <c r="H15" s="8">
        <v>62.649646636417117</v>
      </c>
      <c r="I15" s="8">
        <v>68.970083216873789</v>
      </c>
      <c r="J15" s="8">
        <v>81.190714584066967</v>
      </c>
      <c r="K15" s="8">
        <v>105.79166919895233</v>
      </c>
      <c r="L15" s="8">
        <v>130.1572884100637</v>
      </c>
      <c r="M15" s="8">
        <v>159.42998400000002</v>
      </c>
      <c r="N15" s="8">
        <v>187.63759000000002</v>
      </c>
      <c r="O15" s="8">
        <v>223.73808500000004</v>
      </c>
      <c r="P15" s="8">
        <v>281.19789200000002</v>
      </c>
      <c r="Q15" s="8">
        <v>266.25487199999998</v>
      </c>
      <c r="R15" s="8">
        <v>236.64503000000002</v>
      </c>
      <c r="S15" s="8">
        <v>254.89534399999999</v>
      </c>
      <c r="T15" s="8">
        <v>277.91892600000006</v>
      </c>
      <c r="U15" s="8">
        <v>296.84911199999999</v>
      </c>
      <c r="V15" s="8">
        <v>328.76414499999998</v>
      </c>
      <c r="W15" s="8">
        <v>366.34123699999998</v>
      </c>
      <c r="X15" s="8">
        <v>375.10521200000005</v>
      </c>
      <c r="Y15" s="8">
        <v>325.283342</v>
      </c>
      <c r="Z15" s="8">
        <v>345.76094499999999</v>
      </c>
      <c r="AA15" s="8">
        <v>355.20125100000007</v>
      </c>
      <c r="AB15" s="8">
        <v>354.1</v>
      </c>
      <c r="AC15" s="8">
        <v>357.04611199999999</v>
      </c>
      <c r="AD15" s="8">
        <v>358.540414</v>
      </c>
      <c r="AE15" s="8">
        <v>363.78817600000002</v>
      </c>
      <c r="AF15" s="8">
        <v>366.50766400000009</v>
      </c>
      <c r="AG15" s="8">
        <v>381.16032200000001</v>
      </c>
      <c r="AH15" s="8">
        <v>409.94511100000005</v>
      </c>
    </row>
    <row r="16" spans="1:34" x14ac:dyDescent="0.25">
      <c r="A16">
        <v>14</v>
      </c>
      <c r="B16" t="s">
        <v>119</v>
      </c>
      <c r="C16" s="8">
        <v>119.97954567691188</v>
      </c>
      <c r="D16" s="8">
        <v>123.36383446220687</v>
      </c>
      <c r="E16" s="8">
        <v>123.4180698587556</v>
      </c>
      <c r="F16" s="8">
        <v>118.93822605100173</v>
      </c>
      <c r="G16" s="8">
        <v>112.05033060670016</v>
      </c>
      <c r="H16" s="8">
        <v>119.84938072367312</v>
      </c>
      <c r="I16" s="8">
        <v>128.47280887818727</v>
      </c>
      <c r="J16" s="8">
        <v>137.79045011591683</v>
      </c>
      <c r="K16" s="8">
        <v>141.51099836329237</v>
      </c>
      <c r="L16" s="8">
        <v>145.65458271005267</v>
      </c>
      <c r="M16" s="8">
        <v>151.32521199999999</v>
      </c>
      <c r="N16" s="8">
        <v>156.97401199999999</v>
      </c>
      <c r="O16" s="8">
        <v>160.88396399999999</v>
      </c>
      <c r="P16" s="8">
        <v>170.295356</v>
      </c>
      <c r="Q16" s="8">
        <v>150.705072</v>
      </c>
      <c r="R16" s="8">
        <v>138.65348</v>
      </c>
      <c r="S16" s="8">
        <v>135.16104799999999</v>
      </c>
      <c r="T16" s="8">
        <v>136.49956800000001</v>
      </c>
      <c r="U16" s="8">
        <v>138.55892399999999</v>
      </c>
      <c r="V16" s="8">
        <v>138.79101600000001</v>
      </c>
      <c r="W16" s="8">
        <v>142.924464</v>
      </c>
      <c r="X16" s="8">
        <v>137.251104</v>
      </c>
      <c r="Y16" s="8">
        <v>110.08528800000001</v>
      </c>
      <c r="Z16" s="8">
        <v>113.944892</v>
      </c>
      <c r="AA16" s="8">
        <v>120.038228</v>
      </c>
      <c r="AB16" s="8">
        <v>122.8</v>
      </c>
      <c r="AC16" s="8">
        <v>123.67679199999999</v>
      </c>
      <c r="AD16" s="8">
        <v>126.51347200000001</v>
      </c>
      <c r="AE16" s="8">
        <v>126.767668</v>
      </c>
      <c r="AF16" s="8">
        <v>126.552768</v>
      </c>
      <c r="AG16" s="8">
        <v>129.195424</v>
      </c>
      <c r="AH16" s="8">
        <v>131.061984</v>
      </c>
    </row>
    <row r="17" spans="1:34" x14ac:dyDescent="0.25">
      <c r="A17">
        <v>15</v>
      </c>
      <c r="B17" t="s">
        <v>120</v>
      </c>
      <c r="C17" s="8">
        <v>318.21062536826457</v>
      </c>
      <c r="D17" s="8">
        <v>337.56575898348984</v>
      </c>
      <c r="E17" s="8">
        <v>341.28708913968256</v>
      </c>
      <c r="F17" s="8">
        <v>310.26194849149954</v>
      </c>
      <c r="G17" s="8">
        <v>289.76827760510076</v>
      </c>
      <c r="H17" s="8">
        <v>326.1803862685893</v>
      </c>
      <c r="I17" s="8">
        <v>359.44043341305508</v>
      </c>
      <c r="J17" s="8">
        <v>411.29658932459347</v>
      </c>
      <c r="K17" s="8">
        <v>423.27231469811278</v>
      </c>
      <c r="L17" s="8">
        <v>424.64277622949942</v>
      </c>
      <c r="M17" s="8">
        <v>463.75831199999999</v>
      </c>
      <c r="N17" s="8">
        <v>486.30832000000009</v>
      </c>
      <c r="O17" s="8">
        <v>544.88496800000007</v>
      </c>
      <c r="P17" s="8">
        <v>520.18978400000003</v>
      </c>
      <c r="Q17" s="8">
        <v>496.85458000000006</v>
      </c>
      <c r="R17" s="8">
        <v>524.15168800000004</v>
      </c>
      <c r="S17" s="8">
        <v>537.80280800000003</v>
      </c>
      <c r="T17" s="8">
        <v>553.2039400000001</v>
      </c>
      <c r="U17" s="8">
        <v>567.84040400000004</v>
      </c>
      <c r="V17" s="8">
        <v>572.14615200000003</v>
      </c>
      <c r="W17" s="8">
        <v>552.07490000000007</v>
      </c>
      <c r="X17" s="8">
        <v>448.28533200000004</v>
      </c>
      <c r="Y17" s="8">
        <v>357.59262800000005</v>
      </c>
      <c r="Z17" s="8">
        <v>450.17904000000004</v>
      </c>
      <c r="AA17" s="8">
        <v>508.08339600000005</v>
      </c>
      <c r="AB17" s="8">
        <v>513.20000000000005</v>
      </c>
      <c r="AC17" s="8">
        <v>561.09182400000009</v>
      </c>
      <c r="AD17" s="8">
        <v>616.24029600000006</v>
      </c>
      <c r="AE17" s="8">
        <v>654.078532</v>
      </c>
      <c r="AF17" s="8">
        <v>678.003916</v>
      </c>
      <c r="AG17" s="8">
        <v>680.80598800000007</v>
      </c>
      <c r="AH17" s="8">
        <v>711.69036399999993</v>
      </c>
    </row>
    <row r="18" spans="1:34" x14ac:dyDescent="0.25">
      <c r="A18">
        <v>16</v>
      </c>
      <c r="B18" t="s">
        <v>121</v>
      </c>
      <c r="C18" s="8">
        <v>227.46143019205766</v>
      </c>
      <c r="D18" s="8">
        <v>239.03029874869787</v>
      </c>
      <c r="E18" s="8">
        <v>239.76716935803938</v>
      </c>
      <c r="F18" s="8">
        <v>252.76767224094812</v>
      </c>
      <c r="G18" s="8">
        <v>240.04086415504136</v>
      </c>
      <c r="H18" s="8">
        <v>231.08262289750635</v>
      </c>
      <c r="I18" s="8">
        <v>213.22930072053055</v>
      </c>
      <c r="J18" s="8">
        <v>191.70215222232437</v>
      </c>
      <c r="K18" s="8">
        <v>179.51220700916389</v>
      </c>
      <c r="L18" s="8">
        <v>188.42834137533927</v>
      </c>
      <c r="M18" s="8">
        <v>213.227</v>
      </c>
      <c r="N18" s="8">
        <v>250.34418500000004</v>
      </c>
      <c r="O18" s="8">
        <v>242.80571</v>
      </c>
      <c r="P18" s="8">
        <v>212.07661999999999</v>
      </c>
      <c r="Q18" s="8">
        <v>231.88291000000001</v>
      </c>
      <c r="R18" s="8">
        <v>222.822215</v>
      </c>
      <c r="S18" s="8">
        <v>212.718625</v>
      </c>
      <c r="T18" s="8">
        <v>211.31550999999999</v>
      </c>
      <c r="U18" s="8">
        <v>238.18094999999997</v>
      </c>
      <c r="V18" s="8">
        <v>239.46205499999999</v>
      </c>
      <c r="W18" s="8">
        <v>288.93420500000002</v>
      </c>
      <c r="X18" s="8">
        <v>287.127295</v>
      </c>
      <c r="Y18" s="8">
        <v>260.49425500000001</v>
      </c>
      <c r="Z18" s="8">
        <v>258.75706499999995</v>
      </c>
      <c r="AA18" s="8">
        <v>263.068085</v>
      </c>
      <c r="AB18" s="8">
        <v>290.5</v>
      </c>
      <c r="AC18" s="8">
        <v>301.60581499999995</v>
      </c>
      <c r="AD18" s="8">
        <v>315.92455999999999</v>
      </c>
      <c r="AE18" s="8">
        <v>320.55222500000002</v>
      </c>
      <c r="AF18" s="8">
        <v>302.84625</v>
      </c>
      <c r="AG18" s="8">
        <v>303.47372999999999</v>
      </c>
      <c r="AH18" s="8">
        <v>321.82751999999999</v>
      </c>
    </row>
    <row r="19" spans="1:34" x14ac:dyDescent="0.25">
      <c r="A19">
        <v>17</v>
      </c>
      <c r="B19" t="s">
        <v>122</v>
      </c>
      <c r="C19" s="8">
        <v>71.480993730973807</v>
      </c>
      <c r="D19" s="8">
        <v>70.424572840665917</v>
      </c>
      <c r="E19" s="8">
        <v>70.591926645350981</v>
      </c>
      <c r="F19" s="8">
        <v>68.866090536302863</v>
      </c>
      <c r="G19" s="8">
        <v>63.521228406567126</v>
      </c>
      <c r="H19" s="8">
        <v>68.301271446145066</v>
      </c>
      <c r="I19" s="8">
        <v>70.926634253674251</v>
      </c>
      <c r="J19" s="8">
        <v>73.939002733817944</v>
      </c>
      <c r="K19" s="8">
        <v>75.351050459212445</v>
      </c>
      <c r="L19" s="8">
        <v>76.083223354055292</v>
      </c>
      <c r="M19" s="8">
        <v>84.304926000000009</v>
      </c>
      <c r="N19" s="8">
        <v>89.680500000000009</v>
      </c>
      <c r="O19" s="8">
        <v>91.604196000000016</v>
      </c>
      <c r="P19" s="8">
        <v>96.731424000000004</v>
      </c>
      <c r="Q19" s="8">
        <v>91.948464000000001</v>
      </c>
      <c r="R19" s="8">
        <v>94.25979000000001</v>
      </c>
      <c r="S19" s="8">
        <v>93.004919999999998</v>
      </c>
      <c r="T19" s="8">
        <v>95.014683000000005</v>
      </c>
      <c r="U19" s="8">
        <v>98.628183000000007</v>
      </c>
      <c r="V19" s="8">
        <v>98.077617000000004</v>
      </c>
      <c r="W19" s="8">
        <v>95.162508000000003</v>
      </c>
      <c r="X19" s="8">
        <v>82.623006000000004</v>
      </c>
      <c r="Y19" s="8">
        <v>62.245494000000008</v>
      </c>
      <c r="Z19" s="8">
        <v>59.852043000000002</v>
      </c>
      <c r="AA19" s="8">
        <v>58.644476999999995</v>
      </c>
      <c r="AB19" s="8">
        <v>65.7</v>
      </c>
      <c r="AC19" s="8">
        <v>66.314952000000005</v>
      </c>
      <c r="AD19" s="8">
        <v>66.713751000000016</v>
      </c>
      <c r="AE19" s="8">
        <v>70.467192000000011</v>
      </c>
      <c r="AF19" s="8">
        <v>70.471134000000006</v>
      </c>
      <c r="AG19" s="8">
        <v>70.778610000000015</v>
      </c>
      <c r="AH19" s="8">
        <v>70.846281000000005</v>
      </c>
    </row>
    <row r="20" spans="1:34" x14ac:dyDescent="0.25">
      <c r="A20">
        <v>18</v>
      </c>
      <c r="B20" t="s">
        <v>123</v>
      </c>
      <c r="C20" s="8">
        <v>97.986535560496804</v>
      </c>
      <c r="D20" s="8">
        <v>105.88413297795971</v>
      </c>
      <c r="E20" s="8">
        <v>106.98721493438677</v>
      </c>
      <c r="F20" s="8">
        <v>111.37607293403364</v>
      </c>
      <c r="G20" s="8">
        <v>111.76332511102575</v>
      </c>
      <c r="H20" s="8">
        <v>115.24859469925696</v>
      </c>
      <c r="I20" s="8">
        <v>121.60891832530548</v>
      </c>
      <c r="J20" s="8">
        <v>123.0875175445195</v>
      </c>
      <c r="K20" s="8">
        <v>128.34475921296649</v>
      </c>
      <c r="L20" s="8">
        <v>133.96578322882078</v>
      </c>
      <c r="M20" s="8">
        <v>138.11989600000001</v>
      </c>
      <c r="N20" s="8">
        <v>144.10427199999998</v>
      </c>
      <c r="O20" s="8">
        <v>141.16809999999998</v>
      </c>
      <c r="P20" s="8">
        <v>157.0393</v>
      </c>
      <c r="Q20" s="8">
        <v>143.47564800000001</v>
      </c>
      <c r="R20" s="8">
        <v>152.05076399999999</v>
      </c>
      <c r="S20" s="8">
        <v>155.99211199999999</v>
      </c>
      <c r="T20" s="8">
        <v>155.99522400000001</v>
      </c>
      <c r="U20" s="8">
        <v>169.21966799999998</v>
      </c>
      <c r="V20" s="8">
        <v>173.91412</v>
      </c>
      <c r="W20" s="8">
        <v>173.528232</v>
      </c>
      <c r="X20" s="8">
        <v>179.862708</v>
      </c>
      <c r="Y20" s="8">
        <v>168.42921999999999</v>
      </c>
      <c r="Z20" s="8">
        <v>165.65176</v>
      </c>
      <c r="AA20" s="8">
        <v>164.007068</v>
      </c>
      <c r="AB20" s="8">
        <v>155.6</v>
      </c>
      <c r="AC20" s="8">
        <v>165.71711199999999</v>
      </c>
      <c r="AD20" s="8">
        <v>160.20576</v>
      </c>
      <c r="AE20" s="8">
        <v>162.233228</v>
      </c>
      <c r="AF20" s="8">
        <v>162.53042399999998</v>
      </c>
      <c r="AG20" s="8">
        <v>164.567228</v>
      </c>
      <c r="AH20" s="8">
        <v>168.636168</v>
      </c>
    </row>
    <row r="21" spans="1:34" x14ac:dyDescent="0.25">
      <c r="A21">
        <v>19</v>
      </c>
      <c r="B21" t="s">
        <v>124</v>
      </c>
      <c r="C21" s="8">
        <v>733.13001721044827</v>
      </c>
      <c r="D21" s="8">
        <v>755.05535352414302</v>
      </c>
      <c r="E21" s="8">
        <v>771.89857431217354</v>
      </c>
      <c r="F21" s="8">
        <v>771.34093570026278</v>
      </c>
      <c r="G21" s="8">
        <v>784.3060334173714</v>
      </c>
      <c r="H21" s="8">
        <v>801.17460141405559</v>
      </c>
      <c r="I21" s="8">
        <v>807.54942463044915</v>
      </c>
      <c r="J21" s="8">
        <v>825.58396426952868</v>
      </c>
      <c r="K21" s="8">
        <v>850.90582667199499</v>
      </c>
      <c r="L21" s="8">
        <v>837.53517360249668</v>
      </c>
      <c r="M21" s="8">
        <v>863.67447700000002</v>
      </c>
      <c r="N21" s="8">
        <v>883.617211</v>
      </c>
      <c r="O21" s="8">
        <v>860.44923700000004</v>
      </c>
      <c r="P21" s="8">
        <v>872.53492799999992</v>
      </c>
      <c r="Q21" s="8">
        <v>867.04306099999997</v>
      </c>
      <c r="R21" s="8">
        <v>856.175794</v>
      </c>
      <c r="S21" s="8">
        <v>867.16848700000003</v>
      </c>
      <c r="T21" s="8">
        <v>867.77769899999998</v>
      </c>
      <c r="U21" s="8">
        <v>899.40296899999998</v>
      </c>
      <c r="V21" s="8">
        <v>906.10430099999996</v>
      </c>
      <c r="W21" s="8">
        <v>910.92424299999993</v>
      </c>
      <c r="X21" s="8">
        <v>900.28990999999996</v>
      </c>
      <c r="Y21" s="8">
        <v>907.75275699999997</v>
      </c>
      <c r="Z21" s="8">
        <v>902.87906099999998</v>
      </c>
      <c r="AA21" s="8">
        <v>888.19525999999996</v>
      </c>
      <c r="AB21" s="8">
        <v>895.9</v>
      </c>
      <c r="AC21" s="8">
        <v>911.20197199999996</v>
      </c>
      <c r="AD21" s="8">
        <v>905.90720299999998</v>
      </c>
      <c r="AE21" s="8">
        <v>938.30294700000002</v>
      </c>
      <c r="AF21" s="8">
        <v>950.96201400000007</v>
      </c>
      <c r="AG21" s="8">
        <v>963.08354099999997</v>
      </c>
      <c r="AH21" s="8">
        <v>971.87232000000006</v>
      </c>
    </row>
    <row r="22" spans="1:34" x14ac:dyDescent="0.25">
      <c r="A22">
        <v>20</v>
      </c>
      <c r="B22" t="s">
        <v>125</v>
      </c>
      <c r="C22" s="8">
        <v>96.707442596054804</v>
      </c>
      <c r="D22" s="8">
        <v>97.271663381908581</v>
      </c>
      <c r="E22" s="8">
        <v>98.874050411928167</v>
      </c>
      <c r="F22" s="8">
        <v>94.394137377438938</v>
      </c>
      <c r="G22" s="8">
        <v>93.717072434414419</v>
      </c>
      <c r="H22" s="8">
        <v>99.393133534011071</v>
      </c>
      <c r="I22" s="8">
        <v>104.41469852359684</v>
      </c>
      <c r="J22" s="8">
        <v>110.65498040904728</v>
      </c>
      <c r="K22" s="8">
        <v>109.53782325328247</v>
      </c>
      <c r="L22" s="8">
        <v>107.61947258363604</v>
      </c>
      <c r="M22" s="8">
        <v>111.26925700000001</v>
      </c>
      <c r="N22" s="8">
        <v>109.66293800000001</v>
      </c>
      <c r="O22" s="8">
        <v>110.91821400000001</v>
      </c>
      <c r="P22" s="8">
        <v>108.670298</v>
      </c>
      <c r="Q22" s="8">
        <v>97.771938000000006</v>
      </c>
      <c r="R22" s="8">
        <v>97.205822999999995</v>
      </c>
      <c r="S22" s="8">
        <v>93.081714000000005</v>
      </c>
      <c r="T22" s="8">
        <v>93.237330999999998</v>
      </c>
      <c r="U22" s="8">
        <v>94.123469</v>
      </c>
      <c r="V22" s="8">
        <v>84.769904999999994</v>
      </c>
      <c r="W22" s="8">
        <v>75.084427000000005</v>
      </c>
      <c r="X22" s="8">
        <v>63.725420000000007</v>
      </c>
      <c r="Y22" s="8">
        <v>51.634858000000001</v>
      </c>
      <c r="Z22" s="8">
        <v>54.233817000000002</v>
      </c>
      <c r="AA22" s="8">
        <v>52.997153000000004</v>
      </c>
      <c r="AB22" s="8">
        <v>51.7</v>
      </c>
      <c r="AC22" s="8">
        <v>53.603594000000001</v>
      </c>
      <c r="AD22" s="8">
        <v>54.531092000000001</v>
      </c>
      <c r="AE22" s="8">
        <v>52.644041999999999</v>
      </c>
      <c r="AF22" s="8">
        <v>51.613144000000005</v>
      </c>
      <c r="AG22" s="8">
        <v>52.865318000000009</v>
      </c>
      <c r="AH22" s="8">
        <v>54.070444999999999</v>
      </c>
    </row>
    <row r="23" spans="1:34" x14ac:dyDescent="0.25">
      <c r="A23">
        <v>21</v>
      </c>
      <c r="B23" t="s">
        <v>126</v>
      </c>
      <c r="C23" s="8">
        <v>102.42665153250843</v>
      </c>
      <c r="D23" s="8">
        <v>102.21224523733407</v>
      </c>
      <c r="E23" s="8">
        <v>97.662067207236277</v>
      </c>
      <c r="F23" s="8">
        <v>95.958728310265158</v>
      </c>
      <c r="G23" s="8">
        <v>95.922993927736101</v>
      </c>
      <c r="H23" s="8">
        <v>100.5327292632426</v>
      </c>
      <c r="I23" s="8">
        <v>101.60476073553362</v>
      </c>
      <c r="J23" s="8">
        <v>103.32001109334776</v>
      </c>
      <c r="K23" s="8">
        <v>101.77152118733592</v>
      </c>
      <c r="L23" s="8">
        <v>99.496432172287015</v>
      </c>
      <c r="M23" s="8">
        <v>100.86777599999999</v>
      </c>
      <c r="N23" s="8">
        <v>90.760128000000009</v>
      </c>
      <c r="O23" s="8">
        <v>87.083135999999996</v>
      </c>
      <c r="P23" s="8">
        <v>85.889855999999995</v>
      </c>
      <c r="Q23" s="8">
        <v>66.897024000000002</v>
      </c>
      <c r="R23" s="8">
        <v>58.171007999999993</v>
      </c>
      <c r="S23" s="8">
        <v>51.005567999999997</v>
      </c>
      <c r="T23" s="8">
        <v>44.26464</v>
      </c>
      <c r="U23" s="8">
        <v>45.222720000000002</v>
      </c>
      <c r="V23" s="8">
        <v>43.548479999999998</v>
      </c>
      <c r="W23" s="8">
        <v>32.690303999999998</v>
      </c>
      <c r="X23" s="8">
        <v>28.732800000000001</v>
      </c>
      <c r="Y23" s="8">
        <v>25.837439999999997</v>
      </c>
      <c r="Z23" s="8">
        <v>24.477504</v>
      </c>
      <c r="AA23" s="8">
        <v>25.539071999999997</v>
      </c>
      <c r="AB23" s="8">
        <v>19.2</v>
      </c>
      <c r="AC23" s="8">
        <v>19.057728000000001</v>
      </c>
      <c r="AD23" s="8">
        <v>18.254975999999999</v>
      </c>
      <c r="AE23" s="8">
        <v>17.636351999999999</v>
      </c>
      <c r="AF23" s="8">
        <v>17.342400000000001</v>
      </c>
      <c r="AG23" s="8">
        <v>17.817792000000001</v>
      </c>
      <c r="AH23" s="8">
        <v>18.528383999999999</v>
      </c>
    </row>
    <row r="24" spans="1:34" x14ac:dyDescent="0.25">
      <c r="A24">
        <v>22</v>
      </c>
      <c r="B24" t="s">
        <v>127</v>
      </c>
      <c r="C24" s="8">
        <v>193.18055727656619</v>
      </c>
      <c r="D24" s="8">
        <v>199.81929027569782</v>
      </c>
      <c r="E24" s="8">
        <v>202.67854656798332</v>
      </c>
      <c r="F24" s="8">
        <v>203.09483675554876</v>
      </c>
      <c r="G24" s="8">
        <v>204.25606727991072</v>
      </c>
      <c r="H24" s="8">
        <v>210.56615013090675</v>
      </c>
      <c r="I24" s="8">
        <v>212.04507579970803</v>
      </c>
      <c r="J24" s="8">
        <v>222.375645466256</v>
      </c>
      <c r="K24" s="8">
        <v>221.79503020352729</v>
      </c>
      <c r="L24" s="8">
        <v>216.5694928433507</v>
      </c>
      <c r="M24" s="8">
        <v>220.45461</v>
      </c>
      <c r="N24" s="8">
        <v>220.86273</v>
      </c>
      <c r="O24" s="8">
        <v>223.60858999999999</v>
      </c>
      <c r="P24" s="8">
        <v>217.17533</v>
      </c>
      <c r="Q24" s="8">
        <v>206.26707000000002</v>
      </c>
      <c r="R24" s="8">
        <v>207.52544</v>
      </c>
      <c r="S24" s="8">
        <v>201.31593000000001</v>
      </c>
      <c r="T24" s="8">
        <v>201.63276000000002</v>
      </c>
      <c r="U24" s="8">
        <v>201.18704999999997</v>
      </c>
      <c r="V24" s="8">
        <v>198.83320000000001</v>
      </c>
      <c r="W24" s="8">
        <v>200.88990999999999</v>
      </c>
      <c r="X24" s="8">
        <v>191.64097999999998</v>
      </c>
      <c r="Y24" s="8">
        <v>173.08941999999999</v>
      </c>
      <c r="Z24" s="8">
        <v>175.7243</v>
      </c>
      <c r="AA24" s="8">
        <v>176.03039000000001</v>
      </c>
      <c r="AB24" s="8">
        <v>179</v>
      </c>
      <c r="AC24" s="8">
        <v>178.86575000000002</v>
      </c>
      <c r="AD24" s="8">
        <v>177.26907</v>
      </c>
      <c r="AE24" s="8">
        <v>175.92478</v>
      </c>
      <c r="AF24" s="8">
        <v>174.20817</v>
      </c>
      <c r="AG24" s="8">
        <v>170.39189000000002</v>
      </c>
      <c r="AH24" s="8">
        <v>170.98975000000002</v>
      </c>
    </row>
    <row r="25" spans="1:34" x14ac:dyDescent="0.25">
      <c r="A25">
        <v>23</v>
      </c>
      <c r="B25" t="s">
        <v>128</v>
      </c>
      <c r="C25" s="8">
        <v>101.13129015851266</v>
      </c>
      <c r="D25" s="8">
        <v>103.9778720209557</v>
      </c>
      <c r="E25" s="8">
        <v>104.74386132212595</v>
      </c>
      <c r="F25" s="8">
        <v>107.93203300793802</v>
      </c>
      <c r="G25" s="8">
        <v>104.1331401221109</v>
      </c>
      <c r="H25" s="8">
        <v>109.47436281695323</v>
      </c>
      <c r="I25" s="8">
        <v>108.94645127137039</v>
      </c>
      <c r="J25" s="8">
        <v>110.28175694482236</v>
      </c>
      <c r="K25" s="8">
        <v>111.6584674449732</v>
      </c>
      <c r="L25" s="8">
        <v>112.5693736416584</v>
      </c>
      <c r="M25" s="8">
        <v>115.17909299999999</v>
      </c>
      <c r="N25" s="8">
        <v>116.47379100000001</v>
      </c>
      <c r="O25" s="8">
        <v>117.81419399999999</v>
      </c>
      <c r="P25" s="8">
        <v>119.43630599999999</v>
      </c>
      <c r="Q25" s="8">
        <v>116.673231</v>
      </c>
      <c r="R25" s="8">
        <v>115.07023199999999</v>
      </c>
      <c r="S25" s="8">
        <v>109.400319</v>
      </c>
      <c r="T25" s="8">
        <v>109.17594899999999</v>
      </c>
      <c r="U25" s="8">
        <v>108.11891699999998</v>
      </c>
      <c r="V25" s="8">
        <v>105.73976399999999</v>
      </c>
      <c r="W25" s="8">
        <v>107.135013</v>
      </c>
      <c r="X25" s="8">
        <v>100.94738699999999</v>
      </c>
      <c r="Y25" s="8">
        <v>85.724298000000005</v>
      </c>
      <c r="Z25" s="8">
        <v>85.282206000000002</v>
      </c>
      <c r="AA25" s="8">
        <v>84.390542999999994</v>
      </c>
      <c r="AB25" s="8">
        <v>83.1</v>
      </c>
      <c r="AC25" s="8">
        <v>82.903884000000005</v>
      </c>
      <c r="AD25" s="8">
        <v>81.570959999999999</v>
      </c>
      <c r="AE25" s="8">
        <v>81.016683</v>
      </c>
      <c r="AF25" s="8">
        <v>83.100830999999999</v>
      </c>
      <c r="AG25" s="8">
        <v>79.910622000000004</v>
      </c>
      <c r="AH25" s="8">
        <v>80.495645999999994</v>
      </c>
    </row>
    <row r="26" spans="1:34" x14ac:dyDescent="0.25">
      <c r="A26">
        <v>24</v>
      </c>
      <c r="B26" t="s">
        <v>129</v>
      </c>
      <c r="C26" s="8">
        <v>659.7182556731068</v>
      </c>
      <c r="D26" s="8">
        <v>684.66637769861666</v>
      </c>
      <c r="E26" s="8">
        <v>679.22720666608143</v>
      </c>
      <c r="F26" s="8">
        <v>666.23839760565863</v>
      </c>
      <c r="G26" s="8">
        <v>680.59986812538534</v>
      </c>
      <c r="H26" s="8">
        <v>664.11077234322272</v>
      </c>
      <c r="I26" s="8">
        <v>666.10113146041419</v>
      </c>
      <c r="J26" s="8">
        <v>682.5559107049794</v>
      </c>
      <c r="K26" s="8">
        <v>695.57903630128442</v>
      </c>
      <c r="L26" s="8">
        <v>705.41072400393568</v>
      </c>
      <c r="M26" s="8">
        <v>737.189075</v>
      </c>
      <c r="N26" s="8">
        <v>727.83720499999993</v>
      </c>
      <c r="O26" s="8">
        <v>747.51614000000006</v>
      </c>
      <c r="P26" s="8">
        <v>744.15713499999993</v>
      </c>
      <c r="Q26" s="8">
        <v>750.36671000000001</v>
      </c>
      <c r="R26" s="8">
        <v>776.22187999999994</v>
      </c>
      <c r="S26" s="8">
        <v>735.00530500000013</v>
      </c>
      <c r="T26" s="8">
        <v>799.36817500000006</v>
      </c>
      <c r="U26" s="8">
        <v>845.10232000000008</v>
      </c>
      <c r="V26" s="8">
        <v>837.24241500000005</v>
      </c>
      <c r="W26" s="8">
        <v>860.3386999999999</v>
      </c>
      <c r="X26" s="8">
        <v>824.64823000000001</v>
      </c>
      <c r="Y26" s="8">
        <v>823.21461000000011</v>
      </c>
      <c r="Z26" s="8">
        <v>804.60255499999994</v>
      </c>
      <c r="AA26" s="8">
        <v>826.86533999999995</v>
      </c>
      <c r="AB26" s="8">
        <v>833.5</v>
      </c>
      <c r="AC26" s="8">
        <v>865.46472499999993</v>
      </c>
      <c r="AD26" s="8">
        <v>839.62622499999998</v>
      </c>
      <c r="AE26" s="8">
        <v>837.60915499999999</v>
      </c>
      <c r="AF26" s="8">
        <v>871.38257500000009</v>
      </c>
      <c r="AG26" s="8">
        <v>882.15139500000009</v>
      </c>
      <c r="AH26" s="8">
        <v>895.83746499999995</v>
      </c>
    </row>
    <row r="27" spans="1:34" x14ac:dyDescent="0.25">
      <c r="A27">
        <v>25</v>
      </c>
      <c r="B27" t="s">
        <v>130</v>
      </c>
      <c r="C27" s="8">
        <v>605.92523270804622</v>
      </c>
      <c r="D27" s="8">
        <v>635.32229722846739</v>
      </c>
      <c r="E27" s="8">
        <v>652.7055488915239</v>
      </c>
      <c r="F27" s="8">
        <v>660.3674193361079</v>
      </c>
      <c r="G27" s="8">
        <v>654.80183664565845</v>
      </c>
      <c r="H27" s="8">
        <v>667.63700201364838</v>
      </c>
      <c r="I27" s="8">
        <v>671.40051277586383</v>
      </c>
      <c r="J27" s="8">
        <v>692.80471404802643</v>
      </c>
      <c r="K27" s="8">
        <v>698.70128954215068</v>
      </c>
      <c r="L27" s="8">
        <v>706.85351969492115</v>
      </c>
      <c r="M27" s="8">
        <v>753.75459999999987</v>
      </c>
      <c r="N27" s="8">
        <v>760.5488959999999</v>
      </c>
      <c r="O27" s="8">
        <v>771.82251199999996</v>
      </c>
      <c r="P27" s="8">
        <v>770.73637600000006</v>
      </c>
      <c r="Q27" s="8">
        <v>752.66053599999998</v>
      </c>
      <c r="R27" s="8">
        <v>795.59858399999996</v>
      </c>
      <c r="S27" s="8">
        <v>793.12504799999999</v>
      </c>
      <c r="T27" s="8">
        <v>830.85439999999983</v>
      </c>
      <c r="U27" s="8">
        <v>845.74318399999993</v>
      </c>
      <c r="V27" s="8">
        <v>862.79631199999994</v>
      </c>
      <c r="W27" s="8">
        <v>922.78748800000005</v>
      </c>
      <c r="X27" s="8">
        <v>833.43099999999993</v>
      </c>
      <c r="Y27" s="8">
        <v>738.28707199999985</v>
      </c>
      <c r="Z27" s="8">
        <v>794.20325600000001</v>
      </c>
      <c r="AA27" s="8">
        <v>781.82764799999995</v>
      </c>
      <c r="AB27" s="8">
        <v>792.8</v>
      </c>
      <c r="AC27" s="8">
        <v>824.29001599999992</v>
      </c>
      <c r="AD27" s="8">
        <v>812.70720799999992</v>
      </c>
      <c r="AE27" s="8">
        <v>807.25274399999989</v>
      </c>
      <c r="AF27" s="8">
        <v>814.77641600000004</v>
      </c>
      <c r="AG27" s="8">
        <v>793.05369599999995</v>
      </c>
      <c r="AH27" s="8">
        <v>790.86556799999994</v>
      </c>
    </row>
    <row r="28" spans="1:34" x14ac:dyDescent="0.25">
      <c r="A28">
        <v>26</v>
      </c>
      <c r="B28" t="s">
        <v>131</v>
      </c>
      <c r="C28" s="8">
        <v>153.1356393149515</v>
      </c>
      <c r="D28" s="8">
        <v>159.93963136716908</v>
      </c>
      <c r="E28" s="8">
        <v>166.34271479799816</v>
      </c>
      <c r="F28" s="8">
        <v>171.43998157087148</v>
      </c>
      <c r="G28" s="8">
        <v>169.71034722751332</v>
      </c>
      <c r="H28" s="8">
        <v>181.53142432970117</v>
      </c>
      <c r="I28" s="8">
        <v>193.6045011371873</v>
      </c>
      <c r="J28" s="8">
        <v>209.15975569540356</v>
      </c>
      <c r="K28" s="8">
        <v>213.60411414044458</v>
      </c>
      <c r="L28" s="8">
        <v>220.95792373243205</v>
      </c>
      <c r="M28" s="8">
        <v>234.250835</v>
      </c>
      <c r="N28" s="8">
        <v>242.60773499999999</v>
      </c>
      <c r="O28" s="8">
        <v>255.17556000000002</v>
      </c>
      <c r="P28" s="8">
        <v>258.75647000000004</v>
      </c>
      <c r="Q28" s="8">
        <v>243.85044500000001</v>
      </c>
      <c r="R28" s="8">
        <v>248.69354999999999</v>
      </c>
      <c r="S28" s="8">
        <v>247.54393499999998</v>
      </c>
      <c r="T28" s="8">
        <v>250.24585500000001</v>
      </c>
      <c r="U28" s="8">
        <v>252.67282</v>
      </c>
      <c r="V28" s="8">
        <v>251.12701000000001</v>
      </c>
      <c r="W28" s="8">
        <v>246.01977500000001</v>
      </c>
      <c r="X28" s="8">
        <v>221.66352500000002</v>
      </c>
      <c r="Y28" s="8">
        <v>188.22077000000002</v>
      </c>
      <c r="Z28" s="8">
        <v>203.62690999999998</v>
      </c>
      <c r="AA28" s="8">
        <v>206.21625</v>
      </c>
      <c r="AB28" s="8">
        <v>216.5</v>
      </c>
      <c r="AC28" s="8">
        <v>219.83193500000002</v>
      </c>
      <c r="AD28" s="8">
        <v>224.28967</v>
      </c>
      <c r="AE28" s="8">
        <v>229.11762000000002</v>
      </c>
      <c r="AF28" s="8">
        <v>230.968695</v>
      </c>
      <c r="AG28" s="8">
        <v>223.99523000000002</v>
      </c>
      <c r="AH28" s="8">
        <v>222.12899999999999</v>
      </c>
    </row>
    <row r="29" spans="1:34" x14ac:dyDescent="0.25">
      <c r="A29">
        <v>27</v>
      </c>
      <c r="B29" t="s">
        <v>40</v>
      </c>
      <c r="C29" s="8">
        <v>614.38068723529943</v>
      </c>
      <c r="D29" s="8">
        <v>650.96284629522506</v>
      </c>
      <c r="E29" s="8">
        <v>669.06444641087182</v>
      </c>
      <c r="F29" s="8">
        <v>680.0921483659688</v>
      </c>
      <c r="G29" s="8">
        <v>681.82272702235946</v>
      </c>
      <c r="H29" s="8">
        <v>726.62829269566009</v>
      </c>
      <c r="I29" s="8">
        <v>764.46101589461512</v>
      </c>
      <c r="J29" s="8">
        <v>812.09614083213546</v>
      </c>
      <c r="K29" s="8">
        <v>853.16264604896492</v>
      </c>
      <c r="L29" s="8">
        <v>891.65223122024167</v>
      </c>
      <c r="M29" s="8">
        <v>959.63520000000005</v>
      </c>
      <c r="N29" s="8">
        <v>1012.84345</v>
      </c>
      <c r="O29" s="8">
        <v>1077.8187499999999</v>
      </c>
      <c r="P29" s="8">
        <v>1128.0976499999999</v>
      </c>
      <c r="Q29" s="8">
        <v>1126.31025</v>
      </c>
      <c r="R29" s="8">
        <v>1174.8844999999999</v>
      </c>
      <c r="S29" s="8">
        <v>1224.2862499999999</v>
      </c>
      <c r="T29" s="8">
        <v>1292.3729499999999</v>
      </c>
      <c r="U29" s="8">
        <v>1357.9605999999999</v>
      </c>
      <c r="V29" s="8">
        <v>1407.2795999999998</v>
      </c>
      <c r="W29" s="8">
        <v>1461.3153500000001</v>
      </c>
      <c r="X29" s="8">
        <v>1478.1135999999999</v>
      </c>
      <c r="Y29" s="8">
        <v>1227.6459</v>
      </c>
      <c r="Z29" s="8">
        <v>1432.4521500000001</v>
      </c>
      <c r="AA29" s="8">
        <v>1568.3276500000002</v>
      </c>
      <c r="AB29" s="8">
        <v>1655</v>
      </c>
      <c r="AC29" s="8">
        <v>1704.7658500000002</v>
      </c>
      <c r="AD29" s="8">
        <v>1767.7716999999998</v>
      </c>
      <c r="AE29" s="8">
        <v>1780.7634499999999</v>
      </c>
      <c r="AF29" s="8">
        <v>1759.1326000000001</v>
      </c>
      <c r="AG29" s="8">
        <v>1830.5127499999999</v>
      </c>
      <c r="AH29" s="8">
        <v>1890.6388999999999</v>
      </c>
    </row>
    <row r="30" spans="1:34" x14ac:dyDescent="0.25">
      <c r="A30">
        <v>28</v>
      </c>
      <c r="B30" t="s">
        <v>42</v>
      </c>
      <c r="C30" s="8">
        <v>700.85598307124371</v>
      </c>
      <c r="D30" s="8">
        <v>740.36742584533124</v>
      </c>
      <c r="E30" s="8">
        <v>762.58801377405405</v>
      </c>
      <c r="F30" s="8">
        <v>778.8733011744813</v>
      </c>
      <c r="G30" s="8">
        <v>770.485397122785</v>
      </c>
      <c r="H30" s="8">
        <v>806.23209348749708</v>
      </c>
      <c r="I30" s="8">
        <v>844.95870313463536</v>
      </c>
      <c r="J30" s="8">
        <v>907.27935868418899</v>
      </c>
      <c r="K30" s="8">
        <v>949.46413929966525</v>
      </c>
      <c r="L30" s="8">
        <v>1007.4682126467108</v>
      </c>
      <c r="M30" s="8">
        <v>1057.2425149999999</v>
      </c>
      <c r="N30" s="8">
        <v>1108.00711</v>
      </c>
      <c r="O30" s="8">
        <v>1175.31897</v>
      </c>
      <c r="P30" s="8">
        <v>1208.315255</v>
      </c>
      <c r="Q30" s="8">
        <v>1194.8837599999999</v>
      </c>
      <c r="R30" s="8">
        <v>1265.409635</v>
      </c>
      <c r="S30" s="8">
        <v>1334.6302550000003</v>
      </c>
      <c r="T30" s="8">
        <v>1405.3526200000001</v>
      </c>
      <c r="U30" s="8">
        <v>1426.0823149999999</v>
      </c>
      <c r="V30" s="8">
        <v>1454.72775</v>
      </c>
      <c r="W30" s="8">
        <v>1448.5944549999999</v>
      </c>
      <c r="X30" s="8">
        <v>1358.7704550000001</v>
      </c>
      <c r="Y30" s="8">
        <v>1273.6060750000001</v>
      </c>
      <c r="Z30" s="8">
        <v>1358.7283499999999</v>
      </c>
      <c r="AA30" s="8">
        <v>1368.6651300000001</v>
      </c>
      <c r="AB30" s="8">
        <v>1403.5</v>
      </c>
      <c r="AC30" s="8">
        <v>1460.103155</v>
      </c>
      <c r="AD30" s="8">
        <v>1512.678265</v>
      </c>
      <c r="AE30" s="8">
        <v>1587.9620050000001</v>
      </c>
      <c r="AF30" s="8">
        <v>1648.256365</v>
      </c>
      <c r="AG30" s="8">
        <v>1708.5507250000001</v>
      </c>
      <c r="AH30" s="8">
        <v>1765.364405</v>
      </c>
    </row>
    <row r="31" spans="1:34" x14ac:dyDescent="0.25">
      <c r="A31">
        <v>29</v>
      </c>
      <c r="B31" t="s">
        <v>132</v>
      </c>
      <c r="C31" s="8">
        <v>147.12949854577266</v>
      </c>
      <c r="D31" s="8">
        <v>155.77546084025298</v>
      </c>
      <c r="E31" s="8">
        <v>160.40818829990155</v>
      </c>
      <c r="F31" s="8">
        <v>165.646941155203</v>
      </c>
      <c r="G31" s="8">
        <v>160.71793461365309</v>
      </c>
      <c r="H31" s="8">
        <v>166.73778686522914</v>
      </c>
      <c r="I31" s="8">
        <v>171.86880187110123</v>
      </c>
      <c r="J31" s="8">
        <v>183.10047251562133</v>
      </c>
      <c r="K31" s="8">
        <v>193.38943699106602</v>
      </c>
      <c r="L31" s="8">
        <v>207.62430014477749</v>
      </c>
      <c r="M31" s="8">
        <v>218.80071000000001</v>
      </c>
      <c r="N31" s="8">
        <v>221.98212599999999</v>
      </c>
      <c r="O31" s="8">
        <v>221.12996100000001</v>
      </c>
      <c r="P31" s="8">
        <v>209.00766900000002</v>
      </c>
      <c r="Q31" s="8">
        <v>170.38010699999998</v>
      </c>
      <c r="R31" s="8">
        <v>157.64464799999999</v>
      </c>
      <c r="S31" s="8">
        <v>169.00880700000002</v>
      </c>
      <c r="T31" s="8">
        <v>181.83829800000001</v>
      </c>
      <c r="U31" s="8">
        <v>184.7337</v>
      </c>
      <c r="V31" s="8">
        <v>188.33042399999999</v>
      </c>
      <c r="W31" s="8">
        <v>194.63448600000001</v>
      </c>
      <c r="X31" s="8">
        <v>189.87607499999999</v>
      </c>
      <c r="Y31" s="8">
        <v>175.37947500000001</v>
      </c>
      <c r="Z31" s="8">
        <v>183.80513400000001</v>
      </c>
      <c r="AA31" s="8">
        <v>204.37463400000001</v>
      </c>
      <c r="AB31" s="8">
        <v>195.9</v>
      </c>
      <c r="AC31" s="8">
        <v>200.00802299999998</v>
      </c>
      <c r="AD31" s="8">
        <v>205.28556900000001</v>
      </c>
      <c r="AE31" s="8">
        <v>213.30767400000002</v>
      </c>
      <c r="AF31" s="8">
        <v>216.60663</v>
      </c>
      <c r="AG31" s="8">
        <v>225.353565</v>
      </c>
      <c r="AH31" s="8">
        <v>235.54624200000001</v>
      </c>
    </row>
    <row r="32" spans="1:34" x14ac:dyDescent="0.25">
      <c r="A32">
        <v>30</v>
      </c>
      <c r="B32" t="s">
        <v>133</v>
      </c>
      <c r="C32" s="8">
        <v>49.781615228230976</v>
      </c>
      <c r="D32" s="8">
        <v>52.756884651700666</v>
      </c>
      <c r="E32" s="8">
        <v>54.466809608071273</v>
      </c>
      <c r="F32" s="8">
        <v>55.800551073607444</v>
      </c>
      <c r="G32" s="8">
        <v>56.427523557951758</v>
      </c>
      <c r="H32" s="8">
        <v>58.468034005819007</v>
      </c>
      <c r="I32" s="8">
        <v>58.855616996203096</v>
      </c>
      <c r="J32" s="8">
        <v>62.036077414984085</v>
      </c>
      <c r="K32" s="8">
        <v>64.999947338904121</v>
      </c>
      <c r="L32" s="8">
        <v>65.968904814294731</v>
      </c>
      <c r="M32" s="8">
        <v>66.421060999999995</v>
      </c>
      <c r="N32" s="8">
        <v>65.562034999999995</v>
      </c>
      <c r="O32" s="8">
        <v>66.501742999999991</v>
      </c>
      <c r="P32" s="8">
        <v>66.496205999999987</v>
      </c>
      <c r="Q32" s="8">
        <v>66.129182</v>
      </c>
      <c r="R32" s="8">
        <v>65.806453999999988</v>
      </c>
      <c r="S32" s="8">
        <v>66.418688000000003</v>
      </c>
      <c r="T32" s="8">
        <v>70.598331999999985</v>
      </c>
      <c r="U32" s="8">
        <v>72.498313999999993</v>
      </c>
      <c r="V32" s="8">
        <v>75.351450999999983</v>
      </c>
      <c r="W32" s="8">
        <v>75.821304999999995</v>
      </c>
      <c r="X32" s="8">
        <v>76.75864</v>
      </c>
      <c r="Y32" s="8">
        <v>64.623908999999998</v>
      </c>
      <c r="Z32" s="8">
        <v>74.936966999999981</v>
      </c>
      <c r="AA32" s="8">
        <v>79.141922999999991</v>
      </c>
      <c r="AB32" s="8">
        <v>79.099999999999994</v>
      </c>
      <c r="AC32" s="8">
        <v>79.881507999999997</v>
      </c>
      <c r="AD32" s="8">
        <v>84.447159999999997</v>
      </c>
      <c r="AE32" s="8">
        <v>80.568095999999983</v>
      </c>
      <c r="AF32" s="8">
        <v>75.228054999999998</v>
      </c>
      <c r="AG32" s="8">
        <v>76.292740999999992</v>
      </c>
      <c r="AH32" s="8">
        <v>78.509122999999988</v>
      </c>
    </row>
    <row r="33" spans="1:34" x14ac:dyDescent="0.25">
      <c r="A33">
        <v>31</v>
      </c>
      <c r="B33" t="s">
        <v>134</v>
      </c>
      <c r="C33" s="8">
        <v>26.456583178272769</v>
      </c>
      <c r="D33" s="8">
        <v>28.351816673942189</v>
      </c>
      <c r="E33" s="8">
        <v>28.559963704455217</v>
      </c>
      <c r="F33" s="8">
        <v>29.896486747669357</v>
      </c>
      <c r="G33" s="8">
        <v>29.808845891910245</v>
      </c>
      <c r="H33" s="8">
        <v>30.159409312758289</v>
      </c>
      <c r="I33" s="8">
        <v>31.353515965637413</v>
      </c>
      <c r="J33" s="8">
        <v>31.945091738181702</v>
      </c>
      <c r="K33" s="8">
        <v>33.599312881060662</v>
      </c>
      <c r="L33" s="8">
        <v>36.020391508002142</v>
      </c>
      <c r="M33" s="8">
        <v>36.904404000000007</v>
      </c>
      <c r="N33" s="8">
        <v>35.718434000000002</v>
      </c>
      <c r="O33" s="8">
        <v>33.949497999999998</v>
      </c>
      <c r="P33" s="8">
        <v>33.326921999999996</v>
      </c>
      <c r="Q33" s="8">
        <v>31.774676000000003</v>
      </c>
      <c r="R33" s="8">
        <v>29.486150000000002</v>
      </c>
      <c r="S33" s="8">
        <v>31.54121</v>
      </c>
      <c r="T33" s="8">
        <v>36.46217</v>
      </c>
      <c r="U33" s="8">
        <v>38.402128000000005</v>
      </c>
      <c r="V33" s="8">
        <v>42.653446000000002</v>
      </c>
      <c r="W33" s="8">
        <v>48.376391999999996</v>
      </c>
      <c r="X33" s="8">
        <v>49.656959999999998</v>
      </c>
      <c r="Y33" s="8">
        <v>47.231430000000003</v>
      </c>
      <c r="Z33" s="8">
        <v>45.329684</v>
      </c>
      <c r="AA33" s="8">
        <v>44.409799999999997</v>
      </c>
      <c r="AB33" s="8">
        <v>46.6</v>
      </c>
      <c r="AC33" s="8">
        <v>43.908850000000001</v>
      </c>
      <c r="AD33" s="8">
        <v>47.292009999999998</v>
      </c>
      <c r="AE33" s="8">
        <v>46.92759800000001</v>
      </c>
      <c r="AF33" s="8">
        <v>46.10371</v>
      </c>
      <c r="AG33" s="8">
        <v>45.557558000000007</v>
      </c>
      <c r="AH33" s="8">
        <v>47.577668000000003</v>
      </c>
    </row>
    <row r="34" spans="1:34" x14ac:dyDescent="0.25">
      <c r="A34">
        <v>32</v>
      </c>
      <c r="B34" t="s">
        <v>135</v>
      </c>
      <c r="C34" s="8">
        <v>140.24769245776881</v>
      </c>
      <c r="D34" s="8">
        <v>157.6468839893036</v>
      </c>
      <c r="E34" s="8">
        <v>165.25903028428081</v>
      </c>
      <c r="F34" s="8">
        <v>174.75756851868937</v>
      </c>
      <c r="G34" s="8">
        <v>178.24184539429424</v>
      </c>
      <c r="H34" s="8">
        <v>193.00008821239905</v>
      </c>
      <c r="I34" s="8">
        <v>200.80087370087591</v>
      </c>
      <c r="J34" s="8">
        <v>219.60931097619329</v>
      </c>
      <c r="K34" s="8">
        <v>225.57918664201748</v>
      </c>
      <c r="L34" s="8">
        <v>237.82963782230465</v>
      </c>
      <c r="M34" s="8">
        <v>248.79403200000002</v>
      </c>
      <c r="N34" s="8">
        <v>261.650058</v>
      </c>
      <c r="O34" s="8">
        <v>271.89139999999998</v>
      </c>
      <c r="P34" s="8">
        <v>278.94926000000004</v>
      </c>
      <c r="Q34" s="8">
        <v>272.45126400000004</v>
      </c>
      <c r="R34" s="8">
        <v>273.86879199999998</v>
      </c>
      <c r="S34" s="8">
        <v>274.06236200000001</v>
      </c>
      <c r="T34" s="8">
        <v>291.852934</v>
      </c>
      <c r="U34" s="8">
        <v>306.48980400000005</v>
      </c>
      <c r="V34" s="8">
        <v>314.88180800000004</v>
      </c>
      <c r="W34" s="8">
        <v>315.96877800000004</v>
      </c>
      <c r="X34" s="8">
        <v>301.99600200000003</v>
      </c>
      <c r="Y34" s="8">
        <v>257.20688200000001</v>
      </c>
      <c r="Z34" s="8">
        <v>274.80388400000004</v>
      </c>
      <c r="AA34" s="8">
        <v>287.51398800000004</v>
      </c>
      <c r="AB34" s="8">
        <v>297.8</v>
      </c>
      <c r="AC34" s="8">
        <v>303.26463000000001</v>
      </c>
      <c r="AD34" s="8">
        <v>323.80687400000005</v>
      </c>
      <c r="AE34" s="8">
        <v>329.10175799999996</v>
      </c>
      <c r="AF34" s="8">
        <v>326.15353800000003</v>
      </c>
      <c r="AG34" s="8">
        <v>334.28347800000006</v>
      </c>
      <c r="AH34" s="8">
        <v>336.19833199999999</v>
      </c>
    </row>
    <row r="35" spans="1:34" x14ac:dyDescent="0.25">
      <c r="A35">
        <v>33</v>
      </c>
      <c r="B35" t="s">
        <v>136</v>
      </c>
      <c r="C35" s="8">
        <v>34.748293910433446</v>
      </c>
      <c r="D35" s="8">
        <v>34.235231852124635</v>
      </c>
      <c r="E35" s="8">
        <v>36.007628051966165</v>
      </c>
      <c r="F35" s="8">
        <v>37.301943696944853</v>
      </c>
      <c r="G35" s="8">
        <v>36.532350610646837</v>
      </c>
      <c r="H35" s="8">
        <v>36.100912061932213</v>
      </c>
      <c r="I35" s="8">
        <v>36.905486652841397</v>
      </c>
      <c r="J35" s="8">
        <v>37.815005755253672</v>
      </c>
      <c r="K35" s="8">
        <v>38.666222351145869</v>
      </c>
      <c r="L35" s="8">
        <v>38.666222351145869</v>
      </c>
      <c r="M35" s="8">
        <v>40.43994</v>
      </c>
      <c r="N35" s="8">
        <v>43.707509999999992</v>
      </c>
      <c r="O35" s="8">
        <v>43.420380000000002</v>
      </c>
      <c r="P35" s="8">
        <v>41.817959999999992</v>
      </c>
      <c r="Q35" s="8">
        <v>41.838870000000007</v>
      </c>
      <c r="R35" s="8">
        <v>41.713409999999996</v>
      </c>
      <c r="S35" s="8">
        <v>40.318049999999999</v>
      </c>
      <c r="T35" s="8">
        <v>45.643470000000001</v>
      </c>
      <c r="U35" s="8">
        <v>48.648900000000005</v>
      </c>
      <c r="V35" s="8">
        <v>53.04816000000001</v>
      </c>
      <c r="W35" s="8">
        <v>55.3962</v>
      </c>
      <c r="X35" s="8">
        <v>52.909950000000002</v>
      </c>
      <c r="Y35" s="8">
        <v>50.116170000000004</v>
      </c>
      <c r="Z35" s="8">
        <v>48.158789999999996</v>
      </c>
      <c r="AA35" s="8">
        <v>50.065169999999995</v>
      </c>
      <c r="AB35" s="8">
        <v>51</v>
      </c>
      <c r="AC35" s="8">
        <v>53.893230000000003</v>
      </c>
      <c r="AD35" s="8">
        <v>59.701110000000007</v>
      </c>
      <c r="AE35" s="8">
        <v>62.586180000000006</v>
      </c>
      <c r="AF35" s="8">
        <v>67.273589999999999</v>
      </c>
      <c r="AG35" s="8">
        <v>70.630920000000003</v>
      </c>
      <c r="AH35" s="8">
        <v>70.93947</v>
      </c>
    </row>
    <row r="36" spans="1:34" x14ac:dyDescent="0.25">
      <c r="A36">
        <v>34</v>
      </c>
      <c r="B36" t="s">
        <v>137</v>
      </c>
      <c r="C36" s="8">
        <v>33.258920666015236</v>
      </c>
      <c r="D36" s="8">
        <v>34.141221907254128</v>
      </c>
      <c r="E36" s="8">
        <v>34.307452575362731</v>
      </c>
      <c r="F36" s="8">
        <v>34.013352161195606</v>
      </c>
      <c r="G36" s="8">
        <v>34.230730728737605</v>
      </c>
      <c r="H36" s="8">
        <v>35.458280279789562</v>
      </c>
      <c r="I36" s="8">
        <v>36.084842030173888</v>
      </c>
      <c r="J36" s="8">
        <v>36.135989928344799</v>
      </c>
      <c r="K36" s="8">
        <v>36.315007571311746</v>
      </c>
      <c r="L36" s="8">
        <v>37.363539479396749</v>
      </c>
      <c r="M36" s="8">
        <v>37.512748000000002</v>
      </c>
      <c r="N36" s="8">
        <v>38.796939999999992</v>
      </c>
      <c r="O36" s="8">
        <v>39.194792</v>
      </c>
      <c r="P36" s="8">
        <v>36.397087999999997</v>
      </c>
      <c r="Q36" s="8">
        <v>34.558523999999998</v>
      </c>
      <c r="R36" s="8">
        <v>33.266323999999997</v>
      </c>
      <c r="S36" s="8">
        <v>32.917975999999996</v>
      </c>
      <c r="T36" s="8">
        <v>32.515391999999999</v>
      </c>
      <c r="U36" s="8">
        <v>31.008795999999997</v>
      </c>
      <c r="V36" s="8">
        <v>30.604755999999998</v>
      </c>
      <c r="W36" s="8">
        <v>30.938180000000003</v>
      </c>
      <c r="X36" s="8">
        <v>35.521667999999998</v>
      </c>
      <c r="Y36" s="8">
        <v>31.377163999999997</v>
      </c>
      <c r="Z36" s="8">
        <v>33.194616000000003</v>
      </c>
      <c r="AA36" s="8">
        <v>35.619219999999999</v>
      </c>
      <c r="AB36" s="8">
        <v>36.4</v>
      </c>
      <c r="AC36" s="8">
        <v>36.536864000000001</v>
      </c>
      <c r="AD36" s="8">
        <v>38.762360000000001</v>
      </c>
      <c r="AE36" s="8">
        <v>40.658071999999997</v>
      </c>
      <c r="AF36" s="8">
        <v>39.571168</v>
      </c>
      <c r="AG36" s="8">
        <v>40.603107999999999</v>
      </c>
      <c r="AH36" s="8">
        <v>44.454227999999993</v>
      </c>
    </row>
    <row r="37" spans="1:34" x14ac:dyDescent="0.25">
      <c r="A37">
        <v>35</v>
      </c>
      <c r="B37" t="s">
        <v>138</v>
      </c>
      <c r="C37" s="8">
        <v>92.692137195660308</v>
      </c>
      <c r="D37" s="8">
        <v>102.61662951917722</v>
      </c>
      <c r="E37" s="8">
        <v>106.34576048895914</v>
      </c>
      <c r="F37" s="8">
        <v>110.56337187341957</v>
      </c>
      <c r="G37" s="8">
        <v>115.05500885490717</v>
      </c>
      <c r="H37" s="8">
        <v>119.89215637462212</v>
      </c>
      <c r="I37" s="8">
        <v>123.77617137792022</v>
      </c>
      <c r="J37" s="8">
        <v>128.48226317705917</v>
      </c>
      <c r="K37" s="8">
        <v>130.91275109219691</v>
      </c>
      <c r="L37" s="8">
        <v>134.82059440843517</v>
      </c>
      <c r="M37" s="8">
        <v>138.810238</v>
      </c>
      <c r="N37" s="8">
        <v>156.54206399999998</v>
      </c>
      <c r="O37" s="8">
        <v>168.79961</v>
      </c>
      <c r="P37" s="8">
        <v>177.292192</v>
      </c>
      <c r="Q37" s="8">
        <v>178.27719000000002</v>
      </c>
      <c r="R37" s="8">
        <v>182.17435599999996</v>
      </c>
      <c r="S37" s="8">
        <v>184.66571199999998</v>
      </c>
      <c r="T37" s="8">
        <v>193.504626</v>
      </c>
      <c r="U37" s="8">
        <v>198.55809399999998</v>
      </c>
      <c r="V37" s="8">
        <v>209.11190999999999</v>
      </c>
      <c r="W37" s="8">
        <v>213.178518</v>
      </c>
      <c r="X37" s="8">
        <v>200.48712599999999</v>
      </c>
      <c r="Y37" s="8">
        <v>178.48201</v>
      </c>
      <c r="Z37" s="8">
        <v>180.95660799999999</v>
      </c>
      <c r="AA37" s="8">
        <v>184.20766</v>
      </c>
      <c r="AB37" s="8">
        <v>186.2</v>
      </c>
      <c r="AC37" s="8">
        <v>189.00417200000001</v>
      </c>
      <c r="AD37" s="8">
        <v>197.71274600000001</v>
      </c>
      <c r="AE37" s="8">
        <v>205.39163399999998</v>
      </c>
      <c r="AF37" s="8">
        <v>209.29997200000003</v>
      </c>
      <c r="AG37" s="8">
        <v>213.34237399999998</v>
      </c>
      <c r="AH37" s="8">
        <v>222.44755399999997</v>
      </c>
    </row>
    <row r="38" spans="1:34" x14ac:dyDescent="0.25">
      <c r="A38">
        <v>36</v>
      </c>
      <c r="B38" t="s">
        <v>139</v>
      </c>
      <c r="C38" s="8">
        <v>15.998106100977569</v>
      </c>
      <c r="D38" s="8">
        <v>17.835209193688723</v>
      </c>
      <c r="E38" s="8">
        <v>18.256211985668809</v>
      </c>
      <c r="F38" s="8">
        <v>18.753760739566442</v>
      </c>
      <c r="G38" s="8">
        <v>19.346991947533517</v>
      </c>
      <c r="H38" s="8">
        <v>21.222368020725586</v>
      </c>
      <c r="I38" s="8">
        <v>22.533217623700562</v>
      </c>
      <c r="J38" s="8">
        <v>24.552117377041075</v>
      </c>
      <c r="K38" s="8">
        <v>26.724109054216676</v>
      </c>
      <c r="L38" s="8">
        <v>27.987117431112651</v>
      </c>
      <c r="M38" s="8">
        <v>30.894930000000002</v>
      </c>
      <c r="N38" s="8">
        <v>33.181829999999998</v>
      </c>
      <c r="O38" s="8">
        <v>35.228060999999997</v>
      </c>
      <c r="P38" s="8">
        <v>37.646730000000005</v>
      </c>
      <c r="Q38" s="8">
        <v>39.614553000000008</v>
      </c>
      <c r="R38" s="8">
        <v>42.751962000000006</v>
      </c>
      <c r="S38" s="8">
        <v>48.126176999999998</v>
      </c>
      <c r="T38" s="8">
        <v>52.428815999999998</v>
      </c>
      <c r="U38" s="8">
        <v>55.838474999999995</v>
      </c>
      <c r="V38" s="8">
        <v>63.983105999999999</v>
      </c>
      <c r="W38" s="8">
        <v>68.348906999999997</v>
      </c>
      <c r="X38" s="8">
        <v>73.217826000000002</v>
      </c>
      <c r="Y38" s="8">
        <v>74.434239000000005</v>
      </c>
      <c r="Z38" s="8">
        <v>85.054166999999993</v>
      </c>
      <c r="AA38" s="8">
        <v>95.547771000000012</v>
      </c>
      <c r="AB38" s="8">
        <v>108.9</v>
      </c>
      <c r="AC38" s="8">
        <v>114.32648700000001</v>
      </c>
      <c r="AD38" s="8">
        <v>117.530325</v>
      </c>
      <c r="AE38" s="8">
        <v>119.762775</v>
      </c>
      <c r="AF38" s="8">
        <v>125.383104</v>
      </c>
      <c r="AG38" s="8">
        <v>128.03699699999999</v>
      </c>
      <c r="AH38" s="8">
        <v>130.37725800000001</v>
      </c>
    </row>
    <row r="39" spans="1:34" x14ac:dyDescent="0.25">
      <c r="A39">
        <v>37</v>
      </c>
      <c r="B39" t="s">
        <v>140</v>
      </c>
      <c r="C39" s="8">
        <v>120.88886570100826</v>
      </c>
      <c r="D39" s="8">
        <v>127.35674192366302</v>
      </c>
      <c r="E39" s="8">
        <v>132.31907881166438</v>
      </c>
      <c r="F39" s="8">
        <v>136.32064388741327</v>
      </c>
      <c r="G39" s="8">
        <v>135.89473473283189</v>
      </c>
      <c r="H39" s="8">
        <v>142.20413313172722</v>
      </c>
      <c r="I39" s="8">
        <v>153.26786627220835</v>
      </c>
      <c r="J39" s="8">
        <v>164.9457009852199</v>
      </c>
      <c r="K39" s="8">
        <v>178.56488905020967</v>
      </c>
      <c r="L39" s="8">
        <v>196.75021944181583</v>
      </c>
      <c r="M39" s="8">
        <v>223.27259799999999</v>
      </c>
      <c r="N39" s="8">
        <v>246.82049799999996</v>
      </c>
      <c r="O39" s="8">
        <v>270.70902799999999</v>
      </c>
      <c r="P39" s="8">
        <v>287.93898200000001</v>
      </c>
      <c r="Q39" s="8">
        <v>284.61561799999998</v>
      </c>
      <c r="R39" s="8">
        <v>285.85965799999997</v>
      </c>
      <c r="S39" s="8">
        <v>281.74544000000003</v>
      </c>
      <c r="T39" s="8">
        <v>301.925546</v>
      </c>
      <c r="U39" s="8">
        <v>310.411676</v>
      </c>
      <c r="V39" s="8">
        <v>317.25093399999997</v>
      </c>
      <c r="W39" s="8">
        <v>321.76205999999996</v>
      </c>
      <c r="X39" s="8">
        <v>317.766322</v>
      </c>
      <c r="Y39" s="8">
        <v>291.71849399999996</v>
      </c>
      <c r="Z39" s="8">
        <v>293.81558999999999</v>
      </c>
      <c r="AA39" s="8">
        <v>300.06244800000002</v>
      </c>
      <c r="AB39" s="8">
        <v>296.2</v>
      </c>
      <c r="AC39" s="8">
        <v>304.92309</v>
      </c>
      <c r="AD39" s="8">
        <v>314.67991799999999</v>
      </c>
      <c r="AE39" s="8">
        <v>313.83574799999997</v>
      </c>
      <c r="AF39" s="8">
        <v>323.65773999999999</v>
      </c>
      <c r="AG39" s="8">
        <v>330.70433800000001</v>
      </c>
      <c r="AH39" s="8">
        <v>351.68714599999998</v>
      </c>
    </row>
    <row r="40" spans="1:34" x14ac:dyDescent="0.25">
      <c r="A40">
        <v>38</v>
      </c>
      <c r="B40" t="s">
        <v>141</v>
      </c>
      <c r="C40" s="8">
        <v>60.844466718543806</v>
      </c>
      <c r="D40" s="8">
        <v>64.276631553850294</v>
      </c>
      <c r="E40" s="8">
        <v>67.148096193578482</v>
      </c>
      <c r="F40" s="8">
        <v>68.320469330895037</v>
      </c>
      <c r="G40" s="8">
        <v>68.855683154698497</v>
      </c>
      <c r="H40" s="8">
        <v>70.82662929749597</v>
      </c>
      <c r="I40" s="8">
        <v>77.062295113304231</v>
      </c>
      <c r="J40" s="8">
        <v>81.22506929573531</v>
      </c>
      <c r="K40" s="8">
        <v>85.83810272532665</v>
      </c>
      <c r="L40" s="8">
        <v>90.782458999302094</v>
      </c>
      <c r="M40" s="8">
        <v>91.219370999999995</v>
      </c>
      <c r="N40" s="8">
        <v>98.220542999999978</v>
      </c>
      <c r="O40" s="8">
        <v>104.185236</v>
      </c>
      <c r="P40" s="8">
        <v>112.38751199999999</v>
      </c>
      <c r="Q40" s="8">
        <v>116.53342799999999</v>
      </c>
      <c r="R40" s="8">
        <v>117.45137699999999</v>
      </c>
      <c r="S40" s="8">
        <v>126.03294899999999</v>
      </c>
      <c r="T40" s="8">
        <v>123.176376</v>
      </c>
      <c r="U40" s="8">
        <v>128.50890899999999</v>
      </c>
      <c r="V40" s="8">
        <v>132.52707599999999</v>
      </c>
      <c r="W40" s="8">
        <v>133.60964999999999</v>
      </c>
      <c r="X40" s="8">
        <v>127.72924499999999</v>
      </c>
      <c r="Y40" s="8">
        <v>126.85212299999999</v>
      </c>
      <c r="Z40" s="8">
        <v>132.33479399999999</v>
      </c>
      <c r="AA40" s="8">
        <v>131.27856</v>
      </c>
      <c r="AB40" s="8">
        <v>131.69999999999999</v>
      </c>
      <c r="AC40" s="8">
        <v>136.45173600000001</v>
      </c>
      <c r="AD40" s="8">
        <v>138.120375</v>
      </c>
      <c r="AE40" s="8">
        <v>145.05569700000001</v>
      </c>
      <c r="AF40" s="8">
        <v>147.13260600000001</v>
      </c>
      <c r="AG40" s="8">
        <v>149.46237899999997</v>
      </c>
      <c r="AH40" s="8">
        <v>159.80477999999999</v>
      </c>
    </row>
    <row r="41" spans="1:34" x14ac:dyDescent="0.25">
      <c r="A41">
        <v>39</v>
      </c>
      <c r="B41" t="s">
        <v>142</v>
      </c>
      <c r="C41" s="8">
        <v>209.22053823093952</v>
      </c>
      <c r="D41" s="8">
        <v>218.23632601354637</v>
      </c>
      <c r="E41" s="8">
        <v>223.92336807466813</v>
      </c>
      <c r="F41" s="8">
        <v>231.64522335162144</v>
      </c>
      <c r="G41" s="8">
        <v>236.78964855546636</v>
      </c>
      <c r="H41" s="8">
        <v>248.51852062445752</v>
      </c>
      <c r="I41" s="8">
        <v>260.59174569782448</v>
      </c>
      <c r="J41" s="8">
        <v>273.14497799197295</v>
      </c>
      <c r="K41" s="8">
        <v>295.29835468297318</v>
      </c>
      <c r="L41" s="8">
        <v>324.2553119694615</v>
      </c>
      <c r="M41" s="8">
        <v>359.68085300000007</v>
      </c>
      <c r="N41" s="8">
        <v>401.51887000000005</v>
      </c>
      <c r="O41" s="8">
        <v>460.61406099999999</v>
      </c>
      <c r="P41" s="8">
        <v>519.25473</v>
      </c>
      <c r="Q41" s="8">
        <v>540.17740400000002</v>
      </c>
      <c r="R41" s="8">
        <v>540.94715900000006</v>
      </c>
      <c r="S41" s="8">
        <v>536.91510900000003</v>
      </c>
      <c r="T41" s="8">
        <v>550.24286700000005</v>
      </c>
      <c r="U41" s="8">
        <v>587.54299500000002</v>
      </c>
      <c r="V41" s="8">
        <v>618.82437200000004</v>
      </c>
      <c r="W41" s="8">
        <v>641.30854899999997</v>
      </c>
      <c r="X41" s="8">
        <v>665.229602</v>
      </c>
      <c r="Y41" s="8">
        <v>662.5757799999999</v>
      </c>
      <c r="Z41" s="8">
        <v>690.00838199999998</v>
      </c>
      <c r="AA41" s="8">
        <v>713.82680099999993</v>
      </c>
      <c r="AB41" s="8">
        <v>733.1</v>
      </c>
      <c r="AC41" s="8">
        <v>749.59475000000009</v>
      </c>
      <c r="AD41" s="8">
        <v>792.69369900000004</v>
      </c>
      <c r="AE41" s="8">
        <v>833.49071400000003</v>
      </c>
      <c r="AF41" s="8">
        <v>884.11126899999999</v>
      </c>
      <c r="AG41" s="8">
        <v>888.61983399999997</v>
      </c>
      <c r="AH41" s="8">
        <v>917.19607199999996</v>
      </c>
    </row>
    <row r="42" spans="1:34" x14ac:dyDescent="0.25">
      <c r="A42">
        <v>40</v>
      </c>
      <c r="B42" t="s">
        <v>143</v>
      </c>
      <c r="C42" s="8">
        <v>30.136157884462872</v>
      </c>
      <c r="D42" s="8">
        <v>34.451265941406625</v>
      </c>
      <c r="E42" s="8">
        <v>37.404231593555615</v>
      </c>
      <c r="F42" s="8">
        <v>39.402703298087893</v>
      </c>
      <c r="G42" s="8">
        <v>39.929663498344993</v>
      </c>
      <c r="H42" s="8">
        <v>39.472301815215609</v>
      </c>
      <c r="I42" s="8">
        <v>41.828708748985022</v>
      </c>
      <c r="J42" s="8">
        <v>46.760260814489925</v>
      </c>
      <c r="K42" s="8">
        <v>50.359498410969827</v>
      </c>
      <c r="L42" s="8">
        <v>51.065426226840266</v>
      </c>
      <c r="M42" s="8">
        <v>50.014699999999991</v>
      </c>
      <c r="N42" s="8">
        <v>53.609645</v>
      </c>
      <c r="O42" s="8">
        <v>66.775604999999999</v>
      </c>
      <c r="P42" s="8">
        <v>72.784899999999993</v>
      </c>
      <c r="Q42" s="8">
        <v>75.325504999999993</v>
      </c>
      <c r="R42" s="8">
        <v>82.484385000000003</v>
      </c>
      <c r="S42" s="8">
        <v>83.915275000000008</v>
      </c>
      <c r="T42" s="8">
        <v>91.982304999999997</v>
      </c>
      <c r="U42" s="8">
        <v>98.19538</v>
      </c>
      <c r="V42" s="8">
        <v>109.12640500000002</v>
      </c>
      <c r="W42" s="8">
        <v>120.12609499999999</v>
      </c>
      <c r="X42" s="8">
        <v>138.97574500000002</v>
      </c>
      <c r="Y42" s="8">
        <v>143.58073000000002</v>
      </c>
      <c r="Z42" s="8">
        <v>163.19676999999999</v>
      </c>
      <c r="AA42" s="8">
        <v>189.039175</v>
      </c>
      <c r="AB42" s="8">
        <v>221.5</v>
      </c>
      <c r="AC42" s="8">
        <v>241.35968999999997</v>
      </c>
      <c r="AD42" s="8">
        <v>261.75984</v>
      </c>
      <c r="AE42" s="8">
        <v>291.91706499999998</v>
      </c>
      <c r="AF42" s="8">
        <v>329.58092499999998</v>
      </c>
      <c r="AG42" s="8">
        <v>374.42138499999993</v>
      </c>
      <c r="AH42" s="8">
        <v>439.23006999999996</v>
      </c>
    </row>
    <row r="43" spans="1:34" x14ac:dyDescent="0.25">
      <c r="A43">
        <v>41</v>
      </c>
      <c r="B43" t="s">
        <v>144</v>
      </c>
      <c r="C43" s="8">
        <v>406.08205064920833</v>
      </c>
      <c r="D43" s="8">
        <v>412.37857905807613</v>
      </c>
      <c r="E43" s="8">
        <v>408.92209318339718</v>
      </c>
      <c r="F43" s="8">
        <v>410.01187694661843</v>
      </c>
      <c r="G43" s="8">
        <v>398.73977014547484</v>
      </c>
      <c r="H43" s="8">
        <v>390.71499880091631</v>
      </c>
      <c r="I43" s="8">
        <v>416.15429451953935</v>
      </c>
      <c r="J43" s="8">
        <v>428.35106633086838</v>
      </c>
      <c r="K43" s="8">
        <v>439.32595937720708</v>
      </c>
      <c r="L43" s="8">
        <v>464.36897009052279</v>
      </c>
      <c r="M43" s="8">
        <v>485.17769999999996</v>
      </c>
      <c r="N43" s="8">
        <v>530.27482499999996</v>
      </c>
      <c r="O43" s="8">
        <v>596.89880999999991</v>
      </c>
      <c r="P43" s="8">
        <v>628.93460999999991</v>
      </c>
      <c r="Q43" s="8">
        <v>657.59467499999994</v>
      </c>
      <c r="R43" s="8">
        <v>679.99728000000005</v>
      </c>
      <c r="S43" s="8">
        <v>694.60051499999997</v>
      </c>
      <c r="T43" s="8">
        <v>695.60350500000004</v>
      </c>
      <c r="U43" s="8">
        <v>725.73811499999999</v>
      </c>
      <c r="V43" s="8">
        <v>733.82191499999999</v>
      </c>
      <c r="W43" s="8">
        <v>738.25303499999995</v>
      </c>
      <c r="X43" s="8">
        <v>716.91330000000005</v>
      </c>
      <c r="Y43" s="8">
        <v>769.30830000000003</v>
      </c>
      <c r="Z43" s="8">
        <v>725.28901500000006</v>
      </c>
      <c r="AA43" s="8">
        <v>710.23668000000009</v>
      </c>
      <c r="AB43" s="8">
        <v>748.5</v>
      </c>
      <c r="AC43" s="8">
        <v>727.33990500000004</v>
      </c>
      <c r="AD43" s="8">
        <v>727.82642999999996</v>
      </c>
      <c r="AE43" s="8">
        <v>711.68876999999998</v>
      </c>
      <c r="AF43" s="8">
        <v>700.01217000000008</v>
      </c>
      <c r="AG43" s="8">
        <v>707.13789000000008</v>
      </c>
      <c r="AH43" s="8">
        <v>697.87894499999993</v>
      </c>
    </row>
    <row r="44" spans="1:34" x14ac:dyDescent="0.25">
      <c r="A44">
        <v>42</v>
      </c>
      <c r="B44" t="s">
        <v>145</v>
      </c>
      <c r="C44" s="8">
        <v>77.414943037438007</v>
      </c>
      <c r="D44" s="8">
        <v>75.586344283950652</v>
      </c>
      <c r="E44" s="8">
        <v>85.49658228370923</v>
      </c>
      <c r="F44" s="8">
        <v>79.39699063738972</v>
      </c>
      <c r="G44" s="8">
        <v>93.910694031079217</v>
      </c>
      <c r="H44" s="8">
        <v>96.864584324879246</v>
      </c>
      <c r="I44" s="8">
        <v>118.75661975294327</v>
      </c>
      <c r="J44" s="8">
        <v>122.88695120339609</v>
      </c>
      <c r="K44" s="8">
        <v>153.71738193737036</v>
      </c>
      <c r="L44" s="8">
        <v>194.81609797909402</v>
      </c>
      <c r="M44" s="8">
        <v>237.46997999999999</v>
      </c>
      <c r="N44" s="8">
        <v>286.11428999999998</v>
      </c>
      <c r="O44" s="8">
        <v>360.13345500000003</v>
      </c>
      <c r="P44" s="8">
        <v>466.08771000000002</v>
      </c>
      <c r="Q44" s="8">
        <v>415.38585</v>
      </c>
      <c r="R44" s="8">
        <v>376.77089999999998</v>
      </c>
      <c r="S44" s="8">
        <v>397.49952000000008</v>
      </c>
      <c r="T44" s="8">
        <v>422.17576500000001</v>
      </c>
      <c r="U44" s="8">
        <v>448.84257000000002</v>
      </c>
      <c r="V44" s="8">
        <v>507.32005499999997</v>
      </c>
      <c r="W44" s="8">
        <v>537.11625000000004</v>
      </c>
      <c r="X44" s="8">
        <v>490.85008500000004</v>
      </c>
      <c r="Y44" s="8">
        <v>504.35335500000002</v>
      </c>
      <c r="Z44" s="8">
        <v>497.91753000000006</v>
      </c>
      <c r="AA44" s="8">
        <v>467.97299999999996</v>
      </c>
      <c r="AB44" s="8">
        <v>478.5</v>
      </c>
      <c r="AC44" s="8">
        <v>490.56298499999997</v>
      </c>
      <c r="AD44" s="8">
        <v>491.28073500000005</v>
      </c>
      <c r="AE44" s="8">
        <v>490.955355</v>
      </c>
      <c r="AF44" s="8">
        <v>493.43398499999995</v>
      </c>
      <c r="AG44" s="8">
        <v>511.56434999999999</v>
      </c>
      <c r="AH44" s="8">
        <v>530.28327000000002</v>
      </c>
    </row>
    <row r="45" spans="1:34" x14ac:dyDescent="0.25">
      <c r="A45">
        <v>43</v>
      </c>
      <c r="B45" t="s">
        <v>146</v>
      </c>
      <c r="C45" s="8">
        <v>452.60788614091183</v>
      </c>
      <c r="D45" s="8">
        <v>477.18116099527492</v>
      </c>
      <c r="E45" s="8">
        <v>476.79110901334252</v>
      </c>
      <c r="F45" s="8">
        <v>478.04560052231648</v>
      </c>
      <c r="G45" s="8">
        <v>475.76854030389507</v>
      </c>
      <c r="H45" s="8">
        <v>466.94493195896189</v>
      </c>
      <c r="I45" s="8">
        <v>474.1767065401059</v>
      </c>
      <c r="J45" s="8">
        <v>484.97165868575888</v>
      </c>
      <c r="K45" s="8">
        <v>469.12711466815051</v>
      </c>
      <c r="L45" s="8">
        <v>451.40610435905501</v>
      </c>
      <c r="M45" s="8">
        <v>445.22725599999995</v>
      </c>
      <c r="N45" s="8">
        <v>468.74995799999999</v>
      </c>
      <c r="O45" s="8">
        <v>484.12651099999994</v>
      </c>
      <c r="P45" s="8">
        <v>514.64072700000008</v>
      </c>
      <c r="Q45" s="8">
        <v>526.13929899999994</v>
      </c>
      <c r="R45" s="8">
        <v>537.56620399999997</v>
      </c>
      <c r="S45" s="8">
        <v>569.02005399999996</v>
      </c>
      <c r="T45" s="8">
        <v>607.95116099999996</v>
      </c>
      <c r="U45" s="8">
        <v>650.63284099999987</v>
      </c>
      <c r="V45" s="8">
        <v>676.17018199999995</v>
      </c>
      <c r="W45" s="8">
        <v>731.56877299999996</v>
      </c>
      <c r="X45" s="8">
        <v>757.53611599999999</v>
      </c>
      <c r="Y45" s="8">
        <v>672.22849699999995</v>
      </c>
      <c r="Z45" s="8">
        <v>677.35666900000001</v>
      </c>
      <c r="AA45" s="8">
        <v>734.14878499999986</v>
      </c>
      <c r="AB45" s="8">
        <v>796.3</v>
      </c>
      <c r="AC45" s="8">
        <v>840.000944</v>
      </c>
      <c r="AD45" s="8">
        <v>914.66203200000007</v>
      </c>
      <c r="AE45" s="8">
        <v>976.55843099999993</v>
      </c>
      <c r="AF45" s="8">
        <v>1013.204157</v>
      </c>
      <c r="AG45" s="8">
        <v>1078.795388</v>
      </c>
      <c r="AH45" s="8">
        <v>1100.7732679999999</v>
      </c>
    </row>
    <row r="46" spans="1:34" x14ac:dyDescent="0.25">
      <c r="A46">
        <v>44</v>
      </c>
      <c r="B46" t="s">
        <v>147</v>
      </c>
      <c r="C46" s="8">
        <v>50.934492948645726</v>
      </c>
      <c r="D46" s="8">
        <v>46.027357358173404</v>
      </c>
      <c r="E46" s="8">
        <v>48.244752851708533</v>
      </c>
      <c r="F46" s="8">
        <v>46.539064010226241</v>
      </c>
      <c r="G46" s="8">
        <v>42.83903129206697</v>
      </c>
      <c r="H46" s="8">
        <v>41.382635435822387</v>
      </c>
      <c r="I46" s="8">
        <v>49.071355906029403</v>
      </c>
      <c r="J46" s="8">
        <v>51.905423519910848</v>
      </c>
      <c r="K46" s="8">
        <v>59.567902624350687</v>
      </c>
      <c r="L46" s="8">
        <v>68.37188118407326</v>
      </c>
      <c r="M46" s="8">
        <v>80.417361</v>
      </c>
      <c r="N46" s="8">
        <v>91.237113000000008</v>
      </c>
      <c r="O46" s="8">
        <v>102.693804</v>
      </c>
      <c r="P46" s="8">
        <v>119.48060699999998</v>
      </c>
      <c r="Q46" s="8">
        <v>108.981084</v>
      </c>
      <c r="R46" s="8">
        <v>93.573728999999986</v>
      </c>
      <c r="S46" s="8">
        <v>88.567364999999995</v>
      </c>
      <c r="T46" s="8">
        <v>98.29857299999999</v>
      </c>
      <c r="U46" s="8">
        <v>104.126037</v>
      </c>
      <c r="V46" s="8">
        <v>112.517679</v>
      </c>
      <c r="W46" s="8">
        <v>127.82884799999999</v>
      </c>
      <c r="X46" s="8">
        <v>130.13613900000001</v>
      </c>
      <c r="Y46" s="8">
        <v>114.817932</v>
      </c>
      <c r="Z46" s="8">
        <v>119.62136699999999</v>
      </c>
      <c r="AA46" s="8">
        <v>122.530407</v>
      </c>
      <c r="AB46" s="8">
        <v>117.3</v>
      </c>
      <c r="AC46" s="8">
        <v>134.580636</v>
      </c>
      <c r="AD46" s="8">
        <v>134.89969199999999</v>
      </c>
      <c r="AE46" s="8">
        <v>145.32414299999999</v>
      </c>
      <c r="AF46" s="8">
        <v>129.63174900000001</v>
      </c>
      <c r="AG46" s="8">
        <v>127.625919</v>
      </c>
      <c r="AH46" s="8">
        <v>128.995983</v>
      </c>
    </row>
    <row r="47" spans="1:34" x14ac:dyDescent="0.25">
      <c r="A47">
        <v>45</v>
      </c>
      <c r="B47" t="s">
        <v>148</v>
      </c>
      <c r="C47" s="8">
        <v>1259.8097078611154</v>
      </c>
      <c r="D47" s="8">
        <v>1342.7492999636197</v>
      </c>
      <c r="E47" s="8">
        <v>1384.7414428431507</v>
      </c>
      <c r="F47" s="8">
        <v>1440.2918925368833</v>
      </c>
      <c r="G47" s="8">
        <v>1450.5230771600825</v>
      </c>
      <c r="H47" s="8">
        <v>1499.4647039344447</v>
      </c>
      <c r="I47" s="8">
        <v>1537.1304524290499</v>
      </c>
      <c r="J47" s="8">
        <v>1602.2421201612897</v>
      </c>
      <c r="K47" s="8">
        <v>1627.5986520846684</v>
      </c>
      <c r="L47" s="8">
        <v>1688.5883220161177</v>
      </c>
      <c r="M47" s="8">
        <v>1728.6768240000001</v>
      </c>
      <c r="N47" s="8">
        <v>1780.0833279999999</v>
      </c>
      <c r="O47" s="8">
        <v>1840.867168</v>
      </c>
      <c r="P47" s="8">
        <v>1929.7830159999999</v>
      </c>
      <c r="Q47" s="8">
        <v>1989.3459839999998</v>
      </c>
      <c r="R47" s="8">
        <v>2060.6501039999998</v>
      </c>
      <c r="S47" s="8">
        <v>2142.9940240000001</v>
      </c>
      <c r="T47" s="8">
        <v>2294.9016719999995</v>
      </c>
      <c r="U47" s="8">
        <v>2481.669112</v>
      </c>
      <c r="V47" s="8">
        <v>2511.9051759999998</v>
      </c>
      <c r="W47" s="8">
        <v>2508.2945119999999</v>
      </c>
      <c r="X47" s="8">
        <v>2444.86112</v>
      </c>
      <c r="Y47" s="8">
        <v>2412.3131920000001</v>
      </c>
      <c r="Z47" s="8">
        <v>2479.0195600000002</v>
      </c>
      <c r="AA47" s="8">
        <v>2525.5425759999998</v>
      </c>
      <c r="AB47" s="8">
        <v>2597.6</v>
      </c>
      <c r="AC47" s="8">
        <v>2662.6179280000001</v>
      </c>
      <c r="AD47" s="8">
        <v>2736.9612399999996</v>
      </c>
      <c r="AE47" s="8">
        <v>2826.630392</v>
      </c>
      <c r="AF47" s="8">
        <v>2928.9238799999998</v>
      </c>
      <c r="AG47" s="8">
        <v>3003.1373119999998</v>
      </c>
      <c r="AH47" s="8">
        <v>3078.3378320000002</v>
      </c>
    </row>
    <row r="48" spans="1:34" x14ac:dyDescent="0.25">
      <c r="A48">
        <v>46</v>
      </c>
      <c r="B48" t="s">
        <v>149</v>
      </c>
      <c r="C48" s="8">
        <v>109.77481226744169</v>
      </c>
      <c r="D48" s="8">
        <v>128.38796939221888</v>
      </c>
      <c r="E48" s="8">
        <v>134.06655970236864</v>
      </c>
      <c r="F48" s="8">
        <v>142.12249635057651</v>
      </c>
      <c r="G48" s="8">
        <v>136.09462766939581</v>
      </c>
      <c r="H48" s="8">
        <v>142.74218378522704</v>
      </c>
      <c r="I48" s="8">
        <v>151.45160900160008</v>
      </c>
      <c r="J48" s="8">
        <v>163.50734636508588</v>
      </c>
      <c r="K48" s="8">
        <v>172.03649887237921</v>
      </c>
      <c r="L48" s="8">
        <v>190.90879801589631</v>
      </c>
      <c r="M48" s="8">
        <v>201.61055199999998</v>
      </c>
      <c r="N48" s="8">
        <v>236.20897299999996</v>
      </c>
      <c r="O48" s="8">
        <v>254.555127</v>
      </c>
      <c r="P48" s="8">
        <v>270.374279</v>
      </c>
      <c r="Q48" s="8">
        <v>270.165189</v>
      </c>
      <c r="R48" s="8">
        <v>255.71706999999998</v>
      </c>
      <c r="S48" s="8">
        <v>270.68492700000002</v>
      </c>
      <c r="T48" s="8">
        <v>276.031657</v>
      </c>
      <c r="U48" s="8">
        <v>290.467828</v>
      </c>
      <c r="V48" s="8">
        <v>294.73625100000004</v>
      </c>
      <c r="W48" s="8">
        <v>295.86234999999999</v>
      </c>
      <c r="X48" s="8">
        <v>307.06359999999995</v>
      </c>
      <c r="Y48" s="8">
        <v>261.65821299999999</v>
      </c>
      <c r="Z48" s="8">
        <v>277.33996300000001</v>
      </c>
      <c r="AA48" s="8">
        <v>289.13263899999998</v>
      </c>
      <c r="AB48" s="8">
        <v>298.7</v>
      </c>
      <c r="AC48" s="8">
        <v>313.10928799999999</v>
      </c>
      <c r="AD48" s="8">
        <v>329.14649099999997</v>
      </c>
      <c r="AE48" s="8">
        <v>326.738969</v>
      </c>
      <c r="AF48" s="8">
        <v>324.99157400000001</v>
      </c>
      <c r="AG48" s="8">
        <v>324.373265</v>
      </c>
      <c r="AH48" s="8">
        <v>327.46182299999998</v>
      </c>
    </row>
    <row r="49" spans="1:34" x14ac:dyDescent="0.25">
      <c r="A49">
        <v>47</v>
      </c>
      <c r="B49" t="s">
        <v>150</v>
      </c>
      <c r="C49" s="8">
        <v>231.70477071494253</v>
      </c>
      <c r="D49" s="8">
        <v>253.5277577355329</v>
      </c>
      <c r="E49" s="8">
        <v>262.53370975900265</v>
      </c>
      <c r="F49" s="8">
        <v>269.02162481899427</v>
      </c>
      <c r="G49" s="8">
        <v>261.17260869763248</v>
      </c>
      <c r="H49" s="8">
        <v>271.15401648214771</v>
      </c>
      <c r="I49" s="8">
        <v>268.76074711536648</v>
      </c>
      <c r="J49" s="8">
        <v>266.15197008135721</v>
      </c>
      <c r="K49" s="8">
        <v>260.99112855657006</v>
      </c>
      <c r="L49" s="8">
        <v>271.34683913231004</v>
      </c>
      <c r="M49" s="8">
        <v>278.46434999999997</v>
      </c>
      <c r="N49" s="8">
        <v>292.73063999999999</v>
      </c>
      <c r="O49" s="8">
        <v>303.57387999999997</v>
      </c>
      <c r="P49" s="8">
        <v>304.47339000000005</v>
      </c>
      <c r="Q49" s="8">
        <v>311.37475000000001</v>
      </c>
      <c r="R49" s="8">
        <v>315.49776000000003</v>
      </c>
      <c r="S49" s="8">
        <v>338.20961999999997</v>
      </c>
      <c r="T49" s="8">
        <v>334.81112999999999</v>
      </c>
      <c r="U49" s="8">
        <v>334.00372000000004</v>
      </c>
      <c r="V49" s="8">
        <v>334.50413000000003</v>
      </c>
      <c r="W49" s="8">
        <v>331.67973000000001</v>
      </c>
      <c r="X49" s="8">
        <v>323.66396000000003</v>
      </c>
      <c r="Y49" s="8">
        <v>309.43757999999997</v>
      </c>
      <c r="Z49" s="8">
        <v>305.63691999999998</v>
      </c>
      <c r="AA49" s="8">
        <v>306.92939000000001</v>
      </c>
      <c r="AB49" s="8">
        <v>307</v>
      </c>
      <c r="AC49" s="8">
        <v>298.50837999999999</v>
      </c>
      <c r="AD49" s="8">
        <v>296.53129999999999</v>
      </c>
      <c r="AE49" s="8">
        <v>299.60744</v>
      </c>
      <c r="AF49" s="8">
        <v>300.99200999999999</v>
      </c>
      <c r="AG49" s="8">
        <v>309.96868999999998</v>
      </c>
      <c r="AH49" s="8">
        <v>303.57080999999999</v>
      </c>
    </row>
    <row r="50" spans="1:34" x14ac:dyDescent="0.25">
      <c r="A50">
        <v>48</v>
      </c>
      <c r="B50" t="s">
        <v>151</v>
      </c>
      <c r="C50" s="8">
        <v>35.76279162829146</v>
      </c>
      <c r="D50" s="8">
        <v>40.089867285859604</v>
      </c>
      <c r="E50" s="8">
        <v>45.412081493161821</v>
      </c>
      <c r="F50" s="8">
        <v>49.357095029036394</v>
      </c>
      <c r="G50" s="8">
        <v>51.836056237606137</v>
      </c>
      <c r="H50" s="8">
        <v>55.861036264481001</v>
      </c>
      <c r="I50" s="8">
        <v>62.409403327864226</v>
      </c>
      <c r="J50" s="8">
        <v>71.107980471827631</v>
      </c>
      <c r="K50" s="8">
        <v>78.073950319077582</v>
      </c>
      <c r="L50" s="8">
        <v>91.810416370292259</v>
      </c>
      <c r="M50" s="8">
        <v>113.66278</v>
      </c>
      <c r="N50" s="8">
        <v>143.00470800000002</v>
      </c>
      <c r="O50" s="8">
        <v>171.21673799999999</v>
      </c>
      <c r="P50" s="8">
        <v>189.67410000000001</v>
      </c>
      <c r="Q50" s="8">
        <v>185.03407999999999</v>
      </c>
      <c r="R50" s="8">
        <v>183.89001400000001</v>
      </c>
      <c r="S50" s="8">
        <v>186.95030199999997</v>
      </c>
      <c r="T50" s="8">
        <v>194.909176</v>
      </c>
      <c r="U50" s="8">
        <v>212.02412000000001</v>
      </c>
      <c r="V50" s="8">
        <v>222.96889999999999</v>
      </c>
      <c r="W50" s="8">
        <v>248.86446199999997</v>
      </c>
      <c r="X50" s="8">
        <v>270.67609799999997</v>
      </c>
      <c r="Y50" s="8">
        <v>271.58639199999999</v>
      </c>
      <c r="Z50" s="8">
        <v>303.09956599999998</v>
      </c>
      <c r="AA50" s="8">
        <v>328.38590399999998</v>
      </c>
      <c r="AB50" s="8">
        <v>354.2</v>
      </c>
      <c r="AC50" s="8">
        <v>359.94158199999998</v>
      </c>
      <c r="AD50" s="8">
        <v>380.95626799999997</v>
      </c>
      <c r="AE50" s="8">
        <v>386.93870599999997</v>
      </c>
      <c r="AF50" s="8">
        <v>416.12124399999999</v>
      </c>
      <c r="AG50" s="8">
        <v>449.49396799999994</v>
      </c>
      <c r="AH50" s="8">
        <v>490.98849799999994</v>
      </c>
    </row>
    <row r="51" spans="1:34" x14ac:dyDescent="0.25">
      <c r="A51">
        <v>49</v>
      </c>
      <c r="B51" t="s">
        <v>152</v>
      </c>
      <c r="C51" s="8">
        <v>462.88135245656099</v>
      </c>
      <c r="D51" s="8">
        <v>502.18771612541929</v>
      </c>
      <c r="E51" s="8">
        <v>545.22690816200509</v>
      </c>
      <c r="F51" s="8">
        <v>568.24069901130747</v>
      </c>
      <c r="G51" s="8">
        <v>554.23461650267427</v>
      </c>
      <c r="H51" s="8">
        <v>566.602933858749</v>
      </c>
      <c r="I51" s="8">
        <v>579.93902153171257</v>
      </c>
      <c r="J51" s="8">
        <v>601.33631690576249</v>
      </c>
      <c r="K51" s="8">
        <v>639.91951154515368</v>
      </c>
      <c r="L51" s="8">
        <v>695.358925453241</v>
      </c>
      <c r="M51" s="8">
        <v>748.48368300000004</v>
      </c>
      <c r="N51" s="8">
        <v>790.61869400000012</v>
      </c>
      <c r="O51" s="8">
        <v>822.32391300000006</v>
      </c>
      <c r="P51" s="8">
        <v>876.28235200000006</v>
      </c>
      <c r="Q51" s="8">
        <v>891.88208400000008</v>
      </c>
      <c r="R51" s="8">
        <v>895.28750100000025</v>
      </c>
      <c r="S51" s="8">
        <v>903.14356200000009</v>
      </c>
      <c r="T51" s="8">
        <v>941.89563399999997</v>
      </c>
      <c r="U51" s="8">
        <v>987.98677300000008</v>
      </c>
      <c r="V51" s="8">
        <v>1018.2533999999999</v>
      </c>
      <c r="W51" s="8">
        <v>1067.5701320000001</v>
      </c>
      <c r="X51" s="8">
        <v>1099.3765020000001</v>
      </c>
      <c r="Y51" s="8">
        <v>1038.6409460000002</v>
      </c>
      <c r="Z51" s="8">
        <v>1055.3758170000001</v>
      </c>
      <c r="AA51" s="8">
        <v>1097.207375</v>
      </c>
      <c r="AB51" s="8">
        <v>1123.9000000000001</v>
      </c>
      <c r="AC51" s="8">
        <v>1137.0271520000001</v>
      </c>
      <c r="AD51" s="8">
        <v>1199.7632500000002</v>
      </c>
      <c r="AE51" s="8">
        <v>1236.4923020000001</v>
      </c>
      <c r="AF51" s="8">
        <v>1286.2136380000002</v>
      </c>
      <c r="AG51" s="8">
        <v>1336.4519680000001</v>
      </c>
      <c r="AH51" s="8">
        <v>1417.7548940000001</v>
      </c>
    </row>
    <row r="52" spans="1:34" x14ac:dyDescent="0.25">
      <c r="A52">
        <v>50</v>
      </c>
      <c r="B52" t="s">
        <v>153</v>
      </c>
      <c r="C52" s="8">
        <v>249.1716025852445</v>
      </c>
      <c r="D52" s="8">
        <v>254.76182396502765</v>
      </c>
      <c r="E52" s="8">
        <v>262.56310305537795</v>
      </c>
      <c r="F52" s="8">
        <v>269.87419482301408</v>
      </c>
      <c r="G52" s="8">
        <v>267.46497628043653</v>
      </c>
      <c r="H52" s="8">
        <v>269.96806047962434</v>
      </c>
      <c r="I52" s="8">
        <v>277.09142093195686</v>
      </c>
      <c r="J52" s="8">
        <v>288.28229320927153</v>
      </c>
      <c r="K52" s="8">
        <v>295.16577475964186</v>
      </c>
      <c r="L52" s="8">
        <v>310.8413395614561</v>
      </c>
      <c r="M52" s="8">
        <v>329.840532</v>
      </c>
      <c r="N52" s="8">
        <v>354.74292000000003</v>
      </c>
      <c r="O52" s="8">
        <v>367.07202000000007</v>
      </c>
      <c r="P52" s="8">
        <v>372.26700000000005</v>
      </c>
      <c r="Q52" s="8">
        <v>376.34637600000002</v>
      </c>
      <c r="R52" s="8">
        <v>374.56524000000007</v>
      </c>
      <c r="S52" s="8">
        <v>392.44363199999998</v>
      </c>
      <c r="T52" s="8">
        <v>404.72006400000004</v>
      </c>
      <c r="U52" s="8">
        <v>429.02874000000003</v>
      </c>
      <c r="V52" s="8">
        <v>437.97272400000003</v>
      </c>
      <c r="W52" s="8">
        <v>460.95512400000001</v>
      </c>
      <c r="X52" s="8">
        <v>451.73343599999998</v>
      </c>
      <c r="Y52" s="8">
        <v>411.95952000000005</v>
      </c>
      <c r="Z52" s="8">
        <v>429.919308</v>
      </c>
      <c r="AA52" s="8">
        <v>450.34970400000003</v>
      </c>
      <c r="AB52" s="8">
        <v>478.8</v>
      </c>
      <c r="AC52" s="8">
        <v>494.42324400000007</v>
      </c>
      <c r="AD52" s="8">
        <v>531.81752399999993</v>
      </c>
      <c r="AE52" s="8">
        <v>555.43193999999994</v>
      </c>
      <c r="AF52" s="8">
        <v>560.23909200000003</v>
      </c>
      <c r="AG52" s="8">
        <v>595.44525599999997</v>
      </c>
      <c r="AH52" s="8">
        <v>628.65961200000004</v>
      </c>
    </row>
    <row r="53" spans="1:34" x14ac:dyDescent="0.25">
      <c r="A53">
        <v>51</v>
      </c>
      <c r="B53" t="s">
        <v>154</v>
      </c>
      <c r="C53" s="8">
        <v>200.98691759570011</v>
      </c>
      <c r="D53" s="8">
        <v>226.67614639918949</v>
      </c>
      <c r="E53" s="8">
        <v>248.57959411548472</v>
      </c>
      <c r="F53" s="8">
        <v>265.87600664795843</v>
      </c>
      <c r="G53" s="8">
        <v>261.42921616420477</v>
      </c>
      <c r="H53" s="8">
        <v>271.80506062489889</v>
      </c>
      <c r="I53" s="8">
        <v>282.7317462486937</v>
      </c>
      <c r="J53" s="8">
        <v>309.53267267338356</v>
      </c>
      <c r="K53" s="8">
        <v>341.67175073610997</v>
      </c>
      <c r="L53" s="8">
        <v>375.65364287215533</v>
      </c>
      <c r="M53" s="8">
        <v>411.63695300000006</v>
      </c>
      <c r="N53" s="8">
        <v>457.46629500000012</v>
      </c>
      <c r="O53" s="8">
        <v>486.15760700000004</v>
      </c>
      <c r="P53" s="8">
        <v>513.41303000000005</v>
      </c>
      <c r="Q53" s="8">
        <v>497.66457000000003</v>
      </c>
      <c r="R53" s="8">
        <v>484.63569699999999</v>
      </c>
      <c r="S53" s="8">
        <v>506.961455</v>
      </c>
      <c r="T53" s="8">
        <v>532.00680000000011</v>
      </c>
      <c r="U53" s="8">
        <v>569.22080800000003</v>
      </c>
      <c r="V53" s="8">
        <v>589.95186899999999</v>
      </c>
      <c r="W53" s="8">
        <v>619.87394300000005</v>
      </c>
      <c r="X53" s="8">
        <v>620.35698400000001</v>
      </c>
      <c r="Y53" s="8">
        <v>569.91559300000006</v>
      </c>
      <c r="Z53" s="8">
        <v>601.94187299999999</v>
      </c>
      <c r="AA53" s="8">
        <v>635.23861700000009</v>
      </c>
      <c r="AB53" s="8">
        <v>661.7</v>
      </c>
      <c r="AC53" s="8">
        <v>680.48566300000005</v>
      </c>
      <c r="AD53" s="8">
        <v>735.28104000000008</v>
      </c>
      <c r="AE53" s="8">
        <v>769.53063200000008</v>
      </c>
      <c r="AF53" s="8">
        <v>802.91339699999992</v>
      </c>
      <c r="AG53" s="8">
        <v>843.27709700000003</v>
      </c>
      <c r="AH53" s="8">
        <v>897.90704900000014</v>
      </c>
    </row>
    <row r="54" spans="1:34" x14ac:dyDescent="0.25">
      <c r="A54">
        <v>52</v>
      </c>
      <c r="B54" t="s">
        <v>155</v>
      </c>
      <c r="C54" s="8">
        <v>42.168906669069557</v>
      </c>
      <c r="D54" s="8">
        <v>47.135079562711589</v>
      </c>
      <c r="E54" s="8">
        <v>49.65083819884893</v>
      </c>
      <c r="F54" s="8">
        <v>51.785421284782693</v>
      </c>
      <c r="G54" s="8">
        <v>50.478533681312832</v>
      </c>
      <c r="H54" s="8">
        <v>53.593282469563661</v>
      </c>
      <c r="I54" s="8">
        <v>55.738756285079305</v>
      </c>
      <c r="J54" s="8">
        <v>58.831723613025005</v>
      </c>
      <c r="K54" s="8">
        <v>60.694038447998089</v>
      </c>
      <c r="L54" s="8">
        <v>62.523681091942819</v>
      </c>
      <c r="M54" s="8">
        <v>63.571947999999999</v>
      </c>
      <c r="N54" s="8">
        <v>70.447211999999993</v>
      </c>
      <c r="O54" s="8">
        <v>74.660651999999999</v>
      </c>
      <c r="P54" s="8">
        <v>73.801243999999983</v>
      </c>
      <c r="Q54" s="8">
        <v>71.960371999999992</v>
      </c>
      <c r="R54" s="8">
        <v>70.208951999999996</v>
      </c>
      <c r="S54" s="8">
        <v>72.959391999999994</v>
      </c>
      <c r="T54" s="8">
        <v>77.041579999999996</v>
      </c>
      <c r="U54" s="8">
        <v>81.454823999999988</v>
      </c>
      <c r="V54" s="8">
        <v>87.127919999999989</v>
      </c>
      <c r="W54" s="8">
        <v>87.667139999999975</v>
      </c>
      <c r="X54" s="8">
        <v>87.052679999999981</v>
      </c>
      <c r="Y54" s="8">
        <v>80.248475999999997</v>
      </c>
      <c r="Z54" s="8">
        <v>86.096295999999995</v>
      </c>
      <c r="AA54" s="8">
        <v>84.579791999999998</v>
      </c>
      <c r="AB54" s="8">
        <v>83.6</v>
      </c>
      <c r="AC54" s="8">
        <v>83.580771999999996</v>
      </c>
      <c r="AD54" s="8">
        <v>86.174879999999987</v>
      </c>
      <c r="AE54" s="8">
        <v>85.522799999999989</v>
      </c>
      <c r="AF54" s="8">
        <v>87.954723999999999</v>
      </c>
      <c r="AG54" s="8">
        <v>90.787927999999994</v>
      </c>
      <c r="AH54" s="8">
        <v>91.81453599999999</v>
      </c>
    </row>
    <row r="55" spans="1:34" x14ac:dyDescent="0.25">
      <c r="A55">
        <v>53</v>
      </c>
      <c r="B55" t="s">
        <v>83</v>
      </c>
      <c r="C55" s="8">
        <v>134.46959525573558</v>
      </c>
      <c r="D55" s="8">
        <v>142.12463821102151</v>
      </c>
      <c r="E55" s="8">
        <v>148.21164960930113</v>
      </c>
      <c r="F55" s="8">
        <v>152.81774231201473</v>
      </c>
      <c r="G55" s="8">
        <v>155.77957970097304</v>
      </c>
      <c r="H55" s="8">
        <v>160.76679118525823</v>
      </c>
      <c r="I55" s="8">
        <v>165.16599083580189</v>
      </c>
      <c r="J55" s="8">
        <v>169.20584992067751</v>
      </c>
      <c r="K55" s="8">
        <v>175.44530883136835</v>
      </c>
      <c r="L55" s="8">
        <v>182.45789441206725</v>
      </c>
      <c r="M55" s="8">
        <v>184.38693000000001</v>
      </c>
      <c r="N55" s="8">
        <v>192.409672</v>
      </c>
      <c r="O55" s="8">
        <v>198.52651000000003</v>
      </c>
      <c r="P55" s="8">
        <v>207.879672</v>
      </c>
      <c r="Q55" s="8">
        <v>220.90541199999996</v>
      </c>
      <c r="R55" s="8">
        <v>230.52156400000001</v>
      </c>
      <c r="S55" s="8">
        <v>235.56168999999997</v>
      </c>
      <c r="T55" s="8">
        <v>237.996668</v>
      </c>
      <c r="U55" s="8">
        <v>239.71693199999999</v>
      </c>
      <c r="V55" s="8">
        <v>252.27547799999999</v>
      </c>
      <c r="W55" s="8">
        <v>270.127858</v>
      </c>
      <c r="X55" s="8">
        <v>283.181444</v>
      </c>
      <c r="Y55" s="8">
        <v>294.83654200000001</v>
      </c>
      <c r="Z55" s="8">
        <v>309.11844600000001</v>
      </c>
      <c r="AA55" s="8">
        <v>314.71549199999998</v>
      </c>
      <c r="AB55" s="8">
        <v>309.39999999999998</v>
      </c>
      <c r="AC55" s="8">
        <v>311.60292800000002</v>
      </c>
      <c r="AD55" s="8">
        <v>313.90176999999994</v>
      </c>
      <c r="AE55" s="8">
        <v>319.88247200000001</v>
      </c>
      <c r="AF55" s="8">
        <v>324.71530000000001</v>
      </c>
      <c r="AG55" s="8">
        <v>327.67625799999996</v>
      </c>
      <c r="AH55" s="8">
        <v>323.79638199999999</v>
      </c>
    </row>
    <row r="56" spans="1:34" x14ac:dyDescent="0.25">
      <c r="A56">
        <v>54</v>
      </c>
      <c r="B56" t="s">
        <v>156</v>
      </c>
      <c r="C56" s="8">
        <v>380.49310428819848</v>
      </c>
      <c r="D56" s="8">
        <v>408.16802910643753</v>
      </c>
      <c r="E56" s="8">
        <v>420.78609827632147</v>
      </c>
      <c r="F56" s="8">
        <v>443.59405355830182</v>
      </c>
      <c r="G56" s="8">
        <v>457.95108352209257</v>
      </c>
      <c r="H56" s="8">
        <v>483.84463386898994</v>
      </c>
      <c r="I56" s="8">
        <v>488.60556921113158</v>
      </c>
      <c r="J56" s="8">
        <v>494.93581063532093</v>
      </c>
      <c r="K56" s="8">
        <v>512.28300488953539</v>
      </c>
      <c r="L56" s="8">
        <v>527.43529131344383</v>
      </c>
      <c r="M56" s="8">
        <v>541.29715199999998</v>
      </c>
      <c r="N56" s="8">
        <v>555.90167999999994</v>
      </c>
      <c r="O56" s="8">
        <v>567.72604799999999</v>
      </c>
      <c r="P56" s="8">
        <v>589.58505599999989</v>
      </c>
      <c r="Q56" s="8">
        <v>622.28668800000003</v>
      </c>
      <c r="R56" s="8">
        <v>660.28800000000001</v>
      </c>
      <c r="S56" s="8">
        <v>691.8688800000001</v>
      </c>
      <c r="T56" s="8">
        <v>723.31075200000009</v>
      </c>
      <c r="U56" s="8">
        <v>745.13500799999997</v>
      </c>
      <c r="V56" s="8">
        <v>763.41456000000005</v>
      </c>
      <c r="W56" s="8">
        <v>775.89921600000002</v>
      </c>
      <c r="X56" s="8">
        <v>799.64351999999997</v>
      </c>
      <c r="Y56" s="8">
        <v>811.56345599999997</v>
      </c>
      <c r="Z56" s="8">
        <v>825.52507200000002</v>
      </c>
      <c r="AA56" s="8">
        <v>844.23902399999997</v>
      </c>
      <c r="AB56" s="8">
        <v>868.8</v>
      </c>
      <c r="AC56" s="8">
        <v>867.62711999999988</v>
      </c>
      <c r="AD56" s="8">
        <v>892.94395199999997</v>
      </c>
      <c r="AE56" s="8">
        <v>939.82439999999986</v>
      </c>
      <c r="AF56" s="8">
        <v>977.29574400000001</v>
      </c>
      <c r="AG56" s="8">
        <v>1006.4526719999999</v>
      </c>
      <c r="AH56" s="8">
        <v>1047.529536</v>
      </c>
    </row>
    <row r="57" spans="1:34" x14ac:dyDescent="0.25">
      <c r="A57">
        <v>55</v>
      </c>
      <c r="B57" t="s">
        <v>157</v>
      </c>
      <c r="C57" s="8">
        <v>442.30217591611722</v>
      </c>
      <c r="D57" s="8">
        <v>459.81195143223681</v>
      </c>
      <c r="E57" s="8">
        <v>476.86266916366918</v>
      </c>
      <c r="F57" s="8">
        <v>499.57509957726978</v>
      </c>
      <c r="G57" s="8">
        <v>516.56023762486404</v>
      </c>
      <c r="H57" s="8">
        <v>534.37605166410845</v>
      </c>
      <c r="I57" s="8">
        <v>542.79211105657953</v>
      </c>
      <c r="J57" s="8">
        <v>543.98347530879448</v>
      </c>
      <c r="K57" s="8">
        <v>552.4541844376156</v>
      </c>
      <c r="L57" s="8">
        <v>565.90894951960706</v>
      </c>
      <c r="M57" s="8">
        <v>578.61235646030002</v>
      </c>
      <c r="N57" s="8">
        <v>600.72727726952519</v>
      </c>
      <c r="O57" s="8">
        <v>609.97813930897075</v>
      </c>
      <c r="P57" s="8">
        <v>622.13578186893199</v>
      </c>
      <c r="Q57" s="8">
        <v>641.88985055046066</v>
      </c>
      <c r="R57" s="8">
        <v>675.83956806347953</v>
      </c>
      <c r="S57" s="8">
        <v>698.56487215418417</v>
      </c>
      <c r="T57" s="8">
        <v>715.47081074780033</v>
      </c>
      <c r="U57" s="8">
        <v>744.00248312329859</v>
      </c>
      <c r="V57" s="8">
        <v>765.78499355999998</v>
      </c>
      <c r="W57" s="8">
        <v>783.32643859937355</v>
      </c>
      <c r="X57" s="8">
        <v>811.92798773924051</v>
      </c>
      <c r="Y57" s="8">
        <v>843.26237841796285</v>
      </c>
      <c r="Z57" s="8">
        <v>863.53531365068488</v>
      </c>
      <c r="AA57" s="8">
        <v>884.89677390300324</v>
      </c>
      <c r="AB57" s="8">
        <v>917.7</v>
      </c>
      <c r="AC57" s="8">
        <v>930.28953203032518</v>
      </c>
      <c r="AD57" s="8">
        <v>946.72423073979166</v>
      </c>
      <c r="AE57" s="8">
        <v>990.13857647114082</v>
      </c>
      <c r="AF57" s="8">
        <v>1023.7926556925454</v>
      </c>
      <c r="AG57" s="8">
        <v>1044.5154701674658</v>
      </c>
      <c r="AH57" s="8">
        <v>1069.9773512390218</v>
      </c>
    </row>
    <row r="58" spans="1:34" x14ac:dyDescent="0.25">
      <c r="A58">
        <v>56</v>
      </c>
      <c r="B58" t="s">
        <v>158</v>
      </c>
      <c r="C58" s="8">
        <v>57.109679553971702</v>
      </c>
      <c r="D58" s="8">
        <v>65.826364237462215</v>
      </c>
      <c r="E58" s="8">
        <v>68.119669830432031</v>
      </c>
      <c r="F58" s="8">
        <v>71.708268397415281</v>
      </c>
      <c r="G58" s="8">
        <v>70.062609290921415</v>
      </c>
      <c r="H58" s="8">
        <v>71.559628219355972</v>
      </c>
      <c r="I58" s="8">
        <v>76.08253647259987</v>
      </c>
      <c r="J58" s="8">
        <v>79.62866641637055</v>
      </c>
      <c r="K58" s="8">
        <v>82.654555740118326</v>
      </c>
      <c r="L58" s="8">
        <v>84.512557957367264</v>
      </c>
      <c r="M58" s="8">
        <v>94.130498000000003</v>
      </c>
      <c r="N58" s="8">
        <v>98.033474000000012</v>
      </c>
      <c r="O58" s="8">
        <v>105.566692</v>
      </c>
      <c r="P58" s="8">
        <v>113.68434000000001</v>
      </c>
      <c r="Q58" s="8">
        <v>124.31249600000001</v>
      </c>
      <c r="R58" s="8">
        <v>129.30810199999999</v>
      </c>
      <c r="S58" s="8">
        <v>134.02081000000001</v>
      </c>
      <c r="T58" s="8">
        <v>134.894914</v>
      </c>
      <c r="U58" s="8">
        <v>138.347286</v>
      </c>
      <c r="V58" s="8">
        <v>142.01649</v>
      </c>
      <c r="W58" s="8">
        <v>148.153852</v>
      </c>
      <c r="X58" s="8">
        <v>156.44937000000002</v>
      </c>
      <c r="Y58" s="8">
        <v>163.18810199999999</v>
      </c>
      <c r="Z58" s="8">
        <v>169.84890999999999</v>
      </c>
      <c r="AA58" s="8">
        <v>167.69922399999999</v>
      </c>
      <c r="AB58" s="8">
        <v>169.4</v>
      </c>
      <c r="AC58" s="8">
        <v>168.464912</v>
      </c>
      <c r="AD58" s="8">
        <v>171.402308</v>
      </c>
      <c r="AE58" s="8">
        <v>174.15167000000002</v>
      </c>
      <c r="AF58" s="8">
        <v>178.90333999999999</v>
      </c>
      <c r="AG58" s="8">
        <v>185.74371200000002</v>
      </c>
      <c r="AH58" s="8">
        <v>191.25429400000002</v>
      </c>
    </row>
    <row r="59" spans="1:34" x14ac:dyDescent="0.25">
      <c r="A59">
        <v>57</v>
      </c>
      <c r="B59" t="s">
        <v>159</v>
      </c>
      <c r="C59" s="8">
        <v>54.134071068304479</v>
      </c>
      <c r="D59" s="8">
        <v>57.221146404076052</v>
      </c>
      <c r="E59" s="8">
        <v>57.551904475449724</v>
      </c>
      <c r="F59" s="8">
        <v>64.376546021173894</v>
      </c>
      <c r="G59" s="8">
        <v>65.093188510072252</v>
      </c>
      <c r="H59" s="8">
        <v>69.723801513729597</v>
      </c>
      <c r="I59" s="8">
        <v>77.617894159071383</v>
      </c>
      <c r="J59" s="8">
        <v>81.664167902158553</v>
      </c>
      <c r="K59" s="8">
        <v>87.772166960090843</v>
      </c>
      <c r="L59" s="8">
        <v>92.832765456644609</v>
      </c>
      <c r="M59" s="8">
        <v>94.89281299999999</v>
      </c>
      <c r="N59" s="8">
        <v>100.79946699999999</v>
      </c>
      <c r="O59" s="8">
        <v>102.19437499999999</v>
      </c>
      <c r="P59" s="8">
        <v>106.43697899999999</v>
      </c>
      <c r="Q59" s="8">
        <v>112.34652700000001</v>
      </c>
      <c r="R59" s="8">
        <v>120.36724799999998</v>
      </c>
      <c r="S59" s="8">
        <v>125.01356499999999</v>
      </c>
      <c r="T59" s="8">
        <v>125.01790599999998</v>
      </c>
      <c r="U59" s="8">
        <v>125.86295399999999</v>
      </c>
      <c r="V59" s="8">
        <v>132.55098799999999</v>
      </c>
      <c r="W59" s="8">
        <v>138.65732799999998</v>
      </c>
      <c r="X59" s="8">
        <v>139.47198900000001</v>
      </c>
      <c r="Y59" s="8">
        <v>138.917788</v>
      </c>
      <c r="Z59" s="8">
        <v>137.98013199999997</v>
      </c>
      <c r="AA59" s="8">
        <v>139.445943</v>
      </c>
      <c r="AB59" s="8">
        <v>144.69999999999999</v>
      </c>
      <c r="AC59" s="8">
        <v>147.09912599999998</v>
      </c>
      <c r="AD59" s="8">
        <v>153.318332</v>
      </c>
      <c r="AE59" s="8">
        <v>157.445176</v>
      </c>
      <c r="AF59" s="8">
        <v>159.78208100000001</v>
      </c>
      <c r="AG59" s="8">
        <v>167.203744</v>
      </c>
      <c r="AH59" s="8">
        <v>175.87995599999999</v>
      </c>
    </row>
    <row r="60" spans="1:34" x14ac:dyDescent="0.25">
      <c r="A60">
        <v>58</v>
      </c>
      <c r="B60" t="s">
        <v>160</v>
      </c>
      <c r="C60" s="8">
        <v>51.096781787260738</v>
      </c>
      <c r="D60" s="8">
        <v>57.16247935121914</v>
      </c>
      <c r="E60" s="8">
        <v>62.339943745632461</v>
      </c>
      <c r="F60" s="8">
        <v>65.553945344209325</v>
      </c>
      <c r="G60" s="8">
        <v>65.063079645250212</v>
      </c>
      <c r="H60" s="8">
        <v>72.250755948519483</v>
      </c>
      <c r="I60" s="8">
        <v>75.651754005009806</v>
      </c>
      <c r="J60" s="8">
        <v>79.602054152608915</v>
      </c>
      <c r="K60" s="8">
        <v>87.152036090240628</v>
      </c>
      <c r="L60" s="8">
        <v>91.651638328948508</v>
      </c>
      <c r="M60" s="8">
        <v>97.095504000000005</v>
      </c>
      <c r="N60" s="8">
        <v>95.806455999999997</v>
      </c>
      <c r="O60" s="8">
        <v>99.209974000000003</v>
      </c>
      <c r="P60" s="8">
        <v>99.445980000000006</v>
      </c>
      <c r="Q60" s="8">
        <v>98.717596</v>
      </c>
      <c r="R60" s="8">
        <v>95.957403999999983</v>
      </c>
      <c r="S60" s="8">
        <v>101.65389399999998</v>
      </c>
      <c r="T60" s="8">
        <v>108.639432</v>
      </c>
      <c r="U60" s="8">
        <v>111.07257</v>
      </c>
      <c r="V60" s="8">
        <v>119.44659</v>
      </c>
      <c r="W60" s="8">
        <v>125.64623999999999</v>
      </c>
      <c r="X60" s="8">
        <v>123.045382</v>
      </c>
      <c r="Y60" s="8">
        <v>117.317744</v>
      </c>
      <c r="Z60" s="8">
        <v>117.988624</v>
      </c>
      <c r="AA60" s="8">
        <v>119.05125</v>
      </c>
      <c r="AB60" s="8">
        <v>119.8</v>
      </c>
      <c r="AC60" s="8">
        <v>122.815366</v>
      </c>
      <c r="AD60" s="8">
        <v>125.15745599999998</v>
      </c>
      <c r="AE60" s="8">
        <v>128.72989199999998</v>
      </c>
      <c r="AF60" s="8">
        <v>132.29394200000002</v>
      </c>
      <c r="AG60" s="8">
        <v>139.92999399999999</v>
      </c>
      <c r="AH60" s="8">
        <v>143.39820399999999</v>
      </c>
    </row>
    <row r="61" spans="1:34" x14ac:dyDescent="0.25">
      <c r="A61">
        <v>59</v>
      </c>
      <c r="B61" t="s">
        <v>161</v>
      </c>
      <c r="C61" s="8">
        <v>132.85664521698547</v>
      </c>
      <c r="D61" s="8">
        <v>138.26394491570943</v>
      </c>
      <c r="E61" s="8">
        <v>139.2556767375093</v>
      </c>
      <c r="F61" s="8">
        <v>141.49887966964909</v>
      </c>
      <c r="G61" s="8">
        <v>137.37847007376547</v>
      </c>
      <c r="H61" s="8">
        <v>145.84360955804033</v>
      </c>
      <c r="I61" s="8">
        <v>148.72435437637978</v>
      </c>
      <c r="J61" s="8">
        <v>155.89079742619597</v>
      </c>
      <c r="K61" s="8">
        <v>162.85653284556395</v>
      </c>
      <c r="L61" s="8">
        <v>171.43973564249049</v>
      </c>
      <c r="M61" s="8">
        <v>172.08762200000001</v>
      </c>
      <c r="N61" s="8">
        <v>176.77888899999999</v>
      </c>
      <c r="O61" s="8">
        <v>184.40783900000002</v>
      </c>
      <c r="P61" s="8">
        <v>201.363449</v>
      </c>
      <c r="Q61" s="8">
        <v>186.384919</v>
      </c>
      <c r="R61" s="8">
        <v>188.75741500000001</v>
      </c>
      <c r="S61" s="8">
        <v>190.82260400000004</v>
      </c>
      <c r="T61" s="8">
        <v>201.02605599999998</v>
      </c>
      <c r="U61" s="8">
        <v>207.46446000000003</v>
      </c>
      <c r="V61" s="8">
        <v>211.32621300000002</v>
      </c>
      <c r="W61" s="8">
        <v>207.569761</v>
      </c>
      <c r="X61" s="8">
        <v>205.83551800000001</v>
      </c>
      <c r="Y61" s="8">
        <v>191.33406600000001</v>
      </c>
      <c r="Z61" s="8">
        <v>195.05183600000001</v>
      </c>
      <c r="AA61" s="8">
        <v>204.47090300000002</v>
      </c>
      <c r="AB61" s="8">
        <v>214.9</v>
      </c>
      <c r="AC61" s="8">
        <v>221.20301700000005</v>
      </c>
      <c r="AD61" s="8">
        <v>232.43154200000001</v>
      </c>
      <c r="AE61" s="8">
        <v>241.37138200000001</v>
      </c>
      <c r="AF61" s="8">
        <v>243.48169999999999</v>
      </c>
      <c r="AG61" s="8">
        <v>244.238148</v>
      </c>
      <c r="AH61" s="8">
        <v>248.34488700000003</v>
      </c>
    </row>
    <row r="62" spans="1:34" x14ac:dyDescent="0.25">
      <c r="A62">
        <v>60</v>
      </c>
      <c r="B62" t="s">
        <v>162</v>
      </c>
      <c r="C62" s="8">
        <v>369.75158921579532</v>
      </c>
      <c r="D62" s="8">
        <v>394.24774804087343</v>
      </c>
      <c r="E62" s="8">
        <v>399.77127793259967</v>
      </c>
      <c r="F62" s="8">
        <v>412.54734182087617</v>
      </c>
      <c r="G62" s="8">
        <v>405.90982270709424</v>
      </c>
      <c r="H62" s="8">
        <v>410.80673366170413</v>
      </c>
      <c r="I62" s="8">
        <v>427.92271389356256</v>
      </c>
      <c r="J62" s="8">
        <v>441.62710213316552</v>
      </c>
      <c r="K62" s="8">
        <v>447.12742391503593</v>
      </c>
      <c r="L62" s="8">
        <v>456.03933769032153</v>
      </c>
      <c r="M62" s="8">
        <v>472.93964</v>
      </c>
      <c r="N62" s="8">
        <v>489.93515999999994</v>
      </c>
      <c r="O62" s="8">
        <v>502.78618</v>
      </c>
      <c r="P62" s="8">
        <v>527.61020000000008</v>
      </c>
      <c r="Q62" s="8">
        <v>533.27742000000001</v>
      </c>
      <c r="R62" s="8">
        <v>547.68186000000003</v>
      </c>
      <c r="S62" s="8">
        <v>563.40026</v>
      </c>
      <c r="T62" s="8">
        <v>579.32128</v>
      </c>
      <c r="U62" s="8">
        <v>589.45227999999997</v>
      </c>
      <c r="V62" s="8">
        <v>602.56732</v>
      </c>
      <c r="W62" s="8">
        <v>603.06465999999989</v>
      </c>
      <c r="X62" s="8">
        <v>588.04621999999995</v>
      </c>
      <c r="Y62" s="8">
        <v>563.24062000000004</v>
      </c>
      <c r="Z62" s="8">
        <v>574.43384000000003</v>
      </c>
      <c r="AA62" s="8">
        <v>596.9246599999999</v>
      </c>
      <c r="AB62" s="8">
        <v>614</v>
      </c>
      <c r="AC62" s="8">
        <v>625.26689999999996</v>
      </c>
      <c r="AD62" s="8">
        <v>649.62428000000011</v>
      </c>
      <c r="AE62" s="8">
        <v>682.8601000000001</v>
      </c>
      <c r="AF62" s="8">
        <v>697.6943399999999</v>
      </c>
      <c r="AG62" s="8">
        <v>716.23713999999995</v>
      </c>
      <c r="AH62" s="8">
        <v>742.53476000000001</v>
      </c>
    </row>
    <row r="63" spans="1:34" x14ac:dyDescent="0.25">
      <c r="A63">
        <v>61</v>
      </c>
      <c r="B63" t="s">
        <v>99</v>
      </c>
      <c r="C63" s="8">
        <v>398.52954082024559</v>
      </c>
      <c r="D63" s="8">
        <v>424.14448009896341</v>
      </c>
      <c r="E63" s="8">
        <v>443.54638706275728</v>
      </c>
      <c r="F63" s="8">
        <v>453.4186964184446</v>
      </c>
      <c r="G63" s="8">
        <v>437.30018909459233</v>
      </c>
      <c r="H63" s="8">
        <v>465.02667494347992</v>
      </c>
      <c r="I63" s="8">
        <v>473.79346253477303</v>
      </c>
      <c r="J63" s="8">
        <v>500.4365370551285</v>
      </c>
      <c r="K63" s="8">
        <v>524.54796673497685</v>
      </c>
      <c r="L63" s="8">
        <v>540.57803231758919</v>
      </c>
      <c r="M63" s="8">
        <v>545.91746399999988</v>
      </c>
      <c r="N63" s="8">
        <v>580.93921499999999</v>
      </c>
      <c r="O63" s="8">
        <v>592.73031299999991</v>
      </c>
      <c r="P63" s="8">
        <v>605.29365299999995</v>
      </c>
      <c r="Q63" s="8">
        <v>606.80355900000006</v>
      </c>
      <c r="R63" s="8">
        <v>610.0308389999999</v>
      </c>
      <c r="S63" s="8">
        <v>609.95591999999999</v>
      </c>
      <c r="T63" s="8">
        <v>614.90057399999989</v>
      </c>
      <c r="U63" s="8">
        <v>605.57603999999992</v>
      </c>
      <c r="V63" s="8">
        <v>613.45982399999991</v>
      </c>
      <c r="W63" s="8">
        <v>605.72011499999996</v>
      </c>
      <c r="X63" s="8">
        <v>602.92506000000003</v>
      </c>
      <c r="Y63" s="8">
        <v>557.79500699999994</v>
      </c>
      <c r="Z63" s="8">
        <v>560.59006199999999</v>
      </c>
      <c r="AA63" s="8">
        <v>561.46603800000003</v>
      </c>
      <c r="AB63" s="8">
        <v>576.29999999999995</v>
      </c>
      <c r="AC63" s="8">
        <v>570.24884999999995</v>
      </c>
      <c r="AD63" s="8">
        <v>592.29232500000001</v>
      </c>
      <c r="AE63" s="8">
        <v>600.556467</v>
      </c>
      <c r="AF63" s="8">
        <v>617.14814399999989</v>
      </c>
      <c r="AG63" s="8">
        <v>620.96325000000002</v>
      </c>
      <c r="AH63" s="8">
        <v>646.64894099999992</v>
      </c>
    </row>
    <row r="64" spans="1:34" x14ac:dyDescent="0.25">
      <c r="A64">
        <v>62</v>
      </c>
      <c r="B64" t="s">
        <v>163</v>
      </c>
      <c r="C64" s="8">
        <v>906.78734037966524</v>
      </c>
      <c r="D64" s="8">
        <v>905.28656927580255</v>
      </c>
      <c r="E64" s="8">
        <v>919.88692815558466</v>
      </c>
      <c r="F64" s="8">
        <v>938.22849499947972</v>
      </c>
      <c r="G64" s="8">
        <v>935.15191423795477</v>
      </c>
      <c r="H64" s="8">
        <v>918.3539976704501</v>
      </c>
      <c r="I64" s="8">
        <v>893.01240560775807</v>
      </c>
      <c r="J64" s="8">
        <v>878.25124982376099</v>
      </c>
      <c r="K64" s="8">
        <v>850.04747286968666</v>
      </c>
      <c r="L64" s="8">
        <v>840.75341182149577</v>
      </c>
      <c r="M64" s="8">
        <v>841.03930400000002</v>
      </c>
      <c r="N64" s="8">
        <v>830.98881800000015</v>
      </c>
      <c r="O64" s="8">
        <v>840.25035800000001</v>
      </c>
      <c r="P64" s="8">
        <v>848.86016000000006</v>
      </c>
      <c r="Q64" s="8">
        <v>869.73864400000002</v>
      </c>
      <c r="R64" s="8">
        <v>915.72619199999997</v>
      </c>
      <c r="S64" s="8">
        <v>964.45790000000011</v>
      </c>
      <c r="T64" s="8">
        <v>998.2568040000001</v>
      </c>
      <c r="U64" s="8">
        <v>1013.2925140000001</v>
      </c>
      <c r="V64" s="8">
        <v>1030.0890600000002</v>
      </c>
      <c r="W64" s="8">
        <v>1039.8422620000001</v>
      </c>
      <c r="X64" s="8">
        <v>1094.0851580000001</v>
      </c>
      <c r="Y64" s="8">
        <v>1149.139868</v>
      </c>
      <c r="Z64" s="8">
        <v>1188.2098460000002</v>
      </c>
      <c r="AA64" s="8">
        <v>1159.041712</v>
      </c>
      <c r="AB64" s="8">
        <v>1143.4000000000001</v>
      </c>
      <c r="AC64" s="8">
        <v>1085.8183760000002</v>
      </c>
      <c r="AD64" s="8">
        <v>1062.4815820000001</v>
      </c>
      <c r="AE64" s="8">
        <v>1059.3715340000001</v>
      </c>
      <c r="AF64" s="8">
        <v>1066.986578</v>
      </c>
      <c r="AG64" s="8">
        <v>1066.1518960000001</v>
      </c>
      <c r="AH64" s="8">
        <v>1090.6663920000001</v>
      </c>
    </row>
    <row r="65" spans="1:34" x14ac:dyDescent="0.25">
      <c r="A65">
        <v>63</v>
      </c>
      <c r="B65" t="s">
        <v>164</v>
      </c>
      <c r="C65" s="8">
        <v>1445.4201855337924</v>
      </c>
      <c r="D65" s="8">
        <v>1490.193699699382</v>
      </c>
      <c r="E65" s="8">
        <v>1537.7881794497923</v>
      </c>
      <c r="F65" s="8">
        <v>1580.0494374711279</v>
      </c>
      <c r="G65" s="8">
        <v>1612.3681224461272</v>
      </c>
      <c r="H65" s="8">
        <v>1650.1690612952805</v>
      </c>
      <c r="I65" s="8">
        <v>1693.2393509551005</v>
      </c>
      <c r="J65" s="8">
        <v>1742.9309258774545</v>
      </c>
      <c r="K65" s="8">
        <v>1789.6205676101722</v>
      </c>
      <c r="L65" s="8">
        <v>1823.4082837202534</v>
      </c>
      <c r="M65" s="8">
        <v>1874.2613760000002</v>
      </c>
      <c r="N65" s="8">
        <v>1944.1693440000004</v>
      </c>
      <c r="O65" s="8">
        <v>2007.3830399999999</v>
      </c>
      <c r="P65" s="8">
        <v>2055.68064</v>
      </c>
      <c r="Q65" s="8">
        <v>2125.588608</v>
      </c>
      <c r="R65" s="8">
        <v>2185.230528</v>
      </c>
      <c r="S65" s="8">
        <v>2182.48992</v>
      </c>
      <c r="T65" s="8">
        <v>2193.16032</v>
      </c>
      <c r="U65" s="8">
        <v>2205.4256640000003</v>
      </c>
      <c r="V65" s="8">
        <v>2235.0781440000001</v>
      </c>
      <c r="W65" s="8">
        <v>2268.2350080000001</v>
      </c>
      <c r="X65" s="8">
        <v>2272.7278080000001</v>
      </c>
      <c r="Y65" s="8">
        <v>2335.963968</v>
      </c>
      <c r="Z65" s="8">
        <v>2306.4013439999999</v>
      </c>
      <c r="AA65" s="8">
        <v>2259.6537600000001</v>
      </c>
      <c r="AB65" s="8">
        <v>2246.4</v>
      </c>
      <c r="AC65" s="8">
        <v>2254.1500799999999</v>
      </c>
      <c r="AD65" s="8">
        <v>2262.6864</v>
      </c>
      <c r="AE65" s="8">
        <v>2334.2567039999999</v>
      </c>
      <c r="AF65" s="8">
        <v>2396.886336</v>
      </c>
      <c r="AG65" s="8">
        <v>2422.090944</v>
      </c>
      <c r="AH65" s="8">
        <v>2445.7230720000002</v>
      </c>
    </row>
    <row r="66" spans="1:34" s="32" customFormat="1" x14ac:dyDescent="0.25">
      <c r="A66" s="33" t="s">
        <v>495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</row>
    <row r="67" spans="1:34" x14ac:dyDescent="0.25">
      <c r="A67">
        <v>1</v>
      </c>
      <c r="B67" t="s">
        <v>108</v>
      </c>
      <c r="C67" s="8">
        <v>217.30500232664281</v>
      </c>
      <c r="D67" s="8">
        <v>219.51254818320686</v>
      </c>
      <c r="E67" s="8">
        <v>220.4921173634215</v>
      </c>
      <c r="F67" s="8">
        <v>225.57978408861129</v>
      </c>
      <c r="G67" s="8">
        <v>228.29117533773811</v>
      </c>
      <c r="H67" s="8">
        <v>223.27146915328549</v>
      </c>
      <c r="I67" s="8">
        <v>236.1464765168933</v>
      </c>
      <c r="J67" s="8">
        <v>239.24922674392261</v>
      </c>
      <c r="K67" s="8">
        <v>257.80948490250557</v>
      </c>
      <c r="L67" s="8">
        <v>242.17856041833932</v>
      </c>
      <c r="M67" s="8">
        <v>252.34452000000002</v>
      </c>
      <c r="N67" s="8">
        <v>260.71876800000001</v>
      </c>
      <c r="O67" s="8">
        <v>266.32727999999997</v>
      </c>
      <c r="P67" s="8">
        <v>247.10323200000002</v>
      </c>
      <c r="Q67" s="8">
        <v>252.98138400000005</v>
      </c>
      <c r="R67" s="8">
        <v>245.33131200000003</v>
      </c>
      <c r="S67" s="8">
        <v>244.134624</v>
      </c>
      <c r="T67" s="8">
        <v>238.44136800000001</v>
      </c>
      <c r="U67" s="8">
        <v>231.46668000000003</v>
      </c>
      <c r="V67" s="8">
        <v>236.95449600000003</v>
      </c>
      <c r="W67" s="8">
        <v>258.56421599999999</v>
      </c>
      <c r="X67" s="8">
        <v>246.18645600000002</v>
      </c>
      <c r="Y67" s="8">
        <v>245.85261599999998</v>
      </c>
      <c r="Z67" s="8">
        <v>251.12985599999999</v>
      </c>
      <c r="AA67" s="8">
        <v>244.59429599999999</v>
      </c>
      <c r="AB67" s="8">
        <v>256.8</v>
      </c>
      <c r="AC67" s="8">
        <v>251.34813600000001</v>
      </c>
      <c r="AD67" s="8">
        <v>260.559552</v>
      </c>
      <c r="AE67" s="8">
        <v>256.55604000000005</v>
      </c>
      <c r="AF67" s="8">
        <v>267.20810400000005</v>
      </c>
      <c r="AG67" s="8">
        <v>275.63114400000001</v>
      </c>
      <c r="AH67" s="8">
        <v>277.37738400000001</v>
      </c>
    </row>
    <row r="68" spans="1:34" x14ac:dyDescent="0.25">
      <c r="A68">
        <v>2</v>
      </c>
      <c r="B68" t="s">
        <v>109</v>
      </c>
      <c r="C68" s="8">
        <v>19.594943793894203</v>
      </c>
      <c r="D68" s="8">
        <v>23.911730981912996</v>
      </c>
      <c r="E68" s="8">
        <v>22.506794582450681</v>
      </c>
      <c r="F68" s="8">
        <v>22.793344298119113</v>
      </c>
      <c r="G68" s="8">
        <v>21.824132023890218</v>
      </c>
      <c r="H68" s="8">
        <v>25.831614077378429</v>
      </c>
      <c r="I68" s="8">
        <v>25.834423388769888</v>
      </c>
      <c r="J68" s="8">
        <v>27.092713757458661</v>
      </c>
      <c r="K68" s="8">
        <v>26.522142706130641</v>
      </c>
      <c r="L68" s="8">
        <v>26.811220801807913</v>
      </c>
      <c r="M68" s="8">
        <v>25.138838</v>
      </c>
      <c r="N68" s="8">
        <v>30.313436000000003</v>
      </c>
      <c r="O68" s="8">
        <v>34.271076000000001</v>
      </c>
      <c r="P68" s="8">
        <v>24.344702000000002</v>
      </c>
      <c r="Q68" s="8">
        <v>25.248373999999998</v>
      </c>
      <c r="R68" s="8">
        <v>26.317491</v>
      </c>
      <c r="S68" s="8">
        <v>26.320099000000006</v>
      </c>
      <c r="T68" s="8">
        <v>29.055238999999997</v>
      </c>
      <c r="U68" s="8">
        <v>29.061595999999998</v>
      </c>
      <c r="V68" s="8">
        <v>23.452440000000003</v>
      </c>
      <c r="W68" s="8">
        <v>18.831064000000001</v>
      </c>
      <c r="X68" s="8">
        <v>18.097726999999999</v>
      </c>
      <c r="Y68" s="8">
        <v>17.312393</v>
      </c>
      <c r="Z68" s="8">
        <v>18.892189000000002</v>
      </c>
      <c r="AA68" s="8">
        <v>20.975818000000004</v>
      </c>
      <c r="AB68" s="8">
        <v>16.3</v>
      </c>
      <c r="AC68" s="8">
        <v>18.171892</v>
      </c>
      <c r="AD68" s="8">
        <v>22.492044</v>
      </c>
      <c r="AE68" s="8">
        <v>19.031065000000002</v>
      </c>
      <c r="AF68" s="8">
        <v>18.179715999999999</v>
      </c>
      <c r="AG68" s="8">
        <v>21.084539000000003</v>
      </c>
      <c r="AH68" s="8">
        <v>19.703929000000002</v>
      </c>
    </row>
    <row r="69" spans="1:34" x14ac:dyDescent="0.25">
      <c r="A69">
        <v>3</v>
      </c>
      <c r="B69" t="s">
        <v>110</v>
      </c>
      <c r="C69" s="8">
        <v>82.282924380526751</v>
      </c>
      <c r="D69" s="8">
        <v>76.222995220826974</v>
      </c>
      <c r="E69" s="8">
        <v>74.196508957360152</v>
      </c>
      <c r="F69" s="8">
        <v>80.948016763498472</v>
      </c>
      <c r="G69" s="8">
        <v>85.945304316719231</v>
      </c>
      <c r="H69" s="8">
        <v>91.426237402306413</v>
      </c>
      <c r="I69" s="8">
        <v>89.466381640092237</v>
      </c>
      <c r="J69" s="8">
        <v>78.163321353504102</v>
      </c>
      <c r="K69" s="8">
        <v>70.221654948574738</v>
      </c>
      <c r="L69" s="8">
        <v>87.1308677094502</v>
      </c>
      <c r="M69" s="8">
        <v>88.514025000000004</v>
      </c>
      <c r="N69" s="8">
        <v>83.320553999999987</v>
      </c>
      <c r="O69" s="8">
        <v>88.218168000000006</v>
      </c>
      <c r="P69" s="8">
        <v>123.086235</v>
      </c>
      <c r="Q69" s="8">
        <v>113.15071800000001</v>
      </c>
      <c r="R69" s="8">
        <v>81.709314000000006</v>
      </c>
      <c r="S69" s="8">
        <v>109.37124900000001</v>
      </c>
      <c r="T69" s="8">
        <v>101.445615</v>
      </c>
      <c r="U69" s="8">
        <v>101.551179</v>
      </c>
      <c r="V69" s="8">
        <v>80.907860999999997</v>
      </c>
      <c r="W69" s="8">
        <v>69.530562000000003</v>
      </c>
      <c r="X69" s="8">
        <v>98.056455</v>
      </c>
      <c r="Y69" s="8">
        <v>60.253430999999999</v>
      </c>
      <c r="Z69" s="8">
        <v>115.235607</v>
      </c>
      <c r="AA69" s="8">
        <v>146.05335000000002</v>
      </c>
      <c r="AB69" s="8">
        <v>138.9</v>
      </c>
      <c r="AC69" s="8">
        <v>163.61031</v>
      </c>
      <c r="AD69" s="8">
        <v>182.87712900000002</v>
      </c>
      <c r="AE69" s="8">
        <v>119.044245</v>
      </c>
      <c r="AF69" s="8">
        <v>100.306635</v>
      </c>
      <c r="AG69" s="8">
        <v>117.43439400000001</v>
      </c>
      <c r="AH69" s="8">
        <v>166.87862700000002</v>
      </c>
    </row>
    <row r="70" spans="1:34" x14ac:dyDescent="0.25">
      <c r="A70">
        <v>4</v>
      </c>
      <c r="B70" t="s">
        <v>111</v>
      </c>
      <c r="C70" s="8">
        <v>60.74609102746814</v>
      </c>
      <c r="D70" s="8">
        <v>61.797028883193519</v>
      </c>
      <c r="E70" s="8">
        <v>61.506932374608631</v>
      </c>
      <c r="F70" s="8">
        <v>63.368728217870526</v>
      </c>
      <c r="G70" s="8">
        <v>62.531979264750376</v>
      </c>
      <c r="H70" s="8">
        <v>58.575957314803794</v>
      </c>
      <c r="I70" s="8">
        <v>54.256284975890615</v>
      </c>
      <c r="J70" s="8">
        <v>56.38522851458157</v>
      </c>
      <c r="K70" s="8">
        <v>56.390524394892118</v>
      </c>
      <c r="L70" s="8">
        <v>55.531415061158029</v>
      </c>
      <c r="M70" s="8">
        <v>55.822099999999999</v>
      </c>
      <c r="N70" s="8">
        <v>49.879420000000003</v>
      </c>
      <c r="O70" s="8">
        <v>44.147860000000001</v>
      </c>
      <c r="P70" s="8">
        <v>46.275880000000001</v>
      </c>
      <c r="Q70" s="8">
        <v>46.957380000000001</v>
      </c>
      <c r="R70" s="8">
        <v>46.583280000000002</v>
      </c>
      <c r="S70" s="8">
        <v>46.274139999999996</v>
      </c>
      <c r="T70" s="8">
        <v>51.278960000000005</v>
      </c>
      <c r="U70" s="8">
        <v>56.931059999999995</v>
      </c>
      <c r="V70" s="8">
        <v>62.635939999999998</v>
      </c>
      <c r="W70" s="8">
        <v>56.63758</v>
      </c>
      <c r="X70" s="8">
        <v>60.700480000000006</v>
      </c>
      <c r="Y70" s="8">
        <v>51.001719999999999</v>
      </c>
      <c r="Z70" s="8">
        <v>47.736320000000006</v>
      </c>
      <c r="AA70" s="8">
        <v>55.281540000000007</v>
      </c>
      <c r="AB70" s="8">
        <v>58</v>
      </c>
      <c r="AC70" s="8">
        <v>52.358919999999998</v>
      </c>
      <c r="AD70" s="8">
        <v>58.344519999999996</v>
      </c>
      <c r="AE70" s="8">
        <v>55.771059999999999</v>
      </c>
      <c r="AF70" s="8">
        <v>46.314739999999993</v>
      </c>
      <c r="AG70" s="8">
        <v>45.461559999999999</v>
      </c>
      <c r="AH70" s="8">
        <v>43.772019999999991</v>
      </c>
    </row>
    <row r="71" spans="1:34" x14ac:dyDescent="0.25">
      <c r="A71">
        <v>5</v>
      </c>
      <c r="B71" t="s">
        <v>112</v>
      </c>
      <c r="C71" s="8">
        <v>7.1443314151912451</v>
      </c>
      <c r="D71" s="8">
        <v>8.2644712577417661</v>
      </c>
      <c r="E71" s="8">
        <v>7.8588155186195028</v>
      </c>
      <c r="F71" s="8">
        <v>9.3453705315308397</v>
      </c>
      <c r="G71" s="8">
        <v>9.1853505547561358</v>
      </c>
      <c r="H71" s="8">
        <v>7.2498222914857369</v>
      </c>
      <c r="I71" s="8">
        <v>8.713444506818929</v>
      </c>
      <c r="J71" s="8">
        <v>7.9062099697678505</v>
      </c>
      <c r="K71" s="8">
        <v>7.5066696443586123</v>
      </c>
      <c r="L71" s="8">
        <v>9.9716907629029432</v>
      </c>
      <c r="M71" s="8">
        <v>14.259105</v>
      </c>
      <c r="N71" s="8">
        <v>15.959195999999999</v>
      </c>
      <c r="O71" s="8">
        <v>9.7364160000000002</v>
      </c>
      <c r="P71" s="8">
        <v>10.153559999999999</v>
      </c>
      <c r="Q71" s="8">
        <v>13.608750000000001</v>
      </c>
      <c r="R71" s="8">
        <v>13.487273999999999</v>
      </c>
      <c r="S71" s="8">
        <v>17.493116999999998</v>
      </c>
      <c r="T71" s="8">
        <v>28.635675000000003</v>
      </c>
      <c r="U71" s="8">
        <v>42.251300999999991</v>
      </c>
      <c r="V71" s="8">
        <v>51.872543999999998</v>
      </c>
      <c r="W71" s="8">
        <v>50.640020999999997</v>
      </c>
      <c r="X71" s="8">
        <v>54.750149999999991</v>
      </c>
      <c r="Y71" s="8">
        <v>33.975462</v>
      </c>
      <c r="Z71" s="8">
        <v>37.140713999999996</v>
      </c>
      <c r="AA71" s="8">
        <v>36.355131</v>
      </c>
      <c r="AB71" s="8">
        <v>57.3</v>
      </c>
      <c r="AC71" s="8">
        <v>51.701790000000003</v>
      </c>
      <c r="AD71" s="8">
        <v>70.213127999999998</v>
      </c>
      <c r="AE71" s="8">
        <v>65.13462899999999</v>
      </c>
      <c r="AF71" s="8">
        <v>28.003083</v>
      </c>
      <c r="AG71" s="8">
        <v>43.899248999999998</v>
      </c>
      <c r="AH71" s="8">
        <v>50.736858000000005</v>
      </c>
    </row>
    <row r="72" spans="1:34" x14ac:dyDescent="0.25">
      <c r="A72">
        <v>6</v>
      </c>
      <c r="B72" t="s">
        <v>13</v>
      </c>
      <c r="C72" s="8">
        <v>119.68191425704651</v>
      </c>
      <c r="D72" s="8">
        <v>141.18301831832426</v>
      </c>
      <c r="E72" s="8">
        <v>135.3250611005262</v>
      </c>
      <c r="F72" s="8">
        <v>123.87721152311461</v>
      </c>
      <c r="G72" s="8">
        <v>135.42209071108988</v>
      </c>
      <c r="H72" s="8">
        <v>140.59919608012004</v>
      </c>
      <c r="I72" s="8">
        <v>153.75246442116679</v>
      </c>
      <c r="J72" s="8">
        <v>147.58368353195752</v>
      </c>
      <c r="K72" s="8">
        <v>140.10418060479856</v>
      </c>
      <c r="L72" s="8">
        <v>148.55233507730864</v>
      </c>
      <c r="M72" s="8">
        <v>164.92896000000002</v>
      </c>
      <c r="N72" s="8">
        <v>204.33592800000002</v>
      </c>
      <c r="O72" s="8">
        <v>252.99651600000001</v>
      </c>
      <c r="P72" s="8">
        <v>305.30946600000004</v>
      </c>
      <c r="Q72" s="8">
        <v>413.96223600000008</v>
      </c>
      <c r="R72" s="8">
        <v>239.86146600000004</v>
      </c>
      <c r="S72" s="8">
        <v>220.09071599999999</v>
      </c>
      <c r="T72" s="8">
        <v>192.524382</v>
      </c>
      <c r="U72" s="8">
        <v>231.02962200000002</v>
      </c>
      <c r="V72" s="8">
        <v>201.754368</v>
      </c>
      <c r="W72" s="8">
        <v>219.32352000000003</v>
      </c>
      <c r="X72" s="8">
        <v>241.70491799999999</v>
      </c>
      <c r="Y72" s="8">
        <v>199.74547799999999</v>
      </c>
      <c r="Z72" s="8">
        <v>218.27453400000002</v>
      </c>
      <c r="AA72" s="8">
        <v>189.22107599999998</v>
      </c>
      <c r="AB72" s="8">
        <v>181.8</v>
      </c>
      <c r="AC72" s="8">
        <v>196.193106</v>
      </c>
      <c r="AD72" s="8">
        <v>220.23433800000004</v>
      </c>
      <c r="AE72" s="8">
        <v>223.65217800000002</v>
      </c>
      <c r="AF72" s="8">
        <v>184.41973800000002</v>
      </c>
      <c r="AG72" s="8">
        <v>167.18328000000002</v>
      </c>
      <c r="AH72" s="8">
        <v>169.859376</v>
      </c>
    </row>
    <row r="73" spans="1:34" x14ac:dyDescent="0.25">
      <c r="A73">
        <v>7</v>
      </c>
      <c r="B73" t="s">
        <v>15</v>
      </c>
      <c r="C73" s="8">
        <v>507.90091158885616</v>
      </c>
      <c r="D73" s="8">
        <v>486.99094856453371</v>
      </c>
      <c r="E73" s="8">
        <v>473.23837722674477</v>
      </c>
      <c r="F73" s="8">
        <v>462.01576005049475</v>
      </c>
      <c r="G73" s="8">
        <v>416.29638898380267</v>
      </c>
      <c r="H73" s="8">
        <v>439.44799230501866</v>
      </c>
      <c r="I73" s="8">
        <v>454.74304281743406</v>
      </c>
      <c r="J73" s="8">
        <v>475.80437062052806</v>
      </c>
      <c r="K73" s="8">
        <v>483.3726095646831</v>
      </c>
      <c r="L73" s="8">
        <v>524.26993124668547</v>
      </c>
      <c r="M73" s="8">
        <v>552.9932</v>
      </c>
      <c r="N73" s="8">
        <v>599.97416800000008</v>
      </c>
      <c r="O73" s="8">
        <v>623.89724799999999</v>
      </c>
      <c r="P73" s="8">
        <v>650.02500400000008</v>
      </c>
      <c r="Q73" s="8">
        <v>673.00471200000015</v>
      </c>
      <c r="R73" s="8">
        <v>678.35743600000001</v>
      </c>
      <c r="S73" s="8">
        <v>713.99188000000004</v>
      </c>
      <c r="T73" s="8">
        <v>746.718028</v>
      </c>
      <c r="U73" s="8">
        <v>783.12384799999995</v>
      </c>
      <c r="V73" s="8">
        <v>764.11047199999996</v>
      </c>
      <c r="W73" s="8">
        <v>704.53731199999993</v>
      </c>
      <c r="X73" s="8">
        <v>669.6846680000001</v>
      </c>
      <c r="Y73" s="8">
        <v>587.51227600000004</v>
      </c>
      <c r="Z73" s="8">
        <v>528.49158800000009</v>
      </c>
      <c r="AA73" s="8">
        <v>508.73810800000001</v>
      </c>
      <c r="AB73" s="8">
        <v>521.20000000000005</v>
      </c>
      <c r="AC73" s="8">
        <v>557.85078400000009</v>
      </c>
      <c r="AD73" s="8">
        <v>606.20250799999997</v>
      </c>
      <c r="AE73" s="8">
        <v>663.52408400000002</v>
      </c>
      <c r="AF73" s="8">
        <v>714.77368000000001</v>
      </c>
      <c r="AG73" s="8">
        <v>721.29910400000006</v>
      </c>
      <c r="AH73" s="8">
        <v>699.08034799999996</v>
      </c>
    </row>
    <row r="74" spans="1:34" x14ac:dyDescent="0.25">
      <c r="A74">
        <v>8</v>
      </c>
      <c r="B74" t="s">
        <v>113</v>
      </c>
      <c r="C74" s="8">
        <v>60.691613295599417</v>
      </c>
      <c r="D74" s="8">
        <v>60.000258117762002</v>
      </c>
      <c r="E74" s="8">
        <v>57.767941207323261</v>
      </c>
      <c r="F74" s="8">
        <v>56.597411469150906</v>
      </c>
      <c r="G74" s="8">
        <v>52.59427049154376</v>
      </c>
      <c r="H74" s="8">
        <v>59.357527665034056</v>
      </c>
      <c r="I74" s="8">
        <v>63.122849534874398</v>
      </c>
      <c r="J74" s="8">
        <v>67.800548058008403</v>
      </c>
      <c r="K74" s="8">
        <v>67.59101969823918</v>
      </c>
      <c r="L74" s="8">
        <v>70.753394981350226</v>
      </c>
      <c r="M74" s="8">
        <v>74.283550000000005</v>
      </c>
      <c r="N74" s="8">
        <v>79.715899999999991</v>
      </c>
      <c r="O74" s="8">
        <v>83.824949999999987</v>
      </c>
      <c r="P74" s="8">
        <v>82.435100000000006</v>
      </c>
      <c r="Q74" s="8">
        <v>76.760199999999998</v>
      </c>
      <c r="R74" s="8">
        <v>79.691149999999993</v>
      </c>
      <c r="S74" s="8">
        <v>79.433199999999999</v>
      </c>
      <c r="T74" s="8">
        <v>83.355800000000002</v>
      </c>
      <c r="U74" s="8">
        <v>88.878350000000012</v>
      </c>
      <c r="V74" s="8">
        <v>90.90564999999998</v>
      </c>
      <c r="W74" s="8">
        <v>80.589300000000009</v>
      </c>
      <c r="X74" s="8">
        <v>67.222650000000002</v>
      </c>
      <c r="Y74" s="8">
        <v>50.520800000000001</v>
      </c>
      <c r="Z74" s="8">
        <v>51.295749999999998</v>
      </c>
      <c r="AA74" s="8">
        <v>49.952100000000002</v>
      </c>
      <c r="AB74" s="8">
        <v>55</v>
      </c>
      <c r="AC74" s="8">
        <v>57.963949999999997</v>
      </c>
      <c r="AD74" s="8">
        <v>61.676449999999996</v>
      </c>
      <c r="AE74" s="8">
        <v>65.567149999999998</v>
      </c>
      <c r="AF74" s="8">
        <v>67.3904</v>
      </c>
      <c r="AG74" s="8">
        <v>68.501950000000008</v>
      </c>
      <c r="AH74" s="8">
        <v>66.804100000000005</v>
      </c>
    </row>
    <row r="75" spans="1:34" x14ac:dyDescent="0.25">
      <c r="A75">
        <v>9</v>
      </c>
      <c r="B75" t="s">
        <v>114</v>
      </c>
      <c r="C75" s="8">
        <v>69.566181517686488</v>
      </c>
      <c r="D75" s="8">
        <v>67.28890918206379</v>
      </c>
      <c r="E75" s="8">
        <v>64.767612257954497</v>
      </c>
      <c r="F75" s="8">
        <v>64.446022708920154</v>
      </c>
      <c r="G75" s="8">
        <v>60.396957547747945</v>
      </c>
      <c r="H75" s="8">
        <v>58.472649352018323</v>
      </c>
      <c r="I75" s="8">
        <v>61.353882546577225</v>
      </c>
      <c r="J75" s="8">
        <v>62.450250168836433</v>
      </c>
      <c r="K75" s="8">
        <v>65.555463076811435</v>
      </c>
      <c r="L75" s="8">
        <v>74.356035612545639</v>
      </c>
      <c r="M75" s="8">
        <v>71.266510000000011</v>
      </c>
      <c r="N75" s="8">
        <v>78.793431999999996</v>
      </c>
      <c r="O75" s="8">
        <v>80.269467000000006</v>
      </c>
      <c r="P75" s="8">
        <v>81.418318999999997</v>
      </c>
      <c r="Q75" s="8">
        <v>77.332813999999999</v>
      </c>
      <c r="R75" s="8">
        <v>78.033431000000007</v>
      </c>
      <c r="S75" s="8">
        <v>77.362505999999996</v>
      </c>
      <c r="T75" s="8">
        <v>76.898283000000006</v>
      </c>
      <c r="U75" s="8">
        <v>80.294020000000003</v>
      </c>
      <c r="V75" s="8">
        <v>88.423346999999993</v>
      </c>
      <c r="W75" s="8">
        <v>88.565525999999991</v>
      </c>
      <c r="X75" s="8">
        <v>73.568211000000005</v>
      </c>
      <c r="Y75" s="8">
        <v>54.876525999999991</v>
      </c>
      <c r="Z75" s="8">
        <v>57.132547000000002</v>
      </c>
      <c r="AA75" s="8">
        <v>55.923169000000001</v>
      </c>
      <c r="AB75" s="8">
        <v>57.1</v>
      </c>
      <c r="AC75" s="8">
        <v>58.263127000000004</v>
      </c>
      <c r="AD75" s="8">
        <v>61.39506200000001</v>
      </c>
      <c r="AE75" s="8">
        <v>63.014418000000006</v>
      </c>
      <c r="AF75" s="8">
        <v>65.645015000000001</v>
      </c>
      <c r="AG75" s="8">
        <v>65.221904000000009</v>
      </c>
      <c r="AH75" s="8">
        <v>64.357980999999995</v>
      </c>
    </row>
    <row r="76" spans="1:34" x14ac:dyDescent="0.25">
      <c r="A76">
        <v>10</v>
      </c>
      <c r="B76" t="s">
        <v>115</v>
      </c>
      <c r="C76" s="8">
        <v>178.91384475521468</v>
      </c>
      <c r="D76" s="8">
        <v>201.08138640485717</v>
      </c>
      <c r="E76" s="8">
        <v>196.38763488508505</v>
      </c>
      <c r="F76" s="8">
        <v>194.06642633532644</v>
      </c>
      <c r="G76" s="8">
        <v>181.6055539009887</v>
      </c>
      <c r="H76" s="8">
        <v>185.66543693117748</v>
      </c>
      <c r="I76" s="8">
        <v>193.18258154166767</v>
      </c>
      <c r="J76" s="8">
        <v>206.38222323645419</v>
      </c>
      <c r="K76" s="8">
        <v>213.46414124486125</v>
      </c>
      <c r="L76" s="8">
        <v>219.49035574864118</v>
      </c>
      <c r="M76" s="8">
        <v>226.889208</v>
      </c>
      <c r="N76" s="8">
        <v>232.38503399999999</v>
      </c>
      <c r="O76" s="8">
        <v>223.61778600000002</v>
      </c>
      <c r="P76" s="8">
        <v>207.531597</v>
      </c>
      <c r="Q76" s="8">
        <v>188.28398399999998</v>
      </c>
      <c r="R76" s="8">
        <v>191.292633</v>
      </c>
      <c r="S76" s="8">
        <v>184.65608699999996</v>
      </c>
      <c r="T76" s="8">
        <v>202.78334999999998</v>
      </c>
      <c r="U76" s="8">
        <v>210.48320999999999</v>
      </c>
      <c r="V76" s="8">
        <v>214.13962499999997</v>
      </c>
      <c r="W76" s="8">
        <v>225.09053700000001</v>
      </c>
      <c r="X76" s="8">
        <v>224.40814199999997</v>
      </c>
      <c r="Y76" s="8">
        <v>154.17849299999997</v>
      </c>
      <c r="Z76" s="8">
        <v>201.08041799999998</v>
      </c>
      <c r="AA76" s="8">
        <v>214.16406899999998</v>
      </c>
      <c r="AB76" s="8">
        <v>203.7</v>
      </c>
      <c r="AC76" s="8">
        <v>209.14693800000001</v>
      </c>
      <c r="AD76" s="8">
        <v>210.47506199999995</v>
      </c>
      <c r="AE76" s="8">
        <v>188.57120099999997</v>
      </c>
      <c r="AF76" s="8">
        <v>174.05553899999998</v>
      </c>
      <c r="AG76" s="8">
        <v>179.38840499999998</v>
      </c>
      <c r="AH76" s="8">
        <v>193.98147299999999</v>
      </c>
    </row>
    <row r="77" spans="1:34" x14ac:dyDescent="0.25">
      <c r="A77">
        <v>11</v>
      </c>
      <c r="B77" t="s">
        <v>116</v>
      </c>
      <c r="C77" s="8">
        <v>151.58696573823954</v>
      </c>
      <c r="D77" s="8">
        <v>157.65905664471921</v>
      </c>
      <c r="E77" s="8">
        <v>156.20845326591729</v>
      </c>
      <c r="F77" s="8">
        <v>157.60468620391399</v>
      </c>
      <c r="G77" s="8">
        <v>154.43815168983795</v>
      </c>
      <c r="H77" s="8">
        <v>159.95348927689724</v>
      </c>
      <c r="I77" s="8">
        <v>164.62499761058041</v>
      </c>
      <c r="J77" s="8">
        <v>172.53698425922846</v>
      </c>
      <c r="K77" s="8">
        <v>183.91563025798484</v>
      </c>
      <c r="L77" s="8">
        <v>192.6083764449582</v>
      </c>
      <c r="M77" s="8">
        <v>205.45937400000003</v>
      </c>
      <c r="N77" s="8">
        <v>222.14551</v>
      </c>
      <c r="O77" s="8">
        <v>222.84351100000001</v>
      </c>
      <c r="P77" s="8">
        <v>225.06517200000002</v>
      </c>
      <c r="Q77" s="8">
        <v>217.91426499999997</v>
      </c>
      <c r="R77" s="8">
        <v>215.40434400000001</v>
      </c>
      <c r="S77" s="8">
        <v>202.58089200000003</v>
      </c>
      <c r="T77" s="8">
        <v>194.79993099999999</v>
      </c>
      <c r="U77" s="8">
        <v>207.60897</v>
      </c>
      <c r="V77" s="8">
        <v>221.55045900000002</v>
      </c>
      <c r="W77" s="8">
        <v>231.26893899999999</v>
      </c>
      <c r="X77" s="8">
        <v>227.25594799999999</v>
      </c>
      <c r="Y77" s="8">
        <v>181.925004</v>
      </c>
      <c r="Z77" s="8">
        <v>184.93320299999999</v>
      </c>
      <c r="AA77" s="8">
        <v>198.03256100000002</v>
      </c>
      <c r="AB77" s="8">
        <v>205.9</v>
      </c>
      <c r="AC77" s="8">
        <v>211.93698800000001</v>
      </c>
      <c r="AD77" s="8">
        <v>216.75504800000002</v>
      </c>
      <c r="AE77" s="8">
        <v>212.927367</v>
      </c>
      <c r="AF77" s="8">
        <v>204.82726099999999</v>
      </c>
      <c r="AG77" s="8">
        <v>218.564909</v>
      </c>
      <c r="AH77" s="8">
        <v>225.58609900000002</v>
      </c>
    </row>
    <row r="78" spans="1:34" x14ac:dyDescent="0.25">
      <c r="A78">
        <v>12</v>
      </c>
      <c r="B78" t="s">
        <v>117</v>
      </c>
      <c r="C78" s="8">
        <v>144.25430821847294</v>
      </c>
      <c r="D78" s="8">
        <v>148.14888579181476</v>
      </c>
      <c r="E78" s="8">
        <v>155.39575798617835</v>
      </c>
      <c r="F78" s="8">
        <v>150.30627987973148</v>
      </c>
      <c r="G78" s="8">
        <v>148.29678114356082</v>
      </c>
      <c r="H78" s="8">
        <v>148.1958366973077</v>
      </c>
      <c r="I78" s="8">
        <v>167.8424429154538</v>
      </c>
      <c r="J78" s="8">
        <v>191.16530499806959</v>
      </c>
      <c r="K78" s="8">
        <v>209.34000034292907</v>
      </c>
      <c r="L78" s="8">
        <v>222.9581103525631</v>
      </c>
      <c r="M78" s="8">
        <v>236.55743999999999</v>
      </c>
      <c r="N78" s="8">
        <v>233.13527999999999</v>
      </c>
      <c r="O78" s="8">
        <v>234.06011999999998</v>
      </c>
      <c r="P78" s="8">
        <v>252.85931999999997</v>
      </c>
      <c r="Q78" s="8">
        <v>223.6122</v>
      </c>
      <c r="R78" s="8">
        <v>206.77608000000001</v>
      </c>
      <c r="S78" s="8">
        <v>210.2688</v>
      </c>
      <c r="T78" s="8">
        <v>209.61360000000002</v>
      </c>
      <c r="U78" s="8">
        <v>227.69460000000004</v>
      </c>
      <c r="V78" s="8">
        <v>236.65068000000002</v>
      </c>
      <c r="W78" s="8">
        <v>245.59416000000002</v>
      </c>
      <c r="X78" s="8">
        <v>234.69011999999998</v>
      </c>
      <c r="Y78" s="8">
        <v>181.58867999999998</v>
      </c>
      <c r="Z78" s="8">
        <v>201.92759999999998</v>
      </c>
      <c r="AA78" s="8">
        <v>226.15991999999997</v>
      </c>
      <c r="AB78" s="8">
        <v>252</v>
      </c>
      <c r="AC78" s="8">
        <v>238.85316</v>
      </c>
      <c r="AD78" s="8">
        <v>245.9898</v>
      </c>
      <c r="AE78" s="8">
        <v>228.82859999999999</v>
      </c>
      <c r="AF78" s="8">
        <v>211.03740000000002</v>
      </c>
      <c r="AG78" s="8">
        <v>230.75891999999999</v>
      </c>
      <c r="AH78" s="8">
        <v>233.5284</v>
      </c>
    </row>
    <row r="79" spans="1:34" x14ac:dyDescent="0.25">
      <c r="A79">
        <v>13</v>
      </c>
      <c r="B79" t="s">
        <v>118</v>
      </c>
      <c r="C79" s="8">
        <v>69.171699812557549</v>
      </c>
      <c r="D79" s="8">
        <v>73.271659671739641</v>
      </c>
      <c r="E79" s="8">
        <v>73.478337975566618</v>
      </c>
      <c r="F79" s="8">
        <v>78.863736068991415</v>
      </c>
      <c r="G79" s="8">
        <v>80.747365167664938</v>
      </c>
      <c r="H79" s="8">
        <v>91.045993845366837</v>
      </c>
      <c r="I79" s="8">
        <v>98.393995674278244</v>
      </c>
      <c r="J79" s="8">
        <v>112.70520801751196</v>
      </c>
      <c r="K79" s="8">
        <v>139.62715754853537</v>
      </c>
      <c r="L79" s="8">
        <v>166.58103299608513</v>
      </c>
      <c r="M79" s="8">
        <v>195.97135999999998</v>
      </c>
      <c r="N79" s="8">
        <v>217.76324799999998</v>
      </c>
      <c r="O79" s="8">
        <v>254.10956799999997</v>
      </c>
      <c r="P79" s="8">
        <v>284.64865599999996</v>
      </c>
      <c r="Q79" s="8">
        <v>267.41780799999998</v>
      </c>
      <c r="R79" s="8">
        <v>206.32031999999998</v>
      </c>
      <c r="S79" s="8">
        <v>190.02780799999996</v>
      </c>
      <c r="T79" s="8">
        <v>193.05638399999995</v>
      </c>
      <c r="U79" s="8">
        <v>191.38078399999998</v>
      </c>
      <c r="V79" s="8">
        <v>193.940192</v>
      </c>
      <c r="W79" s="8">
        <v>209.12396799999999</v>
      </c>
      <c r="X79" s="8">
        <v>185.04644799999997</v>
      </c>
      <c r="Y79" s="8">
        <v>125.708624</v>
      </c>
      <c r="Z79" s="8">
        <v>118.966464</v>
      </c>
      <c r="AA79" s="8">
        <v>123.156032</v>
      </c>
      <c r="AB79" s="8">
        <v>113.6</v>
      </c>
      <c r="AC79" s="8">
        <v>109.16278399999999</v>
      </c>
      <c r="AD79" s="8">
        <v>97.950463999999997</v>
      </c>
      <c r="AE79" s="8">
        <v>79.681311999999991</v>
      </c>
      <c r="AF79" s="8">
        <v>68.624623999999997</v>
      </c>
      <c r="AG79" s="8">
        <v>73.779792</v>
      </c>
      <c r="AH79" s="8">
        <v>81.105855999999989</v>
      </c>
    </row>
    <row r="80" spans="1:34" x14ac:dyDescent="0.25">
      <c r="A80">
        <v>14</v>
      </c>
      <c r="B80" t="s">
        <v>119</v>
      </c>
      <c r="C80" s="8">
        <v>66.498853736673809</v>
      </c>
      <c r="D80" s="8">
        <v>69.013270936673791</v>
      </c>
      <c r="E80" s="8">
        <v>67.859157091300517</v>
      </c>
      <c r="F80" s="8">
        <v>64.961555847727581</v>
      </c>
      <c r="G80" s="8">
        <v>60.520270313546526</v>
      </c>
      <c r="H80" s="8">
        <v>68.576258659033144</v>
      </c>
      <c r="I80" s="8">
        <v>74.327668684351011</v>
      </c>
      <c r="J80" s="8">
        <v>80.007915959914442</v>
      </c>
      <c r="K80" s="8">
        <v>86.220059180221597</v>
      </c>
      <c r="L80" s="8">
        <v>92.977783492672842</v>
      </c>
      <c r="M80" s="8">
        <v>96.437388000000013</v>
      </c>
      <c r="N80" s="8">
        <v>114.769632</v>
      </c>
      <c r="O80" s="8">
        <v>112.83820799999999</v>
      </c>
      <c r="P80" s="8">
        <v>119.79572399999999</v>
      </c>
      <c r="Q80" s="8">
        <v>101.58879599999999</v>
      </c>
      <c r="R80" s="8">
        <v>88.109892000000002</v>
      </c>
      <c r="S80" s="8">
        <v>79.180595999999994</v>
      </c>
      <c r="T80" s="8">
        <v>84.553607999999997</v>
      </c>
      <c r="U80" s="8">
        <v>86.208204000000009</v>
      </c>
      <c r="V80" s="8">
        <v>77.928143999999989</v>
      </c>
      <c r="W80" s="8">
        <v>85.915092000000001</v>
      </c>
      <c r="X80" s="8">
        <v>76.128407999999993</v>
      </c>
      <c r="Y80" s="8">
        <v>58.989143999999996</v>
      </c>
      <c r="Z80" s="8">
        <v>61.32696</v>
      </c>
      <c r="AA80" s="8">
        <v>69.12912</v>
      </c>
      <c r="AB80" s="8">
        <v>70.8</v>
      </c>
      <c r="AC80" s="8">
        <v>66.387035999999995</v>
      </c>
      <c r="AD80" s="8">
        <v>73.090379999999996</v>
      </c>
      <c r="AE80" s="8">
        <v>65.322203999999999</v>
      </c>
      <c r="AF80" s="8">
        <v>70.365995999999996</v>
      </c>
      <c r="AG80" s="8">
        <v>66.963347999999996</v>
      </c>
      <c r="AH80" s="8">
        <v>68.448732000000007</v>
      </c>
    </row>
    <row r="81" spans="1:34" x14ac:dyDescent="0.25">
      <c r="A81">
        <v>15</v>
      </c>
      <c r="B81" t="s">
        <v>120</v>
      </c>
      <c r="C81" s="8">
        <v>257.28048320533219</v>
      </c>
      <c r="D81" s="8">
        <v>268.33852450953839</v>
      </c>
      <c r="E81" s="8">
        <v>276.16497168873934</v>
      </c>
      <c r="F81" s="8">
        <v>258.3442721430053</v>
      </c>
      <c r="G81" s="8">
        <v>239.7816021619881</v>
      </c>
      <c r="H81" s="8">
        <v>266.30034066359707</v>
      </c>
      <c r="I81" s="8">
        <v>292.34529081380327</v>
      </c>
      <c r="J81" s="8">
        <v>332.7603310171931</v>
      </c>
      <c r="K81" s="8">
        <v>350.11171191478235</v>
      </c>
      <c r="L81" s="8">
        <v>357.49565865346807</v>
      </c>
      <c r="M81" s="8">
        <v>397.41456199999999</v>
      </c>
      <c r="N81" s="8">
        <v>407.67242399999998</v>
      </c>
      <c r="O81" s="8">
        <v>465.82948799999997</v>
      </c>
      <c r="P81" s="8">
        <v>431.95228199999997</v>
      </c>
      <c r="Q81" s="8">
        <v>420.82301899999999</v>
      </c>
      <c r="R81" s="8">
        <v>431.74537400000003</v>
      </c>
      <c r="S81" s="8">
        <v>433.09027599999996</v>
      </c>
      <c r="T81" s="8">
        <v>445.20633099999998</v>
      </c>
      <c r="U81" s="8">
        <v>452.46800599999995</v>
      </c>
      <c r="V81" s="8">
        <v>441.53769299999999</v>
      </c>
      <c r="W81" s="8">
        <v>427.73454199999998</v>
      </c>
      <c r="X81" s="8">
        <v>351.56454500000001</v>
      </c>
      <c r="Y81" s="8">
        <v>317.11038399999995</v>
      </c>
      <c r="Z81" s="8">
        <v>363.09966600000001</v>
      </c>
      <c r="AA81" s="8">
        <v>397.88806299999999</v>
      </c>
      <c r="AB81" s="8">
        <v>397.9</v>
      </c>
      <c r="AC81" s="8">
        <v>440.82147299999997</v>
      </c>
      <c r="AD81" s="8">
        <v>491.76858899999991</v>
      </c>
      <c r="AE81" s="8">
        <v>533.33322299999998</v>
      </c>
      <c r="AF81" s="8">
        <v>552.29315799999995</v>
      </c>
      <c r="AG81" s="8">
        <v>550.15643499999987</v>
      </c>
      <c r="AH81" s="8">
        <v>572.54626799999994</v>
      </c>
    </row>
    <row r="82" spans="1:34" x14ac:dyDescent="0.25">
      <c r="A82">
        <v>16</v>
      </c>
      <c r="B82" t="s">
        <v>121</v>
      </c>
      <c r="C82" s="8">
        <v>99.719291680314939</v>
      </c>
      <c r="D82" s="8">
        <v>107.35755063022845</v>
      </c>
      <c r="E82" s="8">
        <v>109.31841327929884</v>
      </c>
      <c r="F82" s="8">
        <v>120.21152468472729</v>
      </c>
      <c r="G82" s="8">
        <v>105.47876463949007</v>
      </c>
      <c r="H82" s="8">
        <v>118.05957731687317</v>
      </c>
      <c r="I82" s="8">
        <v>107.90643827872135</v>
      </c>
      <c r="J82" s="8">
        <v>103.86031554702787</v>
      </c>
      <c r="K82" s="8">
        <v>97.357022877569847</v>
      </c>
      <c r="L82" s="8">
        <v>97.1236173824894</v>
      </c>
      <c r="M82" s="8">
        <v>119.04962699999999</v>
      </c>
      <c r="N82" s="8">
        <v>151.214868</v>
      </c>
      <c r="O82" s="8">
        <v>138.51516900000001</v>
      </c>
      <c r="P82" s="8">
        <v>117.04432500000001</v>
      </c>
      <c r="Q82" s="8">
        <v>135.06906900000001</v>
      </c>
      <c r="R82" s="8">
        <v>132.256395</v>
      </c>
      <c r="S82" s="8">
        <v>126.30120599999998</v>
      </c>
      <c r="T82" s="8">
        <v>122.57777700000001</v>
      </c>
      <c r="U82" s="8">
        <v>136.058592</v>
      </c>
      <c r="V82" s="8">
        <v>132.75197700000001</v>
      </c>
      <c r="W82" s="8">
        <v>164.152512</v>
      </c>
      <c r="X82" s="8">
        <v>163.07765699999999</v>
      </c>
      <c r="Y82" s="8">
        <v>139.50797399999999</v>
      </c>
      <c r="Z82" s="8">
        <v>134.60466600000001</v>
      </c>
      <c r="AA82" s="8">
        <v>133.97123999999999</v>
      </c>
      <c r="AB82" s="8">
        <v>164.1</v>
      </c>
      <c r="AC82" s="8">
        <v>171.56819100000001</v>
      </c>
      <c r="AD82" s="8">
        <v>182.98791</v>
      </c>
      <c r="AE82" s="8">
        <v>182.12146199999998</v>
      </c>
      <c r="AF82" s="8">
        <v>166.55985899999999</v>
      </c>
      <c r="AG82" s="8">
        <v>163.898157</v>
      </c>
      <c r="AH82" s="8">
        <v>174.25450799999999</v>
      </c>
    </row>
    <row r="83" spans="1:34" x14ac:dyDescent="0.25">
      <c r="A83">
        <v>17</v>
      </c>
      <c r="B83" t="s">
        <v>122</v>
      </c>
      <c r="C83" s="8">
        <v>39.505814952337523</v>
      </c>
      <c r="D83" s="8">
        <v>38.546015781183186</v>
      </c>
      <c r="E83" s="8">
        <v>38.397120922028698</v>
      </c>
      <c r="F83" s="8">
        <v>38.871866454253215</v>
      </c>
      <c r="G83" s="8">
        <v>35.673490335999603</v>
      </c>
      <c r="H83" s="8">
        <v>37.897177797183417</v>
      </c>
      <c r="I83" s="8">
        <v>38.239063301239312</v>
      </c>
      <c r="J83" s="8">
        <v>41.349820521070093</v>
      </c>
      <c r="K83" s="8">
        <v>42.527807929746601</v>
      </c>
      <c r="L83" s="8">
        <v>42.404110662141328</v>
      </c>
      <c r="M83" s="8">
        <v>47.510058999999991</v>
      </c>
      <c r="N83" s="8">
        <v>52.478733999999996</v>
      </c>
      <c r="O83" s="8">
        <v>52.685707999999998</v>
      </c>
      <c r="P83" s="8">
        <v>56.298659999999998</v>
      </c>
      <c r="Q83" s="8">
        <v>55.972177999999992</v>
      </c>
      <c r="R83" s="8">
        <v>59.266008999999997</v>
      </c>
      <c r="S83" s="8">
        <v>58.881505000000004</v>
      </c>
      <c r="T83" s="8">
        <v>58.160559999999997</v>
      </c>
      <c r="U83" s="8">
        <v>59.738411999999997</v>
      </c>
      <c r="V83" s="8">
        <v>58.470587999999999</v>
      </c>
      <c r="W83" s="8">
        <v>59.164687000000001</v>
      </c>
      <c r="X83" s="8">
        <v>51.798057999999997</v>
      </c>
      <c r="Y83" s="8">
        <v>39.805689999999998</v>
      </c>
      <c r="Z83" s="8">
        <v>37.277836000000001</v>
      </c>
      <c r="AA83" s="8">
        <v>35.777490999999998</v>
      </c>
      <c r="AB83" s="8">
        <v>43.3</v>
      </c>
      <c r="AC83" s="8">
        <v>42.376410999999997</v>
      </c>
      <c r="AD83" s="8">
        <v>41.343272999999996</v>
      </c>
      <c r="AE83" s="8">
        <v>43.445487999999997</v>
      </c>
      <c r="AF83" s="8">
        <v>43.039767000000005</v>
      </c>
      <c r="AG83" s="8">
        <v>43.838219000000002</v>
      </c>
      <c r="AH83" s="8">
        <v>42.880423</v>
      </c>
    </row>
    <row r="84" spans="1:34" x14ac:dyDescent="0.25">
      <c r="A84">
        <v>18</v>
      </c>
      <c r="B84" t="s">
        <v>123</v>
      </c>
      <c r="C84" s="8">
        <v>67.081679977288189</v>
      </c>
      <c r="D84" s="8">
        <v>62.305004029563385</v>
      </c>
      <c r="E84" s="8">
        <v>63.258903241111874</v>
      </c>
      <c r="F84" s="8">
        <v>64.006637140059865</v>
      </c>
      <c r="G84" s="8">
        <v>64.977973220112119</v>
      </c>
      <c r="H84" s="8">
        <v>68.049938961832822</v>
      </c>
      <c r="I84" s="8">
        <v>75.936531481006057</v>
      </c>
      <c r="J84" s="8">
        <v>77.616624932705164</v>
      </c>
      <c r="K84" s="8">
        <v>81.073227453995386</v>
      </c>
      <c r="L84" s="8">
        <v>81.001428589014651</v>
      </c>
      <c r="M84" s="8">
        <v>85.477575000000002</v>
      </c>
      <c r="N84" s="8">
        <v>90.112965000000003</v>
      </c>
      <c r="O84" s="8">
        <v>83.726825000000005</v>
      </c>
      <c r="P84" s="8">
        <v>98.606710000000007</v>
      </c>
      <c r="Q84" s="8">
        <v>87.453315000000003</v>
      </c>
      <c r="R84" s="8">
        <v>93.995159999999998</v>
      </c>
      <c r="S84" s="8">
        <v>97.107770000000002</v>
      </c>
      <c r="T84" s="8">
        <v>92.446304999999995</v>
      </c>
      <c r="U84" s="8">
        <v>102.68186</v>
      </c>
      <c r="V84" s="8">
        <v>102.13354000000001</v>
      </c>
      <c r="W84" s="8">
        <v>100.343305</v>
      </c>
      <c r="X84" s="8">
        <v>101.63066500000001</v>
      </c>
      <c r="Y84" s="8">
        <v>87.774410000000003</v>
      </c>
      <c r="Z84" s="8">
        <v>81.558130000000006</v>
      </c>
      <c r="AA84" s="8">
        <v>82.256195000000005</v>
      </c>
      <c r="AB84" s="8">
        <v>74.5</v>
      </c>
      <c r="AC84" s="8">
        <v>86.705334999999991</v>
      </c>
      <c r="AD84" s="8">
        <v>79.837180000000004</v>
      </c>
      <c r="AE84" s="8">
        <v>85.452989999999986</v>
      </c>
      <c r="AF84" s="8">
        <v>80.662639999999996</v>
      </c>
      <c r="AG84" s="8">
        <v>76.651560000000003</v>
      </c>
      <c r="AH84" s="8">
        <v>76.766289999999998</v>
      </c>
    </row>
    <row r="85" spans="1:34" x14ac:dyDescent="0.25">
      <c r="A85">
        <v>19</v>
      </c>
      <c r="B85" t="s">
        <v>124</v>
      </c>
      <c r="C85" s="8">
        <v>532.38586722005846</v>
      </c>
      <c r="D85" s="8">
        <v>549.19492481852058</v>
      </c>
      <c r="E85" s="8">
        <v>568.9823549963462</v>
      </c>
      <c r="F85" s="8">
        <v>566.88829731529211</v>
      </c>
      <c r="G85" s="8">
        <v>579.30407849659093</v>
      </c>
      <c r="H85" s="8">
        <v>589.20133084448639</v>
      </c>
      <c r="I85" s="8">
        <v>595.88675148105563</v>
      </c>
      <c r="J85" s="8">
        <v>601.00162885557268</v>
      </c>
      <c r="K85" s="8">
        <v>596.44563849619169</v>
      </c>
      <c r="L85" s="8">
        <v>603.69702066712387</v>
      </c>
      <c r="M85" s="8">
        <v>637.18071999999995</v>
      </c>
      <c r="N85" s="8">
        <v>659.19377099999997</v>
      </c>
      <c r="O85" s="8">
        <v>632.15960600000005</v>
      </c>
      <c r="P85" s="8">
        <v>647.72370600000011</v>
      </c>
      <c r="Q85" s="8">
        <v>638.64915900000005</v>
      </c>
      <c r="R85" s="8">
        <v>643.12891300000001</v>
      </c>
      <c r="S85" s="8">
        <v>645.39585799999998</v>
      </c>
      <c r="T85" s="8">
        <v>640.55068600000004</v>
      </c>
      <c r="U85" s="8">
        <v>673.3706360000001</v>
      </c>
      <c r="V85" s="8">
        <v>652.72451899999999</v>
      </c>
      <c r="W85" s="8">
        <v>655.19447400000001</v>
      </c>
      <c r="X85" s="8">
        <v>657.23810800000001</v>
      </c>
      <c r="Y85" s="8">
        <v>659.12610100000006</v>
      </c>
      <c r="Z85" s="8">
        <v>669.75029099999995</v>
      </c>
      <c r="AA85" s="8">
        <v>662.09004700000003</v>
      </c>
      <c r="AB85" s="8">
        <v>676.7</v>
      </c>
      <c r="AC85" s="8">
        <v>687.15501500000016</v>
      </c>
      <c r="AD85" s="8">
        <v>681.72111400000006</v>
      </c>
      <c r="AE85" s="8">
        <v>705.84546899999998</v>
      </c>
      <c r="AF85" s="8">
        <v>729.91568800000005</v>
      </c>
      <c r="AG85" s="8">
        <v>731.61420500000008</v>
      </c>
      <c r="AH85" s="8">
        <v>726.078799</v>
      </c>
    </row>
    <row r="86" spans="1:34" x14ac:dyDescent="0.25">
      <c r="A86">
        <v>20</v>
      </c>
      <c r="B86" t="s">
        <v>125</v>
      </c>
      <c r="C86" s="8">
        <v>74.329684437136137</v>
      </c>
      <c r="D86" s="8">
        <v>72.653677518751721</v>
      </c>
      <c r="E86" s="8">
        <v>73.242453045139357</v>
      </c>
      <c r="F86" s="8">
        <v>69.258880686578721</v>
      </c>
      <c r="G86" s="8">
        <v>68.443287368738169</v>
      </c>
      <c r="H86" s="8">
        <v>71.147444397158822</v>
      </c>
      <c r="I86" s="8">
        <v>75.426423160787309</v>
      </c>
      <c r="J86" s="8">
        <v>80.597053903777649</v>
      </c>
      <c r="K86" s="8">
        <v>79.714230163065807</v>
      </c>
      <c r="L86" s="8">
        <v>78.948210793163966</v>
      </c>
      <c r="M86" s="8">
        <v>82.43128999999999</v>
      </c>
      <c r="N86" s="8">
        <v>81.37160999999999</v>
      </c>
      <c r="O86" s="8">
        <v>80.975662</v>
      </c>
      <c r="P86" s="8">
        <v>76.938137999999995</v>
      </c>
      <c r="Q86" s="8">
        <v>70.014059999999986</v>
      </c>
      <c r="R86" s="8">
        <v>70.343419999999995</v>
      </c>
      <c r="S86" s="8">
        <v>71.588543999999999</v>
      </c>
      <c r="T86" s="8">
        <v>66.342769999999987</v>
      </c>
      <c r="U86" s="8">
        <v>68.787551999999991</v>
      </c>
      <c r="V86" s="8">
        <v>60.592573999999985</v>
      </c>
      <c r="W86" s="8">
        <v>52.020980000000002</v>
      </c>
      <c r="X86" s="8">
        <v>42.308797999999996</v>
      </c>
      <c r="Y86" s="8">
        <v>34.975167999999996</v>
      </c>
      <c r="Z86" s="8">
        <v>37.640478000000002</v>
      </c>
      <c r="AA86" s="8">
        <v>38.337145999999997</v>
      </c>
      <c r="AB86" s="8">
        <v>35.799999999999997</v>
      </c>
      <c r="AC86" s="8">
        <v>36.736169999999994</v>
      </c>
      <c r="AD86" s="8">
        <v>36.930563999999997</v>
      </c>
      <c r="AE86" s="8">
        <v>35.558349999999997</v>
      </c>
      <c r="AF86" s="8">
        <v>34.516570000000002</v>
      </c>
      <c r="AG86" s="8">
        <v>35.416939999999997</v>
      </c>
      <c r="AH86" s="8">
        <v>36.469817999999997</v>
      </c>
    </row>
    <row r="87" spans="1:34" x14ac:dyDescent="0.25">
      <c r="A87">
        <v>21</v>
      </c>
      <c r="B87" t="s">
        <v>126</v>
      </c>
      <c r="C87" s="8">
        <v>80.273743609608246</v>
      </c>
      <c r="D87" s="8">
        <v>79.124595977295471</v>
      </c>
      <c r="E87" s="8">
        <v>72.954781809550539</v>
      </c>
      <c r="F87" s="8">
        <v>71.623546728908281</v>
      </c>
      <c r="G87" s="8">
        <v>71.189934227347777</v>
      </c>
      <c r="H87" s="8">
        <v>75.110327667246011</v>
      </c>
      <c r="I87" s="8">
        <v>77.198820043570848</v>
      </c>
      <c r="J87" s="8">
        <v>79.150523322420767</v>
      </c>
      <c r="K87" s="8">
        <v>78.143827083323558</v>
      </c>
      <c r="L87" s="8">
        <v>77.96919002055715</v>
      </c>
      <c r="M87" s="8">
        <v>81.553123999999997</v>
      </c>
      <c r="N87" s="8">
        <v>73.476811999999995</v>
      </c>
      <c r="O87" s="8">
        <v>71.519419999999997</v>
      </c>
      <c r="P87" s="8">
        <v>69.744188000000008</v>
      </c>
      <c r="Q87" s="8">
        <v>51.200759999999988</v>
      </c>
      <c r="R87" s="8">
        <v>42.791224</v>
      </c>
      <c r="S87" s="8">
        <v>37.750083999999994</v>
      </c>
      <c r="T87" s="8">
        <v>30.821563999999999</v>
      </c>
      <c r="U87" s="8">
        <v>32.340207999999997</v>
      </c>
      <c r="V87" s="8">
        <v>31.340903999999995</v>
      </c>
      <c r="W87" s="8">
        <v>20.915095999999998</v>
      </c>
      <c r="X87" s="8">
        <v>16.93582</v>
      </c>
      <c r="Y87" s="8">
        <v>16.344904</v>
      </c>
      <c r="Z87" s="8">
        <v>13.866975999999999</v>
      </c>
      <c r="AA87" s="8">
        <v>15.074843999999999</v>
      </c>
      <c r="AB87" s="8">
        <v>9.1999999999999993</v>
      </c>
      <c r="AC87" s="8">
        <v>9.0401039999999995</v>
      </c>
      <c r="AD87" s="8">
        <v>8.679371999999999</v>
      </c>
      <c r="AE87" s="8">
        <v>8.684984</v>
      </c>
      <c r="AF87" s="8">
        <v>8.6374199999999988</v>
      </c>
      <c r="AG87" s="8">
        <v>9.5101319999999987</v>
      </c>
      <c r="AH87" s="8">
        <v>10.429764</v>
      </c>
    </row>
    <row r="88" spans="1:34" x14ac:dyDescent="0.25">
      <c r="A88">
        <v>22</v>
      </c>
      <c r="B88" t="s">
        <v>127</v>
      </c>
      <c r="C88" s="8">
        <v>121.62724409941018</v>
      </c>
      <c r="D88" s="8">
        <v>126.31438680685774</v>
      </c>
      <c r="E88" s="8">
        <v>130.98940410963084</v>
      </c>
      <c r="F88" s="8">
        <v>131.40166788348205</v>
      </c>
      <c r="G88" s="8">
        <v>130.34136856980453</v>
      </c>
      <c r="H88" s="8">
        <v>132.35957488719416</v>
      </c>
      <c r="I88" s="8">
        <v>127.43261861106573</v>
      </c>
      <c r="J88" s="8">
        <v>134.78061410660251</v>
      </c>
      <c r="K88" s="8">
        <v>149.76761481904447</v>
      </c>
      <c r="L88" s="8">
        <v>140.98882152142434</v>
      </c>
      <c r="M88" s="8">
        <v>141.80796000000001</v>
      </c>
      <c r="N88" s="8">
        <v>148.3965</v>
      </c>
      <c r="O88" s="8">
        <v>146.74842000000001</v>
      </c>
      <c r="P88" s="8">
        <v>145.31831999999997</v>
      </c>
      <c r="Q88" s="8">
        <v>145.24397999999999</v>
      </c>
      <c r="R88" s="8">
        <v>144.25739999999999</v>
      </c>
      <c r="S88" s="8">
        <v>139.08132000000001</v>
      </c>
      <c r="T88" s="8">
        <v>134.79354000000001</v>
      </c>
      <c r="U88" s="8">
        <v>136.06361999999999</v>
      </c>
      <c r="V88" s="8">
        <v>129.61998000000003</v>
      </c>
      <c r="W88" s="8">
        <v>135.86076</v>
      </c>
      <c r="X88" s="8">
        <v>133.42140000000001</v>
      </c>
      <c r="Y88" s="8">
        <v>112.02786</v>
      </c>
      <c r="Z88" s="8">
        <v>119.8575</v>
      </c>
      <c r="AA88" s="8">
        <v>122.39388000000001</v>
      </c>
      <c r="AB88" s="8">
        <v>126</v>
      </c>
      <c r="AC88" s="8">
        <v>125.49852000000001</v>
      </c>
      <c r="AD88" s="8">
        <v>123.55434</v>
      </c>
      <c r="AE88" s="8">
        <v>121.77269999999999</v>
      </c>
      <c r="AF88" s="8">
        <v>121.3758</v>
      </c>
      <c r="AG88" s="8">
        <v>122.22</v>
      </c>
      <c r="AH88" s="8">
        <v>122.13558</v>
      </c>
    </row>
    <row r="89" spans="1:34" x14ac:dyDescent="0.25">
      <c r="A89">
        <v>23</v>
      </c>
      <c r="B89" t="s">
        <v>128</v>
      </c>
      <c r="C89" s="8">
        <v>70.167907842868914</v>
      </c>
      <c r="D89" s="8">
        <v>69.414113248987334</v>
      </c>
      <c r="E89" s="8">
        <v>69.308779506562047</v>
      </c>
      <c r="F89" s="8">
        <v>72.22438457634405</v>
      </c>
      <c r="G89" s="8">
        <v>70.16626200317846</v>
      </c>
      <c r="H89" s="8">
        <v>74.485768356870977</v>
      </c>
      <c r="I89" s="8">
        <v>76.5019220179298</v>
      </c>
      <c r="J89" s="8">
        <v>76.107743404239145</v>
      </c>
      <c r="K89" s="8">
        <v>76.493692818359634</v>
      </c>
      <c r="L89" s="8">
        <v>80.61816716537885</v>
      </c>
      <c r="M89" s="8">
        <v>84.932735999999991</v>
      </c>
      <c r="N89" s="8">
        <v>86.549119999999988</v>
      </c>
      <c r="O89" s="8">
        <v>87.507391999999996</v>
      </c>
      <c r="P89" s="8">
        <v>87.212607999999989</v>
      </c>
      <c r="Q89" s="8">
        <v>83.754496000000003</v>
      </c>
      <c r="R89" s="8">
        <v>79.146367999999995</v>
      </c>
      <c r="S89" s="8">
        <v>71.978367999999989</v>
      </c>
      <c r="T89" s="8">
        <v>70.523263999999998</v>
      </c>
      <c r="U89" s="8">
        <v>68.386303999999996</v>
      </c>
      <c r="V89" s="8">
        <v>64.447935999999999</v>
      </c>
      <c r="W89" s="8">
        <v>64.541119999999992</v>
      </c>
      <c r="X89" s="8">
        <v>58.451008000000002</v>
      </c>
      <c r="Y89" s="8">
        <v>49.007615999999999</v>
      </c>
      <c r="Z89" s="8">
        <v>47.898367999999991</v>
      </c>
      <c r="AA89" s="8">
        <v>45.932544</v>
      </c>
      <c r="AB89" s="8">
        <v>44.8</v>
      </c>
      <c r="AC89" s="8">
        <v>43.92281599999999</v>
      </c>
      <c r="AD89" s="8">
        <v>42.971711999999997</v>
      </c>
      <c r="AE89" s="8">
        <v>43.621311999999996</v>
      </c>
      <c r="AF89" s="8">
        <v>45.410175999999993</v>
      </c>
      <c r="AG89" s="8">
        <v>42.973951999999997</v>
      </c>
      <c r="AH89" s="8">
        <v>42.664831999999997</v>
      </c>
    </row>
    <row r="90" spans="1:34" x14ac:dyDescent="0.25">
      <c r="A90">
        <v>24</v>
      </c>
      <c r="B90" t="s">
        <v>129</v>
      </c>
      <c r="C90" s="8">
        <v>578.62674138837701</v>
      </c>
      <c r="D90" s="8">
        <v>582.21510737010385</v>
      </c>
      <c r="E90" s="8">
        <v>586.99777753240357</v>
      </c>
      <c r="F90" s="8">
        <v>616.59361672202442</v>
      </c>
      <c r="G90" s="8">
        <v>620.05655349843471</v>
      </c>
      <c r="H90" s="8">
        <v>582.11694538340168</v>
      </c>
      <c r="I90" s="8">
        <v>535.01555178142917</v>
      </c>
      <c r="J90" s="8">
        <v>558.9779835839571</v>
      </c>
      <c r="K90" s="8">
        <v>597.39749474938958</v>
      </c>
      <c r="L90" s="8">
        <v>585.62896315393698</v>
      </c>
      <c r="M90" s="8">
        <v>579.05210999999997</v>
      </c>
      <c r="N90" s="8">
        <v>541.42675999999994</v>
      </c>
      <c r="O90" s="8">
        <v>579.04535500000009</v>
      </c>
      <c r="P90" s="8">
        <v>578.05237</v>
      </c>
      <c r="Q90" s="8">
        <v>544.91234000000009</v>
      </c>
      <c r="R90" s="8">
        <v>601.59354500000006</v>
      </c>
      <c r="S90" s="8">
        <v>499.63357500000006</v>
      </c>
      <c r="T90" s="8">
        <v>532.36830500000008</v>
      </c>
      <c r="U90" s="8">
        <v>579.29528999999991</v>
      </c>
      <c r="V90" s="8">
        <v>605.61952499999995</v>
      </c>
      <c r="W90" s="8">
        <v>625.5737949999999</v>
      </c>
      <c r="X90" s="8">
        <v>579.67356999999993</v>
      </c>
      <c r="Y90" s="8">
        <v>590.85985000000005</v>
      </c>
      <c r="Z90" s="8">
        <v>602.92427999999995</v>
      </c>
      <c r="AA90" s="8">
        <v>653.16121499999997</v>
      </c>
      <c r="AB90" s="8">
        <v>675.5</v>
      </c>
      <c r="AC90" s="8">
        <v>690.45556999999997</v>
      </c>
      <c r="AD90" s="8">
        <v>645.66316500000005</v>
      </c>
      <c r="AE90" s="8">
        <v>641.4277800000001</v>
      </c>
      <c r="AF90" s="8">
        <v>716.23940499999992</v>
      </c>
      <c r="AG90" s="8">
        <v>695.74473499999988</v>
      </c>
      <c r="AH90" s="8">
        <v>702.58079500000008</v>
      </c>
    </row>
    <row r="91" spans="1:34" x14ac:dyDescent="0.25">
      <c r="A91">
        <v>25</v>
      </c>
      <c r="B91" t="s">
        <v>130</v>
      </c>
      <c r="C91" s="8">
        <v>380.39633480216054</v>
      </c>
      <c r="D91" s="8">
        <v>417.06379060262174</v>
      </c>
      <c r="E91" s="8">
        <v>431.58410309964682</v>
      </c>
      <c r="F91" s="8">
        <v>423.0500922752484</v>
      </c>
      <c r="G91" s="8">
        <v>421.83327596522145</v>
      </c>
      <c r="H91" s="8">
        <v>427.79784877441119</v>
      </c>
      <c r="I91" s="8">
        <v>431.01915267018086</v>
      </c>
      <c r="J91" s="8">
        <v>431.79052729566621</v>
      </c>
      <c r="K91" s="8">
        <v>446.20762769534474</v>
      </c>
      <c r="L91" s="8">
        <v>448.35878510132898</v>
      </c>
      <c r="M91" s="8">
        <v>485.40649599999995</v>
      </c>
      <c r="N91" s="8">
        <v>507.44417799999997</v>
      </c>
      <c r="O91" s="8">
        <v>494.26953000000003</v>
      </c>
      <c r="P91" s="8">
        <v>483.89424999999994</v>
      </c>
      <c r="Q91" s="8">
        <v>468.07194799999996</v>
      </c>
      <c r="R91" s="8">
        <v>491.72954399999998</v>
      </c>
      <c r="S91" s="8">
        <v>487.64794799999999</v>
      </c>
      <c r="T91" s="8">
        <v>499.02160399999991</v>
      </c>
      <c r="U91" s="8">
        <v>526.87825199999997</v>
      </c>
      <c r="V91" s="8">
        <v>509.34305000000001</v>
      </c>
      <c r="W91" s="8">
        <v>551.04482400000006</v>
      </c>
      <c r="X91" s="8">
        <v>496.93186600000001</v>
      </c>
      <c r="Y91" s="8">
        <v>413.44022599999994</v>
      </c>
      <c r="Z91" s="8">
        <v>450.17458999999997</v>
      </c>
      <c r="AA91" s="8">
        <v>459.55149399999993</v>
      </c>
      <c r="AB91" s="8">
        <v>489.4</v>
      </c>
      <c r="AC91" s="8">
        <v>511.32022599999999</v>
      </c>
      <c r="AD91" s="8">
        <v>500.85195999999996</v>
      </c>
      <c r="AE91" s="8">
        <v>508.97110599999991</v>
      </c>
      <c r="AF91" s="8">
        <v>499.97104000000002</v>
      </c>
      <c r="AG91" s="8">
        <v>482.14219800000001</v>
      </c>
      <c r="AH91" s="8">
        <v>473.75388199999992</v>
      </c>
    </row>
    <row r="92" spans="1:34" x14ac:dyDescent="0.25">
      <c r="A92">
        <v>26</v>
      </c>
      <c r="B92" t="s">
        <v>131</v>
      </c>
      <c r="C92" s="8">
        <v>117.45093306847156</v>
      </c>
      <c r="D92" s="8">
        <v>123.46839567917621</v>
      </c>
      <c r="E92" s="8">
        <v>123.9394875535923</v>
      </c>
      <c r="F92" s="8">
        <v>131.14020045675699</v>
      </c>
      <c r="G92" s="8">
        <v>126.04835977123821</v>
      </c>
      <c r="H92" s="8">
        <v>134.66970910746426</v>
      </c>
      <c r="I92" s="8">
        <v>141.1932274426442</v>
      </c>
      <c r="J92" s="8">
        <v>153.31280198505161</v>
      </c>
      <c r="K92" s="8">
        <v>159.79951626740569</v>
      </c>
      <c r="L92" s="8">
        <v>163.08059756341859</v>
      </c>
      <c r="M92" s="8">
        <v>171.91172999999998</v>
      </c>
      <c r="N92" s="8">
        <v>180.38535999999999</v>
      </c>
      <c r="O92" s="8">
        <v>185.19656999999998</v>
      </c>
      <c r="P92" s="8">
        <v>182.39388000000002</v>
      </c>
      <c r="Q92" s="8">
        <v>173.24677</v>
      </c>
      <c r="R92" s="8">
        <v>180.04713000000001</v>
      </c>
      <c r="S92" s="8">
        <v>175.20015999999998</v>
      </c>
      <c r="T92" s="8">
        <v>170.74654999999998</v>
      </c>
      <c r="U92" s="8">
        <v>174.07669999999999</v>
      </c>
      <c r="V92" s="8">
        <v>178.13099000000003</v>
      </c>
      <c r="W92" s="8">
        <v>171.87001000000001</v>
      </c>
      <c r="X92" s="8">
        <v>157.30675000000002</v>
      </c>
      <c r="Y92" s="8">
        <v>124.36434</v>
      </c>
      <c r="Z92" s="8">
        <v>136.06828999999999</v>
      </c>
      <c r="AA92" s="8">
        <v>140.00784999999999</v>
      </c>
      <c r="AB92" s="8">
        <v>149</v>
      </c>
      <c r="AC92" s="8">
        <v>152.58196000000001</v>
      </c>
      <c r="AD92" s="8">
        <v>157.27843999999999</v>
      </c>
      <c r="AE92" s="8">
        <v>155.94935999999998</v>
      </c>
      <c r="AF92" s="8">
        <v>157.12497000000002</v>
      </c>
      <c r="AG92" s="8">
        <v>150.55854000000002</v>
      </c>
      <c r="AH92" s="8">
        <v>146.83502999999999</v>
      </c>
    </row>
    <row r="93" spans="1:34" x14ac:dyDescent="0.25">
      <c r="A93">
        <v>27</v>
      </c>
      <c r="B93" t="s">
        <v>40</v>
      </c>
      <c r="C93" s="8">
        <v>202.78041135752946</v>
      </c>
      <c r="D93" s="8">
        <v>217.45415310597406</v>
      </c>
      <c r="E93" s="8">
        <v>213.43798055924179</v>
      </c>
      <c r="F93" s="8">
        <v>232.63230472666712</v>
      </c>
      <c r="G93" s="8">
        <v>213.95385429321064</v>
      </c>
      <c r="H93" s="8">
        <v>215.25691313011737</v>
      </c>
      <c r="I93" s="8">
        <v>238.11585144750197</v>
      </c>
      <c r="J93" s="8">
        <v>252.23168530622198</v>
      </c>
      <c r="K93" s="8">
        <v>297.94574065410433</v>
      </c>
      <c r="L93" s="8">
        <v>283.53566770297448</v>
      </c>
      <c r="M93" s="8">
        <v>284.93808000000001</v>
      </c>
      <c r="N93" s="8">
        <v>271.832112</v>
      </c>
      <c r="O93" s="8">
        <v>311.91940799999998</v>
      </c>
      <c r="P93" s="8">
        <v>323.14463999999998</v>
      </c>
      <c r="Q93" s="8">
        <v>306.96110400000003</v>
      </c>
      <c r="R93" s="8">
        <v>344.77310400000005</v>
      </c>
      <c r="S93" s="8">
        <v>349.42891199999997</v>
      </c>
      <c r="T93" s="8">
        <v>378.96172799999999</v>
      </c>
      <c r="U93" s="8">
        <v>402.826032</v>
      </c>
      <c r="V93" s="8">
        <v>424.77014400000002</v>
      </c>
      <c r="W93" s="8">
        <v>445.31356800000003</v>
      </c>
      <c r="X93" s="8">
        <v>462.02318400000001</v>
      </c>
      <c r="Y93" s="8">
        <v>336.60571199999998</v>
      </c>
      <c r="Z93" s="8">
        <v>486.36753600000003</v>
      </c>
      <c r="AA93" s="8">
        <v>603.11126400000001</v>
      </c>
      <c r="AB93" s="8">
        <v>657.6</v>
      </c>
      <c r="AC93" s="8">
        <v>684.51556800000003</v>
      </c>
      <c r="AD93" s="8">
        <v>708.55084800000009</v>
      </c>
      <c r="AE93" s="8">
        <v>676.22323199999994</v>
      </c>
      <c r="AF93" s="8">
        <v>668.98305599999992</v>
      </c>
      <c r="AG93" s="8">
        <v>720.44025599999998</v>
      </c>
      <c r="AH93" s="8">
        <v>762.47404800000004</v>
      </c>
    </row>
    <row r="94" spans="1:34" x14ac:dyDescent="0.25">
      <c r="A94">
        <v>28</v>
      </c>
      <c r="B94" t="s">
        <v>42</v>
      </c>
      <c r="C94" s="8">
        <v>317.57660331944038</v>
      </c>
      <c r="D94" s="8">
        <v>307.83257008045007</v>
      </c>
      <c r="E94" s="8">
        <v>307.62840938390156</v>
      </c>
      <c r="F94" s="8">
        <v>317.76220395306444</v>
      </c>
      <c r="G94" s="8">
        <v>309.14105454454398</v>
      </c>
      <c r="H94" s="8">
        <v>319.5903701888974</v>
      </c>
      <c r="I94" s="8">
        <v>334.40130071246921</v>
      </c>
      <c r="J94" s="8">
        <v>359.89818768788189</v>
      </c>
      <c r="K94" s="8">
        <v>373.84143525030129</v>
      </c>
      <c r="L94" s="8">
        <v>372.94591219640392</v>
      </c>
      <c r="M94" s="8">
        <v>362.041875</v>
      </c>
      <c r="N94" s="8">
        <v>343.45582100000001</v>
      </c>
      <c r="O94" s="8">
        <v>383.63813699999997</v>
      </c>
      <c r="P94" s="8">
        <v>389.97541699999999</v>
      </c>
      <c r="Q94" s="8">
        <v>345.71842800000007</v>
      </c>
      <c r="R94" s="8">
        <v>379.15253100000001</v>
      </c>
      <c r="S94" s="8">
        <v>402.85296799999998</v>
      </c>
      <c r="T94" s="8">
        <v>456.82381900000007</v>
      </c>
      <c r="U94" s="8">
        <v>447.37731100000002</v>
      </c>
      <c r="V94" s="8">
        <v>467.97842200000008</v>
      </c>
      <c r="W94" s="8">
        <v>493.01562899999999</v>
      </c>
      <c r="X94" s="8">
        <v>439.297279</v>
      </c>
      <c r="Y94" s="8">
        <v>393.66886300000004</v>
      </c>
      <c r="Z94" s="8">
        <v>458.89828800000004</v>
      </c>
      <c r="AA94" s="8">
        <v>467.03773199999995</v>
      </c>
      <c r="AB94" s="8">
        <v>495.1</v>
      </c>
      <c r="AC94" s="8">
        <v>523.43952400000001</v>
      </c>
      <c r="AD94" s="8">
        <v>558.74015400000008</v>
      </c>
      <c r="AE94" s="8">
        <v>602.09111000000007</v>
      </c>
      <c r="AF94" s="8">
        <v>628.29180200000008</v>
      </c>
      <c r="AG94" s="8">
        <v>652.53189800000007</v>
      </c>
      <c r="AH94" s="8">
        <v>672.15766199999996</v>
      </c>
    </row>
    <row r="95" spans="1:34" x14ac:dyDescent="0.25">
      <c r="A95">
        <v>29</v>
      </c>
      <c r="B95" t="s">
        <v>132</v>
      </c>
      <c r="C95" s="8">
        <v>110.26542144746331</v>
      </c>
      <c r="D95" s="8">
        <v>113.26024133787676</v>
      </c>
      <c r="E95" s="8">
        <v>113.64803742224296</v>
      </c>
      <c r="F95" s="8">
        <v>109.55497902147698</v>
      </c>
      <c r="G95" s="8">
        <v>107.6315104446906</v>
      </c>
      <c r="H95" s="8">
        <v>104.83007153404427</v>
      </c>
      <c r="I95" s="8">
        <v>107.1764963726857</v>
      </c>
      <c r="J95" s="8">
        <v>106.34195920065648</v>
      </c>
      <c r="K95" s="8">
        <v>112.23335730733393</v>
      </c>
      <c r="L95" s="8">
        <v>117.25092157232237</v>
      </c>
      <c r="M95" s="8">
        <v>121.02443600000001</v>
      </c>
      <c r="N95" s="8">
        <v>128.854119</v>
      </c>
      <c r="O95" s="8">
        <v>130.04754299999999</v>
      </c>
      <c r="P95" s="8">
        <v>138.84363999999999</v>
      </c>
      <c r="Q95" s="8">
        <v>128.76872</v>
      </c>
      <c r="R95" s="8">
        <v>110.855469</v>
      </c>
      <c r="S95" s="8">
        <v>118.54354099999999</v>
      </c>
      <c r="T95" s="8">
        <v>117.49497100000001</v>
      </c>
      <c r="U95" s="8">
        <v>115.64646099999999</v>
      </c>
      <c r="V95" s="8">
        <v>111.65540900000001</v>
      </c>
      <c r="W95" s="8">
        <v>111.34840499999999</v>
      </c>
      <c r="X95" s="8">
        <v>110.54738399999998</v>
      </c>
      <c r="Y95" s="8">
        <v>96.383040999999992</v>
      </c>
      <c r="Z95" s="8">
        <v>91.577995999999985</v>
      </c>
      <c r="AA95" s="8">
        <v>111.94187399999998</v>
      </c>
      <c r="AB95" s="8">
        <v>108.1</v>
      </c>
      <c r="AC95" s="8">
        <v>107.77353799999999</v>
      </c>
      <c r="AD95" s="8">
        <v>109.26964199999999</v>
      </c>
      <c r="AE95" s="8">
        <v>110.66737499999999</v>
      </c>
      <c r="AF95" s="8">
        <v>101.03242200000001</v>
      </c>
      <c r="AG95" s="8">
        <v>102.00532199999999</v>
      </c>
      <c r="AH95" s="8">
        <v>104.35217300000001</v>
      </c>
    </row>
    <row r="96" spans="1:34" x14ac:dyDescent="0.25">
      <c r="A96">
        <v>30</v>
      </c>
      <c r="B96" t="s">
        <v>133</v>
      </c>
      <c r="C96" s="8">
        <v>19.716009442204136</v>
      </c>
      <c r="D96" s="8">
        <v>22.017557383488167</v>
      </c>
      <c r="E96" s="8">
        <v>26.025063689294281</v>
      </c>
      <c r="F96" s="8">
        <v>25.924308639011532</v>
      </c>
      <c r="G96" s="8">
        <v>22.870364629223594</v>
      </c>
      <c r="H96" s="8">
        <v>24.232792977997047</v>
      </c>
      <c r="I96" s="8">
        <v>24.588014705528408</v>
      </c>
      <c r="J96" s="8">
        <v>26.333174694205152</v>
      </c>
      <c r="K96" s="8">
        <v>28.539813441707384</v>
      </c>
      <c r="L96" s="8">
        <v>29.084853555583173</v>
      </c>
      <c r="M96" s="8">
        <v>31.153254999999998</v>
      </c>
      <c r="N96" s="8">
        <v>28.176139999999997</v>
      </c>
      <c r="O96" s="8">
        <v>27.385745</v>
      </c>
      <c r="P96" s="8">
        <v>25.231019999999997</v>
      </c>
      <c r="Q96" s="8">
        <v>26.035634999999999</v>
      </c>
      <c r="R96" s="8">
        <v>29.369039999999998</v>
      </c>
      <c r="S96" s="8">
        <v>27.111615</v>
      </c>
      <c r="T96" s="8">
        <v>29.112289999999998</v>
      </c>
      <c r="U96" s="8">
        <v>30.544560000000001</v>
      </c>
      <c r="V96" s="8">
        <v>32.029759999999996</v>
      </c>
      <c r="W96" s="8">
        <v>33.433985</v>
      </c>
      <c r="X96" s="8">
        <v>33.460449999999994</v>
      </c>
      <c r="Y96" s="8">
        <v>26.053805000000001</v>
      </c>
      <c r="Z96" s="8">
        <v>36.693130000000004</v>
      </c>
      <c r="AA96" s="8">
        <v>40.631675000000001</v>
      </c>
      <c r="AB96" s="8">
        <v>39.5</v>
      </c>
      <c r="AC96" s="8">
        <v>40.993100000000005</v>
      </c>
      <c r="AD96" s="8">
        <v>44.012874999999994</v>
      </c>
      <c r="AE96" s="8">
        <v>39.618105</v>
      </c>
      <c r="AF96" s="8">
        <v>37.370159999999998</v>
      </c>
      <c r="AG96" s="8">
        <v>37.525790000000001</v>
      </c>
      <c r="AH96" s="8">
        <v>38.837584999999997</v>
      </c>
    </row>
    <row r="97" spans="1:34" x14ac:dyDescent="0.25">
      <c r="A97">
        <v>31</v>
      </c>
      <c r="B97" t="s">
        <v>134</v>
      </c>
      <c r="C97" s="8">
        <v>28.295244668519221</v>
      </c>
      <c r="D97" s="8">
        <v>30.567809386725564</v>
      </c>
      <c r="E97" s="8">
        <v>29.719590984811795</v>
      </c>
      <c r="F97" s="8">
        <v>29.471596073795499</v>
      </c>
      <c r="G97" s="8">
        <v>28.379173077289018</v>
      </c>
      <c r="H97" s="8">
        <v>27.773264114017113</v>
      </c>
      <c r="I97" s="8">
        <v>28.738170077578712</v>
      </c>
      <c r="J97" s="8">
        <v>28.464184432962437</v>
      </c>
      <c r="K97" s="8">
        <v>30.946840909253957</v>
      </c>
      <c r="L97" s="8">
        <v>33.079976174053805</v>
      </c>
      <c r="M97" s="8">
        <v>33.186105000000005</v>
      </c>
      <c r="N97" s="8">
        <v>32.833015000000003</v>
      </c>
      <c r="O97" s="8">
        <v>32.949260000000002</v>
      </c>
      <c r="P97" s="8">
        <v>31.187160000000002</v>
      </c>
      <c r="Q97" s="8">
        <v>29.791215000000001</v>
      </c>
      <c r="R97" s="8">
        <v>30.306780000000003</v>
      </c>
      <c r="S97" s="8">
        <v>33.252769999999998</v>
      </c>
      <c r="T97" s="8">
        <v>38.471064999999996</v>
      </c>
      <c r="U97" s="8">
        <v>38.830855</v>
      </c>
      <c r="V97" s="8">
        <v>37.73574</v>
      </c>
      <c r="W97" s="8">
        <v>40.688094999999997</v>
      </c>
      <c r="X97" s="8">
        <v>38.900534999999998</v>
      </c>
      <c r="Y97" s="8">
        <v>31.878599999999995</v>
      </c>
      <c r="Z97" s="8">
        <v>33.157964999999997</v>
      </c>
      <c r="AA97" s="8">
        <v>31.427019999999999</v>
      </c>
      <c r="AB97" s="8">
        <v>33.5</v>
      </c>
      <c r="AC97" s="8">
        <v>27.436500000000002</v>
      </c>
      <c r="AD97" s="8">
        <v>32.088645</v>
      </c>
      <c r="AE97" s="8">
        <v>34.264135000000003</v>
      </c>
      <c r="AF97" s="8">
        <v>35.847679999999997</v>
      </c>
      <c r="AG97" s="8">
        <v>36.055714999999999</v>
      </c>
      <c r="AH97" s="8">
        <v>38.419810000000005</v>
      </c>
    </row>
    <row r="98" spans="1:34" x14ac:dyDescent="0.25">
      <c r="A98">
        <v>32</v>
      </c>
      <c r="B98" t="s">
        <v>135</v>
      </c>
      <c r="C98" s="8">
        <v>70.079851917176512</v>
      </c>
      <c r="D98" s="8">
        <v>88.62355196731086</v>
      </c>
      <c r="E98" s="8">
        <v>93.184231314981076</v>
      </c>
      <c r="F98" s="8">
        <v>103.48259062093391</v>
      </c>
      <c r="G98" s="8">
        <v>100.90839682409327</v>
      </c>
      <c r="H98" s="8">
        <v>109.60679567827854</v>
      </c>
      <c r="I98" s="8">
        <v>111.70733781562507</v>
      </c>
      <c r="J98" s="8">
        <v>120.96968312580054</v>
      </c>
      <c r="K98" s="8">
        <v>123.3759602806047</v>
      </c>
      <c r="L98" s="8">
        <v>128.88711118444377</v>
      </c>
      <c r="M98" s="8">
        <v>133.38759399999998</v>
      </c>
      <c r="N98" s="8">
        <v>141.70459099999999</v>
      </c>
      <c r="O98" s="8">
        <v>145.82830100000001</v>
      </c>
      <c r="P98" s="8">
        <v>148.43998399999998</v>
      </c>
      <c r="Q98" s="8">
        <v>149.13914799999998</v>
      </c>
      <c r="R98" s="8">
        <v>154.64082199999999</v>
      </c>
      <c r="S98" s="8">
        <v>152.456783</v>
      </c>
      <c r="T98" s="8">
        <v>165.75108099999997</v>
      </c>
      <c r="U98" s="8">
        <v>177.89990399999999</v>
      </c>
      <c r="V98" s="8">
        <v>179.78018</v>
      </c>
      <c r="W98" s="8">
        <v>180.50819300000001</v>
      </c>
      <c r="X98" s="8">
        <v>177.15661799999998</v>
      </c>
      <c r="Y98" s="8">
        <v>142.38169399999998</v>
      </c>
      <c r="Z98" s="8">
        <v>153.42407300000002</v>
      </c>
      <c r="AA98" s="8">
        <v>160.47171399999999</v>
      </c>
      <c r="AB98" s="8">
        <v>169.7</v>
      </c>
      <c r="AC98" s="8">
        <v>175.53937699999997</v>
      </c>
      <c r="AD98" s="8">
        <v>191.83906200000001</v>
      </c>
      <c r="AE98" s="8">
        <v>198.338572</v>
      </c>
      <c r="AF98" s="8">
        <v>196.84690899999998</v>
      </c>
      <c r="AG98" s="8">
        <v>196.75187699999998</v>
      </c>
      <c r="AH98" s="8">
        <v>200.748312</v>
      </c>
    </row>
    <row r="99" spans="1:34" x14ac:dyDescent="0.25">
      <c r="A99">
        <v>33</v>
      </c>
      <c r="B99" t="s">
        <v>136</v>
      </c>
      <c r="C99" s="8">
        <v>15.336532949144134</v>
      </c>
      <c r="D99" s="8">
        <v>15.560651743534864</v>
      </c>
      <c r="E99" s="8">
        <v>15.761753986213503</v>
      </c>
      <c r="F99" s="8">
        <v>15.823976697586042</v>
      </c>
      <c r="G99" s="8">
        <v>16.158887027194393</v>
      </c>
      <c r="H99" s="8">
        <v>16.189023105115972</v>
      </c>
      <c r="I99" s="8">
        <v>15.764289707812599</v>
      </c>
      <c r="J99" s="8">
        <v>15.3927089389647</v>
      </c>
      <c r="K99" s="8">
        <v>15.668517446047515</v>
      </c>
      <c r="L99" s="8">
        <v>15.379932802309108</v>
      </c>
      <c r="M99" s="8">
        <v>14.096564999999998</v>
      </c>
      <c r="N99" s="8">
        <v>16.452680999999998</v>
      </c>
      <c r="O99" s="8">
        <v>13.255578</v>
      </c>
      <c r="P99" s="8">
        <v>10.721004000000001</v>
      </c>
      <c r="Q99" s="8">
        <v>10.996041</v>
      </c>
      <c r="R99" s="8">
        <v>11.221245</v>
      </c>
      <c r="S99" s="8">
        <v>9.0443219999999993</v>
      </c>
      <c r="T99" s="8">
        <v>13.440063</v>
      </c>
      <c r="U99" s="8">
        <v>16.682295</v>
      </c>
      <c r="V99" s="8">
        <v>19.584662999999999</v>
      </c>
      <c r="W99" s="8">
        <v>21.255170999999997</v>
      </c>
      <c r="X99" s="8">
        <v>18.320169</v>
      </c>
      <c r="Y99" s="8">
        <v>17.632209</v>
      </c>
      <c r="Z99" s="8">
        <v>15.002967000000002</v>
      </c>
      <c r="AA99" s="8">
        <v>15.557009999999998</v>
      </c>
      <c r="AB99" s="8">
        <v>14.7</v>
      </c>
      <c r="AC99" s="8">
        <v>17.491823999999998</v>
      </c>
      <c r="AD99" s="8">
        <v>20.860034999999996</v>
      </c>
      <c r="AE99" s="8">
        <v>24.254412000000002</v>
      </c>
      <c r="AF99" s="8">
        <v>30.010196999999998</v>
      </c>
      <c r="AG99" s="8">
        <v>31.446680999999998</v>
      </c>
      <c r="AH99" s="8">
        <v>29.083361999999997</v>
      </c>
    </row>
    <row r="100" spans="1:34" x14ac:dyDescent="0.25">
      <c r="A100">
        <v>34</v>
      </c>
      <c r="B100" t="s">
        <v>137</v>
      </c>
      <c r="C100" s="8">
        <v>22.435175984402711</v>
      </c>
      <c r="D100" s="8">
        <v>24.745952372853377</v>
      </c>
      <c r="E100" s="8">
        <v>23.305087674662417</v>
      </c>
      <c r="F100" s="8">
        <v>21.575082086133659</v>
      </c>
      <c r="G100" s="8">
        <v>22.051175863214677</v>
      </c>
      <c r="H100" s="8">
        <v>23.263050931742541</v>
      </c>
      <c r="I100" s="8">
        <v>24.663261673599855</v>
      </c>
      <c r="J100" s="8">
        <v>25.733954126281457</v>
      </c>
      <c r="K100" s="8">
        <v>24.333328547288165</v>
      </c>
      <c r="L100" s="8">
        <v>25.239745831445624</v>
      </c>
      <c r="M100" s="8">
        <v>26.208112</v>
      </c>
      <c r="N100" s="8">
        <v>21.598191999999997</v>
      </c>
      <c r="O100" s="8">
        <v>20.250271999999999</v>
      </c>
      <c r="P100" s="8">
        <v>19.373087999999999</v>
      </c>
      <c r="Q100" s="8">
        <v>8.883616</v>
      </c>
      <c r="R100" s="8">
        <v>16.077936000000001</v>
      </c>
      <c r="S100" s="8">
        <v>15.396864000000001</v>
      </c>
      <c r="T100" s="8">
        <v>15.03656</v>
      </c>
      <c r="U100" s="8">
        <v>14.800015999999998</v>
      </c>
      <c r="V100" s="8">
        <v>14.942367999999997</v>
      </c>
      <c r="W100" s="8">
        <v>13.883744</v>
      </c>
      <c r="X100" s="8">
        <v>15.385552000000001</v>
      </c>
      <c r="Y100" s="8">
        <v>13.452879999999999</v>
      </c>
      <c r="Z100" s="8">
        <v>11.445615999999999</v>
      </c>
      <c r="AA100" s="8">
        <v>13.590192</v>
      </c>
      <c r="AB100" s="8">
        <v>11.2</v>
      </c>
      <c r="AC100" s="8">
        <v>11.647328</v>
      </c>
      <c r="AD100" s="8">
        <v>11.237743999999999</v>
      </c>
      <c r="AE100" s="8">
        <v>6.8492480000000002</v>
      </c>
      <c r="AF100" s="8">
        <v>5.1255679999999995</v>
      </c>
      <c r="AG100" s="8">
        <v>5.3062239999999994</v>
      </c>
      <c r="AH100" s="8">
        <v>5.7492959999999993</v>
      </c>
    </row>
    <row r="101" spans="1:34" x14ac:dyDescent="0.25">
      <c r="A101">
        <v>35</v>
      </c>
      <c r="B101" t="s">
        <v>138</v>
      </c>
      <c r="C101" s="8">
        <v>21.881256209158661</v>
      </c>
      <c r="D101" s="8">
        <v>30.566945696588768</v>
      </c>
      <c r="E101" s="8">
        <v>31.952770155404533</v>
      </c>
      <c r="F101" s="8">
        <v>34.491465747992031</v>
      </c>
      <c r="G101" s="8">
        <v>33.212700689305244</v>
      </c>
      <c r="H101" s="8">
        <v>35.676058185039082</v>
      </c>
      <c r="I101" s="8">
        <v>35.631450102129229</v>
      </c>
      <c r="J101" s="8">
        <v>38.020460791486208</v>
      </c>
      <c r="K101" s="8">
        <v>41.913755183134597</v>
      </c>
      <c r="L101" s="8">
        <v>43.204415730979122</v>
      </c>
      <c r="M101" s="8">
        <v>44.524814999999997</v>
      </c>
      <c r="N101" s="8">
        <v>55.347434999999997</v>
      </c>
      <c r="O101" s="8">
        <v>71.103735</v>
      </c>
      <c r="P101" s="8">
        <v>72.10566</v>
      </c>
      <c r="Q101" s="8">
        <v>72.560415000000006</v>
      </c>
      <c r="R101" s="8">
        <v>74.211074999999994</v>
      </c>
      <c r="S101" s="8">
        <v>75.670500000000004</v>
      </c>
      <c r="T101" s="8">
        <v>77.552655000000001</v>
      </c>
      <c r="U101" s="8">
        <v>75.212085000000002</v>
      </c>
      <c r="V101" s="8">
        <v>82.858739999999997</v>
      </c>
      <c r="W101" s="8">
        <v>98.920650000000009</v>
      </c>
      <c r="X101" s="8">
        <v>86.847224999999995</v>
      </c>
      <c r="Y101" s="8">
        <v>77.337630000000004</v>
      </c>
      <c r="Z101" s="8">
        <v>80.043284999999997</v>
      </c>
      <c r="AA101" s="8">
        <v>85.610144999999989</v>
      </c>
      <c r="AB101" s="8">
        <v>91.5</v>
      </c>
      <c r="AC101" s="8">
        <v>96.524265</v>
      </c>
      <c r="AD101" s="8">
        <v>106.508745</v>
      </c>
      <c r="AE101" s="8">
        <v>112.684995</v>
      </c>
      <c r="AF101" s="8">
        <v>116.200425</v>
      </c>
      <c r="AG101" s="8">
        <v>116.51244000000001</v>
      </c>
      <c r="AH101" s="8">
        <v>119.65363500000001</v>
      </c>
    </row>
    <row r="102" spans="1:34" x14ac:dyDescent="0.25">
      <c r="A102">
        <v>36</v>
      </c>
      <c r="B102" t="s">
        <v>139</v>
      </c>
      <c r="C102" s="8">
        <v>2.1285338300936223</v>
      </c>
      <c r="D102" s="8">
        <v>3.3764023474993006</v>
      </c>
      <c r="E102" s="8">
        <v>3.6190054140473968</v>
      </c>
      <c r="F102" s="8">
        <v>4.2400144947046448</v>
      </c>
      <c r="G102" s="8">
        <v>3.7185859440249178</v>
      </c>
      <c r="H102" s="8">
        <v>4.1003528012433526</v>
      </c>
      <c r="I102" s="8">
        <v>4.3664817676107068</v>
      </c>
      <c r="J102" s="8">
        <v>4.8093661751502728</v>
      </c>
      <c r="K102" s="8">
        <v>5.9140876805308533</v>
      </c>
      <c r="L102" s="8">
        <v>6.3101692383680765</v>
      </c>
      <c r="M102" s="8">
        <v>6.7819319999999994</v>
      </c>
      <c r="N102" s="8">
        <v>4.8692219999999997</v>
      </c>
      <c r="O102" s="8">
        <v>8.1390599999999989</v>
      </c>
      <c r="P102" s="8">
        <v>8.7799259999999997</v>
      </c>
      <c r="Q102" s="8">
        <v>12.661583999999998</v>
      </c>
      <c r="R102" s="8">
        <v>15.628602000000001</v>
      </c>
      <c r="S102" s="8">
        <v>19.356995999999999</v>
      </c>
      <c r="T102" s="8">
        <v>18.455952</v>
      </c>
      <c r="U102" s="8">
        <v>16.755834</v>
      </c>
      <c r="V102" s="8">
        <v>22.253561999999999</v>
      </c>
      <c r="W102" s="8">
        <v>29.327808000000001</v>
      </c>
      <c r="X102" s="8">
        <v>32.069256000000003</v>
      </c>
      <c r="Y102" s="8">
        <v>34.174163999999998</v>
      </c>
      <c r="Z102" s="8">
        <v>43.829177999999999</v>
      </c>
      <c r="AA102" s="8">
        <v>52.386624000000005</v>
      </c>
      <c r="AB102" s="8">
        <v>61.8</v>
      </c>
      <c r="AC102" s="8">
        <v>64.588415999999995</v>
      </c>
      <c r="AD102" s="8">
        <v>65.558675999999991</v>
      </c>
      <c r="AE102" s="8">
        <v>65.122367999999994</v>
      </c>
      <c r="AF102" s="8">
        <v>65.425187999999991</v>
      </c>
      <c r="AG102" s="8">
        <v>64.954272000000003</v>
      </c>
      <c r="AH102" s="8">
        <v>63.320898</v>
      </c>
    </row>
    <row r="103" spans="1:34" x14ac:dyDescent="0.25">
      <c r="A103">
        <v>37</v>
      </c>
      <c r="B103" t="s">
        <v>140</v>
      </c>
      <c r="C103" s="8">
        <v>58.558977543368549</v>
      </c>
      <c r="D103" s="8">
        <v>62.828579789133563</v>
      </c>
      <c r="E103" s="8">
        <v>62.657256097772994</v>
      </c>
      <c r="F103" s="8">
        <v>66.265845674069368</v>
      </c>
      <c r="G103" s="8">
        <v>67.48939361675923</v>
      </c>
      <c r="H103" s="8">
        <v>68.297447880587328</v>
      </c>
      <c r="I103" s="8">
        <v>76.766504090407835</v>
      </c>
      <c r="J103" s="8">
        <v>80.442543939119929</v>
      </c>
      <c r="K103" s="8">
        <v>90.808301810626958</v>
      </c>
      <c r="L103" s="8">
        <v>98.845676276575844</v>
      </c>
      <c r="M103" s="8">
        <v>112.64060600000001</v>
      </c>
      <c r="N103" s="8">
        <v>126.355554</v>
      </c>
      <c r="O103" s="8">
        <v>118.24919600000001</v>
      </c>
      <c r="P103" s="8">
        <v>166.17559400000002</v>
      </c>
      <c r="Q103" s="8">
        <v>167.40929400000002</v>
      </c>
      <c r="R103" s="8">
        <v>147.76119800000001</v>
      </c>
      <c r="S103" s="8">
        <v>133.23105900000002</v>
      </c>
      <c r="T103" s="8">
        <v>133.85645000000002</v>
      </c>
      <c r="U103" s="8">
        <v>130.88987600000002</v>
      </c>
      <c r="V103" s="8">
        <v>151.39871500000001</v>
      </c>
      <c r="W103" s="8">
        <v>125.23953000000002</v>
      </c>
      <c r="X103" s="8">
        <v>126.64404999999999</v>
      </c>
      <c r="Y103" s="8">
        <v>113.079993</v>
      </c>
      <c r="Z103" s="8">
        <v>104.91005200000001</v>
      </c>
      <c r="AA103" s="8">
        <v>104.485849</v>
      </c>
      <c r="AB103" s="8">
        <v>94.9</v>
      </c>
      <c r="AC103" s="8">
        <v>97.307613000000018</v>
      </c>
      <c r="AD103" s="8">
        <v>101.01820300000001</v>
      </c>
      <c r="AE103" s="8">
        <v>94.842111000000003</v>
      </c>
      <c r="AF103" s="8">
        <v>95.652557000000016</v>
      </c>
      <c r="AG103" s="8">
        <v>86.938839000000002</v>
      </c>
      <c r="AH103" s="8">
        <v>86.624719999999996</v>
      </c>
    </row>
    <row r="104" spans="1:34" x14ac:dyDescent="0.25">
      <c r="A104">
        <v>38</v>
      </c>
      <c r="B104" t="s">
        <v>141</v>
      </c>
      <c r="C104" s="8">
        <v>31.299728166135889</v>
      </c>
      <c r="D104" s="8">
        <v>38.245133518785657</v>
      </c>
      <c r="E104" s="8">
        <v>34.771011964791064</v>
      </c>
      <c r="F104" s="8">
        <v>41.225485703836668</v>
      </c>
      <c r="G104" s="8">
        <v>45.186991677779389</v>
      </c>
      <c r="H104" s="8">
        <v>48.092852793980661</v>
      </c>
      <c r="I104" s="8">
        <v>50.57234122173957</v>
      </c>
      <c r="J104" s="8">
        <v>57.640479477790393</v>
      </c>
      <c r="K104" s="8">
        <v>58.608153931411017</v>
      </c>
      <c r="L104" s="8">
        <v>62.702324951406275</v>
      </c>
      <c r="M104" s="8">
        <v>61.948900999999999</v>
      </c>
      <c r="N104" s="8">
        <v>59.474041</v>
      </c>
      <c r="O104" s="8">
        <v>53.774467999999999</v>
      </c>
      <c r="P104" s="8">
        <v>71.882358000000011</v>
      </c>
      <c r="Q104" s="8">
        <v>65.451172999999983</v>
      </c>
      <c r="R104" s="8">
        <v>58.59798</v>
      </c>
      <c r="S104" s="8">
        <v>69.799432999999993</v>
      </c>
      <c r="T104" s="8">
        <v>60.459547999999998</v>
      </c>
      <c r="U104" s="8">
        <v>76.057081999999994</v>
      </c>
      <c r="V104" s="8">
        <v>72.239783000000003</v>
      </c>
      <c r="W104" s="8">
        <v>63.050262999999994</v>
      </c>
      <c r="X104" s="8">
        <v>52.426112999999994</v>
      </c>
      <c r="Y104" s="8">
        <v>42.955582999999997</v>
      </c>
      <c r="Z104" s="8">
        <v>40.010894</v>
      </c>
      <c r="AA104" s="8">
        <v>44.649530999999996</v>
      </c>
      <c r="AB104" s="8">
        <v>49.3</v>
      </c>
      <c r="AC104" s="8">
        <v>52.138693999999994</v>
      </c>
      <c r="AD104" s="8">
        <v>53.542265</v>
      </c>
      <c r="AE104" s="8">
        <v>54.117596000000006</v>
      </c>
      <c r="AF104" s="8">
        <v>53.255338999999992</v>
      </c>
      <c r="AG104" s="8">
        <v>55.636035999999997</v>
      </c>
      <c r="AH104" s="8">
        <v>60.017326999999995</v>
      </c>
    </row>
    <row r="105" spans="1:34" x14ac:dyDescent="0.25">
      <c r="A105">
        <v>39</v>
      </c>
      <c r="B105" t="s">
        <v>142</v>
      </c>
      <c r="C105" s="8">
        <v>96.170012230074533</v>
      </c>
      <c r="D105" s="8">
        <v>100.46085129213078</v>
      </c>
      <c r="E105" s="8">
        <v>98.073856371832647</v>
      </c>
      <c r="F105" s="8">
        <v>96.46910556975304</v>
      </c>
      <c r="G105" s="8">
        <v>96.10099068999196</v>
      </c>
      <c r="H105" s="8">
        <v>98.372949711511154</v>
      </c>
      <c r="I105" s="8">
        <v>101.57669952057859</v>
      </c>
      <c r="J105" s="8">
        <v>107.80014169985195</v>
      </c>
      <c r="K105" s="8">
        <v>126.77243747387746</v>
      </c>
      <c r="L105" s="8">
        <v>147.24882763791413</v>
      </c>
      <c r="M105" s="8">
        <v>191.14652699999999</v>
      </c>
      <c r="N105" s="8">
        <v>221.11642799999998</v>
      </c>
      <c r="O105" s="8">
        <v>269.02184399999999</v>
      </c>
      <c r="P105" s="8">
        <v>306.88047</v>
      </c>
      <c r="Q105" s="8">
        <v>323.140311</v>
      </c>
      <c r="R105" s="8">
        <v>322.128378</v>
      </c>
      <c r="S105" s="8">
        <v>309.76030799999995</v>
      </c>
      <c r="T105" s="8">
        <v>294.10254900000001</v>
      </c>
      <c r="U105" s="8">
        <v>291.38592599999998</v>
      </c>
      <c r="V105" s="8">
        <v>306.659223</v>
      </c>
      <c r="W105" s="8">
        <v>289.52527500000002</v>
      </c>
      <c r="X105" s="8">
        <v>285.51743999999997</v>
      </c>
      <c r="Y105" s="8">
        <v>299.49952500000001</v>
      </c>
      <c r="Z105" s="8">
        <v>320.329386</v>
      </c>
      <c r="AA105" s="8">
        <v>348.93553500000002</v>
      </c>
      <c r="AB105" s="8">
        <v>362.7</v>
      </c>
      <c r="AC105" s="8">
        <v>346.07020499999999</v>
      </c>
      <c r="AD105" s="8">
        <v>394.10619299999996</v>
      </c>
      <c r="AE105" s="8">
        <v>390.81650400000001</v>
      </c>
      <c r="AF105" s="8">
        <v>403.19182800000004</v>
      </c>
      <c r="AG105" s="8">
        <v>401.47988399999997</v>
      </c>
      <c r="AH105" s="8">
        <v>407.90692799999999</v>
      </c>
    </row>
    <row r="106" spans="1:34" x14ac:dyDescent="0.25">
      <c r="A106">
        <v>40</v>
      </c>
      <c r="B106" t="s">
        <v>143</v>
      </c>
      <c r="C106" s="8">
        <v>4.9114923044562406</v>
      </c>
      <c r="D106" s="8">
        <v>6.7728938862969379</v>
      </c>
      <c r="E106" s="8">
        <v>7.9069230828500769</v>
      </c>
      <c r="F106" s="8">
        <v>8.7129926160538762</v>
      </c>
      <c r="G106" s="8">
        <v>9.4914029008994572</v>
      </c>
      <c r="H106" s="8">
        <v>9.9171577642255411</v>
      </c>
      <c r="I106" s="8">
        <v>11.317242591569398</v>
      </c>
      <c r="J106" s="8">
        <v>13.784184154035929</v>
      </c>
      <c r="K106" s="8">
        <v>16.890581204090889</v>
      </c>
      <c r="L106" s="8">
        <v>18.848790156175795</v>
      </c>
      <c r="M106" s="8">
        <v>19.317351000000002</v>
      </c>
      <c r="N106" s="8">
        <v>18.069828000000001</v>
      </c>
      <c r="O106" s="8">
        <v>41.277957000000008</v>
      </c>
      <c r="P106" s="8">
        <v>54.406707000000004</v>
      </c>
      <c r="Q106" s="8">
        <v>40.012929</v>
      </c>
      <c r="R106" s="8">
        <v>23.082093</v>
      </c>
      <c r="S106" s="8">
        <v>22.211511000000002</v>
      </c>
      <c r="T106" s="8">
        <v>17.222586</v>
      </c>
      <c r="U106" s="8">
        <v>26.914521000000001</v>
      </c>
      <c r="V106" s="8">
        <v>28.593834000000001</v>
      </c>
      <c r="W106" s="8">
        <v>55.580709000000006</v>
      </c>
      <c r="X106" s="8">
        <v>56.467629000000009</v>
      </c>
      <c r="Y106" s="8">
        <v>58.663922999999997</v>
      </c>
      <c r="Z106" s="8">
        <v>63.022668000000003</v>
      </c>
      <c r="AA106" s="8">
        <v>74.956410000000005</v>
      </c>
      <c r="AB106" s="8">
        <v>116.7</v>
      </c>
      <c r="AC106" s="8">
        <v>108.97329300000001</v>
      </c>
      <c r="AD106" s="8">
        <v>109.83804000000001</v>
      </c>
      <c r="AE106" s="8">
        <v>118.74225</v>
      </c>
      <c r="AF106" s="8">
        <v>127.35237600000001</v>
      </c>
      <c r="AG106" s="8">
        <v>137.85771</v>
      </c>
      <c r="AH106" s="8">
        <v>164.31243300000003</v>
      </c>
    </row>
    <row r="107" spans="1:34" x14ac:dyDescent="0.25">
      <c r="A107">
        <v>41</v>
      </c>
      <c r="B107" t="s">
        <v>144</v>
      </c>
      <c r="C107" s="8">
        <v>122.87239969413562</v>
      </c>
      <c r="D107" s="8">
        <v>136.66180823631879</v>
      </c>
      <c r="E107" s="8">
        <v>126.22903203655051</v>
      </c>
      <c r="F107" s="8">
        <v>116.41995441384286</v>
      </c>
      <c r="G107" s="8">
        <v>105.63185902402591</v>
      </c>
      <c r="H107" s="8">
        <v>104.91366066236812</v>
      </c>
      <c r="I107" s="8">
        <v>119.80682668707267</v>
      </c>
      <c r="J107" s="8">
        <v>137.32708671882168</v>
      </c>
      <c r="K107" s="8">
        <v>160.10909474621999</v>
      </c>
      <c r="L107" s="8">
        <v>191.98954201805785</v>
      </c>
      <c r="M107" s="8">
        <v>219.17523999999997</v>
      </c>
      <c r="N107" s="8">
        <v>219.874685</v>
      </c>
      <c r="O107" s="8">
        <v>231.46650399999999</v>
      </c>
      <c r="P107" s="8">
        <v>264.93316900000002</v>
      </c>
      <c r="Q107" s="8">
        <v>268.87377099999998</v>
      </c>
      <c r="R107" s="8">
        <v>250.01720799999998</v>
      </c>
      <c r="S107" s="8">
        <v>259.00803999999994</v>
      </c>
      <c r="T107" s="8">
        <v>301.23792099999997</v>
      </c>
      <c r="U107" s="8">
        <v>298.02047399999998</v>
      </c>
      <c r="V107" s="8">
        <v>305.444075</v>
      </c>
      <c r="W107" s="8">
        <v>331.88783800000004</v>
      </c>
      <c r="X107" s="8">
        <v>305.21882999999997</v>
      </c>
      <c r="Y107" s="8">
        <v>314.13141899999999</v>
      </c>
      <c r="Z107" s="8">
        <v>279.96530899999999</v>
      </c>
      <c r="AA107" s="8">
        <v>226.92366799999999</v>
      </c>
      <c r="AB107" s="8">
        <v>237.1</v>
      </c>
      <c r="AC107" s="8">
        <v>258.24457799999999</v>
      </c>
      <c r="AD107" s="8">
        <v>248.82459499999996</v>
      </c>
      <c r="AE107" s="8">
        <v>233.36330400000003</v>
      </c>
      <c r="AF107" s="8">
        <v>257.76326499999999</v>
      </c>
      <c r="AG107" s="8">
        <v>292.81138699999997</v>
      </c>
      <c r="AH107" s="8">
        <v>323.49449799999996</v>
      </c>
    </row>
    <row r="108" spans="1:34" x14ac:dyDescent="0.25">
      <c r="A108">
        <v>42</v>
      </c>
      <c r="B108" t="s">
        <v>145</v>
      </c>
      <c r="C108" s="8">
        <v>33.0416528577178</v>
      </c>
      <c r="D108" s="8">
        <v>26.494902173746183</v>
      </c>
      <c r="E108" s="8">
        <v>36.067775621121626</v>
      </c>
      <c r="F108" s="8">
        <v>32.656001035925428</v>
      </c>
      <c r="G108" s="8">
        <v>44.169573973075437</v>
      </c>
      <c r="H108" s="8">
        <v>47.6404403692068</v>
      </c>
      <c r="I108" s="8">
        <v>53.459428744216545</v>
      </c>
      <c r="J108" s="8">
        <v>54.846531264706385</v>
      </c>
      <c r="K108" s="8">
        <v>71.687697512830525</v>
      </c>
      <c r="L108" s="8">
        <v>86.780990182669086</v>
      </c>
      <c r="M108" s="8">
        <v>96.039744000000013</v>
      </c>
      <c r="N108" s="8">
        <v>141.81911399999998</v>
      </c>
      <c r="O108" s="8">
        <v>204.69059400000003</v>
      </c>
      <c r="P108" s="8">
        <v>269.13263400000005</v>
      </c>
      <c r="Q108" s="8">
        <v>158.464596</v>
      </c>
      <c r="R108" s="8">
        <v>150.619158</v>
      </c>
      <c r="S108" s="8">
        <v>194.526126</v>
      </c>
      <c r="T108" s="8">
        <v>218.58023399999999</v>
      </c>
      <c r="U108" s="8">
        <v>211.06363199999998</v>
      </c>
      <c r="V108" s="8">
        <v>244.79140800000002</v>
      </c>
      <c r="W108" s="8">
        <v>319.30221</v>
      </c>
      <c r="X108" s="8">
        <v>380.30128800000006</v>
      </c>
      <c r="Y108" s="8">
        <v>267.29704199999998</v>
      </c>
      <c r="Z108" s="8">
        <v>267.68232</v>
      </c>
      <c r="AA108" s="8">
        <v>282.85294799999997</v>
      </c>
      <c r="AB108" s="8">
        <v>245.4</v>
      </c>
      <c r="AC108" s="8">
        <v>262.121556</v>
      </c>
      <c r="AD108" s="8">
        <v>313.002792</v>
      </c>
      <c r="AE108" s="8">
        <v>315.42489</v>
      </c>
      <c r="AF108" s="8">
        <v>283.64804400000003</v>
      </c>
      <c r="AG108" s="8">
        <v>285.52044599999999</v>
      </c>
      <c r="AH108" s="8">
        <v>313.13285400000001</v>
      </c>
    </row>
    <row r="109" spans="1:34" x14ac:dyDescent="0.25">
      <c r="A109">
        <v>43</v>
      </c>
      <c r="B109" t="s">
        <v>146</v>
      </c>
      <c r="C109" s="8">
        <v>219.60561693558586</v>
      </c>
      <c r="D109" s="8">
        <v>219.7386141942979</v>
      </c>
      <c r="E109" s="8">
        <v>221.67386002443325</v>
      </c>
      <c r="F109" s="8">
        <v>215.17056548203146</v>
      </c>
      <c r="G109" s="8">
        <v>202.65796621502577</v>
      </c>
      <c r="H109" s="8">
        <v>188.30783339029966</v>
      </c>
      <c r="I109" s="8">
        <v>206.86773659703178</v>
      </c>
      <c r="J109" s="8">
        <v>209.98095814994201</v>
      </c>
      <c r="K109" s="8">
        <v>191.11163274819307</v>
      </c>
      <c r="L109" s="8">
        <v>183.09379799107035</v>
      </c>
      <c r="M109" s="8">
        <v>171.71846099999999</v>
      </c>
      <c r="N109" s="8">
        <v>172.848162</v>
      </c>
      <c r="O109" s="8">
        <v>191.72472299999998</v>
      </c>
      <c r="P109" s="8">
        <v>175.63136999999998</v>
      </c>
      <c r="Q109" s="8">
        <v>208.70541899999998</v>
      </c>
      <c r="R109" s="8">
        <v>239.89923899999997</v>
      </c>
      <c r="S109" s="8">
        <v>250.86398399999999</v>
      </c>
      <c r="T109" s="8">
        <v>253.45955999999998</v>
      </c>
      <c r="U109" s="8">
        <v>273.805905</v>
      </c>
      <c r="V109" s="8">
        <v>276.745473</v>
      </c>
      <c r="W109" s="8">
        <v>297.20127000000002</v>
      </c>
      <c r="X109" s="8">
        <v>376.16307</v>
      </c>
      <c r="Y109" s="8">
        <v>286.85414699999995</v>
      </c>
      <c r="Z109" s="8">
        <v>292.46747099999999</v>
      </c>
      <c r="AA109" s="8">
        <v>344.15226899999993</v>
      </c>
      <c r="AB109" s="8">
        <v>390.9</v>
      </c>
      <c r="AC109" s="8">
        <v>460.33556700000003</v>
      </c>
      <c r="AD109" s="8">
        <v>443.67931799999997</v>
      </c>
      <c r="AE109" s="8">
        <v>447.85803899999996</v>
      </c>
      <c r="AF109" s="8">
        <v>473.75516399999992</v>
      </c>
      <c r="AG109" s="8">
        <v>542.85846600000002</v>
      </c>
      <c r="AH109" s="8">
        <v>539.99707799999999</v>
      </c>
    </row>
    <row r="110" spans="1:34" x14ac:dyDescent="0.25">
      <c r="A110">
        <v>44</v>
      </c>
      <c r="B110" t="s">
        <v>147</v>
      </c>
      <c r="C110" s="8">
        <v>39.820861731492407</v>
      </c>
      <c r="D110" s="8">
        <v>35.927407046839946</v>
      </c>
      <c r="E110" s="8">
        <v>38.546784080990136</v>
      </c>
      <c r="F110" s="8">
        <v>35.844674732154601</v>
      </c>
      <c r="G110" s="8">
        <v>32.017405899936932</v>
      </c>
      <c r="H110" s="8">
        <v>29.871401589675216</v>
      </c>
      <c r="I110" s="8">
        <v>36.202941626915631</v>
      </c>
      <c r="J110" s="8">
        <v>39.138140279963061</v>
      </c>
      <c r="K110" s="8">
        <v>45.971110086026407</v>
      </c>
      <c r="L110" s="8">
        <v>54.675269034623184</v>
      </c>
      <c r="M110" s="8">
        <v>66.803107000000011</v>
      </c>
      <c r="N110" s="8">
        <v>72.074428999999995</v>
      </c>
      <c r="O110" s="8">
        <v>80.799124000000006</v>
      </c>
      <c r="P110" s="8">
        <v>105.521353</v>
      </c>
      <c r="Q110" s="8">
        <v>93.135728</v>
      </c>
      <c r="R110" s="8">
        <v>76.209923999999987</v>
      </c>
      <c r="S110" s="8">
        <v>67.816902999999996</v>
      </c>
      <c r="T110" s="8">
        <v>75.723886000000007</v>
      </c>
      <c r="U110" s="8">
        <v>78.150947000000002</v>
      </c>
      <c r="V110" s="8">
        <v>88.377561999999998</v>
      </c>
      <c r="W110" s="8">
        <v>98.974441999999996</v>
      </c>
      <c r="X110" s="8">
        <v>104.30104300000001</v>
      </c>
      <c r="Y110" s="8">
        <v>98.384104000000008</v>
      </c>
      <c r="Z110" s="8">
        <v>100.781961</v>
      </c>
      <c r="AA110" s="8">
        <v>104.76100599999999</v>
      </c>
      <c r="AB110" s="8">
        <v>104.3</v>
      </c>
      <c r="AC110" s="8">
        <v>118.46915499999999</v>
      </c>
      <c r="AD110" s="8">
        <v>109.27302400000001</v>
      </c>
      <c r="AE110" s="8">
        <v>125.72113400000001</v>
      </c>
      <c r="AF110" s="8">
        <v>116.140136</v>
      </c>
      <c r="AG110" s="8">
        <v>110.004167</v>
      </c>
      <c r="AH110" s="8">
        <v>112.19551</v>
      </c>
    </row>
    <row r="111" spans="1:34" x14ac:dyDescent="0.25">
      <c r="A111">
        <v>45</v>
      </c>
      <c r="B111" t="s">
        <v>148</v>
      </c>
      <c r="C111" s="8">
        <v>280.9961638658009</v>
      </c>
      <c r="D111" s="8">
        <v>332.45790587443503</v>
      </c>
      <c r="E111" s="8">
        <v>344.99356216800487</v>
      </c>
      <c r="F111" s="8">
        <v>384.69655104960179</v>
      </c>
      <c r="G111" s="8">
        <v>380.97389004524825</v>
      </c>
      <c r="H111" s="8">
        <v>379.69523691797093</v>
      </c>
      <c r="I111" s="8">
        <v>391.34878440777601</v>
      </c>
      <c r="J111" s="8">
        <v>421.80986270981288</v>
      </c>
      <c r="K111" s="8">
        <v>412.03383120384626</v>
      </c>
      <c r="L111" s="8">
        <v>454.21319892701217</v>
      </c>
      <c r="M111" s="8">
        <v>449.48703800000004</v>
      </c>
      <c r="N111" s="8">
        <v>502.89882500000004</v>
      </c>
      <c r="O111" s="8">
        <v>504.76054200000004</v>
      </c>
      <c r="P111" s="8">
        <v>552.64094599999999</v>
      </c>
      <c r="Q111" s="8">
        <v>561.76134300000001</v>
      </c>
      <c r="R111" s="8">
        <v>600.33316200000002</v>
      </c>
      <c r="S111" s="8">
        <v>650.53903200000002</v>
      </c>
      <c r="T111" s="8">
        <v>756.29396699999995</v>
      </c>
      <c r="U111" s="8">
        <v>853.51995299999999</v>
      </c>
      <c r="V111" s="8">
        <v>872.33203200000003</v>
      </c>
      <c r="W111" s="8">
        <v>781.06757299999992</v>
      </c>
      <c r="X111" s="8">
        <v>681.87233400000002</v>
      </c>
      <c r="Y111" s="8">
        <v>649.67874400000005</v>
      </c>
      <c r="Z111" s="8">
        <v>656.44006999999999</v>
      </c>
      <c r="AA111" s="8">
        <v>638.50172100000009</v>
      </c>
      <c r="AB111" s="8">
        <v>672.1</v>
      </c>
      <c r="AC111" s="8">
        <v>704.64308200000005</v>
      </c>
      <c r="AD111" s="8">
        <v>748.51777000000004</v>
      </c>
      <c r="AE111" s="8">
        <v>814.43733800000007</v>
      </c>
      <c r="AF111" s="8">
        <v>898.81949300000008</v>
      </c>
      <c r="AG111" s="8">
        <v>927.15522900000008</v>
      </c>
      <c r="AH111" s="8">
        <v>939.56891600000006</v>
      </c>
    </row>
    <row r="112" spans="1:34" x14ac:dyDescent="0.25">
      <c r="A112">
        <v>46</v>
      </c>
      <c r="B112" t="s">
        <v>149</v>
      </c>
      <c r="C112" s="8">
        <v>27.318965325120153</v>
      </c>
      <c r="D112" s="8">
        <v>36.392047683209746</v>
      </c>
      <c r="E112" s="8">
        <v>38.500193774560884</v>
      </c>
      <c r="F112" s="8">
        <v>40.612175183692472</v>
      </c>
      <c r="G112" s="8">
        <v>38.818525112585192</v>
      </c>
      <c r="H112" s="8">
        <v>39.189272454174152</v>
      </c>
      <c r="I112" s="8">
        <v>43.073170468515841</v>
      </c>
      <c r="J112" s="8">
        <v>48.394034041568105</v>
      </c>
      <c r="K112" s="8">
        <v>51.917412225732647</v>
      </c>
      <c r="L112" s="8">
        <v>57.9132916480619</v>
      </c>
      <c r="M112" s="8">
        <v>59.533074000000006</v>
      </c>
      <c r="N112" s="8">
        <v>77.335334000000003</v>
      </c>
      <c r="O112" s="8">
        <v>81.328882000000007</v>
      </c>
      <c r="P112" s="8">
        <v>94.934894999999997</v>
      </c>
      <c r="Q112" s="8">
        <v>77.648825000000002</v>
      </c>
      <c r="R112" s="8">
        <v>69.378454000000005</v>
      </c>
      <c r="S112" s="8">
        <v>93.089200999999989</v>
      </c>
      <c r="T112" s="8">
        <v>108.10529400000001</v>
      </c>
      <c r="U112" s="8">
        <v>121.383967</v>
      </c>
      <c r="V112" s="8">
        <v>102.96605600000001</v>
      </c>
      <c r="W112" s="8">
        <v>113.49003700000002</v>
      </c>
      <c r="X112" s="8">
        <v>115.54346600000001</v>
      </c>
      <c r="Y112" s="8">
        <v>94.591188000000002</v>
      </c>
      <c r="Z112" s="8">
        <v>113.09219300000001</v>
      </c>
      <c r="AA112" s="8">
        <v>124.54657499999999</v>
      </c>
      <c r="AB112" s="8">
        <v>125.9</v>
      </c>
      <c r="AC112" s="8">
        <v>132.274317</v>
      </c>
      <c r="AD112" s="8">
        <v>140.431378</v>
      </c>
      <c r="AE112" s="8">
        <v>119.37460299999999</v>
      </c>
      <c r="AF112" s="8">
        <v>99.980967000000007</v>
      </c>
      <c r="AG112" s="8">
        <v>96.985806000000011</v>
      </c>
      <c r="AH112" s="8">
        <v>94.600000999999992</v>
      </c>
    </row>
    <row r="113" spans="1:34" x14ac:dyDescent="0.25">
      <c r="A113">
        <v>47</v>
      </c>
      <c r="B113" t="s">
        <v>150</v>
      </c>
      <c r="C113" s="8">
        <v>43.043649183211137</v>
      </c>
      <c r="D113" s="8">
        <v>42.949973489916651</v>
      </c>
      <c r="E113" s="8">
        <v>46.414645432088406</v>
      </c>
      <c r="F113" s="8">
        <v>49.481361767121477</v>
      </c>
      <c r="G113" s="8">
        <v>48.491455498521404</v>
      </c>
      <c r="H113" s="8">
        <v>51.780070285108479</v>
      </c>
      <c r="I113" s="8">
        <v>54.505302176310366</v>
      </c>
      <c r="J113" s="8">
        <v>56.301749526526002</v>
      </c>
      <c r="K113" s="8">
        <v>54.575060670942257</v>
      </c>
      <c r="L113" s="8">
        <v>59.193073072747744</v>
      </c>
      <c r="M113" s="8">
        <v>64.959110999999993</v>
      </c>
      <c r="N113" s="8">
        <v>70.073702999999995</v>
      </c>
      <c r="O113" s="8">
        <v>73.656807000000001</v>
      </c>
      <c r="P113" s="8">
        <v>69.698055000000011</v>
      </c>
      <c r="Q113" s="8">
        <v>70.685936999999996</v>
      </c>
      <c r="R113" s="8">
        <v>73.190858999999989</v>
      </c>
      <c r="S113" s="8">
        <v>84.754676999999987</v>
      </c>
      <c r="T113" s="8">
        <v>79.670787000000004</v>
      </c>
      <c r="U113" s="8">
        <v>81.878622000000007</v>
      </c>
      <c r="V113" s="8">
        <v>81.003614999999996</v>
      </c>
      <c r="W113" s="8">
        <v>76.444367999999997</v>
      </c>
      <c r="X113" s="8">
        <v>52.751453999999995</v>
      </c>
      <c r="Y113" s="8">
        <v>69.772100999999992</v>
      </c>
      <c r="Z113" s="8">
        <v>83.276465999999999</v>
      </c>
      <c r="AA113" s="8">
        <v>83.137403999999989</v>
      </c>
      <c r="AB113" s="8">
        <v>90.3</v>
      </c>
      <c r="AC113" s="8">
        <v>89.025867000000005</v>
      </c>
      <c r="AD113" s="8">
        <v>89.550509999999989</v>
      </c>
      <c r="AE113" s="8">
        <v>89.227235999999991</v>
      </c>
      <c r="AF113" s="8">
        <v>84.023247000000012</v>
      </c>
      <c r="AG113" s="8">
        <v>95.94645899999999</v>
      </c>
      <c r="AH113" s="8">
        <v>89.845790999999991</v>
      </c>
    </row>
    <row r="114" spans="1:34" x14ac:dyDescent="0.25">
      <c r="A114">
        <v>48</v>
      </c>
      <c r="B114" t="s">
        <v>151</v>
      </c>
      <c r="C114" s="8">
        <v>7.8629584111174937</v>
      </c>
      <c r="D114" s="8">
        <v>11.067475972652401</v>
      </c>
      <c r="E114" s="8">
        <v>13.413766750944092</v>
      </c>
      <c r="F114" s="8">
        <v>15.217337987558837</v>
      </c>
      <c r="G114" s="8">
        <v>17.502410943804634</v>
      </c>
      <c r="H114" s="8">
        <v>17.795550132720759</v>
      </c>
      <c r="I114" s="8">
        <v>21.852408148141254</v>
      </c>
      <c r="J114" s="8">
        <v>27.59981987978346</v>
      </c>
      <c r="K114" s="8">
        <v>34.167785888962356</v>
      </c>
      <c r="L114" s="8">
        <v>44.173368091326765</v>
      </c>
      <c r="M114" s="8">
        <v>60.426700000000004</v>
      </c>
      <c r="N114" s="8">
        <v>80.043469000000002</v>
      </c>
      <c r="O114" s="8">
        <v>101.915285</v>
      </c>
      <c r="P114" s="8">
        <v>115.367104</v>
      </c>
      <c r="Q114" s="8">
        <v>103.379588</v>
      </c>
      <c r="R114" s="8">
        <v>105.51133600000001</v>
      </c>
      <c r="S114" s="8">
        <v>95.13485900000002</v>
      </c>
      <c r="T114" s="8">
        <v>88.730444000000006</v>
      </c>
      <c r="U114" s="8">
        <v>91.292210000000011</v>
      </c>
      <c r="V114" s="8">
        <v>87.125518999999997</v>
      </c>
      <c r="W114" s="8">
        <v>94.281956000000008</v>
      </c>
      <c r="X114" s="8">
        <v>103.17986399999999</v>
      </c>
      <c r="Y114" s="8">
        <v>93.754114000000015</v>
      </c>
      <c r="Z114" s="8">
        <v>104.51882999999999</v>
      </c>
      <c r="AA114" s="8">
        <v>107.42298000000001</v>
      </c>
      <c r="AB114" s="8">
        <v>101.9</v>
      </c>
      <c r="AC114" s="8">
        <v>102.601072</v>
      </c>
      <c r="AD114" s="8">
        <v>108.924986</v>
      </c>
      <c r="AE114" s="8">
        <v>93.525858000000014</v>
      </c>
      <c r="AF114" s="8">
        <v>97.253360000000015</v>
      </c>
      <c r="AG114" s="8">
        <v>102.661193</v>
      </c>
      <c r="AH114" s="8">
        <v>111.82505999999999</v>
      </c>
    </row>
    <row r="115" spans="1:34" x14ac:dyDescent="0.25">
      <c r="A115">
        <v>49</v>
      </c>
      <c r="B115" t="s">
        <v>152</v>
      </c>
      <c r="C115" s="8">
        <v>140.90974534415582</v>
      </c>
      <c r="D115" s="8">
        <v>154.28541246353123</v>
      </c>
      <c r="E115" s="8">
        <v>168.49075864421545</v>
      </c>
      <c r="F115" s="8">
        <v>169.35920775610711</v>
      </c>
      <c r="G115" s="8">
        <v>171.0263198894518</v>
      </c>
      <c r="H115" s="8">
        <v>172.99583841062719</v>
      </c>
      <c r="I115" s="8">
        <v>176.01990228079381</v>
      </c>
      <c r="J115" s="8">
        <v>183.63046302135768</v>
      </c>
      <c r="K115" s="8">
        <v>210.45158334851206</v>
      </c>
      <c r="L115" s="8">
        <v>237.76508330545155</v>
      </c>
      <c r="M115" s="8">
        <v>264.87310200000002</v>
      </c>
      <c r="N115" s="8">
        <v>293.89779900000002</v>
      </c>
      <c r="O115" s="8">
        <v>304.76942600000001</v>
      </c>
      <c r="P115" s="8">
        <v>331.15000099999997</v>
      </c>
      <c r="Q115" s="8">
        <v>331.32384999999999</v>
      </c>
      <c r="R115" s="8">
        <v>311.04416199999997</v>
      </c>
      <c r="S115" s="8">
        <v>328.47757799999999</v>
      </c>
      <c r="T115" s="8">
        <v>354.32851999999997</v>
      </c>
      <c r="U115" s="8">
        <v>379.25765799999999</v>
      </c>
      <c r="V115" s="8">
        <v>389.97160800000006</v>
      </c>
      <c r="W115" s="8">
        <v>424.725236</v>
      </c>
      <c r="X115" s="8">
        <v>405.83634000000001</v>
      </c>
      <c r="Y115" s="8">
        <v>386.49462800000003</v>
      </c>
      <c r="Z115" s="8">
        <v>382.31416599999994</v>
      </c>
      <c r="AA115" s="8">
        <v>402.201683</v>
      </c>
      <c r="AB115" s="8">
        <v>404.3</v>
      </c>
      <c r="AC115" s="8">
        <v>411.84423800000002</v>
      </c>
      <c r="AD115" s="8">
        <v>434.594199</v>
      </c>
      <c r="AE115" s="8">
        <v>444.15993700000001</v>
      </c>
      <c r="AF115" s="8">
        <v>487.16532799999999</v>
      </c>
      <c r="AG115" s="8">
        <v>521.96747200000004</v>
      </c>
      <c r="AH115" s="8">
        <v>559.16711500000008</v>
      </c>
    </row>
    <row r="116" spans="1:34" x14ac:dyDescent="0.25">
      <c r="A116">
        <v>50</v>
      </c>
      <c r="B116" t="s">
        <v>153</v>
      </c>
      <c r="C116" s="8">
        <v>44.714829307846408</v>
      </c>
      <c r="D116" s="8">
        <v>58.493696110590776</v>
      </c>
      <c r="E116" s="8">
        <v>60.604440511845453</v>
      </c>
      <c r="F116" s="8">
        <v>64.890795461442323</v>
      </c>
      <c r="G116" s="8">
        <v>68.601139031104239</v>
      </c>
      <c r="H116" s="8">
        <v>72.455485445493167</v>
      </c>
      <c r="I116" s="8">
        <v>73.529668828447299</v>
      </c>
      <c r="J116" s="8">
        <v>80.789487924883503</v>
      </c>
      <c r="K116" s="8">
        <v>82.369627249575245</v>
      </c>
      <c r="L116" s="8">
        <v>85.05378838520997</v>
      </c>
      <c r="M116" s="8">
        <v>86.514573999999996</v>
      </c>
      <c r="N116" s="8">
        <v>101.405486</v>
      </c>
      <c r="O116" s="8">
        <v>110.42091599999999</v>
      </c>
      <c r="P116" s="8">
        <v>104.51011399999999</v>
      </c>
      <c r="Q116" s="8">
        <v>99.778999999999996</v>
      </c>
      <c r="R116" s="8">
        <v>100.21696799999999</v>
      </c>
      <c r="S116" s="8">
        <v>107.92379199999999</v>
      </c>
      <c r="T116" s="8">
        <v>131.074286</v>
      </c>
      <c r="U116" s="8">
        <v>152.86496</v>
      </c>
      <c r="V116" s="8">
        <v>161.98988199999999</v>
      </c>
      <c r="W116" s="8">
        <v>189.97391799999997</v>
      </c>
      <c r="X116" s="8">
        <v>179.120082</v>
      </c>
      <c r="Y116" s="8">
        <v>160.06670800000001</v>
      </c>
      <c r="Z116" s="8">
        <v>160.21858400000002</v>
      </c>
      <c r="AA116" s="8">
        <v>169.58898000000002</v>
      </c>
      <c r="AB116" s="8">
        <v>176.6</v>
      </c>
      <c r="AC116" s="8">
        <v>177.28344200000001</v>
      </c>
      <c r="AD116" s="8">
        <v>193.48825799999997</v>
      </c>
      <c r="AE116" s="8">
        <v>207.969458</v>
      </c>
      <c r="AF116" s="8">
        <v>209.392854</v>
      </c>
      <c r="AG116" s="8">
        <v>219.50320400000001</v>
      </c>
      <c r="AH116" s="8">
        <v>226.53894799999998</v>
      </c>
    </row>
    <row r="117" spans="1:34" x14ac:dyDescent="0.25">
      <c r="A117">
        <v>51</v>
      </c>
      <c r="B117" t="s">
        <v>154</v>
      </c>
      <c r="C117" s="8">
        <v>59.380283098364465</v>
      </c>
      <c r="D117" s="8">
        <v>75.965044554715021</v>
      </c>
      <c r="E117" s="8">
        <v>84.907334707426827</v>
      </c>
      <c r="F117" s="8">
        <v>92.024470606171306</v>
      </c>
      <c r="G117" s="8">
        <v>94.025380454697626</v>
      </c>
      <c r="H117" s="8">
        <v>95.618769089046111</v>
      </c>
      <c r="I117" s="8">
        <v>99.879393727793996</v>
      </c>
      <c r="J117" s="8">
        <v>112.22670710672125</v>
      </c>
      <c r="K117" s="8">
        <v>127.84964124207845</v>
      </c>
      <c r="L117" s="8">
        <v>142.40645352782627</v>
      </c>
      <c r="M117" s="8">
        <v>158.95065600000001</v>
      </c>
      <c r="N117" s="8">
        <v>195.72940800000001</v>
      </c>
      <c r="O117" s="8">
        <v>210.92659200000003</v>
      </c>
      <c r="P117" s="8">
        <v>215.26272</v>
      </c>
      <c r="Q117" s="8">
        <v>194.183424</v>
      </c>
      <c r="R117" s="8">
        <v>182.94220799999999</v>
      </c>
      <c r="S117" s="8">
        <v>180.91238400000003</v>
      </c>
      <c r="T117" s="8">
        <v>186.19545599999998</v>
      </c>
      <c r="U117" s="8">
        <v>191.76422399999998</v>
      </c>
      <c r="V117" s="8">
        <v>200.80742400000003</v>
      </c>
      <c r="W117" s="8">
        <v>209.366784</v>
      </c>
      <c r="X117" s="8">
        <v>209.62483200000003</v>
      </c>
      <c r="Y117" s="8">
        <v>194.496768</v>
      </c>
      <c r="Z117" s="8">
        <v>206.81855999999999</v>
      </c>
      <c r="AA117" s="8">
        <v>219.131136</v>
      </c>
      <c r="AB117" s="8">
        <v>230.4</v>
      </c>
      <c r="AC117" s="8">
        <v>241.36243200000001</v>
      </c>
      <c r="AD117" s="8">
        <v>279.32313599999998</v>
      </c>
      <c r="AE117" s="8">
        <v>307.590912</v>
      </c>
      <c r="AF117" s="8">
        <v>338.72716800000001</v>
      </c>
      <c r="AG117" s="8">
        <v>351.08812799999998</v>
      </c>
      <c r="AH117" s="8">
        <v>381.85113600000005</v>
      </c>
    </row>
    <row r="118" spans="1:34" x14ac:dyDescent="0.25">
      <c r="A118">
        <v>52</v>
      </c>
      <c r="B118" t="s">
        <v>155</v>
      </c>
      <c r="C118" s="8">
        <v>17.254814611424749</v>
      </c>
      <c r="D118" s="8">
        <v>20.903103549092375</v>
      </c>
      <c r="E118" s="8">
        <v>21.899450436150669</v>
      </c>
      <c r="F118" s="8">
        <v>23.281106265173818</v>
      </c>
      <c r="G118" s="8">
        <v>22.645028844850067</v>
      </c>
      <c r="H118" s="8">
        <v>24.51215151788108</v>
      </c>
      <c r="I118" s="8">
        <v>25.529053197787746</v>
      </c>
      <c r="J118" s="8">
        <v>27.380105759230581</v>
      </c>
      <c r="K118" s="8">
        <v>28.281526873130598</v>
      </c>
      <c r="L118" s="8">
        <v>29.907971604003389</v>
      </c>
      <c r="M118" s="8">
        <v>30.681953</v>
      </c>
      <c r="N118" s="8">
        <v>36.316337000000004</v>
      </c>
      <c r="O118" s="8">
        <v>38.304076999999999</v>
      </c>
      <c r="P118" s="8">
        <v>37.414910999999996</v>
      </c>
      <c r="Q118" s="8">
        <v>34.621440999999997</v>
      </c>
      <c r="R118" s="8">
        <v>31.620199000000003</v>
      </c>
      <c r="S118" s="8">
        <v>33.387488000000005</v>
      </c>
      <c r="T118" s="8">
        <v>38.560110999999999</v>
      </c>
      <c r="U118" s="8">
        <v>40.678322000000001</v>
      </c>
      <c r="V118" s="8">
        <v>49.145848999999998</v>
      </c>
      <c r="W118" s="8">
        <v>46.800643000000001</v>
      </c>
      <c r="X118" s="8">
        <v>45.916384999999998</v>
      </c>
      <c r="Y118" s="8">
        <v>39.358888</v>
      </c>
      <c r="Z118" s="8">
        <v>36.495069999999998</v>
      </c>
      <c r="AA118" s="8">
        <v>41.347445999999998</v>
      </c>
      <c r="AB118" s="8">
        <v>40.9</v>
      </c>
      <c r="AC118" s="8">
        <v>41.478735</v>
      </c>
      <c r="AD118" s="8">
        <v>42.778127999999995</v>
      </c>
      <c r="AE118" s="8">
        <v>41.702866999999998</v>
      </c>
      <c r="AF118" s="8">
        <v>46.423136000000007</v>
      </c>
      <c r="AG118" s="8">
        <v>45.984278999999994</v>
      </c>
      <c r="AH118" s="8">
        <v>46.472625000000001</v>
      </c>
    </row>
    <row r="119" spans="1:34" x14ac:dyDescent="0.25">
      <c r="A119">
        <v>53</v>
      </c>
      <c r="B119" t="s">
        <v>83</v>
      </c>
      <c r="C119" s="8">
        <v>30.81911344184903</v>
      </c>
      <c r="D119" s="8">
        <v>34.875624631826653</v>
      </c>
      <c r="E119" s="8">
        <v>37.068557038253502</v>
      </c>
      <c r="F119" s="8">
        <v>39.461749685919841</v>
      </c>
      <c r="G119" s="8">
        <v>39.072814504982297</v>
      </c>
      <c r="H119" s="8">
        <v>40.230241469977621</v>
      </c>
      <c r="I119" s="8">
        <v>41.309329718093181</v>
      </c>
      <c r="J119" s="8">
        <v>41.760604865328986</v>
      </c>
      <c r="K119" s="8">
        <v>43.439922159017698</v>
      </c>
      <c r="L119" s="8">
        <v>46.577332622613227</v>
      </c>
      <c r="M119" s="8">
        <v>45.789532000000001</v>
      </c>
      <c r="N119" s="8">
        <v>53.312295999999996</v>
      </c>
      <c r="O119" s="8">
        <v>53.553207999999998</v>
      </c>
      <c r="P119" s="8">
        <v>57.227115999999995</v>
      </c>
      <c r="Q119" s="8">
        <v>65.142796000000004</v>
      </c>
      <c r="R119" s="8">
        <v>72.752555999999998</v>
      </c>
      <c r="S119" s="8">
        <v>70.951451999999989</v>
      </c>
      <c r="T119" s="8">
        <v>64.76230799999999</v>
      </c>
      <c r="U119" s="8">
        <v>68.905611999999991</v>
      </c>
      <c r="V119" s="8">
        <v>76.588983999999996</v>
      </c>
      <c r="W119" s="8">
        <v>90.679468</v>
      </c>
      <c r="X119" s="8">
        <v>92.390707999999989</v>
      </c>
      <c r="Y119" s="8">
        <v>89.045664000000002</v>
      </c>
      <c r="Z119" s="8">
        <v>97.19174000000001</v>
      </c>
      <c r="AA119" s="8">
        <v>101.33982399999999</v>
      </c>
      <c r="AB119" s="8">
        <v>95.6</v>
      </c>
      <c r="AC119" s="8">
        <v>101.234664</v>
      </c>
      <c r="AD119" s="8">
        <v>101.234664</v>
      </c>
      <c r="AE119" s="8">
        <v>103.49751599999999</v>
      </c>
      <c r="AF119" s="8">
        <v>104.21833999999998</v>
      </c>
      <c r="AG119" s="8">
        <v>113.68847599999999</v>
      </c>
      <c r="AH119" s="8">
        <v>106.964928</v>
      </c>
    </row>
    <row r="120" spans="1:34" x14ac:dyDescent="0.25">
      <c r="A120">
        <v>54</v>
      </c>
      <c r="B120" t="s">
        <v>156</v>
      </c>
      <c r="C120" s="8">
        <v>95.971215311304661</v>
      </c>
      <c r="D120" s="8">
        <v>115.34477915865652</v>
      </c>
      <c r="E120" s="8">
        <v>115.98479867815804</v>
      </c>
      <c r="F120" s="8">
        <v>124.66254081728081</v>
      </c>
      <c r="G120" s="8">
        <v>130.90705559359284</v>
      </c>
      <c r="H120" s="8">
        <v>145.93021648650577</v>
      </c>
      <c r="I120" s="8">
        <v>153.3653982070488</v>
      </c>
      <c r="J120" s="8">
        <v>159.71946587341139</v>
      </c>
      <c r="K120" s="8">
        <v>172.79950444132186</v>
      </c>
      <c r="L120" s="8">
        <v>182.81494503623526</v>
      </c>
      <c r="M120" s="8">
        <v>193.78176600000003</v>
      </c>
      <c r="N120" s="8">
        <v>208.608779</v>
      </c>
      <c r="O120" s="8">
        <v>210.74084500000001</v>
      </c>
      <c r="P120" s="8">
        <v>214.06001700000002</v>
      </c>
      <c r="Q120" s="8">
        <v>234.69558100000003</v>
      </c>
      <c r="R120" s="8">
        <v>249.87695400000001</v>
      </c>
      <c r="S120" s="8">
        <v>269.47306200000003</v>
      </c>
      <c r="T120" s="8">
        <v>278.29072000000002</v>
      </c>
      <c r="U120" s="8">
        <v>282.28908200000001</v>
      </c>
      <c r="V120" s="8">
        <v>274.96859499999999</v>
      </c>
      <c r="W120" s="8">
        <v>288.46971099999996</v>
      </c>
      <c r="X120" s="8">
        <v>278.01018499999998</v>
      </c>
      <c r="Y120" s="8">
        <v>278.24347200000005</v>
      </c>
      <c r="Z120" s="8">
        <v>280.12453299999999</v>
      </c>
      <c r="AA120" s="8">
        <v>281.46814799999999</v>
      </c>
      <c r="AB120" s="8">
        <v>295.3</v>
      </c>
      <c r="AC120" s="8">
        <v>276.47167200000001</v>
      </c>
      <c r="AD120" s="8">
        <v>287.28555800000004</v>
      </c>
      <c r="AE120" s="8">
        <v>299.49326000000002</v>
      </c>
      <c r="AF120" s="8">
        <v>305.75952599999999</v>
      </c>
      <c r="AG120" s="8">
        <v>309.08165100000002</v>
      </c>
      <c r="AH120" s="8">
        <v>315.935564</v>
      </c>
    </row>
    <row r="121" spans="1:34" x14ac:dyDescent="0.25">
      <c r="A121">
        <v>55</v>
      </c>
      <c r="B121" t="s">
        <v>157</v>
      </c>
      <c r="C121" s="8">
        <v>131.32219784850039</v>
      </c>
      <c r="D121" s="8">
        <v>145.61098312284449</v>
      </c>
      <c r="E121" s="8">
        <v>152.27194362370284</v>
      </c>
      <c r="F121" s="8">
        <v>162.35670513659588</v>
      </c>
      <c r="G121" s="8">
        <v>171.57557237980538</v>
      </c>
      <c r="H121" s="8">
        <v>181.16466296824984</v>
      </c>
      <c r="I121" s="8">
        <v>187.14025132801444</v>
      </c>
      <c r="J121" s="8">
        <v>190.01942626306081</v>
      </c>
      <c r="K121" s="8">
        <v>194.2754648738084</v>
      </c>
      <c r="L121" s="8">
        <v>203.98694334470969</v>
      </c>
      <c r="M121" s="8">
        <v>212.90290058019528</v>
      </c>
      <c r="N121" s="8">
        <v>231.05941063031071</v>
      </c>
      <c r="O121" s="8">
        <v>229.71740691661518</v>
      </c>
      <c r="P121" s="8">
        <v>233.89798237831604</v>
      </c>
      <c r="Q121" s="8">
        <v>247.87938006260117</v>
      </c>
      <c r="R121" s="8">
        <v>267.89017714089346</v>
      </c>
      <c r="S121" s="8">
        <v>274.3546159860918</v>
      </c>
      <c r="T121" s="8">
        <v>273.63730239411501</v>
      </c>
      <c r="U121" s="8">
        <v>298.7858697022603</v>
      </c>
      <c r="V121" s="8">
        <v>306.11202652477067</v>
      </c>
      <c r="W121" s="8">
        <v>317.36019280082991</v>
      </c>
      <c r="X121" s="8">
        <v>317.84115584466673</v>
      </c>
      <c r="Y121" s="8">
        <v>329.68597020178805</v>
      </c>
      <c r="Z121" s="8">
        <v>353.6881624026924</v>
      </c>
      <c r="AA121" s="8">
        <v>367.59047105332604</v>
      </c>
      <c r="AB121" s="8">
        <v>393.8</v>
      </c>
      <c r="AC121" s="8">
        <v>404.67129867444123</v>
      </c>
      <c r="AD121" s="8">
        <v>414.26810311554522</v>
      </c>
      <c r="AE121" s="8">
        <v>441.26361637091543</v>
      </c>
      <c r="AF121" s="8">
        <v>473.29524855801776</v>
      </c>
      <c r="AG121" s="8">
        <v>490.90835884425758</v>
      </c>
      <c r="AH121" s="8">
        <v>506.85985861106076</v>
      </c>
    </row>
    <row r="122" spans="1:34" x14ac:dyDescent="0.25">
      <c r="A122">
        <v>56</v>
      </c>
      <c r="B122" t="s">
        <v>158</v>
      </c>
      <c r="C122" s="8">
        <v>17.233850713421571</v>
      </c>
      <c r="D122" s="8">
        <v>22.738541378754871</v>
      </c>
      <c r="E122" s="8">
        <v>22.300378211373367</v>
      </c>
      <c r="F122" s="8">
        <v>23.662512640448764</v>
      </c>
      <c r="G122" s="8">
        <v>22.114903317108205</v>
      </c>
      <c r="H122" s="8">
        <v>20.484340773089951</v>
      </c>
      <c r="I122" s="8">
        <v>22.430550958520065</v>
      </c>
      <c r="J122" s="8">
        <v>23.292413654821161</v>
      </c>
      <c r="K122" s="8">
        <v>24.350386272766062</v>
      </c>
      <c r="L122" s="8">
        <v>25.75676242012992</v>
      </c>
      <c r="M122" s="8">
        <v>29.052344999999999</v>
      </c>
      <c r="N122" s="8">
        <v>30.373139999999999</v>
      </c>
      <c r="O122" s="8">
        <v>33.40869</v>
      </c>
      <c r="P122" s="8">
        <v>38.533844999999999</v>
      </c>
      <c r="Q122" s="8">
        <v>47.054699999999997</v>
      </c>
      <c r="R122" s="8">
        <v>50.631944999999995</v>
      </c>
      <c r="S122" s="8">
        <v>50.231369999999998</v>
      </c>
      <c r="T122" s="8">
        <v>49.73451</v>
      </c>
      <c r="U122" s="8">
        <v>50.732640000000004</v>
      </c>
      <c r="V122" s="8">
        <v>52.945724999999996</v>
      </c>
      <c r="W122" s="8">
        <v>57.668099999999995</v>
      </c>
      <c r="X122" s="8">
        <v>62.738129999999998</v>
      </c>
      <c r="Y122" s="8">
        <v>69.679469999999995</v>
      </c>
      <c r="Z122" s="8">
        <v>76.134240000000005</v>
      </c>
      <c r="AA122" s="8">
        <v>77.057400000000001</v>
      </c>
      <c r="AB122" s="8">
        <v>73.5</v>
      </c>
      <c r="AC122" s="8">
        <v>70.444604999999996</v>
      </c>
      <c r="AD122" s="8">
        <v>71.385405000000006</v>
      </c>
      <c r="AE122" s="8">
        <v>71.919749999999993</v>
      </c>
      <c r="AF122" s="8">
        <v>74.045370000000005</v>
      </c>
      <c r="AG122" s="8">
        <v>79.203600000000009</v>
      </c>
      <c r="AH122" s="8">
        <v>80.865434999999991</v>
      </c>
    </row>
    <row r="123" spans="1:34" x14ac:dyDescent="0.25">
      <c r="A123">
        <v>57</v>
      </c>
      <c r="B123" t="s">
        <v>159</v>
      </c>
      <c r="C123" s="8">
        <v>15.805833446367284</v>
      </c>
      <c r="D123" s="8">
        <v>18.397640368493985</v>
      </c>
      <c r="E123" s="8">
        <v>16.291208197004121</v>
      </c>
      <c r="F123" s="8">
        <v>17.792885420631151</v>
      </c>
      <c r="G123" s="8">
        <v>18.834320564832478</v>
      </c>
      <c r="H123" s="8">
        <v>19.307652576608831</v>
      </c>
      <c r="I123" s="8">
        <v>23.958244310472875</v>
      </c>
      <c r="J123" s="8">
        <v>27.150617402279106</v>
      </c>
      <c r="K123" s="8">
        <v>30.667620856074272</v>
      </c>
      <c r="L123" s="8">
        <v>33.639035862818858</v>
      </c>
      <c r="M123" s="8">
        <v>32.185006000000001</v>
      </c>
      <c r="N123" s="8">
        <v>34.104587999999993</v>
      </c>
      <c r="O123" s="8">
        <v>34.067263999999994</v>
      </c>
      <c r="P123" s="8">
        <v>35.222572</v>
      </c>
      <c r="Q123" s="8">
        <v>40.220516000000003</v>
      </c>
      <c r="R123" s="8">
        <v>43.158261999999993</v>
      </c>
      <c r="S123" s="8">
        <v>44.027564000000005</v>
      </c>
      <c r="T123" s="8">
        <v>43.193850000000005</v>
      </c>
      <c r="U123" s="8">
        <v>45.315676000000003</v>
      </c>
      <c r="V123" s="8">
        <v>47.757359999999998</v>
      </c>
      <c r="W123" s="8">
        <v>55.352793999999996</v>
      </c>
      <c r="X123" s="8">
        <v>52.763115999999997</v>
      </c>
      <c r="Y123" s="8">
        <v>50.560566000000001</v>
      </c>
      <c r="Z123" s="8">
        <v>47.675333999999999</v>
      </c>
      <c r="AA123" s="8">
        <v>44.574838</v>
      </c>
      <c r="AB123" s="8">
        <v>43.4</v>
      </c>
      <c r="AC123" s="8">
        <v>44.544024</v>
      </c>
      <c r="AD123" s="8">
        <v>45.104751999999998</v>
      </c>
      <c r="AE123" s="8">
        <v>53.310389999999998</v>
      </c>
      <c r="AF123" s="8">
        <v>51.113915999999996</v>
      </c>
      <c r="AG123" s="8">
        <v>55.916559999999997</v>
      </c>
      <c r="AH123" s="8">
        <v>59.019660000000002</v>
      </c>
    </row>
    <row r="124" spans="1:34" x14ac:dyDescent="0.25">
      <c r="A124">
        <v>58</v>
      </c>
      <c r="B124" t="s">
        <v>160</v>
      </c>
      <c r="C124" s="8">
        <v>15.864669254200107</v>
      </c>
      <c r="D124" s="8">
        <v>19.210233249365608</v>
      </c>
      <c r="E124" s="8">
        <v>19.109349944534596</v>
      </c>
      <c r="F124" s="8">
        <v>19.032405050025055</v>
      </c>
      <c r="G124" s="8">
        <v>19.305986895079219</v>
      </c>
      <c r="H124" s="8">
        <v>20.598661116640717</v>
      </c>
      <c r="I124" s="8">
        <v>25.732082473325327</v>
      </c>
      <c r="J124" s="8">
        <v>28.751058140355521</v>
      </c>
      <c r="K124" s="8">
        <v>32.901978694438263</v>
      </c>
      <c r="L124" s="8">
        <v>35.579661009423006</v>
      </c>
      <c r="M124" s="8">
        <v>34.585191000000002</v>
      </c>
      <c r="N124" s="8">
        <v>36.578196999999996</v>
      </c>
      <c r="O124" s="8">
        <v>36.910032000000001</v>
      </c>
      <c r="P124" s="8">
        <v>33.750863000000003</v>
      </c>
      <c r="Q124" s="8">
        <v>41.015304999999998</v>
      </c>
      <c r="R124" s="8">
        <v>37.373603000000003</v>
      </c>
      <c r="S124" s="8">
        <v>41.980371000000005</v>
      </c>
      <c r="T124" s="8">
        <v>45.273271999999999</v>
      </c>
      <c r="U124" s="8">
        <v>46.476859999999995</v>
      </c>
      <c r="V124" s="8">
        <v>54.416948000000005</v>
      </c>
      <c r="W124" s="8">
        <v>57.290689</v>
      </c>
      <c r="X124" s="8">
        <v>56.233307999999994</v>
      </c>
      <c r="Y124" s="8">
        <v>54.167946999999998</v>
      </c>
      <c r="Z124" s="8">
        <v>49.176449999999996</v>
      </c>
      <c r="AA124" s="8">
        <v>50.444907999999998</v>
      </c>
      <c r="AB124" s="8">
        <v>49.9</v>
      </c>
      <c r="AC124" s="8">
        <v>50.751792999999999</v>
      </c>
      <c r="AD124" s="8">
        <v>50.881034</v>
      </c>
      <c r="AE124" s="8">
        <v>53.771241999999994</v>
      </c>
      <c r="AF124" s="8">
        <v>55.685904999999991</v>
      </c>
      <c r="AG124" s="8">
        <v>61.994762000000001</v>
      </c>
      <c r="AH124" s="8">
        <v>63.517210999999996</v>
      </c>
    </row>
    <row r="125" spans="1:34" x14ac:dyDescent="0.25">
      <c r="A125">
        <v>59</v>
      </c>
      <c r="B125" t="s">
        <v>161</v>
      </c>
      <c r="C125" s="8">
        <v>48.495902877248227</v>
      </c>
      <c r="D125" s="8">
        <v>53.571233765063582</v>
      </c>
      <c r="E125" s="8">
        <v>52.459777501741208</v>
      </c>
      <c r="F125" s="8">
        <v>52.922564894169398</v>
      </c>
      <c r="G125" s="8">
        <v>50.487900784612812</v>
      </c>
      <c r="H125" s="8">
        <v>55.299739885623367</v>
      </c>
      <c r="I125" s="8">
        <v>55.564189824296584</v>
      </c>
      <c r="J125" s="8">
        <v>59.297149827509948</v>
      </c>
      <c r="K125" s="8">
        <v>60.814862519025787</v>
      </c>
      <c r="L125" s="8">
        <v>62.948666915910628</v>
      </c>
      <c r="M125" s="8">
        <v>63.333843999999999</v>
      </c>
      <c r="N125" s="8">
        <v>65.708820000000003</v>
      </c>
      <c r="O125" s="8">
        <v>66.883363000000003</v>
      </c>
      <c r="P125" s="8">
        <v>74.703868999999997</v>
      </c>
      <c r="Q125" s="8">
        <v>70.641728000000001</v>
      </c>
      <c r="R125" s="8">
        <v>70.865245000000002</v>
      </c>
      <c r="S125" s="8">
        <v>71.74982</v>
      </c>
      <c r="T125" s="8">
        <v>73.32824699999999</v>
      </c>
      <c r="U125" s="8">
        <v>79.814554999999999</v>
      </c>
      <c r="V125" s="8">
        <v>80.589528999999999</v>
      </c>
      <c r="W125" s="8">
        <v>75.030946</v>
      </c>
      <c r="X125" s="8">
        <v>78.322428000000002</v>
      </c>
      <c r="Y125" s="8">
        <v>78.668490999999989</v>
      </c>
      <c r="Z125" s="8">
        <v>76.258994999999999</v>
      </c>
      <c r="AA125" s="8">
        <v>77.505166999999986</v>
      </c>
      <c r="AB125" s="8">
        <v>86.3</v>
      </c>
      <c r="AC125" s="8">
        <v>88.152860999999987</v>
      </c>
      <c r="AD125" s="8">
        <v>97.959130000000002</v>
      </c>
      <c r="AE125" s="8">
        <v>98.199044000000001</v>
      </c>
      <c r="AF125" s="8">
        <v>103.493549</v>
      </c>
      <c r="AG125" s="8">
        <v>101.33863799999999</v>
      </c>
      <c r="AH125" s="8">
        <v>104.08211499999999</v>
      </c>
    </row>
    <row r="126" spans="1:34" x14ac:dyDescent="0.25">
      <c r="A126">
        <v>60</v>
      </c>
      <c r="B126" t="s">
        <v>162</v>
      </c>
      <c r="C126" s="8">
        <v>168.28601093496661</v>
      </c>
      <c r="D126" s="8">
        <v>175.97917724235691</v>
      </c>
      <c r="E126" s="8">
        <v>178.74732903386976</v>
      </c>
      <c r="F126" s="8">
        <v>189.03246774982222</v>
      </c>
      <c r="G126" s="8">
        <v>190.00679311511098</v>
      </c>
      <c r="H126" s="8">
        <v>194.64084471456076</v>
      </c>
      <c r="I126" s="8">
        <v>202.39807625122631</v>
      </c>
      <c r="J126" s="8">
        <v>208.43889351493058</v>
      </c>
      <c r="K126" s="8">
        <v>211.05755977038172</v>
      </c>
      <c r="L126" s="8">
        <v>212.07993405789847</v>
      </c>
      <c r="M126" s="8">
        <v>218.79877499999998</v>
      </c>
      <c r="N126" s="8">
        <v>224.76577499999999</v>
      </c>
      <c r="O126" s="8">
        <v>222.55154999999999</v>
      </c>
      <c r="P126" s="8">
        <v>231.4845</v>
      </c>
      <c r="Q126" s="8">
        <v>236.52720000000002</v>
      </c>
      <c r="R126" s="8">
        <v>244.41592500000002</v>
      </c>
      <c r="S126" s="8">
        <v>251.646525</v>
      </c>
      <c r="T126" s="8">
        <v>255.69472500000001</v>
      </c>
      <c r="U126" s="8">
        <v>263.37284999999997</v>
      </c>
      <c r="V126" s="8">
        <v>267.71940000000001</v>
      </c>
      <c r="W126" s="8">
        <v>274.84177499999998</v>
      </c>
      <c r="X126" s="8">
        <v>270.22320000000002</v>
      </c>
      <c r="Y126" s="8">
        <v>262.93995000000001</v>
      </c>
      <c r="Z126" s="8">
        <v>266.24812500000002</v>
      </c>
      <c r="AA126" s="8">
        <v>280.70054999999996</v>
      </c>
      <c r="AB126" s="8">
        <v>292.5</v>
      </c>
      <c r="AC126" s="8">
        <v>298.41142500000001</v>
      </c>
      <c r="AD126" s="8">
        <v>309.03210000000001</v>
      </c>
      <c r="AE126" s="8">
        <v>331.39665000000002</v>
      </c>
      <c r="AF126" s="8">
        <v>341.25975</v>
      </c>
      <c r="AG126" s="8">
        <v>352.29577499999999</v>
      </c>
      <c r="AH126" s="8">
        <v>369.81945000000002</v>
      </c>
    </row>
    <row r="127" spans="1:34" x14ac:dyDescent="0.25">
      <c r="A127">
        <v>61</v>
      </c>
      <c r="B127" t="s">
        <v>99</v>
      </c>
      <c r="C127" s="8">
        <v>97.756731427336007</v>
      </c>
      <c r="D127" s="8">
        <v>106.71409048411532</v>
      </c>
      <c r="E127" s="8">
        <v>111.61340824415781</v>
      </c>
      <c r="F127" s="8">
        <v>114.19413555793517</v>
      </c>
      <c r="G127" s="8">
        <v>108.85995508500723</v>
      </c>
      <c r="H127" s="8">
        <v>123.79159627125182</v>
      </c>
      <c r="I127" s="8">
        <v>122.83855602652707</v>
      </c>
      <c r="J127" s="8">
        <v>131.7004078526318</v>
      </c>
      <c r="K127" s="8">
        <v>144.80115509247346</v>
      </c>
      <c r="L127" s="8">
        <v>154.33155753758075</v>
      </c>
      <c r="M127" s="8">
        <v>154.522572</v>
      </c>
      <c r="N127" s="8">
        <v>171.12683099999998</v>
      </c>
      <c r="O127" s="8">
        <v>179.05797300000003</v>
      </c>
      <c r="P127" s="8">
        <v>182.21079600000002</v>
      </c>
      <c r="Q127" s="8">
        <v>218.72738100000004</v>
      </c>
      <c r="R127" s="8">
        <v>212.531319</v>
      </c>
      <c r="S127" s="8">
        <v>222.311691</v>
      </c>
      <c r="T127" s="8">
        <v>222.37789800000002</v>
      </c>
      <c r="U127" s="8">
        <v>211.300782</v>
      </c>
      <c r="V127" s="8">
        <v>216.90783000000002</v>
      </c>
      <c r="W127" s="8">
        <v>217.92833099999999</v>
      </c>
      <c r="X127" s="8">
        <v>228.29315099999999</v>
      </c>
      <c r="Y127" s="8">
        <v>205.40835900000002</v>
      </c>
      <c r="Z127" s="8">
        <v>214.77322500000002</v>
      </c>
      <c r="AA127" s="8">
        <v>218.68628700000002</v>
      </c>
      <c r="AB127" s="8">
        <v>228.3</v>
      </c>
      <c r="AC127" s="8">
        <v>224.82755700000001</v>
      </c>
      <c r="AD127" s="8">
        <v>236.98681500000004</v>
      </c>
      <c r="AE127" s="8">
        <v>242.23771500000004</v>
      </c>
      <c r="AF127" s="8">
        <v>262.01077800000002</v>
      </c>
      <c r="AG127" s="8">
        <v>265.68184200000002</v>
      </c>
      <c r="AH127" s="8">
        <v>280.79530199999999</v>
      </c>
    </row>
    <row r="128" spans="1:34" x14ac:dyDescent="0.25">
      <c r="A128">
        <v>62</v>
      </c>
      <c r="B128" t="s">
        <v>163</v>
      </c>
      <c r="C128" s="8">
        <v>238.71472509642183</v>
      </c>
      <c r="D128" s="8">
        <v>233.14367874072616</v>
      </c>
      <c r="E128" s="8">
        <v>237.79931098047962</v>
      </c>
      <c r="F128" s="8">
        <v>243.08343649282409</v>
      </c>
      <c r="G128" s="8">
        <v>240.57287912291108</v>
      </c>
      <c r="H128" s="8">
        <v>231.06350263473288</v>
      </c>
      <c r="I128" s="8">
        <v>222.01524892774435</v>
      </c>
      <c r="J128" s="8">
        <v>219.8906684049646</v>
      </c>
      <c r="K128" s="8">
        <v>217.02829143006733</v>
      </c>
      <c r="L128" s="8">
        <v>218.5892774418891</v>
      </c>
      <c r="M128" s="8">
        <v>221.40724999999998</v>
      </c>
      <c r="N128" s="8">
        <v>213.36271499999998</v>
      </c>
      <c r="O128" s="8">
        <v>225.843985</v>
      </c>
      <c r="P128" s="8">
        <v>227.47179</v>
      </c>
      <c r="Q128" s="8">
        <v>255.17883499999999</v>
      </c>
      <c r="R128" s="8">
        <v>288.45219999999995</v>
      </c>
      <c r="S128" s="8">
        <v>324.68482</v>
      </c>
      <c r="T128" s="8">
        <v>347.10042499999997</v>
      </c>
      <c r="U128" s="8">
        <v>357.41701500000005</v>
      </c>
      <c r="V128" s="8">
        <v>371.43160000000006</v>
      </c>
      <c r="W128" s="8">
        <v>375.79102499999999</v>
      </c>
      <c r="X128" s="8">
        <v>412.42307999999997</v>
      </c>
      <c r="Y128" s="8">
        <v>449.19257499999998</v>
      </c>
      <c r="Z128" s="8">
        <v>472.20089000000002</v>
      </c>
      <c r="AA128" s="8">
        <v>441.59472</v>
      </c>
      <c r="AB128" s="8">
        <v>429.5</v>
      </c>
      <c r="AC128" s="8">
        <v>388.55576500000001</v>
      </c>
      <c r="AD128" s="8">
        <v>369.49885</v>
      </c>
      <c r="AE128" s="8">
        <v>365.225325</v>
      </c>
      <c r="AF128" s="8">
        <v>366.96909500000004</v>
      </c>
      <c r="AG128" s="8">
        <v>361.67765500000002</v>
      </c>
      <c r="AH128" s="8">
        <v>384.79764</v>
      </c>
    </row>
    <row r="129" spans="1:34" x14ac:dyDescent="0.25">
      <c r="A129">
        <v>63</v>
      </c>
      <c r="B129" t="s">
        <v>164</v>
      </c>
      <c r="C129" s="8">
        <v>411.11233455789676</v>
      </c>
      <c r="D129" s="8">
        <v>420.87937842970007</v>
      </c>
      <c r="E129" s="8">
        <v>435.14460997782254</v>
      </c>
      <c r="F129" s="8">
        <v>446.55522242368698</v>
      </c>
      <c r="G129" s="8">
        <v>467.7643345996226</v>
      </c>
      <c r="H129" s="8">
        <v>489.55538014511598</v>
      </c>
      <c r="I129" s="8">
        <v>516.52091431240956</v>
      </c>
      <c r="J129" s="8">
        <v>545.98718918120619</v>
      </c>
      <c r="K129" s="8">
        <v>565.96952289925139</v>
      </c>
      <c r="L129" s="8">
        <v>578.26876333082578</v>
      </c>
      <c r="M129" s="8">
        <v>603.79519199999993</v>
      </c>
      <c r="N129" s="8">
        <v>649.48083199999996</v>
      </c>
      <c r="O129" s="8">
        <v>685.77308800000003</v>
      </c>
      <c r="P129" s="8">
        <v>701.66896799999984</v>
      </c>
      <c r="Q129" s="8">
        <v>743.46271999999999</v>
      </c>
      <c r="R129" s="8">
        <v>780.37959999999987</v>
      </c>
      <c r="S129" s="8">
        <v>764.71595200000002</v>
      </c>
      <c r="T129" s="8">
        <v>768.4556879999999</v>
      </c>
      <c r="U129" s="8">
        <v>766.21344799999997</v>
      </c>
      <c r="V129" s="8">
        <v>786.8660799999999</v>
      </c>
      <c r="W129" s="8">
        <v>804.93212799999992</v>
      </c>
      <c r="X129" s="8">
        <v>786.153368</v>
      </c>
      <c r="Y129" s="8">
        <v>865.19232799999997</v>
      </c>
      <c r="Z129" s="8">
        <v>840.5276879999999</v>
      </c>
      <c r="AA129" s="8">
        <v>801.50470399999995</v>
      </c>
      <c r="AB129" s="8">
        <v>800.8</v>
      </c>
      <c r="AC129" s="8">
        <v>807.36655999999994</v>
      </c>
      <c r="AD129" s="8">
        <v>816.8079919999999</v>
      </c>
      <c r="AE129" s="8">
        <v>891.90701599999989</v>
      </c>
      <c r="AF129" s="8">
        <v>941.77283199999988</v>
      </c>
      <c r="AG129" s="8">
        <v>951.40645600000005</v>
      </c>
      <c r="AH129" s="8">
        <v>960.32736799999998</v>
      </c>
    </row>
    <row r="130" spans="1:34" s="32" customFormat="1" x14ac:dyDescent="0.25">
      <c r="A130" s="33" t="s">
        <v>496</v>
      </c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</row>
    <row r="131" spans="1:34" x14ac:dyDescent="0.25">
      <c r="A131">
        <v>1</v>
      </c>
      <c r="B131" t="s">
        <v>108</v>
      </c>
      <c r="C131" s="8">
        <v>35.005752294285642</v>
      </c>
      <c r="D131" s="8">
        <v>36.385647094267853</v>
      </c>
      <c r="E131" s="8">
        <v>33.69848353640775</v>
      </c>
      <c r="F131" s="8">
        <v>33.371666346938277</v>
      </c>
      <c r="G131" s="8">
        <v>33.008536136416645</v>
      </c>
      <c r="H131" s="8">
        <v>31.410763210121448</v>
      </c>
      <c r="I131" s="8">
        <v>31.120259041704145</v>
      </c>
      <c r="J131" s="8">
        <v>30.466624662765199</v>
      </c>
      <c r="K131" s="8">
        <v>31.483389252225781</v>
      </c>
      <c r="L131" s="8">
        <v>30.176120494347888</v>
      </c>
      <c r="M131" s="8">
        <v>31.773893420643084</v>
      </c>
      <c r="N131" s="8">
        <v>31.100502994011975</v>
      </c>
      <c r="O131" s="8">
        <v>32.795353293413172</v>
      </c>
      <c r="P131" s="8">
        <v>31.863185628742514</v>
      </c>
      <c r="Q131" s="8">
        <v>31.693700598802394</v>
      </c>
      <c r="R131" s="8">
        <v>31.651329341317364</v>
      </c>
      <c r="S131" s="8">
        <v>32.159784431137723</v>
      </c>
      <c r="T131" s="8">
        <v>29.956479041916168</v>
      </c>
      <c r="U131" s="8">
        <v>28.346371257485028</v>
      </c>
      <c r="V131" s="8">
        <v>27.287089820359277</v>
      </c>
      <c r="W131" s="8">
        <v>27.287089820359277</v>
      </c>
      <c r="X131" s="8">
        <v>26.566778443113773</v>
      </c>
      <c r="Y131" s="8">
        <v>26.863377245508982</v>
      </c>
      <c r="Z131" s="8">
        <v>27.414203592814371</v>
      </c>
      <c r="AA131" s="8">
        <v>27.71080239520958</v>
      </c>
      <c r="AB131" s="8">
        <v>28.303999999999995</v>
      </c>
      <c r="AC131" s="8">
        <v>28.642970059880241</v>
      </c>
      <c r="AD131" s="8">
        <v>29.151425149700593</v>
      </c>
      <c r="AE131" s="8">
        <v>29.659880239520959</v>
      </c>
      <c r="AF131" s="8">
        <v>29.786994011976045</v>
      </c>
      <c r="AG131" s="8">
        <v>29.744622754491015</v>
      </c>
      <c r="AH131" s="8">
        <v>29.575137724550896</v>
      </c>
    </row>
    <row r="132" spans="1:34" x14ac:dyDescent="0.25">
      <c r="A132">
        <v>2</v>
      </c>
      <c r="B132" t="s">
        <v>109</v>
      </c>
      <c r="C132" s="8">
        <v>17.053896793589832</v>
      </c>
      <c r="D132" s="8">
        <v>18.089708312506353</v>
      </c>
      <c r="E132" s="8">
        <v>18.644607340497345</v>
      </c>
      <c r="F132" s="8">
        <v>18.755587146095543</v>
      </c>
      <c r="G132" s="8">
        <v>18.533627534899146</v>
      </c>
      <c r="H132" s="8">
        <v>18.533627534899146</v>
      </c>
      <c r="I132" s="8">
        <v>19.236499637021069</v>
      </c>
      <c r="J132" s="8">
        <v>19.828391933544793</v>
      </c>
      <c r="K132" s="8">
        <v>20.309304424470323</v>
      </c>
      <c r="L132" s="8">
        <v>20.93818998952678</v>
      </c>
      <c r="M132" s="8">
        <v>20.901196720994047</v>
      </c>
      <c r="N132" s="8">
        <v>18.33869133192389</v>
      </c>
      <c r="O132" s="8">
        <v>17.712084566596197</v>
      </c>
      <c r="P132" s="8">
        <v>17.461441860465118</v>
      </c>
      <c r="Q132" s="8">
        <v>14.495503171247357</v>
      </c>
      <c r="R132" s="8">
        <v>14.119539112050738</v>
      </c>
      <c r="S132" s="8">
        <v>14.161312896405919</v>
      </c>
      <c r="T132" s="8">
        <v>14.077765327695559</v>
      </c>
      <c r="U132" s="8">
        <v>14.495503171247357</v>
      </c>
      <c r="V132" s="8">
        <v>18.965298097251587</v>
      </c>
      <c r="W132" s="8">
        <v>19.174167019027486</v>
      </c>
      <c r="X132" s="8">
        <v>19.215940803382665</v>
      </c>
      <c r="Y132" s="8">
        <v>17.795632135306555</v>
      </c>
      <c r="Z132" s="8">
        <v>18.923524312896408</v>
      </c>
      <c r="AA132" s="8">
        <v>19.174167019027486</v>
      </c>
      <c r="AB132" s="8">
        <v>19.759</v>
      </c>
      <c r="AC132" s="8">
        <v>20.469154334038056</v>
      </c>
      <c r="AD132" s="8">
        <v>20.845118393234671</v>
      </c>
      <c r="AE132" s="8">
        <v>21.304630021141651</v>
      </c>
      <c r="AF132" s="8">
        <v>21.555272727272726</v>
      </c>
      <c r="AG132" s="8">
        <v>21.722367864693446</v>
      </c>
      <c r="AH132" s="8">
        <v>21.847689217758983</v>
      </c>
    </row>
    <row r="133" spans="1:34" x14ac:dyDescent="0.25">
      <c r="A133">
        <v>3</v>
      </c>
      <c r="B133" t="s">
        <v>110</v>
      </c>
      <c r="C133" s="8">
        <v>39.25188099222887</v>
      </c>
      <c r="D133" s="8">
        <v>38.691139835197021</v>
      </c>
      <c r="E133" s="8">
        <v>37.569657521133344</v>
      </c>
      <c r="F133" s="8">
        <v>37.195830083112121</v>
      </c>
      <c r="G133" s="8">
        <v>36.261261488059048</v>
      </c>
      <c r="H133" s="8">
        <v>34.765951735974134</v>
      </c>
      <c r="I133" s="8">
        <v>32.336073388836169</v>
      </c>
      <c r="J133" s="8">
        <v>30.653849917740644</v>
      </c>
      <c r="K133" s="8">
        <v>29.158540165655733</v>
      </c>
      <c r="L133" s="8">
        <v>28.223971570602661</v>
      </c>
      <c r="M133" s="8">
        <v>27.663230413570822</v>
      </c>
      <c r="N133" s="8">
        <v>26.233499999999999</v>
      </c>
      <c r="O133" s="8">
        <v>24.14242391304348</v>
      </c>
      <c r="P133" s="8">
        <v>23.382032608695649</v>
      </c>
      <c r="Q133" s="8">
        <v>23.382032608695649</v>
      </c>
      <c r="R133" s="8">
        <v>22.811739130434784</v>
      </c>
      <c r="S133" s="8">
        <v>22.431543478260874</v>
      </c>
      <c r="T133" s="8">
        <v>22.621641304347825</v>
      </c>
      <c r="U133" s="8">
        <v>23.572130434782611</v>
      </c>
      <c r="V133" s="8">
        <v>25.092913043478262</v>
      </c>
      <c r="W133" s="8">
        <v>27.183989130434785</v>
      </c>
      <c r="X133" s="8">
        <v>30.22555434782609</v>
      </c>
      <c r="Y133" s="8">
        <v>30.035456521739128</v>
      </c>
      <c r="Z133" s="8">
        <v>29.845358695652177</v>
      </c>
      <c r="AA133" s="8">
        <v>31.936434782608693</v>
      </c>
      <c r="AB133" s="8">
        <v>34.978000000000002</v>
      </c>
      <c r="AC133" s="8">
        <v>36.688880434782611</v>
      </c>
      <c r="AD133" s="8">
        <v>37.449271739130438</v>
      </c>
      <c r="AE133" s="8">
        <v>36.688880434782611</v>
      </c>
      <c r="AF133" s="8">
        <v>32.696826086956527</v>
      </c>
      <c r="AG133" s="8">
        <v>27.183989130434785</v>
      </c>
      <c r="AH133" s="8">
        <v>26.803793478260872</v>
      </c>
    </row>
    <row r="134" spans="1:34" x14ac:dyDescent="0.25">
      <c r="A134">
        <v>4</v>
      </c>
      <c r="B134" t="s">
        <v>111</v>
      </c>
      <c r="C134" s="8">
        <v>25.722364255149269</v>
      </c>
      <c r="D134" s="8">
        <v>25.461664617428156</v>
      </c>
      <c r="E134" s="8">
        <v>25.461664617428156</v>
      </c>
      <c r="F134" s="8">
        <v>25.635464375908896</v>
      </c>
      <c r="G134" s="8">
        <v>24.418866066543728</v>
      </c>
      <c r="H134" s="8">
        <v>23.376067515659301</v>
      </c>
      <c r="I134" s="8">
        <v>21.985669447813393</v>
      </c>
      <c r="J134" s="8">
        <v>21.985669447813393</v>
      </c>
      <c r="K134" s="8">
        <v>21.811869689332656</v>
      </c>
      <c r="L134" s="8">
        <v>21.724969810092283</v>
      </c>
      <c r="M134" s="8">
        <v>21.638069930851916</v>
      </c>
      <c r="N134" s="8">
        <v>21.298093457943924</v>
      </c>
      <c r="O134" s="8">
        <v>20.414355140186913</v>
      </c>
      <c r="P134" s="8">
        <v>19.265495327102805</v>
      </c>
      <c r="Q134" s="8">
        <v>19.265495327102805</v>
      </c>
      <c r="R134" s="8">
        <v>18.381757009345794</v>
      </c>
      <c r="S134" s="8">
        <v>17.409644859813085</v>
      </c>
      <c r="T134" s="8">
        <v>17.851514018691589</v>
      </c>
      <c r="U134" s="8">
        <v>18.558504672897197</v>
      </c>
      <c r="V134" s="8">
        <v>19.177121495327103</v>
      </c>
      <c r="W134" s="8">
        <v>19.177121495327103</v>
      </c>
      <c r="X134" s="8">
        <v>19.707364485981309</v>
      </c>
      <c r="Y134" s="8">
        <v>18.028261682242988</v>
      </c>
      <c r="Z134" s="8">
        <v>17.851514018691589</v>
      </c>
      <c r="AA134" s="8">
        <v>18.558504672897197</v>
      </c>
      <c r="AB134" s="8">
        <v>18.911999999999999</v>
      </c>
      <c r="AC134" s="8">
        <v>18.293383177570092</v>
      </c>
      <c r="AD134" s="8">
        <v>17.93988785046729</v>
      </c>
      <c r="AE134" s="8">
        <v>17.14452336448598</v>
      </c>
      <c r="AF134" s="8">
        <v>15.642168224299065</v>
      </c>
      <c r="AG134" s="8">
        <v>16.172411214953271</v>
      </c>
      <c r="AH134" s="8">
        <v>16.614280373831775</v>
      </c>
    </row>
    <row r="135" spans="1:34" x14ac:dyDescent="0.25">
      <c r="A135">
        <v>5</v>
      </c>
      <c r="B135" t="s">
        <v>112</v>
      </c>
      <c r="C135" s="8">
        <v>15.469963427132631</v>
      </c>
      <c r="D135" s="8">
        <v>15.941608653569604</v>
      </c>
      <c r="E135" s="8">
        <v>14.338014883683904</v>
      </c>
      <c r="F135" s="8">
        <v>15.65862151770742</v>
      </c>
      <c r="G135" s="8">
        <v>15.847279608282209</v>
      </c>
      <c r="H135" s="8">
        <v>13.960698702534325</v>
      </c>
      <c r="I135" s="8">
        <v>14.05502774782172</v>
      </c>
      <c r="J135" s="8">
        <v>14.432343928971298</v>
      </c>
      <c r="K135" s="8">
        <v>14.243685838396507</v>
      </c>
      <c r="L135" s="8">
        <v>14.809660110120877</v>
      </c>
      <c r="M135" s="8">
        <v>16.413253880006572</v>
      </c>
      <c r="N135" s="8">
        <v>17.263507853403141</v>
      </c>
      <c r="O135" s="8">
        <v>15.63306544502618</v>
      </c>
      <c r="P135" s="8">
        <v>16.208515706806285</v>
      </c>
      <c r="Q135" s="8">
        <v>18.030774869109948</v>
      </c>
      <c r="R135" s="8">
        <v>16.688057591623036</v>
      </c>
      <c r="S135" s="8">
        <v>16.879874345549737</v>
      </c>
      <c r="T135" s="8">
        <v>18.126683246073299</v>
      </c>
      <c r="U135" s="8">
        <v>20.812117801047119</v>
      </c>
      <c r="V135" s="8">
        <v>24.552544502617803</v>
      </c>
      <c r="W135" s="8">
        <v>27.525704188481676</v>
      </c>
      <c r="X135" s="8">
        <v>31.266130890052359</v>
      </c>
      <c r="Y135" s="8">
        <v>25.703445026178009</v>
      </c>
      <c r="Z135" s="8">
        <v>27.142070680628272</v>
      </c>
      <c r="AA135" s="8">
        <v>32.225214659685868</v>
      </c>
      <c r="AB135" s="8">
        <v>36.637</v>
      </c>
      <c r="AC135" s="8">
        <v>37.979717277486913</v>
      </c>
      <c r="AD135" s="8">
        <v>41.240602094240842</v>
      </c>
      <c r="AE135" s="8">
        <v>33.855657068062825</v>
      </c>
      <c r="AF135" s="8">
        <v>24.073002617801048</v>
      </c>
      <c r="AG135" s="8">
        <v>27.813429319371725</v>
      </c>
      <c r="AH135" s="8">
        <v>32.033397905759159</v>
      </c>
    </row>
    <row r="136" spans="1:34" x14ac:dyDescent="0.25">
      <c r="A136">
        <v>6</v>
      </c>
      <c r="B136" t="s">
        <v>13</v>
      </c>
      <c r="C136" s="8">
        <v>92.769430597238227</v>
      </c>
      <c r="D136" s="8">
        <v>93.402237081530444</v>
      </c>
      <c r="E136" s="8">
        <v>93.022553190955094</v>
      </c>
      <c r="F136" s="8">
        <v>93.781920972105766</v>
      </c>
      <c r="G136" s="8">
        <v>93.528798378388871</v>
      </c>
      <c r="H136" s="8">
        <v>92.136624112946009</v>
      </c>
      <c r="I136" s="8">
        <v>90.491327253786253</v>
      </c>
      <c r="J136" s="8">
        <v>87.960101316617397</v>
      </c>
      <c r="K136" s="8">
        <v>83.91013981714724</v>
      </c>
      <c r="L136" s="8">
        <v>80.746107395686209</v>
      </c>
      <c r="M136" s="8">
        <v>78.974249239668012</v>
      </c>
      <c r="N136" s="8">
        <v>76.684705882352944</v>
      </c>
      <c r="O136" s="8">
        <v>76.171764705882367</v>
      </c>
      <c r="P136" s="8">
        <v>75.915294117647065</v>
      </c>
      <c r="Q136" s="8">
        <v>75.915294117647065</v>
      </c>
      <c r="R136" s="8">
        <v>74.376470588235307</v>
      </c>
      <c r="S136" s="8">
        <v>71.683529411764709</v>
      </c>
      <c r="T136" s="8">
        <v>70.914117647058831</v>
      </c>
      <c r="U136" s="8">
        <v>69.375294117647059</v>
      </c>
      <c r="V136" s="8">
        <v>69.631764705882347</v>
      </c>
      <c r="W136" s="8">
        <v>69.760000000000005</v>
      </c>
      <c r="X136" s="8">
        <v>71.042352941176475</v>
      </c>
      <c r="Y136" s="8">
        <v>71.170588235294119</v>
      </c>
      <c r="Z136" s="8">
        <v>70.016470588235308</v>
      </c>
      <c r="AA136" s="8">
        <v>69.888235294117663</v>
      </c>
      <c r="AB136" s="8">
        <v>69.760000000000005</v>
      </c>
      <c r="AC136" s="8">
        <v>69.247058823529414</v>
      </c>
      <c r="AD136" s="8">
        <v>69.760000000000005</v>
      </c>
      <c r="AE136" s="8">
        <v>70.144705882352952</v>
      </c>
      <c r="AF136" s="8">
        <v>70.40117647058824</v>
      </c>
      <c r="AG136" s="8">
        <v>70.144705882352952</v>
      </c>
      <c r="AH136" s="8">
        <v>70.016470588235308</v>
      </c>
    </row>
    <row r="137" spans="1:34" x14ac:dyDescent="0.25">
      <c r="A137">
        <v>7</v>
      </c>
      <c r="B137" t="s">
        <v>15</v>
      </c>
      <c r="C137" s="8">
        <v>334.55481691275958</v>
      </c>
      <c r="D137" s="8">
        <v>343.52411495331609</v>
      </c>
      <c r="E137" s="8">
        <v>348.0087639735944</v>
      </c>
      <c r="F137" s="8">
        <v>345.63830663430446</v>
      </c>
      <c r="G137" s="8">
        <v>315.78335744216616</v>
      </c>
      <c r="H137" s="8">
        <v>305.91712959755398</v>
      </c>
      <c r="I137" s="8">
        <v>314.05356424863021</v>
      </c>
      <c r="J137" s="8">
        <v>333.78601993785475</v>
      </c>
      <c r="K137" s="8">
        <v>348.26502963189603</v>
      </c>
      <c r="L137" s="8">
        <v>366.07549288385832</v>
      </c>
      <c r="M137" s="8">
        <v>382.79682708803875</v>
      </c>
      <c r="N137" s="8">
        <v>400.23058280312665</v>
      </c>
      <c r="O137" s="8">
        <v>424.04353753862938</v>
      </c>
      <c r="P137" s="8">
        <v>442.93426140701689</v>
      </c>
      <c r="Q137" s="8">
        <v>454.10905580803495</v>
      </c>
      <c r="R137" s="8">
        <v>448.85424177422288</v>
      </c>
      <c r="S137" s="8">
        <v>448.58817524086533</v>
      </c>
      <c r="T137" s="8">
        <v>466.34811634248319</v>
      </c>
      <c r="U137" s="8">
        <v>486.56917287765856</v>
      </c>
      <c r="V137" s="8">
        <v>505.9255131794219</v>
      </c>
      <c r="W137" s="8">
        <v>503.53091437920375</v>
      </c>
      <c r="X137" s="8">
        <v>472.99977967642246</v>
      </c>
      <c r="Y137" s="8">
        <v>389.52140483548442</v>
      </c>
      <c r="Z137" s="8">
        <v>359.25633666606075</v>
      </c>
      <c r="AA137" s="8">
        <v>357.72645409925468</v>
      </c>
      <c r="AB137" s="8">
        <v>365.90800000000002</v>
      </c>
      <c r="AC137" s="8">
        <v>382.7367082348664</v>
      </c>
      <c r="AD137" s="8">
        <v>401.96001526995099</v>
      </c>
      <c r="AE137" s="8">
        <v>424.24308743864754</v>
      </c>
      <c r="AF137" s="8">
        <v>441.67044537356844</v>
      </c>
      <c r="AG137" s="8">
        <v>458.43263697509542</v>
      </c>
      <c r="AH137" s="8">
        <v>477.85549391019811</v>
      </c>
    </row>
    <row r="138" spans="1:34" x14ac:dyDescent="0.25">
      <c r="A138">
        <v>8</v>
      </c>
      <c r="B138" t="s">
        <v>113</v>
      </c>
      <c r="C138" s="8">
        <v>27.987097531579266</v>
      </c>
      <c r="D138" s="8">
        <v>28.723600098199771</v>
      </c>
      <c r="E138" s="8">
        <v>28.08529787379533</v>
      </c>
      <c r="F138" s="8">
        <v>26.906893767202522</v>
      </c>
      <c r="G138" s="8">
        <v>24.893786751773142</v>
      </c>
      <c r="H138" s="8">
        <v>25.188387778421344</v>
      </c>
      <c r="I138" s="8">
        <v>26.268591542798085</v>
      </c>
      <c r="J138" s="8">
        <v>27.987097531579266</v>
      </c>
      <c r="K138" s="8">
        <v>28.625399755983707</v>
      </c>
      <c r="L138" s="8">
        <v>29.018201124847973</v>
      </c>
      <c r="M138" s="8">
        <v>29.754703691468482</v>
      </c>
      <c r="N138" s="8">
        <v>29.990864048338366</v>
      </c>
      <c r="O138" s="8">
        <v>30.896628398791542</v>
      </c>
      <c r="P138" s="8">
        <v>30.292785498489426</v>
      </c>
      <c r="Q138" s="8">
        <v>28.179335347432026</v>
      </c>
      <c r="R138" s="8">
        <v>27.676132930513596</v>
      </c>
      <c r="S138" s="8">
        <v>26.619407854984892</v>
      </c>
      <c r="T138" s="8">
        <v>27.273570996978847</v>
      </c>
      <c r="U138" s="8">
        <v>27.625812688821746</v>
      </c>
      <c r="V138" s="8">
        <v>27.676132930513596</v>
      </c>
      <c r="W138" s="8">
        <v>25.512362537764346</v>
      </c>
      <c r="X138" s="8">
        <v>22.342187311178247</v>
      </c>
      <c r="Y138" s="8">
        <v>17.461123867069485</v>
      </c>
      <c r="Z138" s="8">
        <v>16.756640483383684</v>
      </c>
      <c r="AA138" s="8">
        <v>16.404398791540785</v>
      </c>
      <c r="AB138" s="8">
        <v>16.655999999999999</v>
      </c>
      <c r="AC138" s="8">
        <v>17.259842900302115</v>
      </c>
      <c r="AD138" s="8">
        <v>18.316567975830814</v>
      </c>
      <c r="AE138" s="8">
        <v>18.618489425981871</v>
      </c>
      <c r="AF138" s="8">
        <v>19.172012084592144</v>
      </c>
      <c r="AG138" s="8">
        <v>19.4739335347432</v>
      </c>
      <c r="AH138" s="8">
        <v>20.027456193353473</v>
      </c>
    </row>
    <row r="139" spans="1:34" x14ac:dyDescent="0.25">
      <c r="A139">
        <v>9</v>
      </c>
      <c r="B139" t="s">
        <v>114</v>
      </c>
      <c r="C139" s="8">
        <v>33.792696436694079</v>
      </c>
      <c r="D139" s="8">
        <v>34.692121817138421</v>
      </c>
      <c r="E139" s="8">
        <v>34.627877147106673</v>
      </c>
      <c r="F139" s="8">
        <v>33.85694110672582</v>
      </c>
      <c r="G139" s="8">
        <v>31.736866995678476</v>
      </c>
      <c r="H139" s="8">
        <v>31.0944202953611</v>
      </c>
      <c r="I139" s="8">
        <v>31.15866496539283</v>
      </c>
      <c r="J139" s="8">
        <v>32.058090345837158</v>
      </c>
      <c r="K139" s="8">
        <v>32.764781716186278</v>
      </c>
      <c r="L139" s="8">
        <v>33.150249736376708</v>
      </c>
      <c r="M139" s="8">
        <v>33.664207096630612</v>
      </c>
      <c r="N139" s="8">
        <v>34.840784313725493</v>
      </c>
      <c r="O139" s="8">
        <v>35.233725490196079</v>
      </c>
      <c r="P139" s="8">
        <v>35.954117647058823</v>
      </c>
      <c r="Q139" s="8">
        <v>34.97176470588235</v>
      </c>
      <c r="R139" s="8">
        <v>33.4</v>
      </c>
      <c r="S139" s="8">
        <v>32.090196078431376</v>
      </c>
      <c r="T139" s="8">
        <v>32.286666666666662</v>
      </c>
      <c r="U139" s="8">
        <v>32.352156862745097</v>
      </c>
      <c r="V139" s="8">
        <v>33.072549019607841</v>
      </c>
      <c r="W139" s="8">
        <v>32.483137254901955</v>
      </c>
      <c r="X139" s="8">
        <v>29.863529411764702</v>
      </c>
      <c r="Y139" s="8">
        <v>24.689803921568622</v>
      </c>
      <c r="Z139" s="8">
        <v>23.38</v>
      </c>
      <c r="AA139" s="8">
        <v>23.38</v>
      </c>
      <c r="AB139" s="8">
        <v>23.38</v>
      </c>
      <c r="AC139" s="8">
        <v>23.903921568627453</v>
      </c>
      <c r="AD139" s="8">
        <v>24.558823529411761</v>
      </c>
      <c r="AE139" s="8">
        <v>25.475686274509805</v>
      </c>
      <c r="AF139" s="8">
        <v>25.934117647058823</v>
      </c>
      <c r="AG139" s="8">
        <v>26.327058823529409</v>
      </c>
      <c r="AH139" s="8">
        <v>26.981960784313724</v>
      </c>
    </row>
    <row r="140" spans="1:34" x14ac:dyDescent="0.25">
      <c r="A140">
        <v>10</v>
      </c>
      <c r="B140" t="s">
        <v>115</v>
      </c>
      <c r="C140" s="8">
        <v>50.970412716395678</v>
      </c>
      <c r="D140" s="8">
        <v>52.97833806582944</v>
      </c>
      <c r="E140" s="8">
        <v>53.210021759994873</v>
      </c>
      <c r="F140" s="8">
        <v>51.897147493057417</v>
      </c>
      <c r="G140" s="8">
        <v>49.50308265334791</v>
      </c>
      <c r="H140" s="8">
        <v>47.495157303914155</v>
      </c>
      <c r="I140" s="8">
        <v>46.49119462919726</v>
      </c>
      <c r="J140" s="8">
        <v>47.186245711693566</v>
      </c>
      <c r="K140" s="8">
        <v>48.190208386410447</v>
      </c>
      <c r="L140" s="8">
        <v>48.190208386410447</v>
      </c>
      <c r="M140" s="8">
        <v>48.344664182520745</v>
      </c>
      <c r="N140" s="8">
        <v>50.014911838790923</v>
      </c>
      <c r="O140" s="8">
        <v>48.5207556675063</v>
      </c>
      <c r="P140" s="8">
        <v>48.048916876574303</v>
      </c>
      <c r="Q140" s="8">
        <v>43.881007556675058</v>
      </c>
      <c r="R140" s="8">
        <v>39.241259445843831</v>
      </c>
      <c r="S140" s="8">
        <v>36.803425692695214</v>
      </c>
      <c r="T140" s="8">
        <v>36.174307304785891</v>
      </c>
      <c r="U140" s="8">
        <v>36.174307304785891</v>
      </c>
      <c r="V140" s="8">
        <v>36.017027707808559</v>
      </c>
      <c r="W140" s="8">
        <v>35.073350125944579</v>
      </c>
      <c r="X140" s="8">
        <v>34.286952141057931</v>
      </c>
      <c r="Y140" s="8">
        <v>27.759848866498743</v>
      </c>
      <c r="Z140" s="8">
        <v>27.759848866498743</v>
      </c>
      <c r="AA140" s="8">
        <v>30.040403022670024</v>
      </c>
      <c r="AB140" s="8">
        <v>31.22</v>
      </c>
      <c r="AC140" s="8">
        <v>30.748161209068009</v>
      </c>
      <c r="AD140" s="8">
        <v>30.748161209068009</v>
      </c>
      <c r="AE140" s="8">
        <v>30.354962216624685</v>
      </c>
      <c r="AF140" s="8">
        <v>28.703526448362723</v>
      </c>
      <c r="AG140" s="8">
        <v>28.310327455919396</v>
      </c>
      <c r="AH140" s="8">
        <v>29.17536523929471</v>
      </c>
    </row>
    <row r="141" spans="1:34" x14ac:dyDescent="0.25">
      <c r="A141">
        <v>11</v>
      </c>
      <c r="B141" t="s">
        <v>116</v>
      </c>
      <c r="C141" s="8">
        <v>98.268326095254821</v>
      </c>
      <c r="D141" s="8">
        <v>100.38231224984635</v>
      </c>
      <c r="E141" s="8">
        <v>101.53539560689626</v>
      </c>
      <c r="F141" s="8">
        <v>100.76667336886295</v>
      </c>
      <c r="G141" s="8">
        <v>96.218400127166063</v>
      </c>
      <c r="H141" s="8">
        <v>93.72005285355786</v>
      </c>
      <c r="I141" s="8">
        <v>94.616895464596695</v>
      </c>
      <c r="J141" s="8">
        <v>98.460506654763137</v>
      </c>
      <c r="K141" s="8">
        <v>103.26502064247116</v>
      </c>
      <c r="L141" s="8">
        <v>105.31494661055991</v>
      </c>
      <c r="M141" s="8">
        <v>108.06953463017915</v>
      </c>
      <c r="N141" s="8">
        <v>112.61637047756872</v>
      </c>
      <c r="O141" s="8">
        <v>112.22443415340086</v>
      </c>
      <c r="P141" s="8">
        <v>113.33492040520983</v>
      </c>
      <c r="Q141" s="8">
        <v>107.65184370477569</v>
      </c>
      <c r="R141" s="8">
        <v>99.551826338639657</v>
      </c>
      <c r="S141" s="8">
        <v>94.913913169319827</v>
      </c>
      <c r="T141" s="8">
        <v>95.763108538350224</v>
      </c>
      <c r="U141" s="8">
        <v>97.918758321273515</v>
      </c>
      <c r="V141" s="8">
        <v>99.486503617945004</v>
      </c>
      <c r="W141" s="8">
        <v>99.747794500723572</v>
      </c>
      <c r="X141" s="8">
        <v>98.310694645441387</v>
      </c>
      <c r="Y141" s="8">
        <v>83.155823444283655</v>
      </c>
      <c r="Z141" s="8">
        <v>81.588078147612151</v>
      </c>
      <c r="AA141" s="8">
        <v>85.703409551374804</v>
      </c>
      <c r="AB141" s="8">
        <v>90.27600000000001</v>
      </c>
      <c r="AC141" s="8">
        <v>91.386486251808961</v>
      </c>
      <c r="AD141" s="8">
        <v>93.215522431259032</v>
      </c>
      <c r="AE141" s="8">
        <v>93.41149059334299</v>
      </c>
      <c r="AF141" s="8">
        <v>90.602613603473216</v>
      </c>
      <c r="AG141" s="8">
        <v>90.602613603473216</v>
      </c>
      <c r="AH141" s="8">
        <v>93.607458755426919</v>
      </c>
    </row>
    <row r="142" spans="1:34" x14ac:dyDescent="0.25">
      <c r="A142">
        <v>12</v>
      </c>
      <c r="B142" t="s">
        <v>117</v>
      </c>
      <c r="C142" s="8">
        <v>111.92533966327497</v>
      </c>
      <c r="D142" s="8">
        <v>115.61871529061403</v>
      </c>
      <c r="E142" s="8">
        <v>116.98365845723934</v>
      </c>
      <c r="F142" s="8">
        <v>114.81580754554034</v>
      </c>
      <c r="G142" s="8">
        <v>109.83777952608334</v>
      </c>
      <c r="H142" s="8">
        <v>106.46556699677376</v>
      </c>
      <c r="I142" s="8">
        <v>107.26847474184747</v>
      </c>
      <c r="J142" s="8">
        <v>110.88155959467916</v>
      </c>
      <c r="K142" s="8">
        <v>116.3413322611804</v>
      </c>
      <c r="L142" s="8">
        <v>118.34860162386464</v>
      </c>
      <c r="M142" s="8">
        <v>120.11499866302682</v>
      </c>
      <c r="N142" s="8">
        <v>120.76844547134937</v>
      </c>
      <c r="O142" s="8">
        <v>117.41830591497228</v>
      </c>
      <c r="P142" s="8">
        <v>116.60119870609982</v>
      </c>
      <c r="Q142" s="8">
        <v>109.98263031423291</v>
      </c>
      <c r="R142" s="8">
        <v>98.461418669131234</v>
      </c>
      <c r="S142" s="8">
        <v>92.496536044362287</v>
      </c>
      <c r="T142" s="8">
        <v>91.5977181146026</v>
      </c>
      <c r="U142" s="8">
        <v>93.313643253234744</v>
      </c>
      <c r="V142" s="8">
        <v>94.621014787430681</v>
      </c>
      <c r="W142" s="8">
        <v>95.438121996303138</v>
      </c>
      <c r="X142" s="8">
        <v>95.438121996303138</v>
      </c>
      <c r="Y142" s="8">
        <v>81.629010166358597</v>
      </c>
      <c r="Z142" s="8">
        <v>79.667952865064706</v>
      </c>
      <c r="AA142" s="8">
        <v>84.734017560073937</v>
      </c>
      <c r="AB142" s="8">
        <v>88.411000000000001</v>
      </c>
      <c r="AC142" s="8">
        <v>88.737842883548979</v>
      </c>
      <c r="AD142" s="8">
        <v>90.453768022181151</v>
      </c>
      <c r="AE142" s="8">
        <v>89.881792975970427</v>
      </c>
      <c r="AF142" s="8">
        <v>86.286521256931607</v>
      </c>
      <c r="AG142" s="8">
        <v>86.449942698706096</v>
      </c>
      <c r="AH142" s="8">
        <v>89.391528650646961</v>
      </c>
    </row>
    <row r="143" spans="1:34" x14ac:dyDescent="0.25">
      <c r="A143">
        <v>13</v>
      </c>
      <c r="B143" t="s">
        <v>118</v>
      </c>
      <c r="C143" s="8">
        <v>231.35781871894653</v>
      </c>
      <c r="D143" s="8">
        <v>236.36917941321974</v>
      </c>
      <c r="E143" s="8">
        <v>232.55099983663058</v>
      </c>
      <c r="F143" s="8">
        <v>222.76691467162101</v>
      </c>
      <c r="G143" s="8">
        <v>211.55101216539049</v>
      </c>
      <c r="H143" s="8">
        <v>199.85783721208631</v>
      </c>
      <c r="I143" s="8">
        <v>194.9657946295815</v>
      </c>
      <c r="J143" s="8">
        <v>193.77261351189745</v>
      </c>
      <c r="K143" s="8">
        <v>199.49988287678113</v>
      </c>
      <c r="L143" s="8">
        <v>206.6589695828857</v>
      </c>
      <c r="M143" s="8">
        <v>212.26692083600093</v>
      </c>
      <c r="N143" s="8">
        <v>218.61688333333336</v>
      </c>
      <c r="O143" s="8">
        <v>209.54313333333334</v>
      </c>
      <c r="P143" s="8">
        <v>215.22935000000001</v>
      </c>
      <c r="Q143" s="8">
        <v>209.66411666666667</v>
      </c>
      <c r="R143" s="8">
        <v>178.93435000000002</v>
      </c>
      <c r="S143" s="8">
        <v>161.39176666666668</v>
      </c>
      <c r="T143" s="8">
        <v>157.27833333333334</v>
      </c>
      <c r="U143" s="8">
        <v>156.43145000000001</v>
      </c>
      <c r="V143" s="8">
        <v>155.70555000000002</v>
      </c>
      <c r="W143" s="8">
        <v>151.71310000000003</v>
      </c>
      <c r="X143" s="8">
        <v>148.44655</v>
      </c>
      <c r="Y143" s="8">
        <v>135.13838333333334</v>
      </c>
      <c r="Z143" s="8">
        <v>130.54101666666668</v>
      </c>
      <c r="AA143" s="8">
        <v>131.87183333333334</v>
      </c>
      <c r="AB143" s="8">
        <v>130.66200000000001</v>
      </c>
      <c r="AC143" s="8">
        <v>126.79053333333333</v>
      </c>
      <c r="AD143" s="8">
        <v>124.97578333333335</v>
      </c>
      <c r="AE143" s="8">
        <v>126.06463333333333</v>
      </c>
      <c r="AF143" s="8">
        <v>124.97578333333335</v>
      </c>
      <c r="AG143" s="8">
        <v>124.49185</v>
      </c>
      <c r="AH143" s="8">
        <v>125.70168333333335</v>
      </c>
    </row>
    <row r="144" spans="1:34" x14ac:dyDescent="0.25">
      <c r="A144">
        <v>14</v>
      </c>
      <c r="B144" t="s">
        <v>119</v>
      </c>
      <c r="C144" s="8">
        <v>55.794462860636571</v>
      </c>
      <c r="D144" s="8">
        <v>55.708625225466363</v>
      </c>
      <c r="E144" s="8">
        <v>54.67857360342385</v>
      </c>
      <c r="F144" s="8">
        <v>52.189282183487741</v>
      </c>
      <c r="G144" s="8">
        <v>49.099127317360178</v>
      </c>
      <c r="H144" s="8">
        <v>48.412426235998502</v>
      </c>
      <c r="I144" s="8">
        <v>48.154913330487872</v>
      </c>
      <c r="J144" s="8">
        <v>49.270802587700601</v>
      </c>
      <c r="K144" s="8">
        <v>50.129178939402706</v>
      </c>
      <c r="L144" s="8">
        <v>49.871666033892069</v>
      </c>
      <c r="M144" s="8">
        <v>49.957503669062277</v>
      </c>
      <c r="N144" s="8">
        <v>51.144379781420767</v>
      </c>
      <c r="O144" s="8">
        <v>50.273095628415305</v>
      </c>
      <c r="P144" s="8">
        <v>50.79586612021857</v>
      </c>
      <c r="Q144" s="8">
        <v>47.746371584699446</v>
      </c>
      <c r="R144" s="8">
        <v>42.692923497267756</v>
      </c>
      <c r="S144" s="8">
        <v>39.64342896174864</v>
      </c>
      <c r="T144" s="8">
        <v>38.162245901639345</v>
      </c>
      <c r="U144" s="8">
        <v>37.290961748633883</v>
      </c>
      <c r="V144" s="8">
        <v>37.203833333333336</v>
      </c>
      <c r="W144" s="8">
        <v>36.681062841530057</v>
      </c>
      <c r="X144" s="8">
        <v>36.071163934426224</v>
      </c>
      <c r="Y144" s="8">
        <v>31.714743169398904</v>
      </c>
      <c r="Z144" s="8">
        <v>30.582073770491803</v>
      </c>
      <c r="AA144" s="8">
        <v>31.191972677595626</v>
      </c>
      <c r="AB144" s="8">
        <v>31.888999999999999</v>
      </c>
      <c r="AC144" s="8">
        <v>32.063256830601091</v>
      </c>
      <c r="AD144" s="8">
        <v>32.498898907103822</v>
      </c>
      <c r="AE144" s="8">
        <v>32.760284153005465</v>
      </c>
      <c r="AF144" s="8">
        <v>32.760284153005465</v>
      </c>
      <c r="AG144" s="8">
        <v>33.370183060109291</v>
      </c>
      <c r="AH144" s="8">
        <v>34.067210382513657</v>
      </c>
    </row>
    <row r="145" spans="1:34" x14ac:dyDescent="0.25">
      <c r="A145">
        <v>15</v>
      </c>
      <c r="B145" t="s">
        <v>120</v>
      </c>
      <c r="C145" s="8">
        <v>84.823511379574867</v>
      </c>
      <c r="D145" s="8">
        <v>84.896698188357931</v>
      </c>
      <c r="E145" s="8">
        <v>84.750324570791804</v>
      </c>
      <c r="F145" s="8">
        <v>81.383731366770704</v>
      </c>
      <c r="G145" s="8">
        <v>76.69977560465442</v>
      </c>
      <c r="H145" s="8">
        <v>78.822193059363357</v>
      </c>
      <c r="I145" s="8">
        <v>80.651863278940041</v>
      </c>
      <c r="J145" s="8">
        <v>86.36043436401927</v>
      </c>
      <c r="K145" s="8">
        <v>89.946587994389574</v>
      </c>
      <c r="L145" s="8">
        <v>89.141533097775834</v>
      </c>
      <c r="M145" s="8">
        <v>90.458895655871032</v>
      </c>
      <c r="N145" s="8">
        <v>92.979123537061128</v>
      </c>
      <c r="O145" s="8">
        <v>96.083355006501947</v>
      </c>
      <c r="P145" s="8">
        <v>96.157265279583882</v>
      </c>
      <c r="Q145" s="8">
        <v>88.840148244473355</v>
      </c>
      <c r="R145" s="8">
        <v>84.183801040312076</v>
      </c>
      <c r="S145" s="8">
        <v>81.37521066319897</v>
      </c>
      <c r="T145" s="8">
        <v>81.37521066319897</v>
      </c>
      <c r="U145" s="8">
        <v>80.414377113133952</v>
      </c>
      <c r="V145" s="8">
        <v>77.75360728218466</v>
      </c>
      <c r="W145" s="8">
        <v>72.284247074122234</v>
      </c>
      <c r="X145" s="8">
        <v>64.006296488946688</v>
      </c>
      <c r="Y145" s="8">
        <v>48.632959687906379</v>
      </c>
      <c r="Z145" s="8">
        <v>49.22424187256177</v>
      </c>
      <c r="AA145" s="8">
        <v>52.32847334200261</v>
      </c>
      <c r="AB145" s="8">
        <v>56.83700000000001</v>
      </c>
      <c r="AC145" s="8">
        <v>59.867321196358915</v>
      </c>
      <c r="AD145" s="8">
        <v>63.784565669700918</v>
      </c>
      <c r="AE145" s="8">
        <v>66.962707412223665</v>
      </c>
      <c r="AF145" s="8">
        <v>69.032195058517559</v>
      </c>
      <c r="AG145" s="8">
        <v>71.027772431729531</v>
      </c>
      <c r="AH145" s="8">
        <v>73.171170351105332</v>
      </c>
    </row>
    <row r="146" spans="1:34" x14ac:dyDescent="0.25">
      <c r="A146">
        <v>16</v>
      </c>
      <c r="B146" t="s">
        <v>121</v>
      </c>
      <c r="C146" s="8">
        <v>104.8958975704732</v>
      </c>
      <c r="D146" s="8">
        <v>106.36885902081083</v>
      </c>
      <c r="E146" s="8">
        <v>107.52618587464754</v>
      </c>
      <c r="F146" s="8">
        <v>105.63237829564201</v>
      </c>
      <c r="G146" s="8">
        <v>99.950955558625409</v>
      </c>
      <c r="H146" s="8">
        <v>93.953898225107892</v>
      </c>
      <c r="I146" s="8">
        <v>84.695283394414147</v>
      </c>
      <c r="J146" s="8">
        <v>79.22428372173151</v>
      </c>
      <c r="K146" s="8">
        <v>75.436668563720445</v>
      </c>
      <c r="L146" s="8">
        <v>76.278360821056225</v>
      </c>
      <c r="M146" s="8">
        <v>79.75034138256639</v>
      </c>
      <c r="N146" s="8">
        <v>85.126185735512621</v>
      </c>
      <c r="O146" s="8">
        <v>82.469313521545317</v>
      </c>
      <c r="P146" s="8">
        <v>78.643417533432384</v>
      </c>
      <c r="Q146" s="8">
        <v>76.517919762258543</v>
      </c>
      <c r="R146" s="8">
        <v>71.73554977711737</v>
      </c>
      <c r="S146" s="8">
        <v>68.334753343239228</v>
      </c>
      <c r="T146" s="8">
        <v>69.078677563150066</v>
      </c>
      <c r="U146" s="8">
        <v>71.310450222882608</v>
      </c>
      <c r="V146" s="8">
        <v>73.223398216939074</v>
      </c>
      <c r="W146" s="8">
        <v>75.348895988112915</v>
      </c>
      <c r="X146" s="8">
        <v>76.943019316493306</v>
      </c>
      <c r="Y146" s="8">
        <v>71.310450222882608</v>
      </c>
      <c r="Z146" s="8">
        <v>68.547303120356617</v>
      </c>
      <c r="AA146" s="8">
        <v>69.503777117384828</v>
      </c>
      <c r="AB146" s="8">
        <v>71.522999999999996</v>
      </c>
      <c r="AC146" s="8">
        <v>72.373199108469535</v>
      </c>
      <c r="AD146" s="8">
        <v>71.948099554234773</v>
      </c>
      <c r="AE146" s="8">
        <v>72.692023774145611</v>
      </c>
      <c r="AF146" s="8">
        <v>71.522999999999996</v>
      </c>
      <c r="AG146" s="8">
        <v>71.09790044576522</v>
      </c>
      <c r="AH146" s="8">
        <v>73.435947994056463</v>
      </c>
    </row>
    <row r="147" spans="1:34" x14ac:dyDescent="0.25">
      <c r="A147">
        <v>17</v>
      </c>
      <c r="B147" t="s">
        <v>122</v>
      </c>
      <c r="C147" s="8">
        <v>31.081409894248395</v>
      </c>
      <c r="D147" s="8">
        <v>31.819101584776448</v>
      </c>
      <c r="E147" s="8">
        <v>31.769922138741251</v>
      </c>
      <c r="F147" s="8">
        <v>30.687974325966774</v>
      </c>
      <c r="G147" s="8">
        <v>28.720796484558647</v>
      </c>
      <c r="H147" s="8">
        <v>28.425719808347431</v>
      </c>
      <c r="I147" s="8">
        <v>29.114232052840272</v>
      </c>
      <c r="J147" s="8">
        <v>30.04864152750913</v>
      </c>
      <c r="K147" s="8">
        <v>30.04864152750913</v>
      </c>
      <c r="L147" s="8">
        <v>29.851923743368321</v>
      </c>
      <c r="M147" s="8">
        <v>30.442077095790761</v>
      </c>
      <c r="N147" s="8">
        <v>32.3340583090379</v>
      </c>
      <c r="O147" s="8">
        <v>33.39336443148688</v>
      </c>
      <c r="P147" s="8">
        <v>33.847352769679297</v>
      </c>
      <c r="Q147" s="8">
        <v>31.829626822157433</v>
      </c>
      <c r="R147" s="8">
        <v>29.862344023323612</v>
      </c>
      <c r="S147" s="8">
        <v>28.197720116618076</v>
      </c>
      <c r="T147" s="8">
        <v>28.197720116618076</v>
      </c>
      <c r="U147" s="8">
        <v>27.895061224489794</v>
      </c>
      <c r="V147" s="8">
        <v>27.541959183673466</v>
      </c>
      <c r="W147" s="8">
        <v>26.129551020408162</v>
      </c>
      <c r="X147" s="8">
        <v>23.657836734693877</v>
      </c>
      <c r="Y147" s="8">
        <v>18.714408163265308</v>
      </c>
      <c r="Z147" s="8">
        <v>17.402886297376096</v>
      </c>
      <c r="AA147" s="8">
        <v>17.402886297376096</v>
      </c>
      <c r="AB147" s="8">
        <v>17.302</v>
      </c>
      <c r="AC147" s="8">
        <v>17.655102040816328</v>
      </c>
      <c r="AD147" s="8">
        <v>18.109090379008748</v>
      </c>
      <c r="AE147" s="8">
        <v>18.663965014577258</v>
      </c>
      <c r="AF147" s="8">
        <v>19.168396501457725</v>
      </c>
      <c r="AG147" s="8">
        <v>19.37016909620991</v>
      </c>
      <c r="AH147" s="8">
        <v>19.37016909620991</v>
      </c>
    </row>
    <row r="148" spans="1:34" x14ac:dyDescent="0.25">
      <c r="A148">
        <v>18</v>
      </c>
      <c r="B148" t="s">
        <v>123</v>
      </c>
      <c r="C148" s="8">
        <v>53.991369243946721</v>
      </c>
      <c r="D148" s="8">
        <v>56.224394855217781</v>
      </c>
      <c r="E148" s="8">
        <v>56.702900343347302</v>
      </c>
      <c r="F148" s="8">
        <v>56.064893025841265</v>
      </c>
      <c r="G148" s="8">
        <v>55.347134793647001</v>
      </c>
      <c r="H148" s="8">
        <v>55.028131134894004</v>
      </c>
      <c r="I148" s="8">
        <v>55.586387537711765</v>
      </c>
      <c r="J148" s="8">
        <v>56.383896684594283</v>
      </c>
      <c r="K148" s="8">
        <v>56.78265125803555</v>
      </c>
      <c r="L148" s="8">
        <v>57.261156746165042</v>
      </c>
      <c r="M148" s="8">
        <v>57.978914978359327</v>
      </c>
      <c r="N148" s="8">
        <v>59.705137745974952</v>
      </c>
      <c r="O148" s="8">
        <v>59.374361359570656</v>
      </c>
      <c r="P148" s="8">
        <v>59.126279069767442</v>
      </c>
      <c r="Q148" s="8">
        <v>57.389703041144905</v>
      </c>
      <c r="R148" s="8">
        <v>55.074268336314852</v>
      </c>
      <c r="S148" s="8">
        <v>53.420386404293374</v>
      </c>
      <c r="T148" s="8">
        <v>52.345363148479429</v>
      </c>
      <c r="U148" s="8">
        <v>52.593445438282643</v>
      </c>
      <c r="V148" s="8">
        <v>52.345363148479429</v>
      </c>
      <c r="W148" s="8">
        <v>51.683810375670838</v>
      </c>
      <c r="X148" s="8">
        <v>50.691481216457959</v>
      </c>
      <c r="Y148" s="8">
        <v>46.391388193202147</v>
      </c>
      <c r="Z148" s="8">
        <v>45.23367084078712</v>
      </c>
      <c r="AA148" s="8">
        <v>45.564447227191415</v>
      </c>
      <c r="AB148" s="8">
        <v>46.226000000000006</v>
      </c>
      <c r="AC148" s="8">
        <v>46.391388193202147</v>
      </c>
      <c r="AD148" s="8">
        <v>46.887552772808583</v>
      </c>
      <c r="AE148" s="8">
        <v>47.383717352415033</v>
      </c>
      <c r="AF148" s="8">
        <v>47.218329159212878</v>
      </c>
      <c r="AG148" s="8">
        <v>47.879881932021462</v>
      </c>
      <c r="AH148" s="8">
        <v>48.872211091234341</v>
      </c>
    </row>
    <row r="149" spans="1:34" x14ac:dyDescent="0.25">
      <c r="A149">
        <v>19</v>
      </c>
      <c r="B149" t="s">
        <v>124</v>
      </c>
      <c r="C149" s="8">
        <v>94.749241880712773</v>
      </c>
      <c r="D149" s="8">
        <v>95.421619706004662</v>
      </c>
      <c r="E149" s="8">
        <v>95.477651191445659</v>
      </c>
      <c r="F149" s="8">
        <v>96.598280900265436</v>
      </c>
      <c r="G149" s="8">
        <v>96.093997531296523</v>
      </c>
      <c r="H149" s="8">
        <v>95.253525249681701</v>
      </c>
      <c r="I149" s="8">
        <v>95.645745647768621</v>
      </c>
      <c r="J149" s="8">
        <v>96.374154958501464</v>
      </c>
      <c r="K149" s="8">
        <v>97.830973579967193</v>
      </c>
      <c r="L149" s="8">
        <v>98.279225463495095</v>
      </c>
      <c r="M149" s="8">
        <v>97.887005065408175</v>
      </c>
      <c r="N149" s="8">
        <v>99.771310410094642</v>
      </c>
      <c r="O149" s="8">
        <v>100.64090347003156</v>
      </c>
      <c r="P149" s="8">
        <v>100.17712050473186</v>
      </c>
      <c r="Q149" s="8">
        <v>99.133608832807568</v>
      </c>
      <c r="R149" s="8">
        <v>97.974151419558368</v>
      </c>
      <c r="S149" s="8">
        <v>96.119019558359611</v>
      </c>
      <c r="T149" s="8">
        <v>94.901589274447943</v>
      </c>
      <c r="U149" s="8">
        <v>93.742131861198743</v>
      </c>
      <c r="V149" s="8">
        <v>93.626186119873822</v>
      </c>
      <c r="W149" s="8">
        <v>93.974023343848586</v>
      </c>
      <c r="X149" s="8">
        <v>93.626186119873822</v>
      </c>
      <c r="Y149" s="8">
        <v>91.481189905362768</v>
      </c>
      <c r="Z149" s="8">
        <v>90.495651104100943</v>
      </c>
      <c r="AA149" s="8">
        <v>91.307271293375393</v>
      </c>
      <c r="AB149" s="8">
        <v>91.887</v>
      </c>
      <c r="AC149" s="8">
        <v>92.698620189274436</v>
      </c>
      <c r="AD149" s="8">
        <v>94.263887697160882</v>
      </c>
      <c r="AE149" s="8">
        <v>97.046585488958996</v>
      </c>
      <c r="AF149" s="8">
        <v>99.655364668769707</v>
      </c>
      <c r="AG149" s="8">
        <v>103.71346561514196</v>
      </c>
      <c r="AH149" s="8">
        <v>105.16278738170348</v>
      </c>
    </row>
    <row r="150" spans="1:34" x14ac:dyDescent="0.25">
      <c r="A150">
        <v>20</v>
      </c>
      <c r="B150" t="s">
        <v>125</v>
      </c>
      <c r="C150" s="8">
        <v>35.616015419546379</v>
      </c>
      <c r="D150" s="8">
        <v>35.616015419546379</v>
      </c>
      <c r="E150" s="8">
        <v>35.664145170113336</v>
      </c>
      <c r="F150" s="8">
        <v>34.653420408207282</v>
      </c>
      <c r="G150" s="8">
        <v>33.161398140631697</v>
      </c>
      <c r="H150" s="8">
        <v>32.872619637229974</v>
      </c>
      <c r="I150" s="8">
        <v>32.920749387796924</v>
      </c>
      <c r="J150" s="8">
        <v>33.305787392332562</v>
      </c>
      <c r="K150" s="8">
        <v>32.872619637229974</v>
      </c>
      <c r="L150" s="8">
        <v>31.669375873056104</v>
      </c>
      <c r="M150" s="8">
        <v>31.28433786852047</v>
      </c>
      <c r="N150" s="8">
        <v>31.831786666666666</v>
      </c>
      <c r="O150" s="8">
        <v>30.195573333333336</v>
      </c>
      <c r="P150" s="8">
        <v>29.154346666666665</v>
      </c>
      <c r="Q150" s="8">
        <v>25.634008888888889</v>
      </c>
      <c r="R150" s="8">
        <v>23.402808888888888</v>
      </c>
      <c r="S150" s="8">
        <v>21.518684444444443</v>
      </c>
      <c r="T150" s="8">
        <v>19.981635555555556</v>
      </c>
      <c r="U150" s="8">
        <v>18.44458666666667</v>
      </c>
      <c r="V150" s="8">
        <v>17.056284444444444</v>
      </c>
      <c r="W150" s="8">
        <v>15.915893333333333</v>
      </c>
      <c r="X150" s="8">
        <v>14.527591111111112</v>
      </c>
      <c r="Y150" s="8">
        <v>11.899733333333334</v>
      </c>
      <c r="Z150" s="8">
        <v>11.403911111111112</v>
      </c>
      <c r="AA150" s="8">
        <v>11.453493333333334</v>
      </c>
      <c r="AB150" s="8">
        <v>11.156000000000001</v>
      </c>
      <c r="AC150" s="8">
        <v>11.106417777777779</v>
      </c>
      <c r="AD150" s="8">
        <v>11.106417777777779</v>
      </c>
      <c r="AE150" s="8">
        <v>11.205582222222223</v>
      </c>
      <c r="AF150" s="8">
        <v>10.908088888888891</v>
      </c>
      <c r="AG150" s="8">
        <v>11.007253333333335</v>
      </c>
      <c r="AH150" s="8">
        <v>10.908088888888891</v>
      </c>
    </row>
    <row r="151" spans="1:34" x14ac:dyDescent="0.25">
      <c r="A151">
        <v>21</v>
      </c>
      <c r="B151" t="s">
        <v>126</v>
      </c>
      <c r="C151" s="8">
        <v>53.612592889971999</v>
      </c>
      <c r="D151" s="8">
        <v>53.382298246973832</v>
      </c>
      <c r="E151" s="8">
        <v>52.322942889182293</v>
      </c>
      <c r="F151" s="8">
        <v>49.789701816202523</v>
      </c>
      <c r="G151" s="8">
        <v>48.03946252941649</v>
      </c>
      <c r="H151" s="8">
        <v>47.763108957818694</v>
      </c>
      <c r="I151" s="8">
        <v>46.243164314030828</v>
      </c>
      <c r="J151" s="8">
        <v>44.723219670242962</v>
      </c>
      <c r="K151" s="8">
        <v>42.742685740458782</v>
      </c>
      <c r="L151" s="8">
        <v>39.057971452488204</v>
      </c>
      <c r="M151" s="8">
        <v>36.478671450908784</v>
      </c>
      <c r="N151" s="8">
        <v>33.288883040935673</v>
      </c>
      <c r="O151" s="8">
        <v>29.277023391812868</v>
      </c>
      <c r="P151" s="8">
        <v>25.742766081871341</v>
      </c>
      <c r="Q151" s="8">
        <v>22.542830409356725</v>
      </c>
      <c r="R151" s="8">
        <v>18.81753216374269</v>
      </c>
      <c r="S151" s="8">
        <v>16.429520467836259</v>
      </c>
      <c r="T151" s="8">
        <v>15.235514619883041</v>
      </c>
      <c r="U151" s="8">
        <v>13.754947368421053</v>
      </c>
      <c r="V151" s="8">
        <v>12.751982456140352</v>
      </c>
      <c r="W151" s="8">
        <v>11.510216374269005</v>
      </c>
      <c r="X151" s="8">
        <v>10.746052631578946</v>
      </c>
      <c r="Y151" s="8">
        <v>9.0266842105263159</v>
      </c>
      <c r="Z151" s="8">
        <v>8.5490818713450292</v>
      </c>
      <c r="AA151" s="8">
        <v>8.3102807017543849</v>
      </c>
      <c r="AB151" s="8">
        <v>8.1669999999999998</v>
      </c>
      <c r="AC151" s="8">
        <v>7.9759590643274851</v>
      </c>
      <c r="AD151" s="8">
        <v>7.7371578947368427</v>
      </c>
      <c r="AE151" s="8">
        <v>7.6416374269005845</v>
      </c>
      <c r="AF151" s="8">
        <v>7.3073157894736838</v>
      </c>
      <c r="AG151" s="8">
        <v>6.9252339181286535</v>
      </c>
      <c r="AH151" s="8">
        <v>6.5431520467836251</v>
      </c>
    </row>
    <row r="152" spans="1:34" x14ac:dyDescent="0.25">
      <c r="A152">
        <v>22</v>
      </c>
      <c r="B152" t="s">
        <v>127</v>
      </c>
      <c r="C152" s="8">
        <v>48.583082812844886</v>
      </c>
      <c r="D152" s="8">
        <v>49.198058544653037</v>
      </c>
      <c r="E152" s="8">
        <v>49.582418377033143</v>
      </c>
      <c r="F152" s="8">
        <v>49.659290343509163</v>
      </c>
      <c r="G152" s="8">
        <v>48.736826745796918</v>
      </c>
      <c r="H152" s="8">
        <v>48.583082812844886</v>
      </c>
      <c r="I152" s="8">
        <v>48.352466913416819</v>
      </c>
      <c r="J152" s="8">
        <v>48.506210846368866</v>
      </c>
      <c r="K152" s="8">
        <v>48.890570678748965</v>
      </c>
      <c r="L152" s="8">
        <v>48.429338879892839</v>
      </c>
      <c r="M152" s="8">
        <v>48.429338879892839</v>
      </c>
      <c r="N152" s="8">
        <v>49.036835135135142</v>
      </c>
      <c r="O152" s="8">
        <v>47.934883783783782</v>
      </c>
      <c r="P152" s="8">
        <v>47.06906486486487</v>
      </c>
      <c r="Q152" s="8">
        <v>44.314186486486484</v>
      </c>
      <c r="R152" s="8">
        <v>41.716729729729735</v>
      </c>
      <c r="S152" s="8">
        <v>39.591537837837834</v>
      </c>
      <c r="T152" s="8">
        <v>38.174743243243249</v>
      </c>
      <c r="U152" s="8">
        <v>36.915370270270273</v>
      </c>
      <c r="V152" s="8">
        <v>36.049551351351354</v>
      </c>
      <c r="W152" s="8">
        <v>35.183732432432436</v>
      </c>
      <c r="X152" s="8">
        <v>33.845648648648648</v>
      </c>
      <c r="Y152" s="8">
        <v>30.933348648648646</v>
      </c>
      <c r="Z152" s="8">
        <v>30.067529729729731</v>
      </c>
      <c r="AA152" s="8">
        <v>29.752686486486486</v>
      </c>
      <c r="AB152" s="8">
        <v>29.123000000000001</v>
      </c>
      <c r="AC152" s="8">
        <v>28.88686756756757</v>
      </c>
      <c r="AD152" s="8">
        <v>28.493313513513513</v>
      </c>
      <c r="AE152" s="8">
        <v>28.650735135135132</v>
      </c>
      <c r="AF152" s="8">
        <v>28.414602702702705</v>
      </c>
      <c r="AG152" s="8">
        <v>28.335891891891894</v>
      </c>
      <c r="AH152" s="8">
        <v>27.863627027027029</v>
      </c>
    </row>
    <row r="153" spans="1:34" x14ac:dyDescent="0.25">
      <c r="A153">
        <v>23</v>
      </c>
      <c r="B153" t="s">
        <v>128</v>
      </c>
      <c r="C153" s="8">
        <v>43.899782234436344</v>
      </c>
      <c r="D153" s="8">
        <v>45.443995679868777</v>
      </c>
      <c r="E153" s="8">
        <v>46.216102402584994</v>
      </c>
      <c r="F153" s="8">
        <v>46.436704323361056</v>
      </c>
      <c r="G153" s="8">
        <v>45.1682432788987</v>
      </c>
      <c r="H153" s="8">
        <v>44.506437516570514</v>
      </c>
      <c r="I153" s="8">
        <v>44.671888957152561</v>
      </c>
      <c r="J153" s="8">
        <v>45.388845199674769</v>
      </c>
      <c r="K153" s="8">
        <v>46.050650962002948</v>
      </c>
      <c r="L153" s="8">
        <v>45.830049041226886</v>
      </c>
      <c r="M153" s="8">
        <v>45.885199521420901</v>
      </c>
      <c r="N153" s="8">
        <v>44.220096196868013</v>
      </c>
      <c r="O153" s="8">
        <v>43.876861297539151</v>
      </c>
      <c r="P153" s="8">
        <v>43.304803131991051</v>
      </c>
      <c r="Q153" s="8">
        <v>42.904362416107389</v>
      </c>
      <c r="R153" s="8">
        <v>39.758042505592847</v>
      </c>
      <c r="S153" s="8">
        <v>37.698633109619685</v>
      </c>
      <c r="T153" s="8">
        <v>36.954957494407161</v>
      </c>
      <c r="U153" s="8">
        <v>35.810841163310961</v>
      </c>
      <c r="V153" s="8">
        <v>35.582017897091724</v>
      </c>
      <c r="W153" s="8">
        <v>35.009959731543624</v>
      </c>
      <c r="X153" s="8">
        <v>33.007756152125282</v>
      </c>
      <c r="Y153" s="8">
        <v>28.946143176733781</v>
      </c>
      <c r="Z153" s="8">
        <v>27.001145413870248</v>
      </c>
      <c r="AA153" s="8">
        <v>26.25746979865772</v>
      </c>
      <c r="AB153" s="8">
        <v>25.571000000000005</v>
      </c>
      <c r="AC153" s="8">
        <v>25.342176733780761</v>
      </c>
      <c r="AD153" s="8">
        <v>25.170559284116329</v>
      </c>
      <c r="AE153" s="8">
        <v>25.227765100671146</v>
      </c>
      <c r="AF153" s="8">
        <v>25.056147651006714</v>
      </c>
      <c r="AG153" s="8">
        <v>24.655706935123042</v>
      </c>
      <c r="AH153" s="8">
        <v>23.912031319910515</v>
      </c>
    </row>
    <row r="154" spans="1:34" x14ac:dyDescent="0.25">
      <c r="A154">
        <v>24</v>
      </c>
      <c r="B154" t="s">
        <v>129</v>
      </c>
      <c r="C154" s="8">
        <v>26.763186905026508</v>
      </c>
      <c r="D154" s="8">
        <v>26.27951485252602</v>
      </c>
      <c r="E154" s="8">
        <v>25.634618782525386</v>
      </c>
      <c r="F154" s="8">
        <v>25.795842800025547</v>
      </c>
      <c r="G154" s="8">
        <v>24.989722712524749</v>
      </c>
      <c r="H154" s="8">
        <v>24.506050660024272</v>
      </c>
      <c r="I154" s="8">
        <v>23.21625852002299</v>
      </c>
      <c r="J154" s="8">
        <v>22.571362450022352</v>
      </c>
      <c r="K154" s="8">
        <v>22.248914415022032</v>
      </c>
      <c r="L154" s="8">
        <v>21.765242362521555</v>
      </c>
      <c r="M154" s="8">
        <v>20.959122275020754</v>
      </c>
      <c r="N154" s="8">
        <v>19.753799999999998</v>
      </c>
      <c r="O154" s="8">
        <v>20.08030909090909</v>
      </c>
      <c r="P154" s="8">
        <v>19.590545454545452</v>
      </c>
      <c r="Q154" s="8">
        <v>19.264036363636361</v>
      </c>
      <c r="R154" s="8">
        <v>19.100781818181815</v>
      </c>
      <c r="S154" s="8">
        <v>18.774272727272727</v>
      </c>
      <c r="T154" s="8">
        <v>17.957999999999998</v>
      </c>
      <c r="U154" s="8">
        <v>17.957999999999998</v>
      </c>
      <c r="V154" s="8">
        <v>17.957999999999998</v>
      </c>
      <c r="W154" s="8">
        <v>18.447763636363636</v>
      </c>
      <c r="X154" s="8">
        <v>18.774272727272727</v>
      </c>
      <c r="Y154" s="8">
        <v>18.447763636363636</v>
      </c>
      <c r="Z154" s="8">
        <v>17.794745454545453</v>
      </c>
      <c r="AA154" s="8">
        <v>17.957999999999998</v>
      </c>
      <c r="AB154" s="8">
        <v>17.957999999999998</v>
      </c>
      <c r="AC154" s="8">
        <v>17.957999999999998</v>
      </c>
      <c r="AD154" s="8">
        <v>17.957999999999998</v>
      </c>
      <c r="AE154" s="8">
        <v>17.794745454545453</v>
      </c>
      <c r="AF154" s="8">
        <v>17.794745454545453</v>
      </c>
      <c r="AG154" s="8">
        <v>18.28450909090909</v>
      </c>
      <c r="AH154" s="8">
        <v>18.28450909090909</v>
      </c>
    </row>
    <row r="155" spans="1:34" x14ac:dyDescent="0.25">
      <c r="A155">
        <v>25</v>
      </c>
      <c r="B155" t="s">
        <v>130</v>
      </c>
      <c r="C155" s="8">
        <v>109.12249950950836</v>
      </c>
      <c r="D155" s="8">
        <v>113.00342522428167</v>
      </c>
      <c r="E155" s="8">
        <v>113.57414959410127</v>
      </c>
      <c r="F155" s="8">
        <v>114.2590188378848</v>
      </c>
      <c r="G155" s="8">
        <v>113.68829446806519</v>
      </c>
      <c r="H155" s="8">
        <v>113.80243934202912</v>
      </c>
      <c r="I155" s="8">
        <v>113.00342522428167</v>
      </c>
      <c r="J155" s="8">
        <v>112.20441110653422</v>
      </c>
      <c r="K155" s="8">
        <v>111.97612135860638</v>
      </c>
      <c r="L155" s="8">
        <v>111.5195418627507</v>
      </c>
      <c r="M155" s="8">
        <v>112.31855598049815</v>
      </c>
      <c r="N155" s="8">
        <v>112.97769987063388</v>
      </c>
      <c r="O155" s="8">
        <v>112.6297192755498</v>
      </c>
      <c r="P155" s="8">
        <v>112.16574514877102</v>
      </c>
      <c r="Q155" s="8">
        <v>109.49789391979303</v>
      </c>
      <c r="R155" s="8">
        <v>105.55411384217334</v>
      </c>
      <c r="S155" s="8">
        <v>102.88626261319534</v>
      </c>
      <c r="T155" s="8">
        <v>100.79837904269081</v>
      </c>
      <c r="U155" s="8">
        <v>100.21841138421732</v>
      </c>
      <c r="V155" s="8">
        <v>99.058476067270362</v>
      </c>
      <c r="W155" s="8">
        <v>98.014534282018104</v>
      </c>
      <c r="X155" s="8">
        <v>97.08658602846053</v>
      </c>
      <c r="Y155" s="8">
        <v>91.170915912031049</v>
      </c>
      <c r="Z155" s="8">
        <v>89.89498706338938</v>
      </c>
      <c r="AA155" s="8">
        <v>89.778993531694709</v>
      </c>
      <c r="AB155" s="8">
        <v>89.662999999999997</v>
      </c>
      <c r="AC155" s="8">
        <v>91.170915912031049</v>
      </c>
      <c r="AD155" s="8">
        <v>91.750883570504527</v>
      </c>
      <c r="AE155" s="8">
        <v>92.446844760672704</v>
      </c>
      <c r="AF155" s="8">
        <v>92.562838292367402</v>
      </c>
      <c r="AG155" s="8">
        <v>94.534728331177234</v>
      </c>
      <c r="AH155" s="8">
        <v>95.114695989650713</v>
      </c>
    </row>
    <row r="156" spans="1:34" x14ac:dyDescent="0.25">
      <c r="A156">
        <v>26</v>
      </c>
      <c r="B156" t="s">
        <v>131</v>
      </c>
      <c r="C156" s="8">
        <v>45.943757112417359</v>
      </c>
      <c r="D156" s="8">
        <v>46.553090761123165</v>
      </c>
      <c r="E156" s="8">
        <v>48.015491518017086</v>
      </c>
      <c r="F156" s="8">
        <v>48.137358247758236</v>
      </c>
      <c r="G156" s="8">
        <v>46.735890855734894</v>
      </c>
      <c r="H156" s="8">
        <v>48.198291612628829</v>
      </c>
      <c r="I156" s="8">
        <v>50.087225923616806</v>
      </c>
      <c r="J156" s="8">
        <v>52.646427248181162</v>
      </c>
      <c r="K156" s="8">
        <v>54.413494829427989</v>
      </c>
      <c r="L156" s="8">
        <v>54.900961748392632</v>
      </c>
      <c r="M156" s="8">
        <v>56.058695680933646</v>
      </c>
      <c r="N156" s="8">
        <v>56.487353407290023</v>
      </c>
      <c r="O156" s="8">
        <v>57.786624405705226</v>
      </c>
      <c r="P156" s="8">
        <v>58.034104595879562</v>
      </c>
      <c r="Q156" s="8">
        <v>54.321901743264654</v>
      </c>
      <c r="R156" s="8">
        <v>51.723359746434227</v>
      </c>
      <c r="S156" s="8">
        <v>49.743518225039615</v>
      </c>
      <c r="T156" s="8">
        <v>48.815467511885892</v>
      </c>
      <c r="U156" s="8">
        <v>48.753597464342313</v>
      </c>
      <c r="V156" s="8">
        <v>48.629857369255149</v>
      </c>
      <c r="W156" s="8">
        <v>46.155055467511886</v>
      </c>
      <c r="X156" s="8">
        <v>44.298954041204432</v>
      </c>
      <c r="Y156" s="8">
        <v>37.988209191759118</v>
      </c>
      <c r="Z156" s="8">
        <v>38.050079239302697</v>
      </c>
      <c r="AA156" s="8">
        <v>38.483169572107762</v>
      </c>
      <c r="AB156" s="8">
        <v>39.04</v>
      </c>
      <c r="AC156" s="8">
        <v>39.844310618066558</v>
      </c>
      <c r="AD156" s="8">
        <v>41.143581616481782</v>
      </c>
      <c r="AE156" s="8">
        <v>42.071632329635506</v>
      </c>
      <c r="AF156" s="8">
        <v>42.628462757527728</v>
      </c>
      <c r="AG156" s="8">
        <v>43.618383518225038</v>
      </c>
      <c r="AH156" s="8">
        <v>44.546434231378761</v>
      </c>
    </row>
    <row r="157" spans="1:34" x14ac:dyDescent="0.25">
      <c r="A157">
        <v>27</v>
      </c>
      <c r="B157" t="s">
        <v>40</v>
      </c>
      <c r="C157" s="8">
        <v>419.48367268555108</v>
      </c>
      <c r="D157" s="8">
        <v>430.0250809191607</v>
      </c>
      <c r="E157" s="8">
        <v>446.52117777328272</v>
      </c>
      <c r="F157" s="8">
        <v>442.73914581160591</v>
      </c>
      <c r="G157" s="8">
        <v>427.04773660890453</v>
      </c>
      <c r="H157" s="8">
        <v>421.25398551867625</v>
      </c>
      <c r="I157" s="8">
        <v>421.97820440495491</v>
      </c>
      <c r="J157" s="8">
        <v>428.8180494420298</v>
      </c>
      <c r="K157" s="8">
        <v>439.84227026649182</v>
      </c>
      <c r="L157" s="8">
        <v>448.2110218412659</v>
      </c>
      <c r="M157" s="8">
        <v>460.28133661257482</v>
      </c>
      <c r="N157" s="8">
        <v>446.37128155872671</v>
      </c>
      <c r="O157" s="8">
        <v>456.3353000365899</v>
      </c>
      <c r="P157" s="8">
        <v>464.79215605561649</v>
      </c>
      <c r="Q157" s="8">
        <v>463.78738108305896</v>
      </c>
      <c r="R157" s="8">
        <v>452.98605012806439</v>
      </c>
      <c r="S157" s="8">
        <v>452.31620014635934</v>
      </c>
      <c r="T157" s="8">
        <v>459.18216245883644</v>
      </c>
      <c r="U157" s="8">
        <v>469.397374679839</v>
      </c>
      <c r="V157" s="8">
        <v>479.86378064398099</v>
      </c>
      <c r="W157" s="8">
        <v>487.31586169045005</v>
      </c>
      <c r="X157" s="8">
        <v>484.21780552506402</v>
      </c>
      <c r="Y157" s="8">
        <v>451.64635016465422</v>
      </c>
      <c r="Z157" s="8">
        <v>442.18471917306988</v>
      </c>
      <c r="AA157" s="8">
        <v>447.37605653128435</v>
      </c>
      <c r="AB157" s="8">
        <v>457.67500000000001</v>
      </c>
      <c r="AC157" s="8">
        <v>464.70842480790344</v>
      </c>
      <c r="AD157" s="8">
        <v>471.65811836809365</v>
      </c>
      <c r="AE157" s="8">
        <v>476.26333699231611</v>
      </c>
      <c r="AF157" s="8">
        <v>475.67721825832422</v>
      </c>
      <c r="AG157" s="8">
        <v>480.95228686425173</v>
      </c>
      <c r="AH157" s="8">
        <v>478.18915568971823</v>
      </c>
    </row>
    <row r="158" spans="1:34" x14ac:dyDescent="0.25">
      <c r="A158">
        <v>28</v>
      </c>
      <c r="B158" t="s">
        <v>42</v>
      </c>
      <c r="C158" s="8">
        <v>434.98110178481608</v>
      </c>
      <c r="D158" s="8">
        <v>448.53700801849845</v>
      </c>
      <c r="E158" s="8">
        <v>460.08337036326799</v>
      </c>
      <c r="F158" s="8">
        <v>457.46074528790729</v>
      </c>
      <c r="G158" s="8">
        <v>446.11874333862039</v>
      </c>
      <c r="H158" s="8">
        <v>442.8149169449843</v>
      </c>
      <c r="I158" s="8">
        <v>450.10377105053203</v>
      </c>
      <c r="J158" s="8">
        <v>464.00027794335205</v>
      </c>
      <c r="K158" s="8">
        <v>476.22784160639719</v>
      </c>
      <c r="L158" s="8">
        <v>486.27556105096068</v>
      </c>
      <c r="M158" s="8">
        <v>494.62027719983547</v>
      </c>
      <c r="N158" s="8">
        <v>487.22382826475848</v>
      </c>
      <c r="O158" s="8">
        <v>501.22952951699466</v>
      </c>
      <c r="P158" s="8">
        <v>515.55264042933811</v>
      </c>
      <c r="Q158" s="8">
        <v>532.29599999999994</v>
      </c>
      <c r="R158" s="8">
        <v>525.74942576028627</v>
      </c>
      <c r="S158" s="8">
        <v>521.54374776386408</v>
      </c>
      <c r="T158" s="8">
        <v>524.51946332737032</v>
      </c>
      <c r="U158" s="8">
        <v>533.16887656529514</v>
      </c>
      <c r="V158" s="8">
        <v>537.85066905187841</v>
      </c>
      <c r="W158" s="8">
        <v>542.57213774597494</v>
      </c>
      <c r="X158" s="8">
        <v>532.49438103756711</v>
      </c>
      <c r="Y158" s="8">
        <v>500.83276744186048</v>
      </c>
      <c r="Z158" s="8">
        <v>494.0084597495528</v>
      </c>
      <c r="AA158" s="8">
        <v>500.5153577817531</v>
      </c>
      <c r="AB158" s="8">
        <v>510.11700000000002</v>
      </c>
      <c r="AC158" s="8">
        <v>517.13968872987482</v>
      </c>
      <c r="AD158" s="8">
        <v>525.82877817531312</v>
      </c>
      <c r="AE158" s="8">
        <v>539.51706976744197</v>
      </c>
      <c r="AF158" s="8">
        <v>547.29360644007158</v>
      </c>
      <c r="AG158" s="8">
        <v>549.59482647584969</v>
      </c>
      <c r="AH158" s="8">
        <v>547.53166368515213</v>
      </c>
    </row>
    <row r="159" spans="1:34" x14ac:dyDescent="0.25">
      <c r="A159">
        <v>29</v>
      </c>
      <c r="B159" t="s">
        <v>132</v>
      </c>
      <c r="C159" s="8">
        <v>36.954877350781636</v>
      </c>
      <c r="D159" s="8">
        <v>38.881434937789216</v>
      </c>
      <c r="E159" s="8">
        <v>40.370138527749617</v>
      </c>
      <c r="F159" s="8">
        <v>43.872970504127025</v>
      </c>
      <c r="G159" s="8">
        <v>43.522687306489281</v>
      </c>
      <c r="H159" s="8">
        <v>42.384266914166616</v>
      </c>
      <c r="I159" s="8">
        <v>42.734550111804353</v>
      </c>
      <c r="J159" s="8">
        <v>42.99726251003267</v>
      </c>
      <c r="K159" s="8">
        <v>43.347545707670413</v>
      </c>
      <c r="L159" s="8">
        <v>44.923820097040242</v>
      </c>
      <c r="M159" s="8">
        <v>46.675236085228953</v>
      </c>
      <c r="N159" s="8">
        <v>49.09276255707762</v>
      </c>
      <c r="O159" s="8">
        <v>51.130575342465754</v>
      </c>
      <c r="P159" s="8">
        <v>53.261015981735163</v>
      </c>
      <c r="Q159" s="8">
        <v>54.279922374429219</v>
      </c>
      <c r="R159" s="8">
        <v>49.648529680365293</v>
      </c>
      <c r="S159" s="8">
        <v>46.684438356164385</v>
      </c>
      <c r="T159" s="8">
        <v>45.387648401826482</v>
      </c>
      <c r="U159" s="8">
        <v>44.276114155251143</v>
      </c>
      <c r="V159" s="8">
        <v>42.608812785388125</v>
      </c>
      <c r="W159" s="8">
        <v>43.257207762557073</v>
      </c>
      <c r="X159" s="8">
        <v>43.164579908675798</v>
      </c>
      <c r="Y159" s="8">
        <v>40.385744292237433</v>
      </c>
      <c r="Z159" s="8">
        <v>39.274210045662102</v>
      </c>
      <c r="AA159" s="8">
        <v>39.922605022831043</v>
      </c>
      <c r="AB159" s="8">
        <v>40.570999999999998</v>
      </c>
      <c r="AC159" s="8">
        <v>39.459465753424659</v>
      </c>
      <c r="AD159" s="8">
        <v>39.552093607305935</v>
      </c>
      <c r="AE159" s="8">
        <v>40.663627853881273</v>
      </c>
      <c r="AF159" s="8">
        <v>41.682534246575344</v>
      </c>
      <c r="AG159" s="8">
        <v>43.349835616438355</v>
      </c>
      <c r="AH159" s="8">
        <v>44.276114155251143</v>
      </c>
    </row>
    <row r="160" spans="1:34" x14ac:dyDescent="0.25">
      <c r="A160">
        <v>30</v>
      </c>
      <c r="B160" t="s">
        <v>133</v>
      </c>
      <c r="C160" s="8">
        <v>32.314974176928693</v>
      </c>
      <c r="D160" s="8">
        <v>31.305131233899672</v>
      </c>
      <c r="E160" s="8">
        <v>30.631902605213664</v>
      </c>
      <c r="F160" s="8">
        <v>29.061035804946286</v>
      </c>
      <c r="G160" s="8">
        <v>28.051192861917272</v>
      </c>
      <c r="H160" s="8">
        <v>27.15355469033592</v>
      </c>
      <c r="I160" s="8">
        <v>26.031506975859223</v>
      </c>
      <c r="J160" s="8">
        <v>25.470483118620876</v>
      </c>
      <c r="K160" s="8">
        <v>26.143711747306899</v>
      </c>
      <c r="L160" s="8">
        <v>24.572844947039531</v>
      </c>
      <c r="M160" s="8">
        <v>24.124025861248853</v>
      </c>
      <c r="N160" s="8">
        <v>25.155829787234044</v>
      </c>
      <c r="O160" s="8">
        <v>24.562531914893615</v>
      </c>
      <c r="P160" s="8">
        <v>23.494595744680851</v>
      </c>
      <c r="Q160" s="8">
        <v>22.663978723404256</v>
      </c>
      <c r="R160" s="8">
        <v>21.833361702127657</v>
      </c>
      <c r="S160" s="8">
        <v>21.358723404255318</v>
      </c>
      <c r="T160" s="8">
        <v>21.358723404255318</v>
      </c>
      <c r="U160" s="8">
        <v>22.308000000000003</v>
      </c>
      <c r="V160" s="8">
        <v>22.782638297872339</v>
      </c>
      <c r="W160" s="8">
        <v>22.545319148936169</v>
      </c>
      <c r="X160" s="8">
        <v>22.426659574468086</v>
      </c>
      <c r="Y160" s="8">
        <v>21.002744680851066</v>
      </c>
      <c r="Z160" s="8">
        <v>20.765425531914893</v>
      </c>
      <c r="AA160" s="8">
        <v>21.714702127659574</v>
      </c>
      <c r="AB160" s="8">
        <v>22.308000000000003</v>
      </c>
      <c r="AC160" s="8">
        <v>22.308000000000003</v>
      </c>
      <c r="AD160" s="8">
        <v>22.901297872340429</v>
      </c>
      <c r="AE160" s="8">
        <v>23.257276595744678</v>
      </c>
      <c r="AF160" s="8">
        <v>21.240063829787232</v>
      </c>
      <c r="AG160" s="8">
        <v>20.52810638297872</v>
      </c>
      <c r="AH160" s="8">
        <v>20.409446808510637</v>
      </c>
    </row>
    <row r="161" spans="1:34" x14ac:dyDescent="0.25">
      <c r="A161">
        <v>31</v>
      </c>
      <c r="B161" t="s">
        <v>134</v>
      </c>
      <c r="C161" s="8">
        <v>5.4873394370833148</v>
      </c>
      <c r="D161" s="8">
        <v>5.4873394370833148</v>
      </c>
      <c r="E161" s="8">
        <v>5.4873394370833148</v>
      </c>
      <c r="F161" s="8">
        <v>5.9861884768181621</v>
      </c>
      <c r="G161" s="8">
        <v>5.9861884768181621</v>
      </c>
      <c r="H161" s="8">
        <v>5.8864186688711913</v>
      </c>
      <c r="I161" s="8">
        <v>5.5871092450302831</v>
      </c>
      <c r="J161" s="8">
        <v>5.4873394370833148</v>
      </c>
      <c r="K161" s="8">
        <v>5.387569629136344</v>
      </c>
      <c r="L161" s="8">
        <v>5.2877998211893757</v>
      </c>
      <c r="M161" s="8">
        <v>5.2877998211893757</v>
      </c>
      <c r="N161" s="8">
        <v>5.1797741935483872</v>
      </c>
      <c r="O161" s="8">
        <v>5.1797741935483872</v>
      </c>
      <c r="P161" s="8">
        <v>5.1797741935483872</v>
      </c>
      <c r="Q161" s="8">
        <v>5.2854838709677416</v>
      </c>
      <c r="R161" s="8">
        <v>5.3911935483870979</v>
      </c>
      <c r="S161" s="8">
        <v>5.4969032258064523</v>
      </c>
      <c r="T161" s="8">
        <v>5.6026129032258067</v>
      </c>
      <c r="U161" s="8">
        <v>6.1311612903225807</v>
      </c>
      <c r="V161" s="8">
        <v>6.2368709677419352</v>
      </c>
      <c r="W161" s="8">
        <v>6.5539999999999994</v>
      </c>
      <c r="X161" s="8">
        <v>6.7654193548387092</v>
      </c>
      <c r="Y161" s="8">
        <v>6.3425806451612914</v>
      </c>
      <c r="Z161" s="8">
        <v>6.3425806451612914</v>
      </c>
      <c r="AA161" s="8">
        <v>6.3425806451612914</v>
      </c>
      <c r="AB161" s="8">
        <v>6.5539999999999994</v>
      </c>
      <c r="AC161" s="8">
        <v>6.6597096774193547</v>
      </c>
      <c r="AD161" s="8">
        <v>6.8711290322580645</v>
      </c>
      <c r="AE161" s="8">
        <v>6.8711290322580645</v>
      </c>
      <c r="AF161" s="8">
        <v>6.5539999999999994</v>
      </c>
      <c r="AG161" s="8">
        <v>6.4482903225806458</v>
      </c>
      <c r="AH161" s="8">
        <v>6.4482903225806458</v>
      </c>
    </row>
    <row r="162" spans="1:34" x14ac:dyDescent="0.25">
      <c r="A162">
        <v>32</v>
      </c>
      <c r="B162" t="s">
        <v>135</v>
      </c>
      <c r="C162" s="8">
        <v>61.084682749129207</v>
      </c>
      <c r="D162" s="8">
        <v>64.516406499080276</v>
      </c>
      <c r="E162" s="8">
        <v>65.889095999060714</v>
      </c>
      <c r="F162" s="8">
        <v>65.202751249070502</v>
      </c>
      <c r="G162" s="8">
        <v>63.372498582429934</v>
      </c>
      <c r="H162" s="8">
        <v>64.001647936587631</v>
      </c>
      <c r="I162" s="8">
        <v>66.175072978223312</v>
      </c>
      <c r="J162" s="8">
        <v>69.32081974901179</v>
      </c>
      <c r="K162" s="8">
        <v>72.409371123967773</v>
      </c>
      <c r="L162" s="8">
        <v>73.667669832283167</v>
      </c>
      <c r="M162" s="8">
        <v>75.269140915593681</v>
      </c>
      <c r="N162" s="8">
        <v>79.599286702536503</v>
      </c>
      <c r="O162" s="8">
        <v>81.35337432744042</v>
      </c>
      <c r="P162" s="8">
        <v>82.805033051498853</v>
      </c>
      <c r="Q162" s="8">
        <v>81.776774788624138</v>
      </c>
      <c r="R162" s="8">
        <v>79.115400461183697</v>
      </c>
      <c r="S162" s="8">
        <v>78.329085318985392</v>
      </c>
      <c r="T162" s="8">
        <v>80.083172943889309</v>
      </c>
      <c r="U162" s="8">
        <v>82.321146810146033</v>
      </c>
      <c r="V162" s="8">
        <v>84.135720215219067</v>
      </c>
      <c r="W162" s="8">
        <v>84.438149116064565</v>
      </c>
      <c r="X162" s="8">
        <v>81.655803228285933</v>
      </c>
      <c r="Y162" s="8">
        <v>73.369251345119139</v>
      </c>
      <c r="Z162" s="8">
        <v>72.401478862413526</v>
      </c>
      <c r="AA162" s="8">
        <v>75.425767870868555</v>
      </c>
      <c r="AB162" s="8">
        <v>78.691999999999993</v>
      </c>
      <c r="AC162" s="8">
        <v>79.841229823212913</v>
      </c>
      <c r="AD162" s="8">
        <v>82.684061491160648</v>
      </c>
      <c r="AE162" s="8">
        <v>84.801063797079166</v>
      </c>
      <c r="AF162" s="8">
        <v>83.893777094542656</v>
      </c>
      <c r="AG162" s="8">
        <v>84.498634896233654</v>
      </c>
      <c r="AH162" s="8">
        <v>87.03903766333589</v>
      </c>
    </row>
    <row r="163" spans="1:34" x14ac:dyDescent="0.25">
      <c r="A163">
        <v>33</v>
      </c>
      <c r="B163" t="s">
        <v>136</v>
      </c>
      <c r="C163" s="8">
        <v>10.591210588697557</v>
      </c>
      <c r="D163" s="8">
        <v>11.120771118132433</v>
      </c>
      <c r="E163" s="8">
        <v>11.574680143362329</v>
      </c>
      <c r="F163" s="8">
        <v>11.725983151772294</v>
      </c>
      <c r="G163" s="8">
        <v>11.80163465597728</v>
      </c>
      <c r="H163" s="8">
        <v>12.028589168592225</v>
      </c>
      <c r="I163" s="8">
        <v>12.293369433309662</v>
      </c>
      <c r="J163" s="8">
        <v>12.747278458539558</v>
      </c>
      <c r="K163" s="8">
        <v>13.049884475359487</v>
      </c>
      <c r="L163" s="8">
        <v>13.276838987974438</v>
      </c>
      <c r="M163" s="8">
        <v>13.65509650899935</v>
      </c>
      <c r="N163" s="8">
        <v>14.633158878504672</v>
      </c>
      <c r="O163" s="8">
        <v>15.072953271028036</v>
      </c>
      <c r="P163" s="8">
        <v>14.913028037383176</v>
      </c>
      <c r="Q163" s="8">
        <v>14.753102803738315</v>
      </c>
      <c r="R163" s="8">
        <v>14.833065420560745</v>
      </c>
      <c r="S163" s="8">
        <v>14.833065420560745</v>
      </c>
      <c r="T163" s="8">
        <v>15.072953271028036</v>
      </c>
      <c r="U163" s="8">
        <v>15.352822429906539</v>
      </c>
      <c r="V163" s="8">
        <v>15.632691588785047</v>
      </c>
      <c r="W163" s="8">
        <v>15.952542056074765</v>
      </c>
      <c r="X163" s="8">
        <v>16.352355140186912</v>
      </c>
      <c r="Y163" s="8">
        <v>16.192429906542053</v>
      </c>
      <c r="Z163" s="8">
        <v>16.23241121495327</v>
      </c>
      <c r="AA163" s="8">
        <v>16.672205607476634</v>
      </c>
      <c r="AB163" s="8">
        <v>17.111999999999998</v>
      </c>
      <c r="AC163" s="8">
        <v>17.271925233644858</v>
      </c>
      <c r="AD163" s="8">
        <v>18.031570093457944</v>
      </c>
      <c r="AE163" s="8">
        <v>18.471364485981308</v>
      </c>
      <c r="AF163" s="8">
        <v>18.471364485981308</v>
      </c>
      <c r="AG163" s="8">
        <v>18.591308411214953</v>
      </c>
      <c r="AH163" s="8">
        <v>18.711252336448595</v>
      </c>
    </row>
    <row r="164" spans="1:34" x14ac:dyDescent="0.25">
      <c r="A164">
        <v>34</v>
      </c>
      <c r="B164" t="s">
        <v>137</v>
      </c>
      <c r="C164" s="8">
        <v>8.8113167983116156</v>
      </c>
      <c r="D164" s="8">
        <v>8.9632360534549171</v>
      </c>
      <c r="E164" s="8">
        <v>9.2670745637415237</v>
      </c>
      <c r="F164" s="8">
        <v>9.4189938188848306</v>
      </c>
      <c r="G164" s="8">
        <v>9.5709130740281321</v>
      </c>
      <c r="H164" s="8">
        <v>9.1151553085982222</v>
      </c>
      <c r="I164" s="8">
        <v>8.8113167983116156</v>
      </c>
      <c r="J164" s="8">
        <v>8.8113167983116156</v>
      </c>
      <c r="K164" s="8">
        <v>8.6593975431683106</v>
      </c>
      <c r="L164" s="8">
        <v>8.0517205225950956</v>
      </c>
      <c r="M164" s="8">
        <v>7.4440435020218816</v>
      </c>
      <c r="N164" s="8">
        <v>7.7188571428571429</v>
      </c>
      <c r="O164" s="8">
        <v>7.2364285714285712</v>
      </c>
      <c r="P164" s="8">
        <v>7.0756190476190461</v>
      </c>
      <c r="Q164" s="8">
        <v>6.7539999999999996</v>
      </c>
      <c r="R164" s="8">
        <v>6.4323809523809521</v>
      </c>
      <c r="S164" s="8">
        <v>6.1107619047619046</v>
      </c>
      <c r="T164" s="8">
        <v>5.7891428571428563</v>
      </c>
      <c r="U164" s="8">
        <v>5.7891428571428563</v>
      </c>
      <c r="V164" s="8">
        <v>5.9499523809523804</v>
      </c>
      <c r="W164" s="8">
        <v>6.1107619047619046</v>
      </c>
      <c r="X164" s="8">
        <v>6.2715714285714288</v>
      </c>
      <c r="Y164" s="8">
        <v>6.2715714285714288</v>
      </c>
      <c r="Z164" s="8">
        <v>6.4323809523809521</v>
      </c>
      <c r="AA164" s="8">
        <v>6.4323809523809521</v>
      </c>
      <c r="AB164" s="8">
        <v>6.7539999999999996</v>
      </c>
      <c r="AC164" s="8">
        <v>6.5931904761904763</v>
      </c>
      <c r="AD164" s="8">
        <v>7.0756190476190461</v>
      </c>
      <c r="AE164" s="8">
        <v>7.3972380952380945</v>
      </c>
      <c r="AF164" s="8">
        <v>7.3972380952380945</v>
      </c>
      <c r="AG164" s="8">
        <v>7.5580476190476178</v>
      </c>
      <c r="AH164" s="8">
        <v>7.5580476190476178</v>
      </c>
    </row>
    <row r="165" spans="1:34" x14ac:dyDescent="0.25">
      <c r="A165">
        <v>35</v>
      </c>
      <c r="B165" t="s">
        <v>138</v>
      </c>
      <c r="C165" s="8">
        <v>39.593334634569608</v>
      </c>
      <c r="D165" s="8">
        <v>41.289356354514247</v>
      </c>
      <c r="E165" s="8">
        <v>43.277795612380366</v>
      </c>
      <c r="F165" s="8">
        <v>44.622916286819219</v>
      </c>
      <c r="G165" s="8">
        <v>45.968036961258065</v>
      </c>
      <c r="H165" s="8">
        <v>46.669839052269644</v>
      </c>
      <c r="I165" s="8">
        <v>49.418563908731642</v>
      </c>
      <c r="J165" s="8">
        <v>53.453925932048186</v>
      </c>
      <c r="K165" s="8">
        <v>57.430804447780439</v>
      </c>
      <c r="L165" s="8">
        <v>60.179529304242436</v>
      </c>
      <c r="M165" s="8">
        <v>62.051001546939958</v>
      </c>
      <c r="N165" s="8">
        <v>66.359023020257823</v>
      </c>
      <c r="O165" s="8">
        <v>67.410377532228352</v>
      </c>
      <c r="P165" s="8">
        <v>69.327553406998163</v>
      </c>
      <c r="Q165" s="8">
        <v>68.89464272559853</v>
      </c>
      <c r="R165" s="8">
        <v>66.235334254143638</v>
      </c>
      <c r="S165" s="8">
        <v>65.864267955801097</v>
      </c>
      <c r="T165" s="8">
        <v>66.482711786372008</v>
      </c>
      <c r="U165" s="8">
        <v>68.090665745856356</v>
      </c>
      <c r="V165" s="8">
        <v>69.574930939226519</v>
      </c>
      <c r="W165" s="8">
        <v>70.564441068139971</v>
      </c>
      <c r="X165" s="8">
        <v>70.688129834254141</v>
      </c>
      <c r="Y165" s="8">
        <v>64.874757826887659</v>
      </c>
      <c r="Z165" s="8">
        <v>63.823403314917122</v>
      </c>
      <c r="AA165" s="8">
        <v>65.245824125230186</v>
      </c>
      <c r="AB165" s="8">
        <v>67.162999999999997</v>
      </c>
      <c r="AC165" s="8">
        <v>68.399887661141804</v>
      </c>
      <c r="AD165" s="8">
        <v>72.048706261510134</v>
      </c>
      <c r="AE165" s="8">
        <v>76.315968692449346</v>
      </c>
      <c r="AF165" s="8">
        <v>78.233144567219156</v>
      </c>
      <c r="AG165" s="8">
        <v>81.758274401473287</v>
      </c>
      <c r="AH165" s="8">
        <v>86.520291896869239</v>
      </c>
    </row>
    <row r="166" spans="1:34" x14ac:dyDescent="0.25">
      <c r="A166">
        <v>36</v>
      </c>
      <c r="B166" t="s">
        <v>139</v>
      </c>
      <c r="C166" s="8">
        <v>16.757973731638753</v>
      </c>
      <c r="D166" s="8">
        <v>17.334029078663836</v>
      </c>
      <c r="E166" s="8">
        <v>17.334029078663836</v>
      </c>
      <c r="F166" s="8">
        <v>17.700609754043434</v>
      </c>
      <c r="G166" s="8">
        <v>18.95745778391634</v>
      </c>
      <c r="H166" s="8">
        <v>19.84772513840965</v>
      </c>
      <c r="I166" s="8">
        <v>21.052204500371186</v>
      </c>
      <c r="J166" s="8">
        <v>22.204315194421348</v>
      </c>
      <c r="K166" s="8">
        <v>23.251688552648769</v>
      </c>
      <c r="L166" s="8">
        <v>23.775375231762482</v>
      </c>
      <c r="M166" s="8">
        <v>24.08958723923071</v>
      </c>
      <c r="N166" s="8">
        <v>25.245947122861583</v>
      </c>
      <c r="O166" s="8">
        <v>25.910314152410571</v>
      </c>
      <c r="P166" s="8">
        <v>26.96222861586314</v>
      </c>
      <c r="Q166" s="8">
        <v>27.183684292379471</v>
      </c>
      <c r="R166" s="8">
        <v>27.681959564541206</v>
      </c>
      <c r="S166" s="8">
        <v>28.290962674961115</v>
      </c>
      <c r="T166" s="8">
        <v>30.173335925349921</v>
      </c>
      <c r="U166" s="8">
        <v>31.834253499222392</v>
      </c>
      <c r="V166" s="8">
        <v>33.661262830482109</v>
      </c>
      <c r="W166" s="8">
        <v>34.934632970451005</v>
      </c>
      <c r="X166" s="8">
        <v>35.377544323483669</v>
      </c>
      <c r="Y166" s="8">
        <v>33.218351477449453</v>
      </c>
      <c r="Z166" s="8">
        <v>32.941531881804039</v>
      </c>
      <c r="AA166" s="8">
        <v>33.661262830482109</v>
      </c>
      <c r="AB166" s="8">
        <v>35.598999999999997</v>
      </c>
      <c r="AC166" s="8">
        <v>37.204553654743385</v>
      </c>
      <c r="AD166" s="8">
        <v>39.197654743390352</v>
      </c>
      <c r="AE166" s="8">
        <v>43.79286003110419</v>
      </c>
      <c r="AF166" s="8">
        <v>48.609520995334357</v>
      </c>
      <c r="AG166" s="8">
        <v>53.813729393468108</v>
      </c>
      <c r="AH166" s="8">
        <v>59.793032659409008</v>
      </c>
    </row>
    <row r="167" spans="1:34" x14ac:dyDescent="0.25">
      <c r="A167">
        <v>37</v>
      </c>
      <c r="B167" t="s">
        <v>140</v>
      </c>
      <c r="C167" s="8">
        <v>91.137701558652481</v>
      </c>
      <c r="D167" s="8">
        <v>94.783209620998562</v>
      </c>
      <c r="E167" s="8">
        <v>96.992608446662871</v>
      </c>
      <c r="F167" s="8">
        <v>98.870597448477525</v>
      </c>
      <c r="G167" s="8">
        <v>96.108848916397164</v>
      </c>
      <c r="H167" s="8">
        <v>95.556499209981098</v>
      </c>
      <c r="I167" s="8">
        <v>98.097307859495047</v>
      </c>
      <c r="J167" s="8">
        <v>99.533417096176834</v>
      </c>
      <c r="K167" s="8">
        <v>102.51610551082362</v>
      </c>
      <c r="L167" s="8">
        <v>104.06268468878864</v>
      </c>
      <c r="M167" s="8">
        <v>106.6034933383026</v>
      </c>
      <c r="N167" s="8">
        <v>113.5638947368421</v>
      </c>
      <c r="O167" s="8">
        <v>116.83977631578948</v>
      </c>
      <c r="P167" s="8">
        <v>122.2995789473684</v>
      </c>
      <c r="Q167" s="8">
        <v>117.56774999999999</v>
      </c>
      <c r="R167" s="8">
        <v>110.28801315789472</v>
      </c>
      <c r="S167" s="8">
        <v>106.0415</v>
      </c>
      <c r="T167" s="8">
        <v>103.00827631578949</v>
      </c>
      <c r="U167" s="8">
        <v>103.73625</v>
      </c>
      <c r="V167" s="8">
        <v>105.43485526315789</v>
      </c>
      <c r="W167" s="8">
        <v>108.46807894736841</v>
      </c>
      <c r="X167" s="8">
        <v>105.19219736842103</v>
      </c>
      <c r="Y167" s="8">
        <v>95.485881578947357</v>
      </c>
      <c r="Z167" s="8">
        <v>91.118039473684206</v>
      </c>
      <c r="AA167" s="8">
        <v>92.21</v>
      </c>
      <c r="AB167" s="8">
        <v>92.21</v>
      </c>
      <c r="AC167" s="8">
        <v>92.088671052631568</v>
      </c>
      <c r="AD167" s="8">
        <v>94.393921052631583</v>
      </c>
      <c r="AE167" s="8">
        <v>94.515249999999995</v>
      </c>
      <c r="AF167" s="8">
        <v>96.820499999999996</v>
      </c>
      <c r="AG167" s="8">
        <v>97.427144736842109</v>
      </c>
      <c r="AH167" s="8">
        <v>98.883092105263145</v>
      </c>
    </row>
    <row r="168" spans="1:34" x14ac:dyDescent="0.25">
      <c r="A168">
        <v>38</v>
      </c>
      <c r="B168" t="s">
        <v>141</v>
      </c>
      <c r="C168" s="8">
        <v>19.998852515706336</v>
      </c>
      <c r="D168" s="8">
        <v>20.795619548204591</v>
      </c>
      <c r="E168" s="8">
        <v>22.787537129450246</v>
      </c>
      <c r="F168" s="8">
        <v>23.743657568448157</v>
      </c>
      <c r="G168" s="8">
        <v>23.823334271697981</v>
      </c>
      <c r="H168" s="8">
        <v>23.903010974947811</v>
      </c>
      <c r="I168" s="8">
        <v>23.2655973489492</v>
      </c>
      <c r="J168" s="8">
        <v>25.018484820445373</v>
      </c>
      <c r="K168" s="8">
        <v>27.72749273093946</v>
      </c>
      <c r="L168" s="8">
        <v>29.958440421934586</v>
      </c>
      <c r="M168" s="8">
        <v>31.791004596680583</v>
      </c>
      <c r="N168" s="8">
        <v>29.572372239747637</v>
      </c>
      <c r="O168" s="8">
        <v>30.529406940063094</v>
      </c>
      <c r="P168" s="8">
        <v>29.476668769716092</v>
      </c>
      <c r="Q168" s="8">
        <v>33.01769716088328</v>
      </c>
      <c r="R168" s="8">
        <v>31.582145110410096</v>
      </c>
      <c r="S168" s="8">
        <v>30.816517350157728</v>
      </c>
      <c r="T168" s="8">
        <v>30.912220820189273</v>
      </c>
      <c r="U168" s="8">
        <v>30.625110410094639</v>
      </c>
      <c r="V168" s="8">
        <v>29.859482649842271</v>
      </c>
      <c r="W168" s="8">
        <v>30.242296529968456</v>
      </c>
      <c r="X168" s="8">
        <v>31.390738170347003</v>
      </c>
      <c r="Y168" s="8">
        <v>30.050889589905363</v>
      </c>
      <c r="Z168" s="8">
        <v>29.572372239747637</v>
      </c>
      <c r="AA168" s="8">
        <v>30.433703470031546</v>
      </c>
      <c r="AB168" s="8">
        <v>30.338000000000001</v>
      </c>
      <c r="AC168" s="8">
        <v>31.582145110410096</v>
      </c>
      <c r="AD168" s="8">
        <v>31.19933123028391</v>
      </c>
      <c r="AE168" s="8">
        <v>33.400511041009466</v>
      </c>
      <c r="AF168" s="8">
        <v>36.750132492113565</v>
      </c>
      <c r="AG168" s="8">
        <v>35.410283911671925</v>
      </c>
      <c r="AH168" s="8">
        <v>35.601690851735015</v>
      </c>
    </row>
    <row r="169" spans="1:34" x14ac:dyDescent="0.25">
      <c r="A169">
        <v>39</v>
      </c>
      <c r="B169" t="s">
        <v>142</v>
      </c>
      <c r="C169" s="8">
        <v>119.36741786024828</v>
      </c>
      <c r="D169" s="8">
        <v>119.17221357920126</v>
      </c>
      <c r="E169" s="8">
        <v>117.51297719030164</v>
      </c>
      <c r="F169" s="8">
        <v>122.19787993542997</v>
      </c>
      <c r="G169" s="8">
        <v>119.95303070338932</v>
      </c>
      <c r="H169" s="8">
        <v>117.22017076873114</v>
      </c>
      <c r="I169" s="8">
        <v>118.29379431448972</v>
      </c>
      <c r="J169" s="8">
        <v>120.05063284391282</v>
      </c>
      <c r="K169" s="8">
        <v>122.39308421647698</v>
      </c>
      <c r="L169" s="8">
        <v>125.51635271322917</v>
      </c>
      <c r="M169" s="8">
        <v>132.73891111196866</v>
      </c>
      <c r="N169" s="8">
        <v>138.85320967741936</v>
      </c>
      <c r="O169" s="8">
        <v>145.9406129032258</v>
      </c>
      <c r="P169" s="8">
        <v>156.32216129032255</v>
      </c>
      <c r="Q169" s="8">
        <v>160.01559677419357</v>
      </c>
      <c r="R169" s="8">
        <v>147.43795161290322</v>
      </c>
      <c r="S169" s="8">
        <v>136.85675806451613</v>
      </c>
      <c r="T169" s="8">
        <v>132.06527419354839</v>
      </c>
      <c r="U169" s="8">
        <v>128.67130645161288</v>
      </c>
      <c r="V169" s="8">
        <v>126.77467741935484</v>
      </c>
      <c r="W169" s="8">
        <v>132.86385483870967</v>
      </c>
      <c r="X169" s="8">
        <v>129.66953225806452</v>
      </c>
      <c r="Y169" s="8">
        <v>123.28088709677421</v>
      </c>
      <c r="Z169" s="8">
        <v>116.09366129032259</v>
      </c>
      <c r="AA169" s="8">
        <v>113.89756451612904</v>
      </c>
      <c r="AB169" s="8">
        <v>111.402</v>
      </c>
      <c r="AC169" s="8">
        <v>110.50359677419354</v>
      </c>
      <c r="AD169" s="8">
        <v>110.80306451612904</v>
      </c>
      <c r="AE169" s="8">
        <v>106.21122580645162</v>
      </c>
      <c r="AF169" s="8">
        <v>105.21299999999999</v>
      </c>
      <c r="AG169" s="8">
        <v>102.41796774193548</v>
      </c>
      <c r="AH169" s="8">
        <v>99.822580645161281</v>
      </c>
    </row>
    <row r="170" spans="1:34" x14ac:dyDescent="0.25">
      <c r="A170">
        <v>40</v>
      </c>
      <c r="B170" t="s">
        <v>143</v>
      </c>
      <c r="C170" s="8">
        <v>27.828773829423913</v>
      </c>
      <c r="D170" s="8">
        <v>29.631447437807648</v>
      </c>
      <c r="E170" s="8">
        <v>31.546788146715372</v>
      </c>
      <c r="F170" s="8">
        <v>31.884789448287322</v>
      </c>
      <c r="G170" s="8">
        <v>32.6734591519552</v>
      </c>
      <c r="H170" s="8">
        <v>33.349461755099107</v>
      </c>
      <c r="I170" s="8">
        <v>34.025464358242999</v>
      </c>
      <c r="J170" s="8">
        <v>34.814134061910892</v>
      </c>
      <c r="K170" s="8">
        <v>36.954808971866576</v>
      </c>
      <c r="L170" s="8">
        <v>39.771486484966161</v>
      </c>
      <c r="M170" s="8">
        <v>42.362829797017781</v>
      </c>
      <c r="N170" s="8">
        <v>47.36142586750789</v>
      </c>
      <c r="O170" s="8">
        <v>52.584239747634065</v>
      </c>
      <c r="P170" s="8">
        <v>62.673766561514192</v>
      </c>
      <c r="Q170" s="8">
        <v>58.519255520504728</v>
      </c>
      <c r="R170" s="8">
        <v>51.990738170347001</v>
      </c>
      <c r="S170" s="8">
        <v>48.073627760252364</v>
      </c>
      <c r="T170" s="8">
        <v>46.055722397476345</v>
      </c>
      <c r="U170" s="8">
        <v>46.649223974763409</v>
      </c>
      <c r="V170" s="8">
        <v>48.311028391167184</v>
      </c>
      <c r="W170" s="8">
        <v>37.034498422712929</v>
      </c>
      <c r="X170" s="8">
        <v>36.322296529968455</v>
      </c>
      <c r="Y170" s="8">
        <v>34.541791798107255</v>
      </c>
      <c r="Z170" s="8">
        <v>34.304391167192428</v>
      </c>
      <c r="AA170" s="8">
        <v>35.610094637223973</v>
      </c>
      <c r="AB170" s="8">
        <v>37.628</v>
      </c>
      <c r="AC170" s="8">
        <v>40.002006309148264</v>
      </c>
      <c r="AD170" s="8">
        <v>42.138611987381701</v>
      </c>
      <c r="AE170" s="8">
        <v>45.580921135646683</v>
      </c>
      <c r="AF170" s="8">
        <v>47.005324921135653</v>
      </c>
      <c r="AG170" s="8">
        <v>49.141930599369083</v>
      </c>
      <c r="AH170" s="8">
        <v>52.702940063091482</v>
      </c>
    </row>
    <row r="171" spans="1:34" x14ac:dyDescent="0.25">
      <c r="A171">
        <v>41</v>
      </c>
      <c r="B171" t="s">
        <v>144</v>
      </c>
      <c r="C171" s="8">
        <v>200.12595422129903</v>
      </c>
      <c r="D171" s="8">
        <v>199.40578885224994</v>
      </c>
      <c r="E171" s="8">
        <v>199.72586234960508</v>
      </c>
      <c r="F171" s="8">
        <v>198.60560510886214</v>
      </c>
      <c r="G171" s="8">
        <v>190.52374930064488</v>
      </c>
      <c r="H171" s="8">
        <v>187.72310619878749</v>
      </c>
      <c r="I171" s="8">
        <v>189.40349205990191</v>
      </c>
      <c r="J171" s="8">
        <v>189.88360230593466</v>
      </c>
      <c r="K171" s="8">
        <v>185.48259171730152</v>
      </c>
      <c r="L171" s="8">
        <v>189.32347368556319</v>
      </c>
      <c r="M171" s="8">
        <v>193.7244842741963</v>
      </c>
      <c r="N171" s="8">
        <v>201.99259357652656</v>
      </c>
      <c r="O171" s="8">
        <v>205.2572894528152</v>
      </c>
      <c r="P171" s="8">
        <v>201.90888342585251</v>
      </c>
      <c r="Q171" s="8">
        <v>212.03781165741475</v>
      </c>
      <c r="R171" s="8">
        <v>216.80929024583665</v>
      </c>
      <c r="S171" s="8">
        <v>225.34772561459158</v>
      </c>
      <c r="T171" s="8">
        <v>228.94726209357654</v>
      </c>
      <c r="U171" s="8">
        <v>233.80245083267246</v>
      </c>
      <c r="V171" s="8">
        <v>237.90424821570181</v>
      </c>
      <c r="W171" s="8">
        <v>233.4676102299762</v>
      </c>
      <c r="X171" s="8">
        <v>222.66900079302141</v>
      </c>
      <c r="Y171" s="8">
        <v>211.70297105471846</v>
      </c>
      <c r="Z171" s="8">
        <v>207.43375337034101</v>
      </c>
      <c r="AA171" s="8">
        <v>207.85230412371132</v>
      </c>
      <c r="AB171" s="8">
        <v>211.11700000000002</v>
      </c>
      <c r="AC171" s="8">
        <v>213.71201467089611</v>
      </c>
      <c r="AD171" s="8">
        <v>210.11247819191118</v>
      </c>
      <c r="AE171" s="8">
        <v>210.78215939730373</v>
      </c>
      <c r="AF171" s="8">
        <v>213.20975376685172</v>
      </c>
      <c r="AG171" s="8">
        <v>217.73010190325138</v>
      </c>
      <c r="AH171" s="8">
        <v>217.56268160190325</v>
      </c>
    </row>
    <row r="172" spans="1:34" x14ac:dyDescent="0.25">
      <c r="A172">
        <v>42</v>
      </c>
      <c r="B172" t="s">
        <v>145</v>
      </c>
      <c r="C172" s="8">
        <v>154.57160568060405</v>
      </c>
      <c r="D172" s="8">
        <v>152.78317387934084</v>
      </c>
      <c r="E172" s="8">
        <v>147.92885899019791</v>
      </c>
      <c r="F172" s="8">
        <v>146.65140770358136</v>
      </c>
      <c r="G172" s="8">
        <v>143.07454410105495</v>
      </c>
      <c r="H172" s="8">
        <v>148.69532976216789</v>
      </c>
      <c r="I172" s="8">
        <v>158.65944979777703</v>
      </c>
      <c r="J172" s="8">
        <v>168.62356983338626</v>
      </c>
      <c r="K172" s="8">
        <v>172.2004334359126</v>
      </c>
      <c r="L172" s="8">
        <v>179.35416064096538</v>
      </c>
      <c r="M172" s="8">
        <v>189.57377093389789</v>
      </c>
      <c r="N172" s="8">
        <v>184.71092289156627</v>
      </c>
      <c r="O172" s="8">
        <v>192.30513855421685</v>
      </c>
      <c r="P172" s="8">
        <v>206.02372168674702</v>
      </c>
      <c r="Q172" s="8">
        <v>206.26869638554217</v>
      </c>
      <c r="R172" s="8">
        <v>194.26493614457831</v>
      </c>
      <c r="S172" s="8">
        <v>186.91569518072291</v>
      </c>
      <c r="T172" s="8">
        <v>189.61041686746989</v>
      </c>
      <c r="U172" s="8">
        <v>196.71468313253013</v>
      </c>
      <c r="V172" s="8">
        <v>203.57397469879518</v>
      </c>
      <c r="W172" s="8">
        <v>212.63803855421688</v>
      </c>
      <c r="X172" s="8">
        <v>217.04758313253012</v>
      </c>
      <c r="Y172" s="8">
        <v>202.83905060240966</v>
      </c>
      <c r="Z172" s="8">
        <v>199.89935421686747</v>
      </c>
      <c r="AA172" s="8">
        <v>203.32900000000001</v>
      </c>
      <c r="AB172" s="8">
        <v>203.32900000000001</v>
      </c>
      <c r="AC172" s="8">
        <v>206.02372168674702</v>
      </c>
      <c r="AD172" s="8">
        <v>210.43326626506024</v>
      </c>
      <c r="AE172" s="8">
        <v>216.31265903614462</v>
      </c>
      <c r="AF172" s="8">
        <v>218.76240602409638</v>
      </c>
      <c r="AG172" s="8">
        <v>220.72220361445784</v>
      </c>
      <c r="AH172" s="8">
        <v>225.86667228915664</v>
      </c>
    </row>
    <row r="173" spans="1:34" x14ac:dyDescent="0.25">
      <c r="A173">
        <v>43</v>
      </c>
      <c r="B173" t="s">
        <v>146</v>
      </c>
      <c r="C173" s="8">
        <v>177.10886803232023</v>
      </c>
      <c r="D173" s="8">
        <v>181.8592577113248</v>
      </c>
      <c r="E173" s="8">
        <v>184.63778752357274</v>
      </c>
      <c r="F173" s="8">
        <v>188.49187726314241</v>
      </c>
      <c r="G173" s="8">
        <v>189.83632717229469</v>
      </c>
      <c r="H173" s="8">
        <v>186.96816736610322</v>
      </c>
      <c r="I173" s="8">
        <v>187.05779736004672</v>
      </c>
      <c r="J173" s="8">
        <v>189.20891721469033</v>
      </c>
      <c r="K173" s="8">
        <v>189.02965722680332</v>
      </c>
      <c r="L173" s="8">
        <v>191.89781703299477</v>
      </c>
      <c r="M173" s="8">
        <v>195.03486682101664</v>
      </c>
      <c r="N173" s="8">
        <v>199.27177633289986</v>
      </c>
      <c r="O173" s="8">
        <v>201.04349544863456</v>
      </c>
      <c r="P173" s="8">
        <v>199.17852795838749</v>
      </c>
      <c r="Q173" s="8">
        <v>205.23967230169052</v>
      </c>
      <c r="R173" s="8">
        <v>204.68018205461638</v>
      </c>
      <c r="S173" s="8">
        <v>207.75737841352407</v>
      </c>
      <c r="T173" s="8">
        <v>206.07890767230168</v>
      </c>
      <c r="U173" s="8">
        <v>205.892410923277</v>
      </c>
      <c r="V173" s="8">
        <v>211.1143198959688</v>
      </c>
      <c r="W173" s="8">
        <v>211.20756827048115</v>
      </c>
      <c r="X173" s="8">
        <v>210.92782314694409</v>
      </c>
      <c r="Y173" s="8">
        <v>204.77343042912875</v>
      </c>
      <c r="Z173" s="8">
        <v>205.892410923277</v>
      </c>
      <c r="AA173" s="8">
        <v>210.92782314694409</v>
      </c>
      <c r="AB173" s="8">
        <v>215.12399999999997</v>
      </c>
      <c r="AC173" s="8">
        <v>215.96323537061119</v>
      </c>
      <c r="AD173" s="8">
        <v>223.79609882964888</v>
      </c>
      <c r="AE173" s="8">
        <v>232.18845253576075</v>
      </c>
      <c r="AF173" s="8">
        <v>234.33316514954487</v>
      </c>
      <c r="AG173" s="8">
        <v>241.3267932379714</v>
      </c>
      <c r="AH173" s="8">
        <v>245.70946684005202</v>
      </c>
    </row>
    <row r="174" spans="1:34" x14ac:dyDescent="0.25">
      <c r="A174">
        <v>44</v>
      </c>
      <c r="B174" t="s">
        <v>147</v>
      </c>
      <c r="C174" s="8">
        <v>1.9195096063423929</v>
      </c>
      <c r="D174" s="8">
        <v>2.0413832321419099</v>
      </c>
      <c r="E174" s="8">
        <v>2.0413832321419099</v>
      </c>
      <c r="F174" s="8">
        <v>2.0718516385917889</v>
      </c>
      <c r="G174" s="8">
        <v>2.0413832321419094</v>
      </c>
      <c r="H174" s="8">
        <v>2.1023200450416688</v>
      </c>
      <c r="I174" s="8">
        <v>2.0413832321419099</v>
      </c>
      <c r="J174" s="8">
        <v>2.0718516385917889</v>
      </c>
      <c r="K174" s="8">
        <v>2.1327884514915478</v>
      </c>
      <c r="L174" s="8">
        <v>2.1023200450416688</v>
      </c>
      <c r="M174" s="8">
        <v>2.0718516385917889</v>
      </c>
      <c r="N174" s="8">
        <v>2.4173333333333336</v>
      </c>
      <c r="O174" s="8">
        <v>2.4173333333333336</v>
      </c>
      <c r="P174" s="8">
        <v>2.4173333333333336</v>
      </c>
      <c r="Q174" s="8">
        <v>2.59</v>
      </c>
      <c r="R174" s="8">
        <v>2.4173333333333336</v>
      </c>
      <c r="S174" s="8">
        <v>2.4173333333333336</v>
      </c>
      <c r="T174" s="8">
        <v>2.4173333333333336</v>
      </c>
      <c r="U174" s="8">
        <v>2.59</v>
      </c>
      <c r="V174" s="8">
        <v>2.59</v>
      </c>
      <c r="W174" s="8">
        <v>1.2086666666666668</v>
      </c>
      <c r="X174" s="8">
        <v>1.2086666666666668</v>
      </c>
      <c r="Y174" s="8">
        <v>1.036</v>
      </c>
      <c r="Z174" s="8">
        <v>0.86333333333333329</v>
      </c>
      <c r="AA174" s="8">
        <v>0.69066666666666676</v>
      </c>
      <c r="AB174" s="8">
        <v>0.51800000000000002</v>
      </c>
      <c r="AC174" s="8">
        <v>0.51800000000000002</v>
      </c>
      <c r="AD174" s="8">
        <v>1.036</v>
      </c>
      <c r="AE174" s="8">
        <v>1.2086666666666668</v>
      </c>
      <c r="AF174" s="8">
        <v>1.7266666666666666</v>
      </c>
      <c r="AG174" s="8">
        <v>2.0720000000000001</v>
      </c>
      <c r="AH174" s="8">
        <v>2.4173333333333336</v>
      </c>
    </row>
    <row r="175" spans="1:34" x14ac:dyDescent="0.25">
      <c r="A175">
        <v>45</v>
      </c>
      <c r="B175" t="s">
        <v>148</v>
      </c>
      <c r="C175" s="8">
        <v>68.193905043940973</v>
      </c>
      <c r="D175" s="8">
        <v>70.073937513824077</v>
      </c>
      <c r="E175" s="8">
        <v>70.472732280162916</v>
      </c>
      <c r="F175" s="8">
        <v>70.472732280162916</v>
      </c>
      <c r="G175" s="8">
        <v>69.219377300240851</v>
      </c>
      <c r="H175" s="8">
        <v>69.447260023863038</v>
      </c>
      <c r="I175" s="8">
        <v>70.87152704650174</v>
      </c>
      <c r="J175" s="8">
        <v>71.840028621896067</v>
      </c>
      <c r="K175" s="8">
        <v>71.612145898273852</v>
      </c>
      <c r="L175" s="8">
        <v>72.808530197290366</v>
      </c>
      <c r="M175" s="8">
        <v>74.118855858117982</v>
      </c>
      <c r="N175" s="8">
        <v>74.452801204819266</v>
      </c>
      <c r="O175" s="8">
        <v>76.217981927710838</v>
      </c>
      <c r="P175" s="8">
        <v>76.848403614457837</v>
      </c>
      <c r="Q175" s="8">
        <v>81.135271084337361</v>
      </c>
      <c r="R175" s="8">
        <v>82.963493975903617</v>
      </c>
      <c r="S175" s="8">
        <v>84.161295180722888</v>
      </c>
      <c r="T175" s="8">
        <v>85.674307228915666</v>
      </c>
      <c r="U175" s="8">
        <v>87.754698795180715</v>
      </c>
      <c r="V175" s="8">
        <v>89.267710843373493</v>
      </c>
      <c r="W175" s="8">
        <v>88.700331325301207</v>
      </c>
      <c r="X175" s="8">
        <v>88.195993975903619</v>
      </c>
      <c r="Y175" s="8">
        <v>83.152620481927713</v>
      </c>
      <c r="Z175" s="8">
        <v>82.080903614457839</v>
      </c>
      <c r="AA175" s="8">
        <v>82.27003012048192</v>
      </c>
      <c r="AB175" s="8">
        <v>83.72</v>
      </c>
      <c r="AC175" s="8">
        <v>86.30472891566265</v>
      </c>
      <c r="AD175" s="8">
        <v>87.880783132530127</v>
      </c>
      <c r="AE175" s="8">
        <v>90.087259036144587</v>
      </c>
      <c r="AF175" s="8">
        <v>92.167650602409637</v>
      </c>
      <c r="AG175" s="8">
        <v>94.626295180722877</v>
      </c>
      <c r="AH175" s="8">
        <v>97.904487951807226</v>
      </c>
    </row>
    <row r="176" spans="1:34" x14ac:dyDescent="0.25">
      <c r="A176">
        <v>46</v>
      </c>
      <c r="B176" t="s">
        <v>149</v>
      </c>
      <c r="C176" s="8">
        <v>25.243374195155475</v>
      </c>
      <c r="D176" s="8">
        <v>26.458591333653107</v>
      </c>
      <c r="E176" s="8">
        <v>28.668077040012452</v>
      </c>
      <c r="F176" s="8">
        <v>30.325191319781961</v>
      </c>
      <c r="G176" s="8">
        <v>29.330922751920252</v>
      </c>
      <c r="H176" s="8">
        <v>28.778551325330422</v>
      </c>
      <c r="I176" s="8">
        <v>29.441397037238222</v>
      </c>
      <c r="J176" s="8">
        <v>30.822325603712805</v>
      </c>
      <c r="K176" s="8">
        <v>32.092779884869429</v>
      </c>
      <c r="L176" s="8">
        <v>33.528945594003005</v>
      </c>
      <c r="M176" s="8">
        <v>34.799399875159622</v>
      </c>
      <c r="N176" s="8">
        <v>36.009344758064515</v>
      </c>
      <c r="O176" s="8">
        <v>36.747997983870967</v>
      </c>
      <c r="P176" s="8">
        <v>37.425096774193548</v>
      </c>
      <c r="Q176" s="8">
        <v>39.271729838709675</v>
      </c>
      <c r="R176" s="8">
        <v>37.055770161290319</v>
      </c>
      <c r="S176" s="8">
        <v>36.686443548387089</v>
      </c>
      <c r="T176" s="8">
        <v>37.055770161290319</v>
      </c>
      <c r="U176" s="8">
        <v>37.178879032258067</v>
      </c>
      <c r="V176" s="8">
        <v>37.67131451612903</v>
      </c>
      <c r="W176" s="8">
        <v>37.178879032258067</v>
      </c>
      <c r="X176" s="8">
        <v>36.686443548387089</v>
      </c>
      <c r="Y176" s="8">
        <v>32.377633064516125</v>
      </c>
      <c r="Z176" s="8">
        <v>29.915455645161288</v>
      </c>
      <c r="AA176" s="8">
        <v>30.038564516129032</v>
      </c>
      <c r="AB176" s="8">
        <v>30.530999999999999</v>
      </c>
      <c r="AC176" s="8">
        <v>31.023435483870966</v>
      </c>
      <c r="AD176" s="8">
        <v>31.515870967741929</v>
      </c>
      <c r="AE176" s="8">
        <v>32.439187499999996</v>
      </c>
      <c r="AF176" s="8">
        <v>33.116286290322577</v>
      </c>
      <c r="AG176" s="8">
        <v>33.9164939516129</v>
      </c>
      <c r="AH176" s="8">
        <v>34.162711693548388</v>
      </c>
    </row>
    <row r="177" spans="1:34" x14ac:dyDescent="0.25">
      <c r="A177">
        <v>47</v>
      </c>
      <c r="B177" t="s">
        <v>150</v>
      </c>
      <c r="C177" s="8">
        <v>111.73957336405932</v>
      </c>
      <c r="D177" s="8">
        <v>118.94530425311312</v>
      </c>
      <c r="E177" s="8">
        <v>124.62869763039498</v>
      </c>
      <c r="F177" s="8">
        <v>127.77486182139027</v>
      </c>
      <c r="G177" s="8">
        <v>125.84656763981251</v>
      </c>
      <c r="H177" s="8">
        <v>125.94805680726398</v>
      </c>
      <c r="I177" s="8">
        <v>127.06443764923006</v>
      </c>
      <c r="J177" s="8">
        <v>126.65848097942423</v>
      </c>
      <c r="K177" s="8">
        <v>125.03465430020081</v>
      </c>
      <c r="L177" s="8">
        <v>126.04954597471546</v>
      </c>
      <c r="M177" s="8">
        <v>126.86145931432711</v>
      </c>
      <c r="N177" s="8">
        <v>106.20065826330533</v>
      </c>
      <c r="O177" s="8">
        <v>108.68047058823529</v>
      </c>
      <c r="P177" s="8">
        <v>110.18992156862745</v>
      </c>
      <c r="Q177" s="8">
        <v>113.53227731092439</v>
      </c>
      <c r="R177" s="8">
        <v>115.79645378151261</v>
      </c>
      <c r="S177" s="8">
        <v>118.38408403361345</v>
      </c>
      <c r="T177" s="8">
        <v>119.78571708683474</v>
      </c>
      <c r="U177" s="8">
        <v>120.97171428571428</v>
      </c>
      <c r="V177" s="8">
        <v>121.40298599439775</v>
      </c>
      <c r="W177" s="8">
        <v>121.83425770308122</v>
      </c>
      <c r="X177" s="8">
        <v>120.64826050420169</v>
      </c>
      <c r="Y177" s="8">
        <v>116.22772549019608</v>
      </c>
      <c r="Z177" s="8">
        <v>115.473</v>
      </c>
      <c r="AA177" s="8">
        <v>114.82609243697479</v>
      </c>
      <c r="AB177" s="8">
        <v>115.473</v>
      </c>
      <c r="AC177" s="8">
        <v>117.30590476190474</v>
      </c>
      <c r="AD177" s="8">
        <v>115.79645378151261</v>
      </c>
      <c r="AE177" s="8">
        <v>116.11990756302521</v>
      </c>
      <c r="AF177" s="8">
        <v>116.87463305322127</v>
      </c>
      <c r="AG177" s="8">
        <v>118.06063025210085</v>
      </c>
      <c r="AH177" s="8">
        <v>119.03099159663866</v>
      </c>
    </row>
    <row r="178" spans="1:34" x14ac:dyDescent="0.25">
      <c r="A178">
        <v>48</v>
      </c>
      <c r="B178" t="s">
        <v>151</v>
      </c>
      <c r="C178" s="8">
        <v>43.661586430528097</v>
      </c>
      <c r="D178" s="8">
        <v>46.721428067168873</v>
      </c>
      <c r="E178" s="8">
        <v>50.60507322136678</v>
      </c>
      <c r="F178" s="8">
        <v>53.429542424419822</v>
      </c>
      <c r="G178" s="8">
        <v>57.07781514502998</v>
      </c>
      <c r="H178" s="8">
        <v>61.079146516021773</v>
      </c>
      <c r="I178" s="8">
        <v>65.198164103807457</v>
      </c>
      <c r="J178" s="8">
        <v>69.670240341974747</v>
      </c>
      <c r="K178" s="8">
        <v>78.732079035103226</v>
      </c>
      <c r="L178" s="8">
        <v>88.617721245788815</v>
      </c>
      <c r="M178" s="8">
        <v>99.797911841207053</v>
      </c>
      <c r="N178" s="8">
        <v>122.78889740259741</v>
      </c>
      <c r="O178" s="8">
        <v>137.54357142857143</v>
      </c>
      <c r="P178" s="8">
        <v>152.42328506493507</v>
      </c>
      <c r="Q178" s="8">
        <v>154.42391883116886</v>
      </c>
      <c r="R178" s="8">
        <v>136.91837337662338</v>
      </c>
      <c r="S178" s="8">
        <v>132.66702662337661</v>
      </c>
      <c r="T178" s="8">
        <v>136.16813571428571</v>
      </c>
      <c r="U178" s="8">
        <v>142.79523506493507</v>
      </c>
      <c r="V178" s="8">
        <v>151.6730474025974</v>
      </c>
      <c r="W178" s="8">
        <v>162.67653311688312</v>
      </c>
      <c r="X178" s="8">
        <v>171.8044246753247</v>
      </c>
      <c r="Y178" s="8">
        <v>167.42803831168831</v>
      </c>
      <c r="Z178" s="8">
        <v>172.55466233766234</v>
      </c>
      <c r="AA178" s="8">
        <v>183.18302922077922</v>
      </c>
      <c r="AB178" s="8">
        <v>192.56100000000004</v>
      </c>
      <c r="AC178" s="8">
        <v>203.31440649350651</v>
      </c>
      <c r="AD178" s="8">
        <v>213.1925357142857</v>
      </c>
      <c r="AE178" s="8">
        <v>227.69713051948054</v>
      </c>
      <c r="AF178" s="8">
        <v>236.44990324675325</v>
      </c>
      <c r="AG178" s="8">
        <v>244.82755714285716</v>
      </c>
      <c r="AH178" s="8">
        <v>254.08048831168836</v>
      </c>
    </row>
    <row r="179" spans="1:34" x14ac:dyDescent="0.25">
      <c r="A179">
        <v>49</v>
      </c>
      <c r="B179" t="s">
        <v>152</v>
      </c>
      <c r="C179" s="8">
        <v>288.69571787946751</v>
      </c>
      <c r="D179" s="8">
        <v>308.04962075406866</v>
      </c>
      <c r="E179" s="8">
        <v>326.32830680230313</v>
      </c>
      <c r="F179" s="8">
        <v>339.94771993628171</v>
      </c>
      <c r="G179" s="8">
        <v>336.45326525058988</v>
      </c>
      <c r="H179" s="8">
        <v>333.58602038027857</v>
      </c>
      <c r="I179" s="8">
        <v>340.75413255605673</v>
      </c>
      <c r="J179" s="8">
        <v>349.26626576479345</v>
      </c>
      <c r="K179" s="8">
        <v>360.64564384384141</v>
      </c>
      <c r="L179" s="8">
        <v>368.4409658350001</v>
      </c>
      <c r="M179" s="8">
        <v>381.25396634920378</v>
      </c>
      <c r="N179" s="8">
        <v>362.65286245428689</v>
      </c>
      <c r="O179" s="8">
        <v>379.98098557496945</v>
      </c>
      <c r="P179" s="8">
        <v>401.87916314506299</v>
      </c>
      <c r="Q179" s="8">
        <v>412.73304246241366</v>
      </c>
      <c r="R179" s="8">
        <v>404.25939983746446</v>
      </c>
      <c r="S179" s="8">
        <v>401.21269687119059</v>
      </c>
      <c r="T179" s="8">
        <v>409.7815489638358</v>
      </c>
      <c r="U179" s="8">
        <v>430.25158451848836</v>
      </c>
      <c r="V179" s="8">
        <v>452.5305999593661</v>
      </c>
      <c r="W179" s="8">
        <v>467.00243904916692</v>
      </c>
      <c r="X179" s="8">
        <v>478.14194676960585</v>
      </c>
      <c r="Y179" s="8">
        <v>450.2455727346607</v>
      </c>
      <c r="Z179" s="8">
        <v>448.0557549776513</v>
      </c>
      <c r="AA179" s="8">
        <v>457.19586387647291</v>
      </c>
      <c r="AB179" s="8">
        <v>468.62099999999998</v>
      </c>
      <c r="AC179" s="8">
        <v>483.6640958959772</v>
      </c>
      <c r="AD179" s="8">
        <v>496.51737403494519</v>
      </c>
      <c r="AE179" s="8">
        <v>511.75088886631443</v>
      </c>
      <c r="AF179" s="8">
        <v>525.65147114993897</v>
      </c>
      <c r="AG179" s="8">
        <v>533.36343803331977</v>
      </c>
      <c r="AH179" s="8">
        <v>552.69095997561965</v>
      </c>
    </row>
    <row r="180" spans="1:34" x14ac:dyDescent="0.25">
      <c r="A180">
        <v>50</v>
      </c>
      <c r="B180" t="s">
        <v>153</v>
      </c>
      <c r="C180" s="8">
        <v>168.38889777303709</v>
      </c>
      <c r="D180" s="8">
        <v>172.87574928109606</v>
      </c>
      <c r="E180" s="8">
        <v>174.45934393099927</v>
      </c>
      <c r="F180" s="8">
        <v>175.91097236007718</v>
      </c>
      <c r="G180" s="8">
        <v>180.79372253061194</v>
      </c>
      <c r="H180" s="8">
        <v>186.46827002609825</v>
      </c>
      <c r="I180" s="8">
        <v>193.06658106736148</v>
      </c>
      <c r="J180" s="8">
        <v>200.32472321275102</v>
      </c>
      <c r="K180" s="8">
        <v>204.67960849998474</v>
      </c>
      <c r="L180" s="8">
        <v>208.63859512474264</v>
      </c>
      <c r="M180" s="8">
        <v>217.48033192003538</v>
      </c>
      <c r="N180" s="8">
        <v>217.57914907161805</v>
      </c>
      <c r="O180" s="8">
        <v>222.12064933687</v>
      </c>
      <c r="P180" s="8">
        <v>223.77210397877985</v>
      </c>
      <c r="Q180" s="8">
        <v>225.01069496021219</v>
      </c>
      <c r="R180" s="8">
        <v>223.77210397877985</v>
      </c>
      <c r="S180" s="8">
        <v>228.86408912466842</v>
      </c>
      <c r="T180" s="8">
        <v>230.10268010610082</v>
      </c>
      <c r="U180" s="8">
        <v>240.14902917771883</v>
      </c>
      <c r="V180" s="8">
        <v>243.72718090185677</v>
      </c>
      <c r="W180" s="8">
        <v>249.2320297082228</v>
      </c>
      <c r="X180" s="8">
        <v>250.60824190981432</v>
      </c>
      <c r="Y180" s="8">
        <v>247.44295384615384</v>
      </c>
      <c r="Z180" s="8">
        <v>246.75484774535809</v>
      </c>
      <c r="AA180" s="8">
        <v>251.2963480106101</v>
      </c>
      <c r="AB180" s="8">
        <v>259.416</v>
      </c>
      <c r="AC180" s="8">
        <v>272.21477347480106</v>
      </c>
      <c r="AD180" s="8">
        <v>275.79292519893897</v>
      </c>
      <c r="AE180" s="8">
        <v>285.15116816976126</v>
      </c>
      <c r="AF180" s="8">
        <v>293.27082015915119</v>
      </c>
      <c r="AG180" s="8">
        <v>300.28950238726787</v>
      </c>
      <c r="AH180" s="8">
        <v>308.95963925729438</v>
      </c>
    </row>
    <row r="181" spans="1:34" x14ac:dyDescent="0.25">
      <c r="A181">
        <v>51</v>
      </c>
      <c r="B181" t="s">
        <v>154</v>
      </c>
      <c r="C181" s="8">
        <v>164.93390343420819</v>
      </c>
      <c r="D181" s="8">
        <v>176.33448101770284</v>
      </c>
      <c r="E181" s="8">
        <v>189.64902418090838</v>
      </c>
      <c r="F181" s="8">
        <v>199.8845792376226</v>
      </c>
      <c r="G181" s="8">
        <v>195.26609707788569</v>
      </c>
      <c r="H181" s="8">
        <v>204.25341371304938</v>
      </c>
      <c r="I181" s="8">
        <v>222.22804698337686</v>
      </c>
      <c r="J181" s="8">
        <v>244.98759420298123</v>
      </c>
      <c r="K181" s="8">
        <v>263.5031307893139</v>
      </c>
      <c r="L181" s="8">
        <v>280.43756537501588</v>
      </c>
      <c r="M181" s="8">
        <v>303.90444770016552</v>
      </c>
      <c r="N181" s="8">
        <v>295.57447999999999</v>
      </c>
      <c r="O181" s="8">
        <v>313.60615428571424</v>
      </c>
      <c r="P181" s="8">
        <v>329.23662571428571</v>
      </c>
      <c r="Q181" s="8">
        <v>307.30866000000003</v>
      </c>
      <c r="R181" s="8">
        <v>301.78136285714282</v>
      </c>
      <c r="S181" s="8">
        <v>298.20221142857139</v>
      </c>
      <c r="T181" s="8">
        <v>311.02372857142853</v>
      </c>
      <c r="U181" s="8">
        <v>321.57995999999997</v>
      </c>
      <c r="V181" s="8">
        <v>329.5537657142857</v>
      </c>
      <c r="W181" s="8">
        <v>336.03248285714284</v>
      </c>
      <c r="X181" s="8">
        <v>321.08159714285716</v>
      </c>
      <c r="Y181" s="8">
        <v>284.38396857142857</v>
      </c>
      <c r="Z181" s="8">
        <v>293.80755714285709</v>
      </c>
      <c r="AA181" s="8">
        <v>307.03682571428567</v>
      </c>
      <c r="AB181" s="8">
        <v>317.14</v>
      </c>
      <c r="AC181" s="8">
        <v>328.28520571428567</v>
      </c>
      <c r="AD181" s="8">
        <v>340.92549999999994</v>
      </c>
      <c r="AE181" s="8">
        <v>353.15804285714285</v>
      </c>
      <c r="AF181" s="8">
        <v>359.36492571428573</v>
      </c>
      <c r="AG181" s="8">
        <v>365.02814000000001</v>
      </c>
      <c r="AH181" s="8">
        <v>371.4615514285714</v>
      </c>
    </row>
    <row r="182" spans="1:34" x14ac:dyDescent="0.25">
      <c r="A182">
        <v>52</v>
      </c>
      <c r="B182" t="s">
        <v>155</v>
      </c>
      <c r="C182" s="8">
        <v>15.437546626366418</v>
      </c>
      <c r="D182" s="8">
        <v>16.086183039238957</v>
      </c>
      <c r="E182" s="8">
        <v>16.994274017260508</v>
      </c>
      <c r="F182" s="8">
        <v>17.448319506271286</v>
      </c>
      <c r="G182" s="8">
        <v>17.383455864984033</v>
      </c>
      <c r="H182" s="8">
        <v>17.513183147558543</v>
      </c>
      <c r="I182" s="8">
        <v>18.03209227785657</v>
      </c>
      <c r="J182" s="8">
        <v>18.291546843005587</v>
      </c>
      <c r="K182" s="8">
        <v>18.680728690729108</v>
      </c>
      <c r="L182" s="8">
        <v>18.810455973303618</v>
      </c>
      <c r="M182" s="8">
        <v>18.810455973303618</v>
      </c>
      <c r="N182" s="8">
        <v>19.729963483146069</v>
      </c>
      <c r="O182" s="8">
        <v>20.001165730337078</v>
      </c>
      <c r="P182" s="8">
        <v>20.136766853932585</v>
      </c>
      <c r="Q182" s="8">
        <v>21.085974719101124</v>
      </c>
      <c r="R182" s="8">
        <v>21.085974719101124</v>
      </c>
      <c r="S182" s="8">
        <v>21.085974719101124</v>
      </c>
      <c r="T182" s="8">
        <v>21.42497752808989</v>
      </c>
      <c r="U182" s="8">
        <v>22.170783707865166</v>
      </c>
      <c r="V182" s="8">
        <v>22.577587078651685</v>
      </c>
      <c r="W182" s="8">
        <v>23.255592696629215</v>
      </c>
      <c r="X182" s="8">
        <v>23.662396067415731</v>
      </c>
      <c r="Y182" s="8">
        <v>22.848789325842699</v>
      </c>
      <c r="Z182" s="8">
        <v>23.187792134831462</v>
      </c>
      <c r="AA182" s="8">
        <v>23.797997191011238</v>
      </c>
      <c r="AB182" s="8">
        <v>24.136999999999997</v>
      </c>
      <c r="AC182" s="8">
        <v>24.543803370786517</v>
      </c>
      <c r="AD182" s="8">
        <v>25.493011235955056</v>
      </c>
      <c r="AE182" s="8">
        <v>26.238817415730338</v>
      </c>
      <c r="AF182" s="8">
        <v>26.374418539325845</v>
      </c>
      <c r="AG182" s="8">
        <v>27.25582584269663</v>
      </c>
      <c r="AH182" s="8">
        <v>28.611837078651682</v>
      </c>
    </row>
    <row r="183" spans="1:34" x14ac:dyDescent="0.25">
      <c r="A183">
        <v>53</v>
      </c>
      <c r="B183" t="s">
        <v>83</v>
      </c>
      <c r="C183" s="8">
        <v>80.393070057395292</v>
      </c>
      <c r="D183" s="8">
        <v>83.176830095203599</v>
      </c>
      <c r="E183" s="8">
        <v>85.672614956686914</v>
      </c>
      <c r="F183" s="8">
        <v>87.304474289195255</v>
      </c>
      <c r="G183" s="8">
        <v>89.656271562516082</v>
      </c>
      <c r="H183" s="8">
        <v>93.975899207391052</v>
      </c>
      <c r="I183" s="8">
        <v>96.807655107920183</v>
      </c>
      <c r="J183" s="8">
        <v>99.639411008449329</v>
      </c>
      <c r="K183" s="8">
        <v>102.03920414449098</v>
      </c>
      <c r="L183" s="8">
        <v>103.9590386533243</v>
      </c>
      <c r="M183" s="8">
        <v>107.31874904378263</v>
      </c>
      <c r="N183" s="8">
        <v>109.74847212894559</v>
      </c>
      <c r="O183" s="8">
        <v>113.81323035594357</v>
      </c>
      <c r="P183" s="8">
        <v>118.09477568838147</v>
      </c>
      <c r="Q183" s="8">
        <v>122.70150167897917</v>
      </c>
      <c r="R183" s="8">
        <v>128.66314707857623</v>
      </c>
      <c r="S183" s="8">
        <v>131.15619879113498</v>
      </c>
      <c r="T183" s="8">
        <v>134.94997313633311</v>
      </c>
      <c r="U183" s="8">
        <v>137.7682055070517</v>
      </c>
      <c r="V183" s="8">
        <v>141.50778307588985</v>
      </c>
      <c r="W183" s="8">
        <v>145.35575419744794</v>
      </c>
      <c r="X183" s="8">
        <v>150.28766084620548</v>
      </c>
      <c r="Y183" s="8">
        <v>152.13035124244459</v>
      </c>
      <c r="Z183" s="8">
        <v>155.5447481531229</v>
      </c>
      <c r="AA183" s="8">
        <v>158.90494828744124</v>
      </c>
      <c r="AB183" s="8">
        <v>161.398</v>
      </c>
      <c r="AC183" s="8">
        <v>164.92079046339822</v>
      </c>
      <c r="AD183" s="8">
        <v>167.08866151779719</v>
      </c>
      <c r="AE183" s="8">
        <v>170.99082941571524</v>
      </c>
      <c r="AF183" s="8">
        <v>173.80906178643386</v>
      </c>
      <c r="AG183" s="8">
        <v>176.46470382807252</v>
      </c>
      <c r="AH183" s="8">
        <v>180.1500846205507</v>
      </c>
    </row>
    <row r="184" spans="1:34" x14ac:dyDescent="0.25">
      <c r="A184">
        <v>54</v>
      </c>
      <c r="B184" t="s">
        <v>156</v>
      </c>
      <c r="C184" s="8">
        <v>177.6004209527153</v>
      </c>
      <c r="D184" s="8">
        <v>184.88025259269511</v>
      </c>
      <c r="E184" s="8">
        <v>198.75313930284534</v>
      </c>
      <c r="F184" s="8">
        <v>211.32115053035767</v>
      </c>
      <c r="G184" s="8">
        <v>223.6831287869272</v>
      </c>
      <c r="H184" s="8">
        <v>236.04510704349667</v>
      </c>
      <c r="I184" s="8">
        <v>247.30824278837113</v>
      </c>
      <c r="J184" s="8">
        <v>258.77741150418842</v>
      </c>
      <c r="K184" s="8">
        <v>271.13938976075792</v>
      </c>
      <c r="L184" s="8">
        <v>280.89161705205169</v>
      </c>
      <c r="M184" s="8">
        <v>289.88839011655494</v>
      </c>
      <c r="N184" s="8">
        <v>291.18243191003342</v>
      </c>
      <c r="O184" s="8">
        <v>293.32629414865579</v>
      </c>
      <c r="P184" s="8">
        <v>300.82981198383413</v>
      </c>
      <c r="Q184" s="8">
        <v>310.40062554911265</v>
      </c>
      <c r="R184" s="8">
        <v>320.73710419961344</v>
      </c>
      <c r="S184" s="8">
        <v>332.29864698646992</v>
      </c>
      <c r="T184" s="8">
        <v>342.40542611140393</v>
      </c>
      <c r="U184" s="8">
        <v>355.80456510279384</v>
      </c>
      <c r="V184" s="8">
        <v>370.19906870497283</v>
      </c>
      <c r="W184" s="8">
        <v>379.69331576172902</v>
      </c>
      <c r="X184" s="8">
        <v>391.71425759971885</v>
      </c>
      <c r="Y184" s="8">
        <v>399.37090845194172</v>
      </c>
      <c r="Z184" s="8">
        <v>411.00901774732034</v>
      </c>
      <c r="AA184" s="8">
        <v>422.9533930767879</v>
      </c>
      <c r="AB184" s="8">
        <v>435.74</v>
      </c>
      <c r="AC184" s="8">
        <v>446.45931119311194</v>
      </c>
      <c r="AD184" s="8">
        <v>459.70531716745739</v>
      </c>
      <c r="AE184" s="8">
        <v>473.87012124406959</v>
      </c>
      <c r="AF184" s="8">
        <v>489.10685643999301</v>
      </c>
      <c r="AG184" s="8">
        <v>506.48745387453874</v>
      </c>
      <c r="AH184" s="8">
        <v>522.5664206642067</v>
      </c>
    </row>
    <row r="185" spans="1:34" x14ac:dyDescent="0.25">
      <c r="A185">
        <v>55</v>
      </c>
      <c r="B185" t="s">
        <v>157</v>
      </c>
      <c r="C185" s="8">
        <v>261.07972722031207</v>
      </c>
      <c r="D185" s="8">
        <v>272.15218258426398</v>
      </c>
      <c r="E185" s="8">
        <v>284.26610652205295</v>
      </c>
      <c r="F185" s="8">
        <v>296.43484459530714</v>
      </c>
      <c r="G185" s="8">
        <v>309.26135229414251</v>
      </c>
      <c r="H185" s="8">
        <v>319.34715321972254</v>
      </c>
      <c r="I185" s="8">
        <v>326.52780496565163</v>
      </c>
      <c r="J185" s="8">
        <v>328.44629970693052</v>
      </c>
      <c r="K185" s="8">
        <v>331.46107715751145</v>
      </c>
      <c r="L185" s="8">
        <v>336.06546453658052</v>
      </c>
      <c r="M185" s="8">
        <v>340.12171056099862</v>
      </c>
      <c r="N185" s="8">
        <v>343.4964767835387</v>
      </c>
      <c r="O185" s="8">
        <v>349.25239610125902</v>
      </c>
      <c r="P185" s="8">
        <v>353.80916556112089</v>
      </c>
      <c r="Q185" s="8">
        <v>372.33603086503319</v>
      </c>
      <c r="R185" s="8">
        <v>381.98918722079333</v>
      </c>
      <c r="S185" s="8">
        <v>387.98493651008533</v>
      </c>
      <c r="T185" s="8">
        <v>392.18196101258968</v>
      </c>
      <c r="U185" s="8">
        <v>398.71732773791797</v>
      </c>
      <c r="V185" s="8">
        <v>406.87154677135504</v>
      </c>
      <c r="W185" s="8">
        <v>414.66602084743471</v>
      </c>
      <c r="X185" s="8">
        <v>424.9787096250169</v>
      </c>
      <c r="Y185" s="8">
        <v>430.49479897116561</v>
      </c>
      <c r="Z185" s="8">
        <v>433.85241857316907</v>
      </c>
      <c r="AA185" s="8">
        <v>437.09012318938682</v>
      </c>
      <c r="AB185" s="8">
        <v>442.90600000000001</v>
      </c>
      <c r="AC185" s="8">
        <v>445.30429971571675</v>
      </c>
      <c r="AD185" s="8">
        <v>447.70259943143361</v>
      </c>
      <c r="AE185" s="8">
        <v>456.15660592933529</v>
      </c>
      <c r="AF185" s="8">
        <v>465.27014484905914</v>
      </c>
      <c r="AG185" s="8">
        <v>470.2466167591715</v>
      </c>
      <c r="AH185" s="8">
        <v>475.58283362664145</v>
      </c>
    </row>
    <row r="186" spans="1:34" x14ac:dyDescent="0.25">
      <c r="A186">
        <v>56</v>
      </c>
      <c r="B186" t="s">
        <v>158</v>
      </c>
      <c r="C186" s="8">
        <v>29.15424544816554</v>
      </c>
      <c r="D186" s="8">
        <v>31.183091890220908</v>
      </c>
      <c r="E186" s="8">
        <v>33.406485251377482</v>
      </c>
      <c r="F186" s="8">
        <v>35.43533169343285</v>
      </c>
      <c r="G186" s="8">
        <v>36.991707046242453</v>
      </c>
      <c r="H186" s="8">
        <v>38.659252067109875</v>
      </c>
      <c r="I186" s="8">
        <v>40.85485301125199</v>
      </c>
      <c r="J186" s="8">
        <v>43.050453955394104</v>
      </c>
      <c r="K186" s="8">
        <v>44.96813072939166</v>
      </c>
      <c r="L186" s="8">
        <v>46.079827409969937</v>
      </c>
      <c r="M186" s="8">
        <v>47.60841034576508</v>
      </c>
      <c r="N186" s="8">
        <v>51.654689525244912</v>
      </c>
      <c r="O186" s="8">
        <v>55.01512471740768</v>
      </c>
      <c r="P186" s="8">
        <v>57.799485305199688</v>
      </c>
      <c r="Q186" s="8">
        <v>54.119008666164284</v>
      </c>
      <c r="R186" s="8">
        <v>56.871365109269028</v>
      </c>
      <c r="S186" s="8">
        <v>59.111655237377533</v>
      </c>
      <c r="T186" s="8">
        <v>60.83987905048982</v>
      </c>
      <c r="U186" s="8">
        <v>62.728123587038425</v>
      </c>
      <c r="V186" s="8">
        <v>66.120562923888471</v>
      </c>
      <c r="W186" s="8">
        <v>68.584882064807829</v>
      </c>
      <c r="X186" s="8">
        <v>71.017197061039937</v>
      </c>
      <c r="Y186" s="8">
        <v>72.105337980406915</v>
      </c>
      <c r="Z186" s="8">
        <v>73.5775286360211</v>
      </c>
      <c r="AA186" s="8">
        <v>72.937445742275798</v>
      </c>
      <c r="AB186" s="8">
        <v>84.938999999999993</v>
      </c>
      <c r="AC186" s="8">
        <v>91.883899397136389</v>
      </c>
      <c r="AD186" s="8">
        <v>95.05230972117559</v>
      </c>
      <c r="AE186" s="8">
        <v>99.340865109269018</v>
      </c>
      <c r="AF186" s="8">
        <v>102.86132102486812</v>
      </c>
      <c r="AG186" s="8">
        <v>107.66194272795779</v>
      </c>
      <c r="AH186" s="8">
        <v>111.72646910324038</v>
      </c>
    </row>
    <row r="187" spans="1:34" x14ac:dyDescent="0.25">
      <c r="A187">
        <v>57</v>
      </c>
      <c r="B187" t="s">
        <v>159</v>
      </c>
      <c r="C187" s="8">
        <v>27.707084526830322</v>
      </c>
      <c r="D187" s="8">
        <v>28.754154581623332</v>
      </c>
      <c r="E187" s="8">
        <v>31.089926242315418</v>
      </c>
      <c r="F187" s="8">
        <v>33.184066351901436</v>
      </c>
      <c r="G187" s="8">
        <v>32.861890950426663</v>
      </c>
      <c r="H187" s="8">
        <v>32.459171698583198</v>
      </c>
      <c r="I187" s="8">
        <v>33.425697903007517</v>
      </c>
      <c r="J187" s="8">
        <v>33.828417154850975</v>
      </c>
      <c r="K187" s="8">
        <v>34.553311808169212</v>
      </c>
      <c r="L187" s="8">
        <v>35.11711876075006</v>
      </c>
      <c r="M187" s="8">
        <v>36.003101114805681</v>
      </c>
      <c r="N187" s="8">
        <v>36.562086092715234</v>
      </c>
      <c r="O187" s="8">
        <v>37.732072847682119</v>
      </c>
      <c r="P187" s="8">
        <v>40.26704415011038</v>
      </c>
      <c r="Q187" s="8">
        <v>41.827026490066231</v>
      </c>
      <c r="R187" s="8">
        <v>41.632028697571741</v>
      </c>
      <c r="S187" s="8">
        <v>40.754538631346577</v>
      </c>
      <c r="T187" s="8">
        <v>41.242033112582789</v>
      </c>
      <c r="U187" s="8">
        <v>42.217022075055191</v>
      </c>
      <c r="V187" s="8">
        <v>43.1920110375276</v>
      </c>
      <c r="W187" s="8">
        <v>45.044490066225173</v>
      </c>
      <c r="X187" s="8">
        <v>44.654494481236206</v>
      </c>
      <c r="Y187" s="8">
        <v>42.997013245033116</v>
      </c>
      <c r="Z187" s="8">
        <v>42.899514348785878</v>
      </c>
      <c r="AA187" s="8">
        <v>42.997013245033116</v>
      </c>
      <c r="AB187" s="8">
        <v>44.167000000000002</v>
      </c>
      <c r="AC187" s="8">
        <v>46.214476821192058</v>
      </c>
      <c r="AD187" s="8">
        <v>49.139443708609278</v>
      </c>
      <c r="AE187" s="8">
        <v>49.626938189845475</v>
      </c>
      <c r="AF187" s="8">
        <v>51.089421633554082</v>
      </c>
      <c r="AG187" s="8">
        <v>52.649403973509934</v>
      </c>
      <c r="AH187" s="8">
        <v>54.891878587196473</v>
      </c>
    </row>
    <row r="188" spans="1:34" x14ac:dyDescent="0.25">
      <c r="A188">
        <v>58</v>
      </c>
      <c r="B188" t="s">
        <v>160</v>
      </c>
      <c r="C188" s="8">
        <v>22.041472603815453</v>
      </c>
      <c r="D188" s="8">
        <v>22.65945781700654</v>
      </c>
      <c r="E188" s="8">
        <v>24.071995447157597</v>
      </c>
      <c r="F188" s="8">
        <v>25.072542935181264</v>
      </c>
      <c r="G188" s="8">
        <v>25.366821608129399</v>
      </c>
      <c r="H188" s="8">
        <v>26.308513361563438</v>
      </c>
      <c r="I188" s="8">
        <v>27.632767389830054</v>
      </c>
      <c r="J188" s="8">
        <v>29.516150896698132</v>
      </c>
      <c r="K188" s="8">
        <v>31.164111465207696</v>
      </c>
      <c r="L188" s="8">
        <v>32.488365493474312</v>
      </c>
      <c r="M188" s="8">
        <v>33.81261952174092</v>
      </c>
      <c r="N188" s="8">
        <v>33.915303313508922</v>
      </c>
      <c r="O188" s="8">
        <v>35.660943925233646</v>
      </c>
      <c r="P188" s="8">
        <v>37.905338997451146</v>
      </c>
      <c r="Q188" s="8">
        <v>39.080974511469833</v>
      </c>
      <c r="R188" s="8">
        <v>39.579728971962616</v>
      </c>
      <c r="S188" s="8">
        <v>39.045349192863206</v>
      </c>
      <c r="T188" s="8">
        <v>40.149734069668646</v>
      </c>
      <c r="U188" s="8">
        <v>41.503496176720475</v>
      </c>
      <c r="V188" s="8">
        <v>41.752873406966863</v>
      </c>
      <c r="W188" s="8">
        <v>43.106635514018691</v>
      </c>
      <c r="X188" s="8">
        <v>42.714757009345796</v>
      </c>
      <c r="Y188" s="8">
        <v>41.32536958368734</v>
      </c>
      <c r="Z188" s="8">
        <v>41.182868309260833</v>
      </c>
      <c r="AA188" s="8">
        <v>40.933491079014438</v>
      </c>
      <c r="AB188" s="8">
        <v>41.930999999999997</v>
      </c>
      <c r="AC188" s="8">
        <v>43.284762107051819</v>
      </c>
      <c r="AD188" s="8">
        <v>45.600407816482573</v>
      </c>
      <c r="AE188" s="8">
        <v>46.027911639762102</v>
      </c>
      <c r="AF188" s="8">
        <v>47.809177570093453</v>
      </c>
      <c r="AG188" s="8">
        <v>48.806686491079006</v>
      </c>
      <c r="AH188" s="8">
        <v>50.730453695836871</v>
      </c>
    </row>
    <row r="189" spans="1:34" x14ac:dyDescent="0.25">
      <c r="A189">
        <v>59</v>
      </c>
      <c r="B189" t="s">
        <v>161</v>
      </c>
      <c r="C189" s="8">
        <v>51.98473942687562</v>
      </c>
      <c r="D189" s="8">
        <v>54.631770005896158</v>
      </c>
      <c r="E189" s="8">
        <v>57.058214703331657</v>
      </c>
      <c r="F189" s="8">
        <v>58.565551560829462</v>
      </c>
      <c r="G189" s="8">
        <v>56.800864508149104</v>
      </c>
      <c r="H189" s="8">
        <v>56.102342549796468</v>
      </c>
      <c r="I189" s="8">
        <v>56.653807253759076</v>
      </c>
      <c r="J189" s="8">
        <v>58.161144111256888</v>
      </c>
      <c r="K189" s="8">
        <v>59.558188027962181</v>
      </c>
      <c r="L189" s="8">
        <v>61.028760571862485</v>
      </c>
      <c r="M189" s="8">
        <v>62.499333115762767</v>
      </c>
      <c r="N189" s="8">
        <v>64.344541793776685</v>
      </c>
      <c r="O189" s="8">
        <v>66.234611348383154</v>
      </c>
      <c r="P189" s="8">
        <v>67.960327028676005</v>
      </c>
      <c r="Q189" s="8">
        <v>68.782096400244043</v>
      </c>
      <c r="R189" s="8">
        <v>66.933115314215982</v>
      </c>
      <c r="S189" s="8">
        <v>66.563319097010364</v>
      </c>
      <c r="T189" s="8">
        <v>59.496102501525314</v>
      </c>
      <c r="U189" s="8">
        <v>68.699919463087241</v>
      </c>
      <c r="V189" s="8">
        <v>69.316246491763266</v>
      </c>
      <c r="W189" s="8">
        <v>70.548900549115302</v>
      </c>
      <c r="X189" s="8">
        <v>71.083050640634525</v>
      </c>
      <c r="Y189" s="8">
        <v>64.50889566809029</v>
      </c>
      <c r="Z189" s="8">
        <v>64.056922513727883</v>
      </c>
      <c r="AA189" s="8">
        <v>66.193522879804746</v>
      </c>
      <c r="AB189" s="8">
        <v>67.343999999999994</v>
      </c>
      <c r="AC189" s="8">
        <v>69.275158023184872</v>
      </c>
      <c r="AD189" s="8">
        <v>70.220192800488107</v>
      </c>
      <c r="AE189" s="8">
        <v>72.02808541793776</v>
      </c>
      <c r="AF189" s="8">
        <v>73.055297132397797</v>
      </c>
      <c r="AG189" s="8">
        <v>74.123597315436243</v>
      </c>
      <c r="AH189" s="8">
        <v>75.64387065283708</v>
      </c>
    </row>
    <row r="190" spans="1:34" x14ac:dyDescent="0.25">
      <c r="A190">
        <v>60</v>
      </c>
      <c r="B190" t="s">
        <v>162</v>
      </c>
      <c r="C190" s="8">
        <v>126.75429374251735</v>
      </c>
      <c r="D190" s="8">
        <v>130.75251102169312</v>
      </c>
      <c r="E190" s="8">
        <v>133.97269683032653</v>
      </c>
      <c r="F190" s="8">
        <v>135.98261146256081</v>
      </c>
      <c r="G190" s="8">
        <v>135.46392381553267</v>
      </c>
      <c r="H190" s="8">
        <v>140.06727668290793</v>
      </c>
      <c r="I190" s="8">
        <v>146.01057263843944</v>
      </c>
      <c r="J190" s="8">
        <v>151.65130079987114</v>
      </c>
      <c r="K190" s="8">
        <v>158.19973234360222</v>
      </c>
      <c r="L190" s="8">
        <v>162.54374138746343</v>
      </c>
      <c r="M190" s="8">
        <v>165.56941932846129</v>
      </c>
      <c r="N190" s="8">
        <v>173.6508245414295</v>
      </c>
      <c r="O190" s="8">
        <v>179.50361138519926</v>
      </c>
      <c r="P190" s="8">
        <v>183.94084048070843</v>
      </c>
      <c r="Q190" s="8">
        <v>180.61972422517397</v>
      </c>
      <c r="R190" s="8">
        <v>182.79750537634408</v>
      </c>
      <c r="S190" s="8">
        <v>186.20028842504743</v>
      </c>
      <c r="T190" s="8">
        <v>191.56307450980393</v>
      </c>
      <c r="U190" s="8">
        <v>197.68808399746996</v>
      </c>
      <c r="V190" s="8">
        <v>204.46642783048705</v>
      </c>
      <c r="W190" s="8">
        <v>208.22310031625554</v>
      </c>
      <c r="X190" s="8">
        <v>207.65143276407341</v>
      </c>
      <c r="Y190" s="8">
        <v>199.48475344718531</v>
      </c>
      <c r="Z190" s="8">
        <v>199.26697533206831</v>
      </c>
      <c r="AA190" s="8">
        <v>205.3375402909551</v>
      </c>
      <c r="AB190" s="8">
        <v>215.19200000000001</v>
      </c>
      <c r="AC190" s="8">
        <v>221.45312080961415</v>
      </c>
      <c r="AD190" s="8">
        <v>228.85757672359264</v>
      </c>
      <c r="AE190" s="8">
        <v>239.90981606578117</v>
      </c>
      <c r="AF190" s="8">
        <v>248.86594104996834</v>
      </c>
      <c r="AG190" s="8">
        <v>254.74595015812778</v>
      </c>
      <c r="AH190" s="8">
        <v>258.80206755218217</v>
      </c>
    </row>
    <row r="191" spans="1:34" x14ac:dyDescent="0.25">
      <c r="A191">
        <v>61</v>
      </c>
      <c r="B191" t="s">
        <v>99</v>
      </c>
      <c r="C191" s="8">
        <v>202.09795114532787</v>
      </c>
      <c r="D191" s="8">
        <v>206.14659600378047</v>
      </c>
      <c r="E191" s="8">
        <v>210.45524557791356</v>
      </c>
      <c r="F191" s="8">
        <v>213.50101510445586</v>
      </c>
      <c r="G191" s="8">
        <v>213.09243626552947</v>
      </c>
      <c r="H191" s="8">
        <v>216.91821993911316</v>
      </c>
      <c r="I191" s="8">
        <v>219.85255887322103</v>
      </c>
      <c r="J191" s="8">
        <v>218.51539176400729</v>
      </c>
      <c r="K191" s="8">
        <v>224.19835197816559</v>
      </c>
      <c r="L191" s="8">
        <v>226.42696382685506</v>
      </c>
      <c r="M191" s="8">
        <v>230.43846515449627</v>
      </c>
      <c r="N191" s="8">
        <v>241.66199577539163</v>
      </c>
      <c r="O191" s="8">
        <v>246.07914064425276</v>
      </c>
      <c r="P191" s="8">
        <v>249.52451364196443</v>
      </c>
      <c r="Q191" s="8">
        <v>249.39199929589861</v>
      </c>
      <c r="R191" s="8">
        <v>255.22263052279527</v>
      </c>
      <c r="S191" s="8">
        <v>256.06188804787888</v>
      </c>
      <c r="T191" s="8">
        <v>258.44714627706389</v>
      </c>
      <c r="U191" s="8">
        <v>256.72445977820803</v>
      </c>
      <c r="V191" s="8">
        <v>258.00543179017779</v>
      </c>
      <c r="W191" s="8">
        <v>262.59926245379336</v>
      </c>
      <c r="X191" s="8">
        <v>263.79189156838584</v>
      </c>
      <c r="Y191" s="8">
        <v>251.55640028164052</v>
      </c>
      <c r="Z191" s="8">
        <v>245.19571167048056</v>
      </c>
      <c r="AA191" s="8">
        <v>245.28405456785774</v>
      </c>
      <c r="AB191" s="8">
        <v>250.93799999999999</v>
      </c>
      <c r="AC191" s="8">
        <v>250.45211406442525</v>
      </c>
      <c r="AD191" s="8">
        <v>260.47903291673998</v>
      </c>
      <c r="AE191" s="8">
        <v>264.71949199084668</v>
      </c>
      <c r="AF191" s="8">
        <v>265.16120647773278</v>
      </c>
      <c r="AG191" s="8">
        <v>265.20537792642136</v>
      </c>
      <c r="AH191" s="8">
        <v>272.49366696004222</v>
      </c>
    </row>
    <row r="192" spans="1:34" x14ac:dyDescent="0.25">
      <c r="A192">
        <v>62</v>
      </c>
      <c r="B192" t="s">
        <v>163</v>
      </c>
      <c r="C192" s="8">
        <v>567.22869733853213</v>
      </c>
      <c r="D192" s="8">
        <v>566.79068290043278</v>
      </c>
      <c r="E192" s="8">
        <v>567.92952043949083</v>
      </c>
      <c r="F192" s="8">
        <v>572.22206193286354</v>
      </c>
      <c r="G192" s="8">
        <v>556.19073349843097</v>
      </c>
      <c r="H192" s="8">
        <v>541.12303682781658</v>
      </c>
      <c r="I192" s="8">
        <v>519.39752069809379</v>
      </c>
      <c r="J192" s="8">
        <v>500.91331141030531</v>
      </c>
      <c r="K192" s="8">
        <v>486.63404072826961</v>
      </c>
      <c r="L192" s="8">
        <v>471.82915272051491</v>
      </c>
      <c r="M192" s="8">
        <v>461.31680620613275</v>
      </c>
      <c r="N192" s="8">
        <v>457.10777284412245</v>
      </c>
      <c r="O192" s="8">
        <v>452.43342463192334</v>
      </c>
      <c r="P192" s="8">
        <v>453.41177658331384</v>
      </c>
      <c r="Q192" s="8">
        <v>449.3896630053751</v>
      </c>
      <c r="R192" s="8">
        <v>456.12942089273196</v>
      </c>
      <c r="S192" s="8">
        <v>462.32564991820516</v>
      </c>
      <c r="T192" s="8">
        <v>457.65130170600611</v>
      </c>
      <c r="U192" s="8">
        <v>452.75954194905347</v>
      </c>
      <c r="V192" s="8">
        <v>451.67248422528627</v>
      </c>
      <c r="W192" s="8">
        <v>457.32518438887593</v>
      </c>
      <c r="X192" s="8">
        <v>465.69552886188364</v>
      </c>
      <c r="Y192" s="8">
        <v>471.67434634260337</v>
      </c>
      <c r="Z192" s="8">
        <v>478.30539845758352</v>
      </c>
      <c r="AA192" s="8">
        <v>471.78305211498014</v>
      </c>
      <c r="AB192" s="8">
        <v>465.15199999999999</v>
      </c>
      <c r="AC192" s="8">
        <v>456.67294975461556</v>
      </c>
      <c r="AD192" s="8">
        <v>449.49836877775181</v>
      </c>
      <c r="AE192" s="8">
        <v>449.71578032250522</v>
      </c>
      <c r="AF192" s="8">
        <v>452.97695349380695</v>
      </c>
      <c r="AG192" s="8">
        <v>451.02024959102596</v>
      </c>
      <c r="AH192" s="8">
        <v>454.17271698995091</v>
      </c>
    </row>
    <row r="193" spans="1:34" x14ac:dyDescent="0.25">
      <c r="A193">
        <v>63</v>
      </c>
      <c r="B193" t="s">
        <v>164</v>
      </c>
      <c r="C193" s="8">
        <v>920.15041713147275</v>
      </c>
      <c r="D193" s="8">
        <v>943.75072267921428</v>
      </c>
      <c r="E193" s="8">
        <v>967.6125274574016</v>
      </c>
      <c r="F193" s="8">
        <v>998.99243511090845</v>
      </c>
      <c r="G193" s="8">
        <v>1012.9826439397634</v>
      </c>
      <c r="H193" s="8">
        <v>1027.5612260371217</v>
      </c>
      <c r="I193" s="8">
        <v>1045.6700477454997</v>
      </c>
      <c r="J193" s="8">
        <v>1064.694116760438</v>
      </c>
      <c r="K193" s="8">
        <v>1080.057196549134</v>
      </c>
      <c r="L193" s="8">
        <v>1090.6479153821927</v>
      </c>
      <c r="M193" s="8">
        <v>1099.86576325541</v>
      </c>
      <c r="N193" s="8">
        <v>1139.5994150799697</v>
      </c>
      <c r="O193" s="8">
        <v>1154.2217585681644</v>
      </c>
      <c r="P193" s="8">
        <v>1173.7182165524243</v>
      </c>
      <c r="Q193" s="8">
        <v>1202.5698297791319</v>
      </c>
      <c r="R193" s="8">
        <v>1227.9623940086317</v>
      </c>
      <c r="S193" s="8">
        <v>1231.7359020055851</v>
      </c>
      <c r="T193" s="8">
        <v>1237.9464672505712</v>
      </c>
      <c r="U193" s="8">
        <v>1244.7073357451131</v>
      </c>
      <c r="V193" s="8">
        <v>1248.087769992384</v>
      </c>
      <c r="W193" s="8">
        <v>1261.9239659812135</v>
      </c>
      <c r="X193" s="8">
        <v>1280.3984322162987</v>
      </c>
      <c r="Y193" s="8">
        <v>1278.983366717441</v>
      </c>
      <c r="Z193" s="8">
        <v>1270.7288179741051</v>
      </c>
      <c r="AA193" s="8">
        <v>1252.7260402386391</v>
      </c>
      <c r="AB193" s="8">
        <v>1238.654</v>
      </c>
      <c r="AC193" s="8">
        <v>1235.7452542523483</v>
      </c>
      <c r="AD193" s="8">
        <v>1249.6600649911145</v>
      </c>
      <c r="AE193" s="8">
        <v>1252.0185074892104</v>
      </c>
      <c r="AF193" s="8">
        <v>1258.7007612338157</v>
      </c>
      <c r="AG193" s="8">
        <v>1270.4929737242956</v>
      </c>
      <c r="AH193" s="8">
        <v>1278.0399897182026</v>
      </c>
    </row>
    <row r="194" spans="1:34" s="32" customFormat="1" x14ac:dyDescent="0.25">
      <c r="A194" s="33" t="s">
        <v>497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</row>
    <row r="195" spans="1:34" x14ac:dyDescent="0.25">
      <c r="A195">
        <v>1</v>
      </c>
      <c r="B195" t="s">
        <v>108</v>
      </c>
      <c r="C195" s="8">
        <v>21.377538000000001</v>
      </c>
      <c r="D195" s="8">
        <v>20.474727000000001</v>
      </c>
      <c r="E195" s="8">
        <v>20.013629999999999</v>
      </c>
      <c r="F195" s="8">
        <v>19.768749</v>
      </c>
      <c r="G195" s="8">
        <v>19.379178000000003</v>
      </c>
      <c r="H195" s="8">
        <v>18.672927000000001</v>
      </c>
      <c r="I195" s="8">
        <v>18.165147000000001</v>
      </c>
      <c r="J195" s="8">
        <v>18.115461</v>
      </c>
      <c r="K195" s="8">
        <v>18.501483</v>
      </c>
      <c r="L195" s="8">
        <v>18.914804999999998</v>
      </c>
      <c r="M195" s="8">
        <v>19.626515999999999</v>
      </c>
      <c r="N195" s="8">
        <v>20.486739000000004</v>
      </c>
      <c r="O195" s="8">
        <v>20.787585</v>
      </c>
      <c r="P195" s="8">
        <v>20.741993999999998</v>
      </c>
      <c r="Q195" s="8">
        <v>20.801507999999998</v>
      </c>
      <c r="R195" s="8">
        <v>21.013902000000002</v>
      </c>
      <c r="S195" s="8">
        <v>21.450429</v>
      </c>
      <c r="T195" s="8">
        <v>22.117640999999999</v>
      </c>
      <c r="U195" s="8">
        <v>22.840271999999999</v>
      </c>
      <c r="V195" s="8">
        <v>23.320205999999999</v>
      </c>
      <c r="W195" s="8">
        <v>23.665278000000004</v>
      </c>
      <c r="X195" s="8">
        <v>24.148488</v>
      </c>
      <c r="Y195" s="8">
        <v>24.585834000000006</v>
      </c>
      <c r="Z195" s="8">
        <v>25.000520999999999</v>
      </c>
      <c r="AA195" s="8">
        <v>25.768197000000001</v>
      </c>
      <c r="AB195" s="8">
        <v>27.3</v>
      </c>
      <c r="AC195" s="8">
        <v>29.568357000000002</v>
      </c>
      <c r="AD195" s="8">
        <v>32.385444</v>
      </c>
      <c r="AE195" s="8">
        <v>34.301631</v>
      </c>
      <c r="AF195" s="8">
        <v>34.369335</v>
      </c>
      <c r="AG195" s="8">
        <v>34.293168000000001</v>
      </c>
      <c r="AH195" s="8">
        <v>34.955466000000001</v>
      </c>
    </row>
    <row r="196" spans="1:34" x14ac:dyDescent="0.25">
      <c r="A196">
        <v>2</v>
      </c>
      <c r="B196" t="s">
        <v>109</v>
      </c>
      <c r="C196" s="8">
        <v>2.7877129999999992</v>
      </c>
      <c r="D196" s="8">
        <v>2.7658189999999996</v>
      </c>
      <c r="E196" s="8">
        <v>2.7521659999999999</v>
      </c>
      <c r="F196" s="8">
        <v>2.8036210000000001</v>
      </c>
      <c r="G196" s="8">
        <v>2.8742639999999993</v>
      </c>
      <c r="H196" s="8">
        <v>2.9462599999999997</v>
      </c>
      <c r="I196" s="8">
        <v>3.0048079999999997</v>
      </c>
      <c r="J196" s="8">
        <v>3.0130899999999996</v>
      </c>
      <c r="K196" s="8">
        <v>2.9788139999999999</v>
      </c>
      <c r="L196" s="8">
        <v>2.8875069999999998</v>
      </c>
      <c r="M196" s="8">
        <v>2.7433920000000001</v>
      </c>
      <c r="N196" s="8">
        <v>2.60432</v>
      </c>
      <c r="O196" s="8">
        <v>2.5296589999999997</v>
      </c>
      <c r="P196" s="8">
        <v>2.4826319999999997</v>
      </c>
      <c r="Q196" s="8">
        <v>2.4484789999999998</v>
      </c>
      <c r="R196" s="8">
        <v>2.4581959999999996</v>
      </c>
      <c r="S196" s="8">
        <v>2.5334309999999998</v>
      </c>
      <c r="T196" s="8">
        <v>2.6860330000000001</v>
      </c>
      <c r="U196" s="8">
        <v>2.9760260000000001</v>
      </c>
      <c r="V196" s="8">
        <v>3.3071420000000002</v>
      </c>
      <c r="W196" s="8">
        <v>3.4791780000000001</v>
      </c>
      <c r="X196" s="8">
        <v>3.5753229999999996</v>
      </c>
      <c r="Y196" s="8">
        <v>3.6522389999999998</v>
      </c>
      <c r="Z196" s="8">
        <v>3.7741729999999993</v>
      </c>
      <c r="AA196" s="8">
        <v>3.9592879999999995</v>
      </c>
      <c r="AB196" s="8">
        <v>4.0999999999999996</v>
      </c>
      <c r="AC196" s="8">
        <v>4.2148820000000002</v>
      </c>
      <c r="AD196" s="8">
        <v>4.3746999999999998</v>
      </c>
      <c r="AE196" s="8">
        <v>4.555059</v>
      </c>
      <c r="AF196" s="8">
        <v>4.8198369999999997</v>
      </c>
      <c r="AG196" s="8">
        <v>5.1572259999999996</v>
      </c>
      <c r="AH196" s="8">
        <v>5.4765749999999995</v>
      </c>
    </row>
    <row r="197" spans="1:34" x14ac:dyDescent="0.25">
      <c r="A197">
        <v>3</v>
      </c>
      <c r="B197" t="s">
        <v>110</v>
      </c>
      <c r="C197" s="8">
        <v>6.4298079999999995</v>
      </c>
      <c r="D197" s="8">
        <v>6.1575360000000003</v>
      </c>
      <c r="E197" s="8">
        <v>5.9424519999999994</v>
      </c>
      <c r="F197" s="8">
        <v>5.7413080000000001</v>
      </c>
      <c r="G197" s="8">
        <v>5.5171800000000006</v>
      </c>
      <c r="H197" s="8">
        <v>5.2591200000000002</v>
      </c>
      <c r="I197" s="8">
        <v>5.1193120000000008</v>
      </c>
      <c r="J197" s="8">
        <v>5.0474360000000003</v>
      </c>
      <c r="K197" s="8">
        <v>5.0113960000000004</v>
      </c>
      <c r="L197" s="8">
        <v>4.9133399999999998</v>
      </c>
      <c r="M197" s="8">
        <v>4.8439119999999996</v>
      </c>
      <c r="N197" s="8">
        <v>4.8762799999999995</v>
      </c>
      <c r="O197" s="8">
        <v>4.9454359999999999</v>
      </c>
      <c r="P197" s="8">
        <v>5.0120079999999998</v>
      </c>
      <c r="Q197" s="8">
        <v>5.0880999999999998</v>
      </c>
      <c r="R197" s="8">
        <v>4.9612799999999995</v>
      </c>
      <c r="S197" s="8">
        <v>4.7265439999999996</v>
      </c>
      <c r="T197" s="8">
        <v>4.6866279999999998</v>
      </c>
      <c r="U197" s="8">
        <v>4.6938360000000001</v>
      </c>
      <c r="V197" s="8">
        <v>4.8362959999999999</v>
      </c>
      <c r="W197" s="8">
        <v>5.2564679999999999</v>
      </c>
      <c r="X197" s="8">
        <v>5.6450199999999997</v>
      </c>
      <c r="Y197" s="8">
        <v>5.8501760000000003</v>
      </c>
      <c r="Z197" s="8">
        <v>6.0923239999999996</v>
      </c>
      <c r="AA197" s="8">
        <v>6.4006359999999995</v>
      </c>
      <c r="AB197" s="8">
        <v>6.8</v>
      </c>
      <c r="AC197" s="8">
        <v>7.5195759999999998</v>
      </c>
      <c r="AD197" s="8">
        <v>8.1789719999999999</v>
      </c>
      <c r="AE197" s="8">
        <v>8.4402279999999994</v>
      </c>
      <c r="AF197" s="8">
        <v>8.1049199999999999</v>
      </c>
      <c r="AG197" s="8">
        <v>7.4955719999999992</v>
      </c>
      <c r="AH197" s="8">
        <v>7.109128000000001</v>
      </c>
    </row>
    <row r="198" spans="1:34" x14ac:dyDescent="0.25">
      <c r="A198">
        <v>4</v>
      </c>
      <c r="B198" t="s">
        <v>111</v>
      </c>
      <c r="C198" s="8">
        <v>6.4560599999999999</v>
      </c>
      <c r="D198" s="8">
        <v>6.2395560000000003</v>
      </c>
      <c r="E198" s="8">
        <v>6.0903219999999996</v>
      </c>
      <c r="F198" s="8">
        <v>5.8408340000000001</v>
      </c>
      <c r="G198" s="8">
        <v>5.5972979999999994</v>
      </c>
      <c r="H198" s="8">
        <v>5.3449580000000001</v>
      </c>
      <c r="I198" s="8">
        <v>5.2398060000000006</v>
      </c>
      <c r="J198" s="8">
        <v>5.4000760000000003</v>
      </c>
      <c r="K198" s="8">
        <v>5.7952020000000006</v>
      </c>
      <c r="L198" s="8">
        <v>6.1340320000000013</v>
      </c>
      <c r="M198" s="8">
        <v>6.2508399999999993</v>
      </c>
      <c r="N198" s="8">
        <v>6.1428360000000009</v>
      </c>
      <c r="O198" s="8">
        <v>5.8858459999999999</v>
      </c>
      <c r="P198" s="8">
        <v>5.5950040000000003</v>
      </c>
      <c r="Q198" s="8">
        <v>5.3050300000000004</v>
      </c>
      <c r="R198" s="8">
        <v>4.9259000000000004</v>
      </c>
      <c r="S198" s="8">
        <v>4.5528460000000006</v>
      </c>
      <c r="T198" s="8">
        <v>4.3680240000000001</v>
      </c>
      <c r="U198" s="8">
        <v>4.3736660000000009</v>
      </c>
      <c r="V198" s="8">
        <v>4.5046720000000002</v>
      </c>
      <c r="W198" s="8">
        <v>4.6684760000000001</v>
      </c>
      <c r="X198" s="8">
        <v>4.8623500000000002</v>
      </c>
      <c r="Y198" s="8">
        <v>4.9477240000000009</v>
      </c>
      <c r="Z198" s="8">
        <v>5.0401660000000001</v>
      </c>
      <c r="AA198" s="8">
        <v>5.4869380000000003</v>
      </c>
      <c r="AB198" s="8">
        <v>6.2</v>
      </c>
      <c r="AC198" s="8">
        <v>6.6369760000000007</v>
      </c>
      <c r="AD198" s="8">
        <v>6.6596060000000001</v>
      </c>
      <c r="AE198" s="8">
        <v>6.5405040000000012</v>
      </c>
      <c r="AF198" s="8">
        <v>6.2119039999999996</v>
      </c>
      <c r="AG198" s="8">
        <v>5.8894419999999998</v>
      </c>
      <c r="AH198" s="8">
        <v>5.7499419999999999</v>
      </c>
    </row>
    <row r="199" spans="1:34" x14ac:dyDescent="0.25">
      <c r="A199">
        <v>5</v>
      </c>
      <c r="B199" t="s">
        <v>112</v>
      </c>
      <c r="C199" s="8">
        <v>4.9630850000000004</v>
      </c>
      <c r="D199" s="8">
        <v>4.7270099999999999</v>
      </c>
      <c r="E199" s="8">
        <v>4.5551550000000001</v>
      </c>
      <c r="F199" s="8">
        <v>4.399165</v>
      </c>
      <c r="G199" s="8">
        <v>4.2137249999999993</v>
      </c>
      <c r="H199" s="8">
        <v>4.00007</v>
      </c>
      <c r="I199" s="8">
        <v>3.893005</v>
      </c>
      <c r="J199" s="8">
        <v>3.8798950000000003</v>
      </c>
      <c r="K199" s="8">
        <v>3.9305300000000001</v>
      </c>
      <c r="L199" s="8">
        <v>3.9544700000000002</v>
      </c>
      <c r="M199" s="8">
        <v>3.99057</v>
      </c>
      <c r="N199" s="8">
        <v>4.0591600000000003</v>
      </c>
      <c r="O199" s="8">
        <v>4.0877550000000005</v>
      </c>
      <c r="P199" s="8">
        <v>4.0630550000000003</v>
      </c>
      <c r="Q199" s="8">
        <v>4.0150800000000002</v>
      </c>
      <c r="R199" s="8">
        <v>3.8818900000000003</v>
      </c>
      <c r="S199" s="8">
        <v>3.726375</v>
      </c>
      <c r="T199" s="8">
        <v>3.6403050000000001</v>
      </c>
      <c r="U199" s="8">
        <v>3.7016750000000003</v>
      </c>
      <c r="V199" s="8">
        <v>4.1906400000000001</v>
      </c>
      <c r="W199" s="8">
        <v>5.0348100000000002</v>
      </c>
      <c r="X199" s="8">
        <v>6.0205299999999999</v>
      </c>
      <c r="Y199" s="8">
        <v>6.6660550000000001</v>
      </c>
      <c r="Z199" s="8">
        <v>7.0545099999999987</v>
      </c>
      <c r="AA199" s="8">
        <v>8.0013749999999995</v>
      </c>
      <c r="AB199" s="8">
        <v>9.5</v>
      </c>
      <c r="AC199" s="8">
        <v>10.631355000000001</v>
      </c>
      <c r="AD199" s="8">
        <v>11.347465</v>
      </c>
      <c r="AE199" s="8">
        <v>11.532335</v>
      </c>
      <c r="AF199" s="8">
        <v>10.717329999999999</v>
      </c>
      <c r="AG199" s="8">
        <v>9.9778500000000001</v>
      </c>
      <c r="AH199" s="8">
        <v>9.7317049999999998</v>
      </c>
    </row>
    <row r="200" spans="1:34" x14ac:dyDescent="0.25">
      <c r="A200">
        <v>6</v>
      </c>
      <c r="B200" t="s">
        <v>13</v>
      </c>
      <c r="C200" s="8">
        <v>22.573667999999998</v>
      </c>
      <c r="D200" s="8">
        <v>23.130354000000001</v>
      </c>
      <c r="E200" s="8">
        <v>23.474437999999996</v>
      </c>
      <c r="F200" s="8">
        <v>23.784383999999996</v>
      </c>
      <c r="G200" s="8">
        <v>23.959467999999998</v>
      </c>
      <c r="H200" s="8">
        <v>24.087907999999999</v>
      </c>
      <c r="I200" s="8">
        <v>24.526969999999995</v>
      </c>
      <c r="J200" s="8">
        <v>24.710504</v>
      </c>
      <c r="K200" s="8">
        <v>24.720305999999997</v>
      </c>
      <c r="L200" s="8">
        <v>24.582401999999998</v>
      </c>
      <c r="M200" s="8">
        <v>24.180857999999997</v>
      </c>
      <c r="N200" s="8">
        <v>23.648845999999999</v>
      </c>
      <c r="O200" s="8">
        <v>23.377770000000002</v>
      </c>
      <c r="P200" s="8">
        <v>23.570767999999997</v>
      </c>
      <c r="Q200" s="8">
        <v>24.124749999999999</v>
      </c>
      <c r="R200" s="8">
        <v>24.650677999999999</v>
      </c>
      <c r="S200" s="8">
        <v>25.197899999999994</v>
      </c>
      <c r="T200" s="8">
        <v>25.80968</v>
      </c>
      <c r="U200" s="8">
        <v>26.504607999999998</v>
      </c>
      <c r="V200" s="8">
        <v>27.569645999999992</v>
      </c>
      <c r="W200" s="8">
        <v>29.075436</v>
      </c>
      <c r="X200" s="8">
        <v>30.692089999999997</v>
      </c>
      <c r="Y200" s="8">
        <v>31.821347999999997</v>
      </c>
      <c r="Z200" s="8">
        <v>32.328347999999998</v>
      </c>
      <c r="AA200" s="8">
        <v>32.841431999999998</v>
      </c>
      <c r="AB200" s="8">
        <v>33.799999999999997</v>
      </c>
      <c r="AC200" s="8">
        <v>34.880247999999995</v>
      </c>
      <c r="AD200" s="8">
        <v>35.923991999999998</v>
      </c>
      <c r="AE200" s="8">
        <v>37.074881999999995</v>
      </c>
      <c r="AF200" s="8">
        <v>38.170677999999995</v>
      </c>
      <c r="AG200" s="8">
        <v>39.254306</v>
      </c>
      <c r="AH200" s="8">
        <v>40.540734</v>
      </c>
    </row>
    <row r="201" spans="1:34" x14ac:dyDescent="0.25">
      <c r="A201">
        <v>7</v>
      </c>
      <c r="B201" t="s">
        <v>15</v>
      </c>
      <c r="C201" s="8">
        <v>9.8543890000000012</v>
      </c>
      <c r="D201" s="8">
        <v>9.6135720000000013</v>
      </c>
      <c r="E201" s="8">
        <v>9.5607440000000015</v>
      </c>
      <c r="F201" s="8">
        <v>9.6279029999999999</v>
      </c>
      <c r="G201" s="8">
        <v>9.3702259999999988</v>
      </c>
      <c r="H201" s="8">
        <v>8.8992700000000013</v>
      </c>
      <c r="I201" s="8">
        <v>8.8332350000000002</v>
      </c>
      <c r="J201" s="8">
        <v>9.3412830000000007</v>
      </c>
      <c r="K201" s="8">
        <v>10.357097999999999</v>
      </c>
      <c r="L201" s="8">
        <v>11.747767000000001</v>
      </c>
      <c r="M201" s="8">
        <v>13.319962</v>
      </c>
      <c r="N201" s="8">
        <v>15.214183</v>
      </c>
      <c r="O201" s="8">
        <v>17.612237</v>
      </c>
      <c r="P201" s="8">
        <v>19.829326999999999</v>
      </c>
      <c r="Q201" s="8">
        <v>21.374827</v>
      </c>
      <c r="R201" s="8">
        <v>22.760718999999998</v>
      </c>
      <c r="S201" s="8">
        <v>23.919843999999998</v>
      </c>
      <c r="T201" s="8">
        <v>25.037381</v>
      </c>
      <c r="U201" s="8">
        <v>26.660718000000003</v>
      </c>
      <c r="V201" s="8">
        <v>28.579104999999998</v>
      </c>
      <c r="W201" s="8">
        <v>30.727631000000002</v>
      </c>
      <c r="X201" s="8">
        <v>32.010115000000006</v>
      </c>
      <c r="Y201" s="8">
        <v>30.643893000000002</v>
      </c>
      <c r="Z201" s="8">
        <v>28.67605</v>
      </c>
      <c r="AA201" s="8">
        <v>28.079487000000004</v>
      </c>
      <c r="AB201" s="8">
        <v>28.1</v>
      </c>
      <c r="AC201" s="8">
        <v>28.945529000000001</v>
      </c>
      <c r="AD201" s="8">
        <v>30.052388000000001</v>
      </c>
      <c r="AE201" s="8">
        <v>31.430131000000003</v>
      </c>
      <c r="AF201" s="8">
        <v>33.136082000000002</v>
      </c>
      <c r="AG201" s="8">
        <v>34.708277000000002</v>
      </c>
      <c r="AH201" s="8">
        <v>36.567653999999997</v>
      </c>
    </row>
    <row r="202" spans="1:34" x14ac:dyDescent="0.25">
      <c r="A202">
        <v>8</v>
      </c>
      <c r="B202" t="s">
        <v>113</v>
      </c>
      <c r="C202" s="8">
        <v>2.036937</v>
      </c>
      <c r="D202" s="8">
        <v>2.0158529999999999</v>
      </c>
      <c r="E202" s="8">
        <v>1.994853</v>
      </c>
      <c r="F202" s="8">
        <v>1.9844580000000003</v>
      </c>
      <c r="G202" s="8">
        <v>1.9490730000000003</v>
      </c>
      <c r="H202" s="8">
        <v>1.8979169999999999</v>
      </c>
      <c r="I202" s="8">
        <v>1.8703230000000002</v>
      </c>
      <c r="J202" s="8">
        <v>1.9063589999999999</v>
      </c>
      <c r="K202" s="8">
        <v>2.0198009999999997</v>
      </c>
      <c r="L202" s="8">
        <v>2.1475860000000004</v>
      </c>
      <c r="M202" s="8">
        <v>2.2194060000000002</v>
      </c>
      <c r="N202" s="8">
        <v>2.2517040000000001</v>
      </c>
      <c r="O202" s="8">
        <v>2.3011380000000003</v>
      </c>
      <c r="P202" s="8">
        <v>2.3427810000000004</v>
      </c>
      <c r="Q202" s="8">
        <v>2.3541630000000002</v>
      </c>
      <c r="R202" s="8">
        <v>2.332449</v>
      </c>
      <c r="S202" s="8">
        <v>2.294565</v>
      </c>
      <c r="T202" s="8">
        <v>2.2884119999999997</v>
      </c>
      <c r="U202" s="8">
        <v>2.3347170000000004</v>
      </c>
      <c r="V202" s="8">
        <v>2.439486</v>
      </c>
      <c r="W202" s="8">
        <v>2.519622</v>
      </c>
      <c r="X202" s="8">
        <v>2.4993569999999998</v>
      </c>
      <c r="Y202" s="8">
        <v>2.3840669999999999</v>
      </c>
      <c r="Z202" s="8">
        <v>2.2457819999999997</v>
      </c>
      <c r="AA202" s="8">
        <v>2.1538439999999999</v>
      </c>
      <c r="AB202" s="8">
        <v>2.1</v>
      </c>
      <c r="AC202" s="8">
        <v>2.1322559999999999</v>
      </c>
      <c r="AD202" s="8">
        <v>2.2591169999999998</v>
      </c>
      <c r="AE202" s="8">
        <v>2.407797</v>
      </c>
      <c r="AF202" s="8">
        <v>2.5305630000000003</v>
      </c>
      <c r="AG202" s="8">
        <v>2.6696040000000001</v>
      </c>
      <c r="AH202" s="8">
        <v>2.8402920000000007</v>
      </c>
    </row>
    <row r="203" spans="1:34" x14ac:dyDescent="0.25">
      <c r="A203">
        <v>9</v>
      </c>
      <c r="B203" t="s">
        <v>114</v>
      </c>
      <c r="C203" s="8">
        <v>3.0087999999999999</v>
      </c>
      <c r="D203" s="8">
        <v>3.0126799999999996</v>
      </c>
      <c r="E203" s="8">
        <v>3.0147599999999999</v>
      </c>
      <c r="F203" s="8">
        <v>3.02956</v>
      </c>
      <c r="G203" s="8">
        <v>2.9993599999999998</v>
      </c>
      <c r="H203" s="8">
        <v>2.9459599999999999</v>
      </c>
      <c r="I203" s="8">
        <v>2.8954399999999998</v>
      </c>
      <c r="J203" s="8">
        <v>2.8614800000000002</v>
      </c>
      <c r="K203" s="8">
        <v>2.8763999999999998</v>
      </c>
      <c r="L203" s="8">
        <v>2.9128400000000001</v>
      </c>
      <c r="M203" s="8">
        <v>2.9958399999999998</v>
      </c>
      <c r="N203" s="8">
        <v>3.13368</v>
      </c>
      <c r="O203" s="8">
        <v>3.2911599999999996</v>
      </c>
      <c r="P203" s="8">
        <v>3.4555599999999997</v>
      </c>
      <c r="Q203" s="8">
        <v>3.6027999999999998</v>
      </c>
      <c r="R203" s="8">
        <v>3.7110000000000003</v>
      </c>
      <c r="S203" s="8">
        <v>3.7806000000000002</v>
      </c>
      <c r="T203" s="8">
        <v>3.8305200000000004</v>
      </c>
      <c r="U203" s="8">
        <v>3.92048</v>
      </c>
      <c r="V203" s="8">
        <v>4.0961600000000002</v>
      </c>
      <c r="W203" s="8">
        <v>4.37052</v>
      </c>
      <c r="X203" s="8">
        <v>4.5544000000000002</v>
      </c>
      <c r="Y203" s="8">
        <v>4.4757199999999999</v>
      </c>
      <c r="Z203" s="8">
        <v>4.2906000000000004</v>
      </c>
      <c r="AA203" s="8">
        <v>4.1367200000000004</v>
      </c>
      <c r="AB203" s="8">
        <v>4</v>
      </c>
      <c r="AC203" s="8">
        <v>3.8766000000000003</v>
      </c>
      <c r="AD203" s="8">
        <v>3.8041199999999997</v>
      </c>
      <c r="AE203" s="8">
        <v>3.7938000000000001</v>
      </c>
      <c r="AF203" s="8">
        <v>3.8238400000000001</v>
      </c>
      <c r="AG203" s="8">
        <v>3.8604799999999999</v>
      </c>
      <c r="AH203" s="8">
        <v>3.90116</v>
      </c>
    </row>
    <row r="204" spans="1:34" x14ac:dyDescent="0.25">
      <c r="A204">
        <v>10</v>
      </c>
      <c r="B204" t="s">
        <v>115</v>
      </c>
      <c r="C204" s="8">
        <v>5.5636559999999999</v>
      </c>
      <c r="D204" s="8">
        <v>5.4933759999999996</v>
      </c>
      <c r="E204" s="8">
        <v>5.4585439999999998</v>
      </c>
      <c r="F204" s="8">
        <v>5.4547360000000005</v>
      </c>
      <c r="G204" s="8">
        <v>5.4556880000000003</v>
      </c>
      <c r="H204" s="8">
        <v>5.4313279999999997</v>
      </c>
      <c r="I204" s="8">
        <v>5.3688879999999992</v>
      </c>
      <c r="J204" s="8">
        <v>5.3558399999999997</v>
      </c>
      <c r="K204" s="8">
        <v>5.4238239999999998</v>
      </c>
      <c r="L204" s="8">
        <v>5.4607280000000005</v>
      </c>
      <c r="M204" s="8">
        <v>5.4788159999999992</v>
      </c>
      <c r="N204" s="8">
        <v>5.4850320000000004</v>
      </c>
      <c r="O204" s="8">
        <v>5.4648159999999999</v>
      </c>
      <c r="P204" s="8">
        <v>5.4070799999999997</v>
      </c>
      <c r="Q204" s="8">
        <v>5.3289599999999995</v>
      </c>
      <c r="R204" s="8">
        <v>5.2262559999999993</v>
      </c>
      <c r="S204" s="8">
        <v>5.0849679999999999</v>
      </c>
      <c r="T204" s="8">
        <v>4.9547119999999998</v>
      </c>
      <c r="U204" s="8">
        <v>4.8910400000000003</v>
      </c>
      <c r="V204" s="8">
        <v>4.8801199999999998</v>
      </c>
      <c r="W204" s="8">
        <v>4.9397039999999999</v>
      </c>
      <c r="X204" s="8">
        <v>5.1474080000000004</v>
      </c>
      <c r="Y204" s="8">
        <v>5.347944</v>
      </c>
      <c r="Z204" s="8">
        <v>5.4262879999999996</v>
      </c>
      <c r="AA204" s="8">
        <v>5.5006559999999993</v>
      </c>
      <c r="AB204" s="8">
        <v>5.6</v>
      </c>
      <c r="AC204" s="8">
        <v>5.679015999999999</v>
      </c>
      <c r="AD204" s="8">
        <v>5.679856</v>
      </c>
      <c r="AE204" s="8">
        <v>5.6215599999999997</v>
      </c>
      <c r="AF204" s="8">
        <v>5.5728400000000002</v>
      </c>
      <c r="AG204" s="8">
        <v>5.5356559999999995</v>
      </c>
      <c r="AH204" s="8">
        <v>5.5006559999999993</v>
      </c>
    </row>
    <row r="205" spans="1:34" x14ac:dyDescent="0.25">
      <c r="A205">
        <v>11</v>
      </c>
      <c r="B205" t="s">
        <v>116</v>
      </c>
      <c r="C205" s="8">
        <v>4.4351579999999995</v>
      </c>
      <c r="D205" s="8">
        <v>4.5182280000000006</v>
      </c>
      <c r="E205" s="8">
        <v>4.5761039999999999</v>
      </c>
      <c r="F205" s="8">
        <v>4.6544940000000006</v>
      </c>
      <c r="G205" s="8">
        <v>4.7094839999999998</v>
      </c>
      <c r="H205" s="8">
        <v>4.7663459999999995</v>
      </c>
      <c r="I205" s="8">
        <v>4.8584639999999997</v>
      </c>
      <c r="J205" s="8">
        <v>4.9862279999999997</v>
      </c>
      <c r="K205" s="8">
        <v>5.2205400000000006</v>
      </c>
      <c r="L205" s="8">
        <v>5.4371459999999994</v>
      </c>
      <c r="M205" s="8">
        <v>5.6379180000000009</v>
      </c>
      <c r="N205" s="8">
        <v>5.8927440000000004</v>
      </c>
      <c r="O205" s="8">
        <v>6.1430460000000009</v>
      </c>
      <c r="P205" s="8">
        <v>6.3620700000000001</v>
      </c>
      <c r="Q205" s="8">
        <v>6.538818</v>
      </c>
      <c r="R205" s="8">
        <v>6.6339779999999999</v>
      </c>
      <c r="S205" s="8">
        <v>6.6522299999999994</v>
      </c>
      <c r="T205" s="8">
        <v>6.6616680000000006</v>
      </c>
      <c r="U205" s="8">
        <v>6.7223519999999999</v>
      </c>
      <c r="V205" s="8">
        <v>6.8538600000000001</v>
      </c>
      <c r="W205" s="8">
        <v>7.1100119999999993</v>
      </c>
      <c r="X205" s="8">
        <v>7.421856</v>
      </c>
      <c r="Y205" s="8">
        <v>7.4982179999999996</v>
      </c>
      <c r="Z205" s="8">
        <v>7.4188920000000005</v>
      </c>
      <c r="AA205" s="8">
        <v>7.5106200000000003</v>
      </c>
      <c r="AB205" s="8">
        <v>7.8</v>
      </c>
      <c r="AC205" s="8">
        <v>8.110517999999999</v>
      </c>
      <c r="AD205" s="8">
        <v>8.3174519999999994</v>
      </c>
      <c r="AE205" s="8">
        <v>8.4497399999999985</v>
      </c>
      <c r="AF205" s="8">
        <v>8.5622160000000012</v>
      </c>
      <c r="AG205" s="8">
        <v>8.6770319999999987</v>
      </c>
      <c r="AH205" s="8">
        <v>8.8079940000000008</v>
      </c>
    </row>
    <row r="206" spans="1:34" x14ac:dyDescent="0.25">
      <c r="A206">
        <v>12</v>
      </c>
      <c r="B206" t="s">
        <v>117</v>
      </c>
      <c r="C206" s="8">
        <v>3.6610079999999998</v>
      </c>
      <c r="D206" s="8">
        <v>3.7620959999999997</v>
      </c>
      <c r="E206" s="8">
        <v>3.8399399999999999</v>
      </c>
      <c r="F206" s="8">
        <v>3.9312</v>
      </c>
      <c r="G206" s="8">
        <v>4.008966</v>
      </c>
      <c r="H206" s="8">
        <v>4.1038919999999992</v>
      </c>
      <c r="I206" s="8">
        <v>4.2196439999999997</v>
      </c>
      <c r="J206" s="8">
        <v>4.3710420000000001</v>
      </c>
      <c r="K206" s="8">
        <v>4.6635419999999996</v>
      </c>
      <c r="L206" s="8">
        <v>5.0107979999999994</v>
      </c>
      <c r="M206" s="8">
        <v>5.5427580000000001</v>
      </c>
      <c r="N206" s="8">
        <v>6.1930439999999995</v>
      </c>
      <c r="O206" s="8">
        <v>6.7104180000000007</v>
      </c>
      <c r="P206" s="8">
        <v>7.0577519999999989</v>
      </c>
      <c r="Q206" s="8">
        <v>7.2407399999999997</v>
      </c>
      <c r="R206" s="8">
        <v>7.1819279999999992</v>
      </c>
      <c r="S206" s="8">
        <v>6.9749940000000006</v>
      </c>
      <c r="T206" s="8">
        <v>6.8075279999999996</v>
      </c>
      <c r="U206" s="8">
        <v>6.7334279999999991</v>
      </c>
      <c r="V206" s="8">
        <v>6.7621320000000003</v>
      </c>
      <c r="W206" s="8">
        <v>6.8751540000000002</v>
      </c>
      <c r="X206" s="8">
        <v>7.0753020000000006</v>
      </c>
      <c r="Y206" s="8">
        <v>7.1929259999999999</v>
      </c>
      <c r="Z206" s="8">
        <v>7.2325499999999998</v>
      </c>
      <c r="AA206" s="8">
        <v>7.485036</v>
      </c>
      <c r="AB206" s="8">
        <v>7.8</v>
      </c>
      <c r="AC206" s="8">
        <v>8.0218319999999999</v>
      </c>
      <c r="AD206" s="8">
        <v>8.1591900000000006</v>
      </c>
      <c r="AE206" s="8">
        <v>8.1710460000000005</v>
      </c>
      <c r="AF206" s="8">
        <v>8.0989740000000001</v>
      </c>
      <c r="AG206" s="8">
        <v>7.9892280000000007</v>
      </c>
      <c r="AH206" s="8">
        <v>7.9098239999999995</v>
      </c>
    </row>
    <row r="207" spans="1:34" x14ac:dyDescent="0.25">
      <c r="A207">
        <v>13</v>
      </c>
      <c r="B207" t="s">
        <v>118</v>
      </c>
      <c r="C207" s="8">
        <v>6.0876280000000005</v>
      </c>
      <c r="D207" s="8">
        <v>6.3767719999999999</v>
      </c>
      <c r="E207" s="8">
        <v>6.674188</v>
      </c>
      <c r="F207" s="8">
        <v>6.9930360000000009</v>
      </c>
      <c r="G207" s="8">
        <v>7.277292000000001</v>
      </c>
      <c r="H207" s="8">
        <v>7.5985839999999998</v>
      </c>
      <c r="I207" s="8">
        <v>8.0135000000000005</v>
      </c>
      <c r="J207" s="8">
        <v>8.5739280000000004</v>
      </c>
      <c r="K207" s="8">
        <v>9.5195679999999996</v>
      </c>
      <c r="L207" s="8">
        <v>10.774656</v>
      </c>
      <c r="M207" s="8">
        <v>12.123744000000002</v>
      </c>
      <c r="N207" s="8">
        <v>13.442752</v>
      </c>
      <c r="O207" s="8">
        <v>14.632228</v>
      </c>
      <c r="P207" s="8">
        <v>15.887880000000003</v>
      </c>
      <c r="Q207" s="8">
        <v>17.130184</v>
      </c>
      <c r="R207" s="8">
        <v>17.510132000000002</v>
      </c>
      <c r="S207" s="8">
        <v>17.257460000000002</v>
      </c>
      <c r="T207" s="8">
        <v>16.917180000000002</v>
      </c>
      <c r="U207" s="8">
        <v>16.820736</v>
      </c>
      <c r="V207" s="8">
        <v>16.880144000000001</v>
      </c>
      <c r="W207" s="8">
        <v>17.101420000000001</v>
      </c>
      <c r="X207" s="8">
        <v>17.924295999999998</v>
      </c>
      <c r="Y207" s="8">
        <v>18.136735999999999</v>
      </c>
      <c r="Z207" s="8">
        <v>17.805104</v>
      </c>
      <c r="AA207" s="8">
        <v>18.236000000000001</v>
      </c>
      <c r="AB207" s="8">
        <v>18.8</v>
      </c>
      <c r="AC207" s="8">
        <v>18.948520000000002</v>
      </c>
      <c r="AD207" s="8">
        <v>18.809776000000003</v>
      </c>
      <c r="AE207" s="8">
        <v>18.648848000000001</v>
      </c>
      <c r="AF207" s="8">
        <v>18.269276000000001</v>
      </c>
      <c r="AG207" s="8">
        <v>17.788372000000003</v>
      </c>
      <c r="AH207" s="8">
        <v>17.634964</v>
      </c>
    </row>
    <row r="208" spans="1:34" x14ac:dyDescent="0.25">
      <c r="A208">
        <v>14</v>
      </c>
      <c r="B208" t="s">
        <v>119</v>
      </c>
      <c r="C208" s="8">
        <v>2.24105</v>
      </c>
      <c r="D208" s="8">
        <v>2.2660750000000003</v>
      </c>
      <c r="E208" s="8">
        <v>2.2996749999999997</v>
      </c>
      <c r="F208" s="8">
        <v>2.3387500000000001</v>
      </c>
      <c r="G208" s="8">
        <v>2.3617500000000002</v>
      </c>
      <c r="H208" s="8">
        <v>2.3888499999999997</v>
      </c>
      <c r="I208" s="8">
        <v>2.4311499999999997</v>
      </c>
      <c r="J208" s="8">
        <v>2.4880750000000003</v>
      </c>
      <c r="K208" s="8">
        <v>2.5947749999999998</v>
      </c>
      <c r="L208" s="8">
        <v>2.7168999999999999</v>
      </c>
      <c r="M208" s="8">
        <v>2.7761499999999999</v>
      </c>
      <c r="N208" s="8">
        <v>2.7814749999999999</v>
      </c>
      <c r="O208" s="8">
        <v>2.7853500000000002</v>
      </c>
      <c r="P208" s="8">
        <v>2.8350999999999997</v>
      </c>
      <c r="Q208" s="8">
        <v>2.9140499999999996</v>
      </c>
      <c r="R208" s="8">
        <v>2.9360750000000002</v>
      </c>
      <c r="S208" s="8">
        <v>2.9020250000000001</v>
      </c>
      <c r="T208" s="8">
        <v>2.8547249999999997</v>
      </c>
      <c r="U208" s="8">
        <v>2.782</v>
      </c>
      <c r="V208" s="8">
        <v>2.7373750000000001</v>
      </c>
      <c r="W208" s="8">
        <v>2.7552499999999998</v>
      </c>
      <c r="X208" s="8">
        <v>2.7795999999999998</v>
      </c>
      <c r="Y208" s="8">
        <v>2.7343500000000001</v>
      </c>
      <c r="Z208" s="8">
        <v>2.6339249999999996</v>
      </c>
      <c r="AA208" s="8">
        <v>2.5500249999999998</v>
      </c>
      <c r="AB208" s="8">
        <v>2.5</v>
      </c>
      <c r="AC208" s="8">
        <v>2.4750000000000001</v>
      </c>
      <c r="AD208" s="8">
        <v>2.4638000000000004</v>
      </c>
      <c r="AE208" s="8">
        <v>2.4857749999999998</v>
      </c>
      <c r="AF208" s="8">
        <v>2.478275</v>
      </c>
      <c r="AG208" s="8">
        <v>2.4682749999999998</v>
      </c>
      <c r="AH208" s="8">
        <v>2.5114999999999998</v>
      </c>
    </row>
    <row r="209" spans="1:34" x14ac:dyDescent="0.25">
      <c r="A209">
        <v>15</v>
      </c>
      <c r="B209" t="s">
        <v>120</v>
      </c>
      <c r="C209" s="8">
        <v>6.0541600000000004</v>
      </c>
      <c r="D209" s="8">
        <v>5.9775520000000002</v>
      </c>
      <c r="E209" s="8">
        <v>5.8308530000000012</v>
      </c>
      <c r="F209" s="8">
        <v>5.8614430000000004</v>
      </c>
      <c r="G209" s="8">
        <v>5.9216920000000002</v>
      </c>
      <c r="H209" s="8">
        <v>5.9403120000000005</v>
      </c>
      <c r="I209" s="8">
        <v>6.1211920000000006</v>
      </c>
      <c r="J209" s="8">
        <v>6.5463929999999992</v>
      </c>
      <c r="K209" s="8">
        <v>7.2289490000000001</v>
      </c>
      <c r="L209" s="8">
        <v>7.9585869999999996</v>
      </c>
      <c r="M209" s="8">
        <v>8.6269120000000008</v>
      </c>
      <c r="N209" s="8">
        <v>9.3904650000000007</v>
      </c>
      <c r="O209" s="8">
        <v>10.11731</v>
      </c>
      <c r="P209" s="8">
        <v>10.665535999999999</v>
      </c>
      <c r="Q209" s="8">
        <v>11.118933</v>
      </c>
      <c r="R209" s="8">
        <v>11.543469000000002</v>
      </c>
      <c r="S209" s="8">
        <v>12.062568000000001</v>
      </c>
      <c r="T209" s="8">
        <v>12.478858000000001</v>
      </c>
      <c r="U209" s="8">
        <v>12.712539000000001</v>
      </c>
      <c r="V209" s="8">
        <v>12.898073999999999</v>
      </c>
      <c r="W209" s="8">
        <v>12.965505</v>
      </c>
      <c r="X209" s="8">
        <v>12.94755</v>
      </c>
      <c r="Y209" s="8">
        <v>12.699106000000002</v>
      </c>
      <c r="Z209" s="8">
        <v>12.548417000000002</v>
      </c>
      <c r="AA209" s="8">
        <v>12.771591000000001</v>
      </c>
      <c r="AB209" s="8">
        <v>13.3</v>
      </c>
      <c r="AC209" s="8">
        <v>14.153594</v>
      </c>
      <c r="AD209" s="8">
        <v>15.085924</v>
      </c>
      <c r="AE209" s="8">
        <v>15.849211</v>
      </c>
      <c r="AF209" s="8">
        <v>16.069592</v>
      </c>
      <c r="AG209" s="8">
        <v>16.000964</v>
      </c>
      <c r="AH209" s="8">
        <v>16.085419000000002</v>
      </c>
    </row>
    <row r="210" spans="1:34" x14ac:dyDescent="0.25">
      <c r="A210">
        <v>16</v>
      </c>
      <c r="B210" t="s">
        <v>121</v>
      </c>
      <c r="C210" s="8">
        <v>2.4438119999999999</v>
      </c>
      <c r="D210" s="8">
        <v>2.5893710000000003</v>
      </c>
      <c r="E210" s="8">
        <v>2.667767</v>
      </c>
      <c r="F210" s="8">
        <v>2.7202660000000005</v>
      </c>
      <c r="G210" s="8">
        <v>2.7525080000000002</v>
      </c>
      <c r="H210" s="8">
        <v>2.7742689999999999</v>
      </c>
      <c r="I210" s="8">
        <v>2.8008710000000003</v>
      </c>
      <c r="J210" s="8">
        <v>2.8119160000000005</v>
      </c>
      <c r="K210" s="8">
        <v>2.8798310000000003</v>
      </c>
      <c r="L210" s="8">
        <v>2.9872730000000001</v>
      </c>
      <c r="M210" s="8">
        <v>3.2226489999999997</v>
      </c>
      <c r="N210" s="8">
        <v>3.571107</v>
      </c>
      <c r="O210" s="8">
        <v>3.852214</v>
      </c>
      <c r="P210" s="8">
        <v>3.9420310000000005</v>
      </c>
      <c r="Q210" s="8">
        <v>3.8798030000000008</v>
      </c>
      <c r="R210" s="8">
        <v>3.81311</v>
      </c>
      <c r="S210" s="8">
        <v>3.7729719999999998</v>
      </c>
      <c r="T210" s="8">
        <v>3.7055269999999996</v>
      </c>
      <c r="U210" s="8">
        <v>3.6858339999999998</v>
      </c>
      <c r="V210" s="8">
        <v>3.758308</v>
      </c>
      <c r="W210" s="8">
        <v>3.9670820000000004</v>
      </c>
      <c r="X210" s="8">
        <v>4.2746500000000003</v>
      </c>
      <c r="Y210" s="8">
        <v>4.4453070000000006</v>
      </c>
      <c r="Z210" s="8">
        <v>4.4730370000000006</v>
      </c>
      <c r="AA210" s="8">
        <v>4.5716900000000003</v>
      </c>
      <c r="AB210" s="8">
        <v>4.7</v>
      </c>
      <c r="AC210" s="8">
        <v>4.8147270000000004</v>
      </c>
      <c r="AD210" s="8">
        <v>4.9713310000000002</v>
      </c>
      <c r="AE210" s="8">
        <v>5.1641720000000007</v>
      </c>
      <c r="AF210" s="8">
        <v>5.3774580000000007</v>
      </c>
      <c r="AG210" s="8">
        <v>5.5931880000000005</v>
      </c>
      <c r="AH210" s="8">
        <v>5.8269190000000002</v>
      </c>
    </row>
    <row r="211" spans="1:34" x14ac:dyDescent="0.25">
      <c r="A211">
        <v>17</v>
      </c>
      <c r="B211" t="s">
        <v>122</v>
      </c>
      <c r="C211" s="8">
        <v>0.50333800000000006</v>
      </c>
      <c r="D211" s="8">
        <v>0.52619600000000011</v>
      </c>
      <c r="E211" s="8">
        <v>0.54675499999999999</v>
      </c>
      <c r="F211" s="8">
        <v>0.56581800000000004</v>
      </c>
      <c r="G211" s="8">
        <v>0.57203300000000001</v>
      </c>
      <c r="H211" s="8">
        <v>0.57455200000000006</v>
      </c>
      <c r="I211" s="8">
        <v>0.59502300000000008</v>
      </c>
      <c r="J211" s="8">
        <v>0.63324800000000003</v>
      </c>
      <c r="K211" s="8">
        <v>0.68807200000000013</v>
      </c>
      <c r="L211" s="8">
        <v>0.74632799999999999</v>
      </c>
      <c r="M211" s="8">
        <v>0.81709100000000001</v>
      </c>
      <c r="N211" s="8">
        <v>0.9066860000000001</v>
      </c>
      <c r="O211" s="8">
        <v>1.0042230000000003</v>
      </c>
      <c r="P211" s="8">
        <v>1.0947530000000001</v>
      </c>
      <c r="Q211" s="8">
        <v>1.1628320000000001</v>
      </c>
      <c r="R211" s="8">
        <v>1.2247840000000001</v>
      </c>
      <c r="S211" s="8">
        <v>1.2673980000000002</v>
      </c>
      <c r="T211" s="8">
        <v>1.2700490000000002</v>
      </c>
      <c r="U211" s="8">
        <v>1.2649560000000002</v>
      </c>
      <c r="V211" s="8">
        <v>1.2749990000000002</v>
      </c>
      <c r="W211" s="8">
        <v>1.291466</v>
      </c>
      <c r="X211" s="8">
        <v>1.280257</v>
      </c>
      <c r="Y211" s="8">
        <v>1.222397</v>
      </c>
      <c r="Z211" s="8">
        <v>1.15544</v>
      </c>
      <c r="AA211" s="8">
        <v>1.1125730000000003</v>
      </c>
      <c r="AB211" s="8">
        <v>1.1000000000000001</v>
      </c>
      <c r="AC211" s="8">
        <v>1.0970850000000001</v>
      </c>
      <c r="AD211" s="8">
        <v>1.080387</v>
      </c>
      <c r="AE211" s="8">
        <v>1.0825100000000001</v>
      </c>
      <c r="AF211" s="8">
        <v>1.109856</v>
      </c>
      <c r="AG211" s="8">
        <v>1.1304480000000001</v>
      </c>
      <c r="AH211" s="8">
        <v>1.1464640000000001</v>
      </c>
    </row>
    <row r="212" spans="1:34" x14ac:dyDescent="0.25">
      <c r="A212">
        <v>18</v>
      </c>
      <c r="B212" t="s">
        <v>123</v>
      </c>
      <c r="C212" s="8">
        <v>2.0265080000000002</v>
      </c>
      <c r="D212" s="8">
        <v>2.0554600000000001</v>
      </c>
      <c r="E212" s="8">
        <v>2.0904400000000001</v>
      </c>
      <c r="F212" s="8">
        <v>2.1335160000000002</v>
      </c>
      <c r="G212" s="8">
        <v>2.1674840000000004</v>
      </c>
      <c r="H212" s="8">
        <v>2.2033880000000003</v>
      </c>
      <c r="I212" s="8">
        <v>2.2090200000000002</v>
      </c>
      <c r="J212" s="8">
        <v>2.19252</v>
      </c>
      <c r="K212" s="8">
        <v>2.2141680000000004</v>
      </c>
      <c r="L212" s="8">
        <v>2.2672320000000004</v>
      </c>
      <c r="M212" s="8">
        <v>2.3266760000000004</v>
      </c>
      <c r="N212" s="8">
        <v>2.4225520000000005</v>
      </c>
      <c r="O212" s="8">
        <v>2.5671360000000005</v>
      </c>
      <c r="P212" s="8">
        <v>2.7311680000000003</v>
      </c>
      <c r="Q212" s="8">
        <v>2.8994240000000002</v>
      </c>
      <c r="R212" s="8">
        <v>3.0645560000000001</v>
      </c>
      <c r="S212" s="8">
        <v>3.1957640000000005</v>
      </c>
      <c r="T212" s="8">
        <v>3.3491040000000005</v>
      </c>
      <c r="U212" s="8">
        <v>3.5485120000000001</v>
      </c>
      <c r="V212" s="8">
        <v>3.7404400000000004</v>
      </c>
      <c r="W212" s="8">
        <v>3.8961120000000005</v>
      </c>
      <c r="X212" s="8">
        <v>4.0172440000000007</v>
      </c>
      <c r="Y212" s="8">
        <v>4.0883039999999999</v>
      </c>
      <c r="Z212" s="8">
        <v>4.1451080000000005</v>
      </c>
      <c r="AA212" s="8">
        <v>4.255592</v>
      </c>
      <c r="AB212" s="8">
        <v>4.4000000000000004</v>
      </c>
      <c r="AC212" s="8">
        <v>4.5059520000000006</v>
      </c>
      <c r="AD212" s="8">
        <v>4.5426040000000008</v>
      </c>
      <c r="AE212" s="8">
        <v>4.5810160000000009</v>
      </c>
      <c r="AF212" s="8">
        <v>4.6084720000000008</v>
      </c>
      <c r="AG212" s="8">
        <v>4.6040720000000004</v>
      </c>
      <c r="AH212" s="8">
        <v>4.6207040000000008</v>
      </c>
    </row>
    <row r="213" spans="1:34" x14ac:dyDescent="0.25">
      <c r="A213">
        <v>19</v>
      </c>
      <c r="B213" t="s">
        <v>124</v>
      </c>
      <c r="C213" s="8">
        <v>7.7383230000000003</v>
      </c>
      <c r="D213" s="8">
        <v>7.8791910000000005</v>
      </c>
      <c r="E213" s="8">
        <v>8.0421180000000003</v>
      </c>
      <c r="F213" s="8">
        <v>8.2636109999999992</v>
      </c>
      <c r="G213" s="8">
        <v>8.5226429999999986</v>
      </c>
      <c r="H213" s="8">
        <v>8.8008959999999998</v>
      </c>
      <c r="I213" s="8">
        <v>9.0373530000000013</v>
      </c>
      <c r="J213" s="8">
        <v>9.2125350000000008</v>
      </c>
      <c r="K213" s="8">
        <v>9.4607309999999991</v>
      </c>
      <c r="L213" s="8">
        <v>9.659262</v>
      </c>
      <c r="M213" s="8">
        <v>9.7876170000000009</v>
      </c>
      <c r="N213" s="8">
        <v>9.9426750000000013</v>
      </c>
      <c r="O213" s="8">
        <v>10.16133</v>
      </c>
      <c r="P213" s="8">
        <v>10.362183</v>
      </c>
      <c r="Q213" s="8">
        <v>10.504985999999999</v>
      </c>
      <c r="R213" s="8">
        <v>10.653981000000002</v>
      </c>
      <c r="S213" s="8">
        <v>10.820778000000001</v>
      </c>
      <c r="T213" s="8">
        <v>10.985511000000001</v>
      </c>
      <c r="U213" s="8">
        <v>11.212164</v>
      </c>
      <c r="V213" s="8">
        <v>11.522022</v>
      </c>
      <c r="W213" s="8">
        <v>11.79576</v>
      </c>
      <c r="X213" s="8">
        <v>12.110906999999999</v>
      </c>
      <c r="Y213" s="8">
        <v>12.375486</v>
      </c>
      <c r="Z213" s="8">
        <v>12.507453</v>
      </c>
      <c r="AA213" s="8">
        <v>12.666639</v>
      </c>
      <c r="AB213" s="8">
        <v>12.9</v>
      </c>
      <c r="AC213" s="8">
        <v>13.149357000000002</v>
      </c>
      <c r="AD213" s="8">
        <v>13.358208000000001</v>
      </c>
      <c r="AE213" s="8">
        <v>13.629494999999999</v>
      </c>
      <c r="AF213" s="8">
        <v>13.958187000000001</v>
      </c>
      <c r="AG213" s="8">
        <v>14.210769000000001</v>
      </c>
      <c r="AH213" s="8">
        <v>14.425296000000001</v>
      </c>
    </row>
    <row r="214" spans="1:34" x14ac:dyDescent="0.25">
      <c r="A214">
        <v>20</v>
      </c>
      <c r="B214" t="s">
        <v>125</v>
      </c>
      <c r="C214" s="8">
        <v>2.3705400000000001</v>
      </c>
      <c r="D214" s="8">
        <v>2.392935</v>
      </c>
      <c r="E214" s="8">
        <v>2.4277800000000003</v>
      </c>
      <c r="F214" s="8">
        <v>2.4614249999999998</v>
      </c>
      <c r="G214" s="8">
        <v>2.4708899999999998</v>
      </c>
      <c r="H214" s="8">
        <v>2.458275</v>
      </c>
      <c r="I214" s="8">
        <v>2.4763500000000001</v>
      </c>
      <c r="J214" s="8">
        <v>2.5486050000000002</v>
      </c>
      <c r="K214" s="8">
        <v>2.6337299999999999</v>
      </c>
      <c r="L214" s="8">
        <v>2.6681400000000002</v>
      </c>
      <c r="M214" s="8">
        <v>2.695335</v>
      </c>
      <c r="N214" s="8">
        <v>2.7192899999999995</v>
      </c>
      <c r="O214" s="8">
        <v>2.7117</v>
      </c>
      <c r="P214" s="8">
        <v>2.6609250000000002</v>
      </c>
      <c r="Q214" s="8">
        <v>2.5738650000000001</v>
      </c>
      <c r="R214" s="8">
        <v>2.459625</v>
      </c>
      <c r="S214" s="8">
        <v>2.3247149999999999</v>
      </c>
      <c r="T214" s="8">
        <v>2.1865949999999996</v>
      </c>
      <c r="U214" s="8">
        <v>2.0628449999999998</v>
      </c>
      <c r="V214" s="8">
        <v>1.9612349999999998</v>
      </c>
      <c r="W214" s="8">
        <v>1.878255</v>
      </c>
      <c r="X214" s="8">
        <v>1.8026249999999999</v>
      </c>
      <c r="Y214" s="8">
        <v>1.729155</v>
      </c>
      <c r="Z214" s="8">
        <v>1.6463700000000001</v>
      </c>
      <c r="AA214" s="8">
        <v>1.5624449999999999</v>
      </c>
      <c r="AB214" s="8">
        <v>1.5</v>
      </c>
      <c r="AC214" s="8">
        <v>1.4497949999999999</v>
      </c>
      <c r="AD214" s="8">
        <v>1.410795</v>
      </c>
      <c r="AE214" s="8">
        <v>1.3753200000000001</v>
      </c>
      <c r="AF214" s="8">
        <v>1.3335000000000001</v>
      </c>
      <c r="AG214" s="8">
        <v>1.2785549999999999</v>
      </c>
      <c r="AH214" s="8">
        <v>1.2163349999999999</v>
      </c>
    </row>
    <row r="215" spans="1:34" x14ac:dyDescent="0.25">
      <c r="A215">
        <v>21</v>
      </c>
      <c r="B215" t="s">
        <v>126</v>
      </c>
      <c r="C215" s="8">
        <v>0.54917499999999997</v>
      </c>
      <c r="D215" s="8">
        <v>0.55472499999999991</v>
      </c>
      <c r="E215" s="8">
        <v>0.56206999999999996</v>
      </c>
      <c r="F215" s="8">
        <v>0.57083499999999998</v>
      </c>
      <c r="G215" s="8">
        <v>0.57254499999999997</v>
      </c>
      <c r="H215" s="8">
        <v>0.58055000000000001</v>
      </c>
      <c r="I215" s="8">
        <v>0.60148499999999994</v>
      </c>
      <c r="J215" s="8">
        <v>0.63338500000000009</v>
      </c>
      <c r="K215" s="8">
        <v>0.67985499999999999</v>
      </c>
      <c r="L215" s="8">
        <v>0.71103499999999997</v>
      </c>
      <c r="M215" s="8">
        <v>0.732595</v>
      </c>
      <c r="N215" s="8">
        <v>0.76013499999999989</v>
      </c>
      <c r="O215" s="8">
        <v>0.79093999999999998</v>
      </c>
      <c r="P215" s="8">
        <v>0.81967500000000004</v>
      </c>
      <c r="Q215" s="8">
        <v>0.83809500000000003</v>
      </c>
      <c r="R215" s="8">
        <v>0.82593500000000009</v>
      </c>
      <c r="S215" s="8">
        <v>0.79171499999999995</v>
      </c>
      <c r="T215" s="8">
        <v>0.75239</v>
      </c>
      <c r="U215" s="8">
        <v>0.71650499999999995</v>
      </c>
      <c r="V215" s="8">
        <v>0.68373000000000006</v>
      </c>
      <c r="W215" s="8">
        <v>0.65195999999999998</v>
      </c>
      <c r="X215" s="8">
        <v>0.618645</v>
      </c>
      <c r="Y215" s="8">
        <v>0.58118999999999998</v>
      </c>
      <c r="Z215" s="8">
        <v>0.54345500000000002</v>
      </c>
      <c r="AA215" s="8">
        <v>0.51448000000000005</v>
      </c>
      <c r="AB215" s="8">
        <v>0.5</v>
      </c>
      <c r="AC215" s="8">
        <v>0.49637999999999999</v>
      </c>
      <c r="AD215" s="8">
        <v>0.48308000000000001</v>
      </c>
      <c r="AE215" s="8">
        <v>0.45563999999999999</v>
      </c>
      <c r="AF215" s="8">
        <v>0.42970999999999998</v>
      </c>
      <c r="AG215" s="8">
        <v>0.39901999999999999</v>
      </c>
      <c r="AH215" s="8">
        <v>0.36627499999999996</v>
      </c>
    </row>
    <row r="216" spans="1:34" x14ac:dyDescent="0.25">
      <c r="A216">
        <v>22</v>
      </c>
      <c r="B216" t="s">
        <v>127</v>
      </c>
      <c r="C216" s="8">
        <v>6.3844200000000004</v>
      </c>
      <c r="D216" s="8">
        <v>6.5360610000000001</v>
      </c>
      <c r="E216" s="8">
        <v>6.8726069999999995</v>
      </c>
      <c r="F216" s="8">
        <v>7.3567619999999998</v>
      </c>
      <c r="G216" s="8">
        <v>7.7600879999999997</v>
      </c>
      <c r="H216" s="8">
        <v>7.9396379999999995</v>
      </c>
      <c r="I216" s="8">
        <v>8.0015040000000006</v>
      </c>
      <c r="J216" s="8">
        <v>8.0249399999999991</v>
      </c>
      <c r="K216" s="8">
        <v>8.0919090000000011</v>
      </c>
      <c r="L216" s="8">
        <v>8.1625319999999988</v>
      </c>
      <c r="M216" s="8">
        <v>8.2143179999999987</v>
      </c>
      <c r="N216" s="8">
        <v>8.2439909999999994</v>
      </c>
      <c r="O216" s="8">
        <v>8.1626580000000004</v>
      </c>
      <c r="P216" s="8">
        <v>8.0098199999999995</v>
      </c>
      <c r="Q216" s="8">
        <v>7.8637860000000002</v>
      </c>
      <c r="R216" s="8">
        <v>7.655003999999999</v>
      </c>
      <c r="S216" s="8">
        <v>7.446726</v>
      </c>
      <c r="T216" s="8">
        <v>7.2316440000000002</v>
      </c>
      <c r="U216" s="8">
        <v>7.01694</v>
      </c>
      <c r="V216" s="8">
        <v>6.9355440000000002</v>
      </c>
      <c r="W216" s="8">
        <v>6.8952239999999998</v>
      </c>
      <c r="X216" s="8">
        <v>6.7719960000000006</v>
      </c>
      <c r="Y216" s="8">
        <v>6.5438729999999996</v>
      </c>
      <c r="Z216" s="8">
        <v>6.3375480000000008</v>
      </c>
      <c r="AA216" s="8">
        <v>6.2622</v>
      </c>
      <c r="AB216" s="8">
        <v>6.3</v>
      </c>
      <c r="AC216" s="8">
        <v>6.3417060000000003</v>
      </c>
      <c r="AD216" s="8">
        <v>6.3941850000000002</v>
      </c>
      <c r="AE216" s="8">
        <v>6.4959929999999995</v>
      </c>
      <c r="AF216" s="8">
        <v>6.5490390000000005</v>
      </c>
      <c r="AG216" s="8">
        <v>6.5668680000000004</v>
      </c>
      <c r="AH216" s="8">
        <v>6.576066</v>
      </c>
    </row>
    <row r="217" spans="1:34" x14ac:dyDescent="0.25">
      <c r="A217">
        <v>23</v>
      </c>
      <c r="B217" t="s">
        <v>128</v>
      </c>
      <c r="C217" s="8">
        <v>2.2626899999999996</v>
      </c>
      <c r="D217" s="8">
        <v>2.3475990000000002</v>
      </c>
      <c r="E217" s="8">
        <v>2.426215</v>
      </c>
      <c r="F217" s="8">
        <v>2.5112170000000003</v>
      </c>
      <c r="G217" s="8">
        <v>2.5744880000000001</v>
      </c>
      <c r="H217" s="8">
        <v>2.6091150000000005</v>
      </c>
      <c r="I217" s="8">
        <v>2.6145709999999998</v>
      </c>
      <c r="J217" s="8">
        <v>2.6182909999999997</v>
      </c>
      <c r="K217" s="8">
        <v>2.6579709999999999</v>
      </c>
      <c r="L217" s="8">
        <v>2.6884440000000001</v>
      </c>
      <c r="M217" s="8">
        <v>2.7892869999999998</v>
      </c>
      <c r="N217" s="8">
        <v>2.9274230000000006</v>
      </c>
      <c r="O217" s="8">
        <v>3.0689069999999998</v>
      </c>
      <c r="P217" s="8">
        <v>3.2047490000000005</v>
      </c>
      <c r="Q217" s="8">
        <v>3.2787460000000004</v>
      </c>
      <c r="R217" s="8">
        <v>3.2968500000000001</v>
      </c>
      <c r="S217" s="8">
        <v>3.2928820000000001</v>
      </c>
      <c r="T217" s="8">
        <v>3.3217430000000001</v>
      </c>
      <c r="U217" s="8">
        <v>3.404544</v>
      </c>
      <c r="V217" s="8">
        <v>3.4873450000000004</v>
      </c>
      <c r="W217" s="8">
        <v>3.5623340000000003</v>
      </c>
      <c r="X217" s="8">
        <v>3.6109420000000001</v>
      </c>
      <c r="Y217" s="8">
        <v>3.5167329999999999</v>
      </c>
      <c r="Z217" s="8">
        <v>3.3176820000000005</v>
      </c>
      <c r="AA217" s="8">
        <v>3.1848469999999995</v>
      </c>
      <c r="AB217" s="8">
        <v>3.1</v>
      </c>
      <c r="AC217" s="8">
        <v>2.9810530000000002</v>
      </c>
      <c r="AD217" s="8">
        <v>2.8643999999999998</v>
      </c>
      <c r="AE217" s="8">
        <v>2.7606120000000005</v>
      </c>
      <c r="AF217" s="8">
        <v>2.672758</v>
      </c>
      <c r="AG217" s="8">
        <v>2.618322</v>
      </c>
      <c r="AH217" s="8">
        <v>2.5827339999999999</v>
      </c>
    </row>
    <row r="218" spans="1:34" x14ac:dyDescent="0.25">
      <c r="A218">
        <v>24</v>
      </c>
      <c r="B218" t="s">
        <v>129</v>
      </c>
      <c r="C218" s="8">
        <v>4.3429900000000004</v>
      </c>
      <c r="D218" s="8">
        <v>4.3016799999999993</v>
      </c>
      <c r="E218" s="8">
        <v>4.2654700000000005</v>
      </c>
      <c r="F218" s="8">
        <v>4.2694650000000003</v>
      </c>
      <c r="G218" s="8">
        <v>4.3430749999999998</v>
      </c>
      <c r="H218" s="8">
        <v>4.535685</v>
      </c>
      <c r="I218" s="8">
        <v>4.7709650000000003</v>
      </c>
      <c r="J218" s="8">
        <v>4.9420700000000002</v>
      </c>
      <c r="K218" s="8">
        <v>5.1524450000000002</v>
      </c>
      <c r="L218" s="8">
        <v>5.3090999999999999</v>
      </c>
      <c r="M218" s="8">
        <v>5.3218499999999995</v>
      </c>
      <c r="N218" s="8">
        <v>5.2575900000000004</v>
      </c>
      <c r="O218" s="8">
        <v>5.1912900000000004</v>
      </c>
      <c r="P218" s="8">
        <v>5.1580550000000009</v>
      </c>
      <c r="Q218" s="8">
        <v>5.1570349999999996</v>
      </c>
      <c r="R218" s="8">
        <v>5.1642600000000005</v>
      </c>
      <c r="S218" s="8">
        <v>5.2932899999999998</v>
      </c>
      <c r="T218" s="8">
        <v>5.4796099999999992</v>
      </c>
      <c r="U218" s="8">
        <v>5.7860349999999992</v>
      </c>
      <c r="V218" s="8">
        <v>6.2389149999999995</v>
      </c>
      <c r="W218" s="8">
        <v>6.8348500000000003</v>
      </c>
      <c r="X218" s="8">
        <v>7.5371199999999998</v>
      </c>
      <c r="Y218" s="8">
        <v>8.1288049999999998</v>
      </c>
      <c r="Z218" s="8">
        <v>8.4923500000000001</v>
      </c>
      <c r="AA218" s="8">
        <v>8.5525299999999991</v>
      </c>
      <c r="AB218" s="8">
        <v>8.5</v>
      </c>
      <c r="AC218" s="8">
        <v>8.8401699999999988</v>
      </c>
      <c r="AD218" s="8">
        <v>9.1113199999999992</v>
      </c>
      <c r="AE218" s="8">
        <v>8.9544100000000011</v>
      </c>
      <c r="AF218" s="8">
        <v>8.8647349999999996</v>
      </c>
      <c r="AG218" s="8">
        <v>8.8687299999999993</v>
      </c>
      <c r="AH218" s="8">
        <v>8.91174</v>
      </c>
    </row>
    <row r="219" spans="1:34" x14ac:dyDescent="0.25">
      <c r="A219">
        <v>25</v>
      </c>
      <c r="B219" t="s">
        <v>130</v>
      </c>
      <c r="C219" s="8">
        <v>7.4433569999999998</v>
      </c>
      <c r="D219" s="8">
        <v>7.6607909999999997</v>
      </c>
      <c r="E219" s="8">
        <v>8.0447239999999987</v>
      </c>
      <c r="F219" s="8">
        <v>8.5539069999999988</v>
      </c>
      <c r="G219" s="8">
        <v>9.0963229999999999</v>
      </c>
      <c r="H219" s="8">
        <v>9.6809899999999995</v>
      </c>
      <c r="I219" s="8">
        <v>10.221902999999999</v>
      </c>
      <c r="J219" s="8">
        <v>10.624205999999999</v>
      </c>
      <c r="K219" s="8">
        <v>11.13222</v>
      </c>
      <c r="L219" s="8">
        <v>11.773166000000002</v>
      </c>
      <c r="M219" s="8">
        <v>12.383384</v>
      </c>
      <c r="N219" s="8">
        <v>13.017315999999999</v>
      </c>
      <c r="O219" s="8">
        <v>13.617013</v>
      </c>
      <c r="P219" s="8">
        <v>14.006791</v>
      </c>
      <c r="Q219" s="8">
        <v>14.305053000000001</v>
      </c>
      <c r="R219" s="8">
        <v>14.59413</v>
      </c>
      <c r="S219" s="8">
        <v>14.777162000000001</v>
      </c>
      <c r="T219" s="8">
        <v>14.838951999999999</v>
      </c>
      <c r="U219" s="8">
        <v>14.850642000000001</v>
      </c>
      <c r="V219" s="8">
        <v>14.809560000000001</v>
      </c>
      <c r="W219" s="8">
        <v>15.178963999999999</v>
      </c>
      <c r="X219" s="8">
        <v>15.713697999999999</v>
      </c>
      <c r="Y219" s="8">
        <v>15.969708999999998</v>
      </c>
      <c r="Z219" s="8">
        <v>16.004778999999999</v>
      </c>
      <c r="AA219" s="8">
        <v>16.181632</v>
      </c>
      <c r="AB219" s="8">
        <v>16.7</v>
      </c>
      <c r="AC219" s="8">
        <v>17.183631999999999</v>
      </c>
      <c r="AD219" s="8">
        <v>17.727885000000001</v>
      </c>
      <c r="AE219" s="8">
        <v>18.714186999999999</v>
      </c>
      <c r="AF219" s="8">
        <v>19.907402000000001</v>
      </c>
      <c r="AG219" s="8">
        <v>20.924432000000003</v>
      </c>
      <c r="AH219" s="8">
        <v>21.917413999999997</v>
      </c>
    </row>
    <row r="220" spans="1:34" x14ac:dyDescent="0.25">
      <c r="A220">
        <v>26</v>
      </c>
      <c r="B220" t="s">
        <v>131</v>
      </c>
      <c r="C220" s="8">
        <v>3.695319</v>
      </c>
      <c r="D220" s="8">
        <v>3.806705</v>
      </c>
      <c r="E220" s="8">
        <v>3.9717099999999999</v>
      </c>
      <c r="F220" s="8">
        <v>4.1730099999999997</v>
      </c>
      <c r="G220" s="8">
        <v>4.3185560000000001</v>
      </c>
      <c r="H220" s="8">
        <v>4.4296370000000005</v>
      </c>
      <c r="I220" s="8">
        <v>4.5749389999999996</v>
      </c>
      <c r="J220" s="8">
        <v>4.7901470000000002</v>
      </c>
      <c r="K220" s="8">
        <v>5.0916089999999992</v>
      </c>
      <c r="L220" s="8">
        <v>5.3744050000000003</v>
      </c>
      <c r="M220" s="8">
        <v>5.6252369999999994</v>
      </c>
      <c r="N220" s="8">
        <v>5.8857679999999997</v>
      </c>
      <c r="O220" s="8">
        <v>6.1586819999999998</v>
      </c>
      <c r="P220" s="8">
        <v>6.391945999999999</v>
      </c>
      <c r="Q220" s="8">
        <v>6.504003</v>
      </c>
      <c r="R220" s="8">
        <v>6.5432869999999994</v>
      </c>
      <c r="S220" s="8">
        <v>6.5409079999999991</v>
      </c>
      <c r="T220" s="8">
        <v>6.501258</v>
      </c>
      <c r="U220" s="8">
        <v>6.4828359999999998</v>
      </c>
      <c r="V220" s="8">
        <v>6.499123</v>
      </c>
      <c r="W220" s="8">
        <v>6.5209609999999998</v>
      </c>
      <c r="X220" s="8">
        <v>6.5283420000000003</v>
      </c>
      <c r="Y220" s="8">
        <v>6.3923730000000001</v>
      </c>
      <c r="Z220" s="8">
        <v>6.1989419999999997</v>
      </c>
      <c r="AA220" s="8">
        <v>6.1225699999999996</v>
      </c>
      <c r="AB220" s="8">
        <v>6.1</v>
      </c>
      <c r="AC220" s="8">
        <v>6.132574</v>
      </c>
      <c r="AD220" s="8">
        <v>6.2678719999999997</v>
      </c>
      <c r="AE220" s="8">
        <v>6.4382449999999993</v>
      </c>
      <c r="AF220" s="8">
        <v>6.6411309999999988</v>
      </c>
      <c r="AG220" s="8">
        <v>6.8326099999999999</v>
      </c>
      <c r="AH220" s="8">
        <v>6.9626009999999994</v>
      </c>
    </row>
    <row r="221" spans="1:34" x14ac:dyDescent="0.25">
      <c r="A221">
        <v>27</v>
      </c>
      <c r="B221" t="s">
        <v>40</v>
      </c>
      <c r="C221" s="8">
        <v>16.735595</v>
      </c>
      <c r="D221" s="8">
        <v>17.194544999999998</v>
      </c>
      <c r="E221" s="8">
        <v>17.447804999999999</v>
      </c>
      <c r="F221" s="8">
        <v>17.393535</v>
      </c>
      <c r="G221" s="8">
        <v>17.113809999999997</v>
      </c>
      <c r="H221" s="8">
        <v>16.857199999999999</v>
      </c>
      <c r="I221" s="8">
        <v>17.188514999999999</v>
      </c>
      <c r="J221" s="8">
        <v>18.34393</v>
      </c>
      <c r="K221" s="8">
        <v>20.217585</v>
      </c>
      <c r="L221" s="8">
        <v>22.352204999999998</v>
      </c>
      <c r="M221" s="8">
        <v>24.753150000000002</v>
      </c>
      <c r="N221" s="8">
        <v>27.092120000000001</v>
      </c>
      <c r="O221" s="8">
        <v>28.808994999999999</v>
      </c>
      <c r="P221" s="8">
        <v>30.057874999999999</v>
      </c>
      <c r="Q221" s="8">
        <v>30.452170000000002</v>
      </c>
      <c r="R221" s="8">
        <v>29.906790000000001</v>
      </c>
      <c r="S221" s="8">
        <v>29.638120000000001</v>
      </c>
      <c r="T221" s="8">
        <v>30.120520000000003</v>
      </c>
      <c r="U221" s="8">
        <v>31.483635</v>
      </c>
      <c r="V221" s="8">
        <v>33.046745000000001</v>
      </c>
      <c r="W221" s="8">
        <v>33.53886</v>
      </c>
      <c r="X221" s="8">
        <v>33.263825000000004</v>
      </c>
      <c r="Y221" s="8">
        <v>32.336210000000001</v>
      </c>
      <c r="Z221" s="8">
        <v>31.668219999999998</v>
      </c>
      <c r="AA221" s="8">
        <v>32.303715000000004</v>
      </c>
      <c r="AB221" s="8">
        <v>33.5</v>
      </c>
      <c r="AC221" s="8">
        <v>34.280214999999998</v>
      </c>
      <c r="AD221" s="8">
        <v>34.993429999999996</v>
      </c>
      <c r="AE221" s="8">
        <v>35.790729999999996</v>
      </c>
      <c r="AF221" s="8">
        <v>36.282175000000002</v>
      </c>
      <c r="AG221" s="8">
        <v>36.681494999999998</v>
      </c>
      <c r="AH221" s="8">
        <v>37.155854999999995</v>
      </c>
    </row>
    <row r="222" spans="1:34" x14ac:dyDescent="0.25">
      <c r="A222">
        <v>28</v>
      </c>
      <c r="B222" t="s">
        <v>42</v>
      </c>
      <c r="C222" s="8">
        <v>9.1329059999999984</v>
      </c>
      <c r="D222" s="8">
        <v>9.9070159999999987</v>
      </c>
      <c r="E222" s="8">
        <v>10.497249999999999</v>
      </c>
      <c r="F222" s="8">
        <v>10.909578</v>
      </c>
      <c r="G222" s="8">
        <v>11.279718000000001</v>
      </c>
      <c r="H222" s="8">
        <v>11.647469999999998</v>
      </c>
      <c r="I222" s="8">
        <v>12.234519999999998</v>
      </c>
      <c r="J222" s="8">
        <v>13.098975999999999</v>
      </c>
      <c r="K222" s="8">
        <v>14.185117999999997</v>
      </c>
      <c r="L222" s="8">
        <v>15.307477999999998</v>
      </c>
      <c r="M222" s="8">
        <v>16.163974</v>
      </c>
      <c r="N222" s="8">
        <v>17.277577999999998</v>
      </c>
      <c r="O222" s="8">
        <v>18.944401999999997</v>
      </c>
      <c r="P222" s="8">
        <v>21.026738000000002</v>
      </c>
      <c r="Q222" s="8">
        <v>23.243995999999996</v>
      </c>
      <c r="R222" s="8">
        <v>25.285735999999996</v>
      </c>
      <c r="S222" s="8">
        <v>27.558316000000001</v>
      </c>
      <c r="T222" s="8">
        <v>30.245213999999997</v>
      </c>
      <c r="U222" s="8">
        <v>32.797587999999998</v>
      </c>
      <c r="V222" s="8">
        <v>35.168473999999996</v>
      </c>
      <c r="W222" s="8">
        <v>36.991712</v>
      </c>
      <c r="X222" s="8">
        <v>37.647615999999999</v>
      </c>
      <c r="Y222" s="8">
        <v>37.201059999999998</v>
      </c>
      <c r="Z222" s="8">
        <v>37.011611999999992</v>
      </c>
      <c r="AA222" s="8">
        <v>38.160637999999999</v>
      </c>
      <c r="AB222" s="8">
        <v>39.799999999999997</v>
      </c>
      <c r="AC222" s="8">
        <v>41.075987999999995</v>
      </c>
      <c r="AD222" s="8">
        <v>42.207900000000002</v>
      </c>
      <c r="AE222" s="8">
        <v>43.551547999999997</v>
      </c>
      <c r="AF222" s="8">
        <v>44.734802000000002</v>
      </c>
      <c r="AG222" s="8">
        <v>46.236455999999997</v>
      </c>
      <c r="AH222" s="8">
        <v>48.273021999999997</v>
      </c>
    </row>
    <row r="223" spans="1:34" x14ac:dyDescent="0.25">
      <c r="A223">
        <v>29</v>
      </c>
      <c r="B223" t="s">
        <v>132</v>
      </c>
      <c r="C223" s="8">
        <v>4.9153549999999999</v>
      </c>
      <c r="D223" s="8">
        <v>4.9491450000000006</v>
      </c>
      <c r="E223" s="8">
        <v>5.0051709999999998</v>
      </c>
      <c r="F223" s="8">
        <v>5.0532399999999997</v>
      </c>
      <c r="G223" s="8">
        <v>5.1286680000000002</v>
      </c>
      <c r="H223" s="8">
        <v>5.4192620000000007</v>
      </c>
      <c r="I223" s="8">
        <v>5.7971649999999997</v>
      </c>
      <c r="J223" s="8">
        <v>6.0415430000000008</v>
      </c>
      <c r="K223" s="8">
        <v>6.5451230000000002</v>
      </c>
      <c r="L223" s="8">
        <v>7.3408229999999994</v>
      </c>
      <c r="M223" s="8">
        <v>8.4084780000000006</v>
      </c>
      <c r="N223" s="8">
        <v>9.6859579999999994</v>
      </c>
      <c r="O223" s="8">
        <v>10.670881999999999</v>
      </c>
      <c r="P223" s="8">
        <v>11.516177000000001</v>
      </c>
      <c r="Q223" s="8">
        <v>12.392645999999999</v>
      </c>
      <c r="R223" s="8">
        <v>12.572168999999999</v>
      </c>
      <c r="S223" s="8">
        <v>12.126250000000001</v>
      </c>
      <c r="T223" s="8">
        <v>11.682402</v>
      </c>
      <c r="U223" s="8">
        <v>11.275723000000001</v>
      </c>
      <c r="V223" s="8">
        <v>10.847026000000001</v>
      </c>
      <c r="W223" s="8">
        <v>10.698895</v>
      </c>
      <c r="X223" s="8">
        <v>10.897383999999999</v>
      </c>
      <c r="Y223" s="8">
        <v>10.979461000000001</v>
      </c>
      <c r="Z223" s="8">
        <v>10.902289000000001</v>
      </c>
      <c r="AA223" s="8">
        <v>10.892152000000001</v>
      </c>
      <c r="AB223" s="8">
        <v>10.9</v>
      </c>
      <c r="AC223" s="8">
        <v>11.039301999999999</v>
      </c>
      <c r="AD223" s="8">
        <v>11.407395000000001</v>
      </c>
      <c r="AE223" s="8">
        <v>11.887430999999999</v>
      </c>
      <c r="AF223" s="8">
        <v>12.351225999999999</v>
      </c>
      <c r="AG223" s="8">
        <v>12.765098999999999</v>
      </c>
      <c r="AH223" s="8">
        <v>13.202843</v>
      </c>
    </row>
    <row r="224" spans="1:34" x14ac:dyDescent="0.25">
      <c r="A224">
        <v>30</v>
      </c>
      <c r="B224" t="s">
        <v>133</v>
      </c>
      <c r="C224" s="8">
        <v>2.3266170000000002</v>
      </c>
      <c r="D224" s="8">
        <v>2.2784219999999999</v>
      </c>
      <c r="E224" s="8">
        <v>2.283201</v>
      </c>
      <c r="F224" s="8">
        <v>2.2777200000000004</v>
      </c>
      <c r="G224" s="8">
        <v>2.2355730000000005</v>
      </c>
      <c r="H224" s="8">
        <v>2.1836520000000004</v>
      </c>
      <c r="I224" s="8">
        <v>2.205819</v>
      </c>
      <c r="J224" s="8">
        <v>2.2951620000000004</v>
      </c>
      <c r="K224" s="8">
        <v>2.3615010000000001</v>
      </c>
      <c r="L224" s="8">
        <v>2.3905259999999999</v>
      </c>
      <c r="M224" s="8">
        <v>2.3926050000000001</v>
      </c>
      <c r="N224" s="8">
        <v>2.4207120000000004</v>
      </c>
      <c r="O224" s="8">
        <v>2.4869699999999999</v>
      </c>
      <c r="P224" s="8">
        <v>2.4959609999999999</v>
      </c>
      <c r="Q224" s="8">
        <v>2.4504930000000003</v>
      </c>
      <c r="R224" s="8">
        <v>2.4178500000000001</v>
      </c>
      <c r="S224" s="8">
        <v>2.4269220000000002</v>
      </c>
      <c r="T224" s="8">
        <v>2.451222</v>
      </c>
      <c r="U224" s="8">
        <v>2.459133</v>
      </c>
      <c r="V224" s="8">
        <v>2.4731460000000003</v>
      </c>
      <c r="W224" s="8">
        <v>2.540457</v>
      </c>
      <c r="X224" s="8">
        <v>2.6467290000000001</v>
      </c>
      <c r="Y224" s="8">
        <v>2.6699760000000001</v>
      </c>
      <c r="Z224" s="8">
        <v>2.6275049999999998</v>
      </c>
      <c r="AA224" s="8">
        <v>2.6509950000000004</v>
      </c>
      <c r="AB224" s="8">
        <v>2.7</v>
      </c>
      <c r="AC224" s="8">
        <v>2.7186029999999999</v>
      </c>
      <c r="AD224" s="8">
        <v>2.7768960000000003</v>
      </c>
      <c r="AE224" s="8">
        <v>2.9019060000000003</v>
      </c>
      <c r="AF224" s="8">
        <v>2.9682179999999998</v>
      </c>
      <c r="AG224" s="8">
        <v>2.9084129999999999</v>
      </c>
      <c r="AH224" s="8">
        <v>2.8133460000000001</v>
      </c>
    </row>
    <row r="225" spans="1:34" x14ac:dyDescent="0.25">
      <c r="A225">
        <v>31</v>
      </c>
      <c r="B225" t="s">
        <v>134</v>
      </c>
      <c r="C225" s="8">
        <v>2.5085999999999999</v>
      </c>
      <c r="D225" s="8">
        <v>2.4946799999999998</v>
      </c>
      <c r="E225" s="8">
        <v>2.4630239999999999</v>
      </c>
      <c r="F225" s="8">
        <v>2.4208560000000001</v>
      </c>
      <c r="G225" s="8">
        <v>2.3661119999999998</v>
      </c>
      <c r="H225" s="8">
        <v>2.2787039999999998</v>
      </c>
      <c r="I225" s="8">
        <v>2.2366319999999997</v>
      </c>
      <c r="J225" s="8">
        <v>2.2650960000000002</v>
      </c>
      <c r="K225" s="8">
        <v>2.340576</v>
      </c>
      <c r="L225" s="8">
        <v>2.3861520000000001</v>
      </c>
      <c r="M225" s="8">
        <v>2.5063439999999999</v>
      </c>
      <c r="N225" s="8">
        <v>2.6430959999999999</v>
      </c>
      <c r="O225" s="8">
        <v>2.7017280000000001</v>
      </c>
      <c r="P225" s="8">
        <v>2.6702879999999998</v>
      </c>
      <c r="Q225" s="8">
        <v>2.5544879999999996</v>
      </c>
      <c r="R225" s="8">
        <v>2.4234239999999998</v>
      </c>
      <c r="S225" s="8">
        <v>2.337888</v>
      </c>
      <c r="T225" s="8">
        <v>2.2975439999999998</v>
      </c>
      <c r="U225" s="8">
        <v>2.2660079999999998</v>
      </c>
      <c r="V225" s="8">
        <v>2.2572480000000001</v>
      </c>
      <c r="W225" s="8">
        <v>2.2733279999999998</v>
      </c>
      <c r="X225" s="8">
        <v>2.2969919999999999</v>
      </c>
      <c r="Y225" s="8">
        <v>2.3433120000000001</v>
      </c>
      <c r="Z225" s="8">
        <v>2.3822399999999999</v>
      </c>
      <c r="AA225" s="8">
        <v>2.3871359999999999</v>
      </c>
      <c r="AB225" s="8">
        <v>2.4</v>
      </c>
      <c r="AC225" s="8">
        <v>2.4569999999999999</v>
      </c>
      <c r="AD225" s="8">
        <v>2.5627200000000001</v>
      </c>
      <c r="AE225" s="8">
        <v>2.724504</v>
      </c>
      <c r="AF225" s="8">
        <v>2.8702799999999997</v>
      </c>
      <c r="AG225" s="8">
        <v>2.9343359999999996</v>
      </c>
      <c r="AH225" s="8">
        <v>2.9472719999999999</v>
      </c>
    </row>
    <row r="226" spans="1:34" x14ac:dyDescent="0.25">
      <c r="A226">
        <v>32</v>
      </c>
      <c r="B226" t="s">
        <v>135</v>
      </c>
      <c r="C226" s="8">
        <v>8.1636159999999993</v>
      </c>
      <c r="D226" s="8">
        <v>8.4645759999999992</v>
      </c>
      <c r="E226" s="8">
        <v>8.6085200000000004</v>
      </c>
      <c r="F226" s="8">
        <v>8.4411679999999993</v>
      </c>
      <c r="G226" s="8">
        <v>8.0303120000000003</v>
      </c>
      <c r="H226" s="8">
        <v>7.6503120000000004</v>
      </c>
      <c r="I226" s="8">
        <v>7.399055999999999</v>
      </c>
      <c r="J226" s="8">
        <v>7.8184239999999985</v>
      </c>
      <c r="K226" s="8">
        <v>8.7082319999999989</v>
      </c>
      <c r="L226" s="8">
        <v>9.2615119999999997</v>
      </c>
      <c r="M226" s="8">
        <v>9.6934959999999997</v>
      </c>
      <c r="N226" s="8">
        <v>10.184608000000001</v>
      </c>
      <c r="O226" s="8">
        <v>10.511863999999997</v>
      </c>
      <c r="P226" s="8">
        <v>10.782727999999997</v>
      </c>
      <c r="Q226" s="8">
        <v>10.821335999999999</v>
      </c>
      <c r="R226" s="8">
        <v>10.802183999999997</v>
      </c>
      <c r="S226" s="8">
        <v>10.954488</v>
      </c>
      <c r="T226" s="8">
        <v>11.458064</v>
      </c>
      <c r="U226" s="8">
        <v>12.97092</v>
      </c>
      <c r="V226" s="8">
        <v>15.121872000000002</v>
      </c>
      <c r="W226" s="8">
        <v>16.035391999999998</v>
      </c>
      <c r="X226" s="8">
        <v>15.705703999999999</v>
      </c>
      <c r="Y226" s="8">
        <v>14.983856000000001</v>
      </c>
      <c r="Z226" s="8">
        <v>14.311863999999998</v>
      </c>
      <c r="AA226" s="8">
        <v>14.500039999999998</v>
      </c>
      <c r="AB226" s="8">
        <v>15.2</v>
      </c>
      <c r="AC226" s="8">
        <v>15.881263999999998</v>
      </c>
      <c r="AD226" s="8">
        <v>16.879296</v>
      </c>
      <c r="AE226" s="8">
        <v>18.184823999999999</v>
      </c>
      <c r="AF226" s="8">
        <v>19.091808</v>
      </c>
      <c r="AG226" s="8">
        <v>19.593712</v>
      </c>
      <c r="AH226" s="8">
        <v>20.336839999999999</v>
      </c>
    </row>
    <row r="227" spans="1:34" x14ac:dyDescent="0.25">
      <c r="A227">
        <v>33</v>
      </c>
      <c r="B227" t="s">
        <v>136</v>
      </c>
      <c r="C227" s="8">
        <v>0.76100200000000018</v>
      </c>
      <c r="D227" s="8">
        <v>0.80044800000000005</v>
      </c>
      <c r="E227" s="8">
        <v>0.83853000000000011</v>
      </c>
      <c r="F227" s="8">
        <v>0.84354600000000024</v>
      </c>
      <c r="G227" s="8">
        <v>0.83373400000000009</v>
      </c>
      <c r="H227" s="8">
        <v>0.817608</v>
      </c>
      <c r="I227" s="8">
        <v>0.82324000000000008</v>
      </c>
      <c r="J227" s="8">
        <v>0.86587599999999998</v>
      </c>
      <c r="K227" s="8">
        <v>0.93165600000000015</v>
      </c>
      <c r="L227" s="8">
        <v>1.035452</v>
      </c>
      <c r="M227" s="8">
        <v>1.146838</v>
      </c>
      <c r="N227" s="8">
        <v>1.2835460000000001</v>
      </c>
      <c r="O227" s="8">
        <v>1.5375360000000002</v>
      </c>
      <c r="P227" s="8">
        <v>1.7999300000000003</v>
      </c>
      <c r="Q227" s="8">
        <v>1.9561740000000003</v>
      </c>
      <c r="R227" s="8">
        <v>1.9635000000000002</v>
      </c>
      <c r="S227" s="8">
        <v>1.9658760000000004</v>
      </c>
      <c r="T227" s="8">
        <v>2.0343180000000003</v>
      </c>
      <c r="U227" s="8">
        <v>2.0959620000000001</v>
      </c>
      <c r="V227" s="8">
        <v>2.1677920000000004</v>
      </c>
      <c r="W227" s="8">
        <v>2.2931480000000004</v>
      </c>
      <c r="X227" s="8">
        <v>2.3556720000000002</v>
      </c>
      <c r="Y227" s="8">
        <v>2.2898480000000005</v>
      </c>
      <c r="Z227" s="8">
        <v>2.2655159999999999</v>
      </c>
      <c r="AA227" s="8">
        <v>2.235992</v>
      </c>
      <c r="AB227" s="8">
        <v>2.2000000000000002</v>
      </c>
      <c r="AC227" s="8">
        <v>2.3165120000000003</v>
      </c>
      <c r="AD227" s="8">
        <v>2.3751199999999999</v>
      </c>
      <c r="AE227" s="8">
        <v>2.3660340000000004</v>
      </c>
      <c r="AF227" s="8">
        <v>2.4043800000000006</v>
      </c>
      <c r="AG227" s="8">
        <v>2.4692580000000004</v>
      </c>
      <c r="AH227" s="8">
        <v>2.6223340000000004</v>
      </c>
    </row>
    <row r="228" spans="1:34" x14ac:dyDescent="0.25">
      <c r="A228">
        <v>34</v>
      </c>
      <c r="B228" t="s">
        <v>137</v>
      </c>
      <c r="C228" s="8">
        <v>0.70672399999999991</v>
      </c>
      <c r="D228" s="8">
        <v>0.73130600000000001</v>
      </c>
      <c r="E228" s="8">
        <v>0.75860799999999995</v>
      </c>
      <c r="F228" s="8">
        <v>0.7853659999999999</v>
      </c>
      <c r="G228" s="8">
        <v>0.82443200000000005</v>
      </c>
      <c r="H228" s="8">
        <v>0.89090199999999997</v>
      </c>
      <c r="I228" s="8">
        <v>0.99024999999999996</v>
      </c>
      <c r="J228" s="8">
        <v>1.08562</v>
      </c>
      <c r="K228" s="8">
        <v>1.175278</v>
      </c>
      <c r="L228" s="8">
        <v>1.2670439999999998</v>
      </c>
      <c r="M228" s="8">
        <v>1.3390899999999999</v>
      </c>
      <c r="N228" s="8">
        <v>1.3805699999999999</v>
      </c>
      <c r="O228" s="8">
        <v>1.4451019999999999</v>
      </c>
      <c r="P228" s="8">
        <v>1.5599539999999998</v>
      </c>
      <c r="Q228" s="8">
        <v>1.6869100000000001</v>
      </c>
      <c r="R228" s="8">
        <v>1.7664359999999999</v>
      </c>
      <c r="S228" s="8">
        <v>1.7796959999999999</v>
      </c>
      <c r="T228" s="8">
        <v>1.8285200000000001</v>
      </c>
      <c r="U228" s="8">
        <v>1.9731219999999998</v>
      </c>
      <c r="V228" s="8">
        <v>2.2511399999999999</v>
      </c>
      <c r="W228" s="8">
        <v>2.6957240000000002</v>
      </c>
      <c r="X228" s="8">
        <v>3.2515899999999998</v>
      </c>
      <c r="Y228" s="8">
        <v>3.5747599999999999</v>
      </c>
      <c r="Z228" s="8">
        <v>3.591046</v>
      </c>
      <c r="AA228" s="8">
        <v>3.5054339999999997</v>
      </c>
      <c r="AB228" s="8">
        <v>3.4</v>
      </c>
      <c r="AC228" s="8">
        <v>3.5955340000000002</v>
      </c>
      <c r="AD228" s="8">
        <v>4.2744460000000002</v>
      </c>
      <c r="AE228" s="8">
        <v>4.854417999999999</v>
      </c>
      <c r="AF228" s="8">
        <v>5.3440519999999996</v>
      </c>
      <c r="AG228" s="8">
        <v>5.7980539999999996</v>
      </c>
      <c r="AH228" s="8">
        <v>5.9804300000000001</v>
      </c>
    </row>
    <row r="229" spans="1:34" x14ac:dyDescent="0.25">
      <c r="A229">
        <v>35</v>
      </c>
      <c r="B229" t="s">
        <v>138</v>
      </c>
      <c r="C229" s="8">
        <v>5.8135649999999996</v>
      </c>
      <c r="D229" s="8">
        <v>5.9320960000000005</v>
      </c>
      <c r="E229" s="8">
        <v>5.9764050000000006</v>
      </c>
      <c r="F229" s="8">
        <v>5.9175820000000012</v>
      </c>
      <c r="G229" s="8">
        <v>5.7851270000000001</v>
      </c>
      <c r="H229" s="8">
        <v>5.5716060000000001</v>
      </c>
      <c r="I229" s="8">
        <v>5.4134860000000007</v>
      </c>
      <c r="J229" s="8">
        <v>5.4600370000000007</v>
      </c>
      <c r="K229" s="8">
        <v>5.6424650000000005</v>
      </c>
      <c r="L229" s="8">
        <v>5.7222919999999995</v>
      </c>
      <c r="M229" s="8">
        <v>5.7661289999999994</v>
      </c>
      <c r="N229" s="8">
        <v>5.9332759999999993</v>
      </c>
      <c r="O229" s="8">
        <v>6.1414870000000006</v>
      </c>
      <c r="P229" s="8">
        <v>6.3795520000000003</v>
      </c>
      <c r="Q229" s="8">
        <v>6.549354000000001</v>
      </c>
      <c r="R229" s="8">
        <v>6.517081000000001</v>
      </c>
      <c r="S229" s="8">
        <v>6.3732390000000008</v>
      </c>
      <c r="T229" s="8">
        <v>6.2465660000000005</v>
      </c>
      <c r="U229" s="8">
        <v>6.1657360000000008</v>
      </c>
      <c r="V229" s="8">
        <v>6.3127639999999996</v>
      </c>
      <c r="W229" s="8">
        <v>6.4518860000000009</v>
      </c>
      <c r="X229" s="8">
        <v>6.3269830000000002</v>
      </c>
      <c r="Y229" s="8">
        <v>6.0763510000000007</v>
      </c>
      <c r="Z229" s="8">
        <v>5.8067799999999998</v>
      </c>
      <c r="AA229" s="8">
        <v>5.7881950000000009</v>
      </c>
      <c r="AB229" s="8">
        <v>5.9</v>
      </c>
      <c r="AC229" s="8">
        <v>5.7984609999999996</v>
      </c>
      <c r="AD229" s="8">
        <v>5.7957470000000004</v>
      </c>
      <c r="AE229" s="8">
        <v>6.2744730000000004</v>
      </c>
      <c r="AF229" s="8">
        <v>6.661041</v>
      </c>
      <c r="AG229" s="8">
        <v>6.9260099999999998</v>
      </c>
      <c r="AH229" s="8">
        <v>7.4071550000000004</v>
      </c>
    </row>
    <row r="230" spans="1:34" x14ac:dyDescent="0.25">
      <c r="A230">
        <v>36</v>
      </c>
      <c r="B230" t="s">
        <v>139</v>
      </c>
      <c r="C230" s="8">
        <v>0.49807200000000001</v>
      </c>
      <c r="D230" s="8">
        <v>0.53287200000000001</v>
      </c>
      <c r="E230" s="8">
        <v>0.56313599999999997</v>
      </c>
      <c r="F230" s="8">
        <v>0.57662400000000003</v>
      </c>
      <c r="G230" s="8">
        <v>0.57533999999999996</v>
      </c>
      <c r="H230" s="8">
        <v>0.56372399999999989</v>
      </c>
      <c r="I230" s="8">
        <v>0.57113999999999998</v>
      </c>
      <c r="J230" s="8">
        <v>0.63424799999999992</v>
      </c>
      <c r="K230" s="8">
        <v>0.72118799999999994</v>
      </c>
      <c r="L230" s="8">
        <v>0.770316</v>
      </c>
      <c r="M230" s="8">
        <v>0.81712799999999985</v>
      </c>
      <c r="N230" s="8">
        <v>0.85475999999999996</v>
      </c>
      <c r="O230" s="8">
        <v>0.85398000000000007</v>
      </c>
      <c r="P230" s="8">
        <v>0.84191999999999989</v>
      </c>
      <c r="Q230" s="8">
        <v>0.81544799999999995</v>
      </c>
      <c r="R230" s="8">
        <v>0.80930399999999991</v>
      </c>
      <c r="S230" s="8">
        <v>0.83846399999999999</v>
      </c>
      <c r="T230" s="8">
        <v>0.87635999999999992</v>
      </c>
      <c r="U230" s="8">
        <v>0.90903599999999996</v>
      </c>
      <c r="V230" s="8">
        <v>0.98547600000000002</v>
      </c>
      <c r="W230" s="8">
        <v>1.1115599999999999</v>
      </c>
      <c r="X230" s="8">
        <v>1.2096960000000001</v>
      </c>
      <c r="Y230" s="8">
        <v>1.246896</v>
      </c>
      <c r="Z230" s="8">
        <v>1.2464759999999999</v>
      </c>
      <c r="AA230" s="8">
        <v>1.2179159999999998</v>
      </c>
      <c r="AB230" s="8">
        <v>1.2</v>
      </c>
      <c r="AC230" s="8">
        <v>1.2223439999999999</v>
      </c>
      <c r="AD230" s="8">
        <v>1.358088</v>
      </c>
      <c r="AE230" s="8">
        <v>1.524024</v>
      </c>
      <c r="AF230" s="8">
        <v>1.6441919999999999</v>
      </c>
      <c r="AG230" s="8">
        <v>1.7889359999999999</v>
      </c>
      <c r="AH230" s="8">
        <v>1.92822</v>
      </c>
    </row>
    <row r="231" spans="1:34" x14ac:dyDescent="0.25">
      <c r="A231">
        <v>37</v>
      </c>
      <c r="B231" t="s">
        <v>140</v>
      </c>
      <c r="C231" s="8">
        <v>1.165184</v>
      </c>
      <c r="D231" s="8">
        <v>1.296</v>
      </c>
      <c r="E231" s="8">
        <v>1.4168960000000002</v>
      </c>
      <c r="F231" s="8">
        <v>1.5309440000000001</v>
      </c>
      <c r="G231" s="8">
        <v>1.6249600000000002</v>
      </c>
      <c r="H231" s="8">
        <v>1.7057280000000004</v>
      </c>
      <c r="I231" s="8">
        <v>1.7651840000000001</v>
      </c>
      <c r="J231" s="8">
        <v>1.7988480000000002</v>
      </c>
      <c r="K231" s="8">
        <v>1.826368</v>
      </c>
      <c r="L231" s="8">
        <v>1.8257920000000001</v>
      </c>
      <c r="M231" s="8">
        <v>1.8289280000000003</v>
      </c>
      <c r="N231" s="8">
        <v>1.9119360000000001</v>
      </c>
      <c r="O231" s="8">
        <v>2.1123200000000004</v>
      </c>
      <c r="P231" s="8">
        <v>2.3964160000000003</v>
      </c>
      <c r="Q231" s="8">
        <v>2.7291520000000005</v>
      </c>
      <c r="R231" s="8">
        <v>3.0899839999999998</v>
      </c>
      <c r="S231" s="8">
        <v>3.5438080000000003</v>
      </c>
      <c r="T231" s="8">
        <v>3.9046400000000001</v>
      </c>
      <c r="U231" s="8">
        <v>4.0840320000000006</v>
      </c>
      <c r="V231" s="8">
        <v>4.2919679999999998</v>
      </c>
      <c r="W231" s="8">
        <v>4.6045440000000006</v>
      </c>
      <c r="X231" s="8">
        <v>4.8768000000000002</v>
      </c>
      <c r="Y231" s="8">
        <v>5.133376000000001</v>
      </c>
      <c r="Z231" s="8">
        <v>5.49024</v>
      </c>
      <c r="AA231" s="8">
        <v>6.0442240000000007</v>
      </c>
      <c r="AB231" s="8">
        <v>6.4</v>
      </c>
      <c r="AC231" s="8">
        <v>6.500160000000001</v>
      </c>
      <c r="AD231" s="8">
        <v>6.8709120000000006</v>
      </c>
      <c r="AE231" s="8">
        <v>7.1445119999999998</v>
      </c>
      <c r="AF231" s="8">
        <v>7.0802560000000003</v>
      </c>
      <c r="AG231" s="8">
        <v>7.1055360000000007</v>
      </c>
      <c r="AH231" s="8">
        <v>7.2986240000000002</v>
      </c>
    </row>
    <row r="232" spans="1:34" x14ac:dyDescent="0.25">
      <c r="A232">
        <v>38</v>
      </c>
      <c r="B232" t="s">
        <v>141</v>
      </c>
      <c r="C232" s="8">
        <v>0.47000100000000006</v>
      </c>
      <c r="D232" s="8">
        <v>0.538188</v>
      </c>
      <c r="E232" s="8">
        <v>0.61622400000000011</v>
      </c>
      <c r="F232" s="8">
        <v>0.68415900000000007</v>
      </c>
      <c r="G232" s="8">
        <v>0.73836000000000002</v>
      </c>
      <c r="H232" s="8">
        <v>0.79421999999999993</v>
      </c>
      <c r="I232" s="8">
        <v>0.86236499999999994</v>
      </c>
      <c r="J232" s="8">
        <v>0.94460100000000013</v>
      </c>
      <c r="K232" s="8">
        <v>1.011549</v>
      </c>
      <c r="L232" s="8">
        <v>1.0223009999999999</v>
      </c>
      <c r="M232" s="8">
        <v>0.99794099999999997</v>
      </c>
      <c r="N232" s="8">
        <v>0.99092699999999989</v>
      </c>
      <c r="O232" s="8">
        <v>0.99321599999999999</v>
      </c>
      <c r="P232" s="8">
        <v>0.99565200000000009</v>
      </c>
      <c r="Q232" s="8">
        <v>1.0203690000000001</v>
      </c>
      <c r="R232" s="8">
        <v>1.069299</v>
      </c>
      <c r="S232" s="8">
        <v>1.1325510000000001</v>
      </c>
      <c r="T232" s="8">
        <v>1.2498150000000001</v>
      </c>
      <c r="U232" s="8">
        <v>1.4654430000000003</v>
      </c>
      <c r="V232" s="8">
        <v>1.6362150000000002</v>
      </c>
      <c r="W232" s="8">
        <v>1.7238900000000001</v>
      </c>
      <c r="X232" s="8">
        <v>1.8120480000000001</v>
      </c>
      <c r="Y232" s="8">
        <v>1.8782819999999998</v>
      </c>
      <c r="Z232" s="8">
        <v>1.9859909999999998</v>
      </c>
      <c r="AA232" s="8">
        <v>2.0807010000000004</v>
      </c>
      <c r="AB232" s="8">
        <v>2.1</v>
      </c>
      <c r="AC232" s="8">
        <v>2.076816</v>
      </c>
      <c r="AD232" s="8">
        <v>2.015139</v>
      </c>
      <c r="AE232" s="8">
        <v>1.978305</v>
      </c>
      <c r="AF232" s="8">
        <v>1.9684139999999999</v>
      </c>
      <c r="AG232" s="8">
        <v>1.9753230000000002</v>
      </c>
      <c r="AH232" s="8">
        <v>2.014068</v>
      </c>
    </row>
    <row r="233" spans="1:34" x14ac:dyDescent="0.25">
      <c r="A233">
        <v>39</v>
      </c>
      <c r="B233" t="s">
        <v>142</v>
      </c>
      <c r="C233" s="8">
        <v>9.6885539999999999</v>
      </c>
      <c r="D233" s="8">
        <v>10.209444000000001</v>
      </c>
      <c r="E233" s="8">
        <v>10.74954</v>
      </c>
      <c r="F233" s="8">
        <v>11.230271999999999</v>
      </c>
      <c r="G233" s="8">
        <v>11.652803999999998</v>
      </c>
      <c r="H233" s="8">
        <v>12.202212000000001</v>
      </c>
      <c r="I233" s="8">
        <v>12.928548000000001</v>
      </c>
      <c r="J233" s="8">
        <v>13.732290000000001</v>
      </c>
      <c r="K233" s="8">
        <v>14.765922</v>
      </c>
      <c r="L233" s="8">
        <v>15.938651999999999</v>
      </c>
      <c r="M233" s="8">
        <v>17.343600000000002</v>
      </c>
      <c r="N233" s="8">
        <v>18.969708000000001</v>
      </c>
      <c r="O233" s="8">
        <v>21.426912000000002</v>
      </c>
      <c r="P233" s="8">
        <v>25.321073999999999</v>
      </c>
      <c r="Q233" s="8">
        <v>29.182062000000002</v>
      </c>
      <c r="R233" s="8">
        <v>30.651030000000002</v>
      </c>
      <c r="S233" s="8">
        <v>30.715050000000002</v>
      </c>
      <c r="T233" s="8">
        <v>31.224300000000003</v>
      </c>
      <c r="U233" s="8">
        <v>32.289942000000003</v>
      </c>
      <c r="V233" s="8">
        <v>34.252446000000006</v>
      </c>
      <c r="W233" s="8">
        <v>37.319004</v>
      </c>
      <c r="X233" s="8">
        <v>40.921002000000009</v>
      </c>
      <c r="Y233" s="8">
        <v>44.236074000000009</v>
      </c>
      <c r="Z233" s="8">
        <v>48.071454000000003</v>
      </c>
      <c r="AA233" s="8">
        <v>52.933481999999998</v>
      </c>
      <c r="AB233" s="8">
        <v>58.2</v>
      </c>
      <c r="AC233" s="8">
        <v>63.696407999999998</v>
      </c>
      <c r="AD233" s="8">
        <v>69.443657999999999</v>
      </c>
      <c r="AE233" s="8">
        <v>75.871266000000006</v>
      </c>
      <c r="AF233" s="8">
        <v>83.026955999999984</v>
      </c>
      <c r="AG233" s="8">
        <v>91.069032000000007</v>
      </c>
      <c r="AH233" s="8">
        <v>99.93056399999999</v>
      </c>
    </row>
    <row r="234" spans="1:34" x14ac:dyDescent="0.25">
      <c r="A234">
        <v>40</v>
      </c>
      <c r="B234" t="s">
        <v>143</v>
      </c>
      <c r="C234" s="8">
        <v>0.15941</v>
      </c>
      <c r="D234" s="8">
        <v>0.18895500000000001</v>
      </c>
      <c r="E234" s="8">
        <v>0.216505</v>
      </c>
      <c r="F234" s="8">
        <v>0.23882999999999999</v>
      </c>
      <c r="G234" s="8">
        <v>0.255075</v>
      </c>
      <c r="H234" s="8">
        <v>0.26733000000000001</v>
      </c>
      <c r="I234" s="8">
        <v>0.28395499999999996</v>
      </c>
      <c r="J234" s="8">
        <v>0.30485500000000004</v>
      </c>
      <c r="K234" s="8">
        <v>0.33107500000000001</v>
      </c>
      <c r="L234" s="8">
        <v>0.35814999999999997</v>
      </c>
      <c r="M234" s="8">
        <v>0.39387</v>
      </c>
      <c r="N234" s="8">
        <v>0.49219500000000005</v>
      </c>
      <c r="O234" s="8">
        <v>0.68893999999999989</v>
      </c>
      <c r="P234" s="8">
        <v>0.95636500000000002</v>
      </c>
      <c r="Q234" s="8">
        <v>1.2635000000000001</v>
      </c>
      <c r="R234" s="8">
        <v>1.6275400000000002</v>
      </c>
      <c r="S234" s="8">
        <v>2.0352799999999998</v>
      </c>
      <c r="T234" s="8">
        <v>2.4252549999999999</v>
      </c>
      <c r="U234" s="8">
        <v>2.7698199999999997</v>
      </c>
      <c r="V234" s="8">
        <v>3.17319</v>
      </c>
      <c r="W234" s="8">
        <v>3.6862849999999998</v>
      </c>
      <c r="X234" s="8">
        <v>4.0914599999999997</v>
      </c>
      <c r="Y234" s="8">
        <v>4.4599650000000004</v>
      </c>
      <c r="Z234" s="8">
        <v>5.6621899999999989</v>
      </c>
      <c r="AA234" s="8">
        <v>7.5815699999999993</v>
      </c>
      <c r="AB234" s="8">
        <v>9.5</v>
      </c>
      <c r="AC234" s="8">
        <v>11.935419999999999</v>
      </c>
      <c r="AD234" s="8">
        <v>14.75559</v>
      </c>
      <c r="AE234" s="8">
        <v>17.37987</v>
      </c>
      <c r="AF234" s="8">
        <v>20.371039999999997</v>
      </c>
      <c r="AG234" s="8">
        <v>24.48169</v>
      </c>
      <c r="AH234" s="8">
        <v>29.127570000000002</v>
      </c>
    </row>
    <row r="235" spans="1:34" x14ac:dyDescent="0.25">
      <c r="A235">
        <v>41</v>
      </c>
      <c r="B235" t="s">
        <v>144</v>
      </c>
      <c r="C235" s="8">
        <v>10.068681</v>
      </c>
      <c r="D235" s="8">
        <v>11.109138</v>
      </c>
      <c r="E235" s="8">
        <v>12.233766000000001</v>
      </c>
      <c r="F235" s="8">
        <v>13.195895999999999</v>
      </c>
      <c r="G235" s="8">
        <v>13.709001000000001</v>
      </c>
      <c r="H235" s="8">
        <v>14.148314999999998</v>
      </c>
      <c r="I235" s="8">
        <v>15.108384000000001</v>
      </c>
      <c r="J235" s="8">
        <v>16.768242000000001</v>
      </c>
      <c r="K235" s="8">
        <v>18.697376999999999</v>
      </c>
      <c r="L235" s="8">
        <v>21.045083999999999</v>
      </c>
      <c r="M235" s="8">
        <v>24.147558</v>
      </c>
      <c r="N235" s="8">
        <v>28.278762</v>
      </c>
      <c r="O235" s="8">
        <v>33.277203000000007</v>
      </c>
      <c r="P235" s="8">
        <v>37.594023</v>
      </c>
      <c r="Q235" s="8">
        <v>40.819439999999993</v>
      </c>
      <c r="R235" s="8">
        <v>43.545711000000004</v>
      </c>
      <c r="S235" s="8">
        <v>45.988122000000004</v>
      </c>
      <c r="T235" s="8">
        <v>48.908154000000003</v>
      </c>
      <c r="U235" s="8">
        <v>52.570758000000005</v>
      </c>
      <c r="V235" s="8">
        <v>56.616506999999999</v>
      </c>
      <c r="W235" s="8">
        <v>60.622149</v>
      </c>
      <c r="X235" s="8">
        <v>62.134770000000003</v>
      </c>
      <c r="Y235" s="8">
        <v>59.009054999999996</v>
      </c>
      <c r="Z235" s="8">
        <v>56.503595999999995</v>
      </c>
      <c r="AA235" s="8">
        <v>56.83953600000001</v>
      </c>
      <c r="AB235" s="8">
        <v>58.199999999999996</v>
      </c>
      <c r="AC235" s="8">
        <v>61.529262000000003</v>
      </c>
      <c r="AD235" s="8">
        <v>65.246424000000005</v>
      </c>
      <c r="AE235" s="8">
        <v>69.704745000000003</v>
      </c>
      <c r="AF235" s="8">
        <v>74.680755000000019</v>
      </c>
      <c r="AG235" s="8">
        <v>78.371328000000005</v>
      </c>
      <c r="AH235" s="8">
        <v>81.472716000000005</v>
      </c>
    </row>
    <row r="236" spans="1:34" x14ac:dyDescent="0.25">
      <c r="A236">
        <v>42</v>
      </c>
      <c r="B236" t="s">
        <v>145</v>
      </c>
      <c r="C236" s="8">
        <v>0.49965499999999996</v>
      </c>
      <c r="D236" s="8">
        <v>0.65390000000000004</v>
      </c>
      <c r="E236" s="8">
        <v>0.8141250000000001</v>
      </c>
      <c r="F236" s="8">
        <v>0.93931500000000001</v>
      </c>
      <c r="G236" s="8">
        <v>1.0159499999999999</v>
      </c>
      <c r="H236" s="8">
        <v>0.99229000000000001</v>
      </c>
      <c r="I236" s="8">
        <v>0.98767499999999997</v>
      </c>
      <c r="J236" s="8">
        <v>1.051895</v>
      </c>
      <c r="K236" s="8">
        <v>1.1346400000000001</v>
      </c>
      <c r="L236" s="8">
        <v>1.2492350000000001</v>
      </c>
      <c r="M236" s="8">
        <v>1.39412</v>
      </c>
      <c r="N236" s="8">
        <v>1.6956549999999999</v>
      </c>
      <c r="O236" s="8">
        <v>2.1407750000000001</v>
      </c>
      <c r="P236" s="8">
        <v>2.6787800000000006</v>
      </c>
      <c r="Q236" s="8">
        <v>3.0689099999999998</v>
      </c>
      <c r="R236" s="8">
        <v>3.2273150000000004</v>
      </c>
      <c r="S236" s="8">
        <v>3.3640750000000001</v>
      </c>
      <c r="T236" s="8">
        <v>3.541785</v>
      </c>
      <c r="U236" s="8">
        <v>3.7271000000000005</v>
      </c>
      <c r="V236" s="8">
        <v>4.01206</v>
      </c>
      <c r="W236" s="8">
        <v>4.5983600000000004</v>
      </c>
      <c r="X236" s="8">
        <v>5.1351299999999993</v>
      </c>
      <c r="Y236" s="8">
        <v>5.6108650000000004</v>
      </c>
      <c r="Z236" s="8">
        <v>6.1106500000000006</v>
      </c>
      <c r="AA236" s="8">
        <v>6.4242749999999997</v>
      </c>
      <c r="AB236" s="8">
        <v>6.5</v>
      </c>
      <c r="AC236" s="8">
        <v>6.477055</v>
      </c>
      <c r="AD236" s="8">
        <v>6.5072149999999995</v>
      </c>
      <c r="AE236" s="8">
        <v>6.6125800000000003</v>
      </c>
      <c r="AF236" s="8">
        <v>6.8152499999999998</v>
      </c>
      <c r="AG236" s="8">
        <v>7.1809400000000005</v>
      </c>
      <c r="AH236" s="8">
        <v>7.7054900000000011</v>
      </c>
    </row>
    <row r="237" spans="1:34" x14ac:dyDescent="0.25">
      <c r="A237">
        <v>43</v>
      </c>
      <c r="B237" t="s">
        <v>146</v>
      </c>
      <c r="C237" s="8">
        <v>1.2010100000000001</v>
      </c>
      <c r="D237" s="8">
        <v>1.3333120000000003</v>
      </c>
      <c r="E237" s="8">
        <v>1.4757400000000001</v>
      </c>
      <c r="F237" s="8">
        <v>1.6228990000000001</v>
      </c>
      <c r="G237" s="8">
        <v>1.7771960000000002</v>
      </c>
      <c r="H237" s="8">
        <v>2.0115880000000002</v>
      </c>
      <c r="I237" s="8">
        <v>2.2825000000000002</v>
      </c>
      <c r="J237" s="8">
        <v>2.5843710000000004</v>
      </c>
      <c r="K237" s="8">
        <v>3.1293490000000004</v>
      </c>
      <c r="L237" s="8">
        <v>3.5838570000000005</v>
      </c>
      <c r="M237" s="8">
        <v>3.8792540000000004</v>
      </c>
      <c r="N237" s="8">
        <v>4.4518710000000006</v>
      </c>
      <c r="O237" s="8">
        <v>5.1709000000000005</v>
      </c>
      <c r="P237" s="8">
        <v>5.7849339999999998</v>
      </c>
      <c r="Q237" s="8">
        <v>6.2261620000000004</v>
      </c>
      <c r="R237" s="8">
        <v>6.5287800000000002</v>
      </c>
      <c r="S237" s="8">
        <v>6.9734109999999996</v>
      </c>
      <c r="T237" s="8">
        <v>7.4960620000000002</v>
      </c>
      <c r="U237" s="8">
        <v>7.800091000000001</v>
      </c>
      <c r="V237" s="8">
        <v>7.9422700000000006</v>
      </c>
      <c r="W237" s="8">
        <v>8.0955710000000014</v>
      </c>
      <c r="X237" s="8">
        <v>8.2378330000000002</v>
      </c>
      <c r="Y237" s="8">
        <v>8.2418170000000011</v>
      </c>
      <c r="Z237" s="8">
        <v>8.1708520000000018</v>
      </c>
      <c r="AA237" s="8">
        <v>8.1686110000000003</v>
      </c>
      <c r="AB237" s="8">
        <v>8.3000000000000007</v>
      </c>
      <c r="AC237" s="8">
        <v>8.5490000000000013</v>
      </c>
      <c r="AD237" s="8">
        <v>8.7052890000000005</v>
      </c>
      <c r="AE237" s="8">
        <v>8.8038930000000004</v>
      </c>
      <c r="AF237" s="8">
        <v>8.9179349999999999</v>
      </c>
      <c r="AG237" s="8">
        <v>9.0255030000000005</v>
      </c>
      <c r="AH237" s="8">
        <v>9.1933290000000003</v>
      </c>
    </row>
    <row r="238" spans="1:34" x14ac:dyDescent="0.25">
      <c r="A238">
        <v>44</v>
      </c>
      <c r="B238" t="s">
        <v>147</v>
      </c>
      <c r="C238" s="8">
        <v>2.2409999999999999E-2</v>
      </c>
      <c r="D238" s="8">
        <v>2.4418000000000002E-2</v>
      </c>
      <c r="E238" s="8">
        <v>2.5654000000000003E-2</v>
      </c>
      <c r="F238" s="8">
        <v>2.6432000000000001E-2</v>
      </c>
      <c r="G238" s="8">
        <v>2.6332000000000005E-2</v>
      </c>
      <c r="H238" s="8">
        <v>2.5762E-2</v>
      </c>
      <c r="I238" s="8">
        <v>2.6690000000000005E-2</v>
      </c>
      <c r="J238" s="8">
        <v>2.9064E-2</v>
      </c>
      <c r="K238" s="8">
        <v>3.2573999999999999E-2</v>
      </c>
      <c r="L238" s="8">
        <v>3.7238E-2</v>
      </c>
      <c r="M238" s="8">
        <v>4.566400000000001E-2</v>
      </c>
      <c r="N238" s="8">
        <v>6.0920000000000002E-2</v>
      </c>
      <c r="O238" s="8">
        <v>7.9952000000000009E-2</v>
      </c>
      <c r="P238" s="8">
        <v>9.6658000000000008E-2</v>
      </c>
      <c r="Q238" s="8">
        <v>0.10622400000000001</v>
      </c>
      <c r="R238" s="8">
        <v>0.10289000000000001</v>
      </c>
      <c r="S238" s="8">
        <v>9.1278000000000012E-2</v>
      </c>
      <c r="T238" s="8">
        <v>8.6576E-2</v>
      </c>
      <c r="U238" s="8">
        <v>8.8286000000000003E-2</v>
      </c>
      <c r="V238" s="8">
        <v>9.0644000000000002E-2</v>
      </c>
      <c r="W238" s="8">
        <v>0.10575000000000001</v>
      </c>
      <c r="X238" s="8">
        <v>0.13445199999999999</v>
      </c>
      <c r="Y238" s="8">
        <v>0.15717200000000001</v>
      </c>
      <c r="Z238" s="8">
        <v>0.17294000000000001</v>
      </c>
      <c r="AA238" s="8">
        <v>0.18639400000000003</v>
      </c>
      <c r="AB238" s="8">
        <v>0.2</v>
      </c>
      <c r="AC238" s="8">
        <v>0.20087000000000002</v>
      </c>
      <c r="AD238" s="8">
        <v>0.183974</v>
      </c>
      <c r="AE238" s="8">
        <v>0.16989000000000001</v>
      </c>
      <c r="AF238" s="8">
        <v>0.16299000000000002</v>
      </c>
      <c r="AG238" s="8">
        <v>0.16359599999999999</v>
      </c>
      <c r="AH238" s="8">
        <v>0.16736600000000001</v>
      </c>
    </row>
    <row r="239" spans="1:34" x14ac:dyDescent="0.25">
      <c r="A239">
        <v>45</v>
      </c>
      <c r="B239" t="s">
        <v>148</v>
      </c>
      <c r="C239" s="8">
        <v>8.278848</v>
      </c>
      <c r="D239" s="8">
        <v>8.7920639999999999</v>
      </c>
      <c r="E239" s="8">
        <v>9.3371519999999997</v>
      </c>
      <c r="F239" s="8">
        <v>9.7242239999999995</v>
      </c>
      <c r="G239" s="8">
        <v>9.8759039999999985</v>
      </c>
      <c r="H239" s="8">
        <v>9.759167999999999</v>
      </c>
      <c r="I239" s="8">
        <v>9.5873279999999994</v>
      </c>
      <c r="J239" s="8">
        <v>9.5669760000000004</v>
      </c>
      <c r="K239" s="8">
        <v>9.5748479999999994</v>
      </c>
      <c r="L239" s="8">
        <v>9.5274239999999999</v>
      </c>
      <c r="M239" s="8">
        <v>9.5347199999999983</v>
      </c>
      <c r="N239" s="8">
        <v>9.7889280000000003</v>
      </c>
      <c r="O239" s="8">
        <v>10.372992</v>
      </c>
      <c r="P239" s="8">
        <v>11.02272</v>
      </c>
      <c r="Q239" s="8">
        <v>11.590272000000001</v>
      </c>
      <c r="R239" s="8">
        <v>12.429311999999999</v>
      </c>
      <c r="S239" s="8">
        <v>13.155072000000001</v>
      </c>
      <c r="T239" s="8">
        <v>13.770047999999999</v>
      </c>
      <c r="U239" s="8">
        <v>14.682047999999998</v>
      </c>
      <c r="V239" s="8">
        <v>15.567359999999999</v>
      </c>
      <c r="W239" s="8">
        <v>16.455552000000001</v>
      </c>
      <c r="X239" s="8">
        <v>17.444735999999999</v>
      </c>
      <c r="Y239" s="8">
        <v>18.008064000000001</v>
      </c>
      <c r="Z239" s="8">
        <v>18.428351999999997</v>
      </c>
      <c r="AA239" s="8">
        <v>18.791808</v>
      </c>
      <c r="AB239" s="8">
        <v>19.2</v>
      </c>
      <c r="AC239" s="8">
        <v>20.312256000000001</v>
      </c>
      <c r="AD239" s="8">
        <v>21.594239999999999</v>
      </c>
      <c r="AE239" s="8">
        <v>22.800192000000003</v>
      </c>
      <c r="AF239" s="8">
        <v>24.296256</v>
      </c>
      <c r="AG239" s="8">
        <v>25.933631999999999</v>
      </c>
      <c r="AH239" s="8">
        <v>27.495551999999996</v>
      </c>
    </row>
    <row r="240" spans="1:34" x14ac:dyDescent="0.25">
      <c r="A240">
        <v>46</v>
      </c>
      <c r="B240" t="s">
        <v>149</v>
      </c>
      <c r="C240" s="8">
        <v>5.0320800000000006</v>
      </c>
      <c r="D240" s="8">
        <v>5.6586800000000004</v>
      </c>
      <c r="E240" s="8">
        <v>6.2409360000000005</v>
      </c>
      <c r="F240" s="8">
        <v>6.6246080000000003</v>
      </c>
      <c r="G240" s="8">
        <v>6.8145160000000002</v>
      </c>
      <c r="H240" s="8">
        <v>7.1109460000000002</v>
      </c>
      <c r="I240" s="8">
        <v>7.8994979999999995</v>
      </c>
      <c r="J240" s="8">
        <v>9.3724900000000009</v>
      </c>
      <c r="K240" s="8">
        <v>11.506786000000002</v>
      </c>
      <c r="L240" s="8">
        <v>14.128384</v>
      </c>
      <c r="M240" s="8">
        <v>17.944378</v>
      </c>
      <c r="N240" s="8">
        <v>21.677949999999999</v>
      </c>
      <c r="O240" s="8">
        <v>26.103192</v>
      </c>
      <c r="P240" s="8">
        <v>31.720420000000004</v>
      </c>
      <c r="Q240" s="8">
        <v>35.291076000000004</v>
      </c>
      <c r="R240" s="8">
        <v>36.154820000000001</v>
      </c>
      <c r="S240" s="8">
        <v>36.407388000000005</v>
      </c>
      <c r="T240" s="8">
        <v>37.501528</v>
      </c>
      <c r="U240" s="8">
        <v>39.637270000000001</v>
      </c>
      <c r="V240" s="8">
        <v>43.752586000000001</v>
      </c>
      <c r="W240" s="8">
        <v>47.56617</v>
      </c>
      <c r="X240" s="8">
        <v>48.315198000000009</v>
      </c>
      <c r="Y240" s="8">
        <v>46.011719999999997</v>
      </c>
      <c r="Z240" s="8">
        <v>44.476550000000003</v>
      </c>
      <c r="AA240" s="8">
        <v>45.529719999999998</v>
      </c>
      <c r="AB240" s="8">
        <v>48.2</v>
      </c>
      <c r="AC240" s="8">
        <v>51.575445999999999</v>
      </c>
      <c r="AD240" s="8">
        <v>54.36478000000001</v>
      </c>
      <c r="AE240" s="8">
        <v>58.173062000000009</v>
      </c>
      <c r="AF240" s="8">
        <v>62.195834000000005</v>
      </c>
      <c r="AG240" s="8">
        <v>64.686810000000008</v>
      </c>
      <c r="AH240" s="8">
        <v>66.858220000000017</v>
      </c>
    </row>
    <row r="241" spans="1:34" x14ac:dyDescent="0.25">
      <c r="A241">
        <v>47</v>
      </c>
      <c r="B241" t="s">
        <v>150</v>
      </c>
      <c r="C241" s="8">
        <v>0.28036800000000001</v>
      </c>
      <c r="D241" s="8">
        <v>0.313467</v>
      </c>
      <c r="E241" s="8">
        <v>0.33452100000000001</v>
      </c>
      <c r="F241" s="8">
        <v>0.35758800000000002</v>
      </c>
      <c r="G241" s="8">
        <v>0.37755299999999997</v>
      </c>
      <c r="H241" s="8">
        <v>0.39933300000000005</v>
      </c>
      <c r="I241" s="8">
        <v>0.41903399999999996</v>
      </c>
      <c r="J241" s="8">
        <v>0.43579799999999996</v>
      </c>
      <c r="K241" s="8">
        <v>0.46661999999999998</v>
      </c>
      <c r="L241" s="8">
        <v>0.5108069999999999</v>
      </c>
      <c r="M241" s="8">
        <v>0.59343899999999994</v>
      </c>
      <c r="N241" s="8">
        <v>0.74695499999999992</v>
      </c>
      <c r="O241" s="8">
        <v>0.95831999999999995</v>
      </c>
      <c r="P241" s="8">
        <v>1.1946000000000001</v>
      </c>
      <c r="Q241" s="8">
        <v>1.4336519999999999</v>
      </c>
      <c r="R241" s="8">
        <v>1.6920089999999999</v>
      </c>
      <c r="S241" s="8">
        <v>1.9886789999999999</v>
      </c>
      <c r="T241" s="8">
        <v>2.2867349999999997</v>
      </c>
      <c r="U241" s="8">
        <v>2.5649579999999998</v>
      </c>
      <c r="V241" s="8">
        <v>2.7568200000000003</v>
      </c>
      <c r="W241" s="8">
        <v>2.9190149999999999</v>
      </c>
      <c r="X241" s="8">
        <v>3.1098870000000001</v>
      </c>
      <c r="Y241" s="8">
        <v>3.2550539999999999</v>
      </c>
      <c r="Z241" s="8">
        <v>3.3082830000000003</v>
      </c>
      <c r="AA241" s="8">
        <v>3.2804309999999997</v>
      </c>
      <c r="AB241" s="8">
        <v>3.3</v>
      </c>
      <c r="AC241" s="8">
        <v>3.388506</v>
      </c>
      <c r="AD241" s="8">
        <v>3.3592019999999998</v>
      </c>
      <c r="AE241" s="8">
        <v>3.2813219999999994</v>
      </c>
      <c r="AF241" s="8">
        <v>3.2130449999999997</v>
      </c>
      <c r="AG241" s="8">
        <v>3.1797809999999997</v>
      </c>
      <c r="AH241" s="8">
        <v>3.2263439999999997</v>
      </c>
    </row>
    <row r="242" spans="1:34" x14ac:dyDescent="0.25">
      <c r="A242">
        <v>48</v>
      </c>
      <c r="B242" t="s">
        <v>151</v>
      </c>
      <c r="C242" s="8">
        <v>0.10421</v>
      </c>
      <c r="D242" s="8">
        <v>0.12988</v>
      </c>
      <c r="E242" s="8">
        <v>0.15079000000000001</v>
      </c>
      <c r="F242" s="8">
        <v>0.165155</v>
      </c>
      <c r="G242" s="8">
        <v>0.17399500000000001</v>
      </c>
      <c r="H242" s="8">
        <v>0.1802</v>
      </c>
      <c r="I242" s="8">
        <v>0.19694500000000001</v>
      </c>
      <c r="J242" s="8">
        <v>0.23043499999999997</v>
      </c>
      <c r="K242" s="8">
        <v>0.29316499999999995</v>
      </c>
      <c r="L242" s="8">
        <v>0.38674999999999998</v>
      </c>
      <c r="M242" s="8">
        <v>0.54994999999999994</v>
      </c>
      <c r="N242" s="8">
        <v>0.83019499999999991</v>
      </c>
      <c r="O242" s="8">
        <v>1.2627599999999999</v>
      </c>
      <c r="P242" s="8">
        <v>1.7939250000000002</v>
      </c>
      <c r="Q242" s="8">
        <v>2.2978899999999998</v>
      </c>
      <c r="R242" s="8">
        <v>2.7061450000000002</v>
      </c>
      <c r="S242" s="8">
        <v>3.0495450000000002</v>
      </c>
      <c r="T242" s="8">
        <v>3.4758200000000006</v>
      </c>
      <c r="U242" s="8">
        <v>3.886965</v>
      </c>
      <c r="V242" s="8">
        <v>4.4001950000000001</v>
      </c>
      <c r="W242" s="8">
        <v>5.0952400000000004</v>
      </c>
      <c r="X242" s="8">
        <v>5.7253449999999999</v>
      </c>
      <c r="Y242" s="8">
        <v>6.5538400000000001</v>
      </c>
      <c r="Z242" s="8">
        <v>7.4885850000000005</v>
      </c>
      <c r="AA242" s="8">
        <v>8.1084049999999994</v>
      </c>
      <c r="AB242" s="8">
        <v>8.5</v>
      </c>
      <c r="AC242" s="8">
        <v>8.8931249999999995</v>
      </c>
      <c r="AD242" s="8">
        <v>8.9267000000000003</v>
      </c>
      <c r="AE242" s="8">
        <v>8.6683000000000003</v>
      </c>
      <c r="AF242" s="8">
        <v>8.3408800000000003</v>
      </c>
      <c r="AG242" s="8">
        <v>7.9636500000000003</v>
      </c>
      <c r="AH242" s="8">
        <v>7.811585</v>
      </c>
    </row>
    <row r="243" spans="1:34" x14ac:dyDescent="0.25">
      <c r="A243">
        <v>49</v>
      </c>
      <c r="B243" t="s">
        <v>152</v>
      </c>
      <c r="C243" s="8">
        <v>1.8893599999999997</v>
      </c>
      <c r="D243" s="8">
        <v>2.1344399999999997</v>
      </c>
      <c r="E243" s="8">
        <v>2.36104</v>
      </c>
      <c r="F243" s="8">
        <v>2.5183399999999998</v>
      </c>
      <c r="G243" s="8">
        <v>2.6294400000000002</v>
      </c>
      <c r="H243" s="8">
        <v>2.8320599999999998</v>
      </c>
      <c r="I243" s="8">
        <v>3.1019999999999999</v>
      </c>
      <c r="J243" s="8">
        <v>3.3820599999999996</v>
      </c>
      <c r="K243" s="8">
        <v>3.7864199999999992</v>
      </c>
      <c r="L243" s="8">
        <v>4.2695400000000001</v>
      </c>
      <c r="M243" s="8">
        <v>4.9537399999999998</v>
      </c>
      <c r="N243" s="8">
        <v>5.9041399999999999</v>
      </c>
      <c r="O243" s="8">
        <v>7.1693600000000002</v>
      </c>
      <c r="P243" s="8">
        <v>8.5720799999999997</v>
      </c>
      <c r="Q243" s="8">
        <v>9.82498</v>
      </c>
      <c r="R243" s="8">
        <v>11.064020000000001</v>
      </c>
      <c r="S243" s="8">
        <v>12.4894</v>
      </c>
      <c r="T243" s="8">
        <v>13.827</v>
      </c>
      <c r="U243" s="8">
        <v>15.408579999999999</v>
      </c>
      <c r="V243" s="8">
        <v>16.982019999999999</v>
      </c>
      <c r="W243" s="8">
        <v>18.29806</v>
      </c>
      <c r="X243" s="8">
        <v>19.43656</v>
      </c>
      <c r="Y243" s="8">
        <v>19.941239999999997</v>
      </c>
      <c r="Z243" s="8">
        <v>20.507960000000004</v>
      </c>
      <c r="AA243" s="8">
        <v>21.247820000000001</v>
      </c>
      <c r="AB243" s="8">
        <v>22</v>
      </c>
      <c r="AC243" s="8">
        <v>22.98714</v>
      </c>
      <c r="AD243" s="8">
        <v>23.695320000000002</v>
      </c>
      <c r="AE243" s="8">
        <v>24.154679999999999</v>
      </c>
      <c r="AF243" s="8">
        <v>24.546939999999999</v>
      </c>
      <c r="AG243" s="8">
        <v>25.29054</v>
      </c>
      <c r="AH243" s="8">
        <v>26.509340000000002</v>
      </c>
    </row>
    <row r="244" spans="1:34" x14ac:dyDescent="0.25">
      <c r="A244">
        <v>50</v>
      </c>
      <c r="B244" t="s">
        <v>153</v>
      </c>
      <c r="C244" s="8">
        <v>2.398123</v>
      </c>
      <c r="D244" s="8">
        <v>2.6355189999999999</v>
      </c>
      <c r="E244" s="8">
        <v>2.8394809999999997</v>
      </c>
      <c r="F244" s="8">
        <v>2.9708809999999999</v>
      </c>
      <c r="G244" s="8">
        <v>3.0318359999999998</v>
      </c>
      <c r="H244" s="8">
        <v>3.1181950000000001</v>
      </c>
      <c r="I244" s="8">
        <v>3.2393749999999999</v>
      </c>
      <c r="J244" s="8">
        <v>3.3588760000000004</v>
      </c>
      <c r="K244" s="8">
        <v>3.5307179999999998</v>
      </c>
      <c r="L244" s="8">
        <v>3.7573829999999999</v>
      </c>
      <c r="M244" s="8">
        <v>3.9928809999999997</v>
      </c>
      <c r="N244" s="8">
        <v>4.3060510000000001</v>
      </c>
      <c r="O244" s="8">
        <v>4.6640429999999995</v>
      </c>
      <c r="P244" s="8">
        <v>4.8832620000000002</v>
      </c>
      <c r="Q244" s="8">
        <v>4.9075710000000008</v>
      </c>
      <c r="R244" s="8">
        <v>5.1425580000000002</v>
      </c>
      <c r="S244" s="8">
        <v>5.5694619999999997</v>
      </c>
      <c r="T244" s="8">
        <v>5.8102159999999996</v>
      </c>
      <c r="U244" s="8">
        <v>5.8756969999999997</v>
      </c>
      <c r="V244" s="8">
        <v>5.8162020000000005</v>
      </c>
      <c r="W244" s="8">
        <v>5.8132089999999996</v>
      </c>
      <c r="X244" s="8">
        <v>6.0460060000000002</v>
      </c>
      <c r="Y244" s="8">
        <v>6.3449410000000004</v>
      </c>
      <c r="Z244" s="8">
        <v>6.5682479999999996</v>
      </c>
      <c r="AA244" s="8">
        <v>6.8879150000000005</v>
      </c>
      <c r="AB244" s="8">
        <v>7.3</v>
      </c>
      <c r="AC244" s="8">
        <v>7.6357270000000002</v>
      </c>
      <c r="AD244" s="8">
        <v>7.8258190000000001</v>
      </c>
      <c r="AE244" s="8">
        <v>7.9199889999999993</v>
      </c>
      <c r="AF244" s="8">
        <v>8.0316789999999987</v>
      </c>
      <c r="AG244" s="8">
        <v>8.3718590000000006</v>
      </c>
      <c r="AH244" s="8">
        <v>8.9183369999999993</v>
      </c>
    </row>
    <row r="245" spans="1:34" x14ac:dyDescent="0.25">
      <c r="A245">
        <v>51</v>
      </c>
      <c r="B245" t="s">
        <v>154</v>
      </c>
      <c r="C245" s="8">
        <v>0.96306000000000003</v>
      </c>
      <c r="D245" s="8">
        <v>1.1544400000000001</v>
      </c>
      <c r="E245" s="8">
        <v>1.3280400000000001</v>
      </c>
      <c r="F245" s="8">
        <v>1.47238</v>
      </c>
      <c r="G245" s="8">
        <v>1.6006200000000002</v>
      </c>
      <c r="H245" s="8">
        <v>1.7593799999999999</v>
      </c>
      <c r="I245" s="8">
        <v>1.9961199999999999</v>
      </c>
      <c r="J245" s="8">
        <v>2.2978200000000002</v>
      </c>
      <c r="K245" s="8">
        <v>2.6760999999999995</v>
      </c>
      <c r="L245" s="8">
        <v>3.0928800000000001</v>
      </c>
      <c r="M245" s="8">
        <v>3.6022000000000003</v>
      </c>
      <c r="N245" s="8">
        <v>4.3205400000000003</v>
      </c>
      <c r="O245" s="8">
        <v>5.2620399999999998</v>
      </c>
      <c r="P245" s="8">
        <v>6.2693399999999997</v>
      </c>
      <c r="Q245" s="8">
        <v>7.0845599999999997</v>
      </c>
      <c r="R245" s="8">
        <v>7.7009799999999995</v>
      </c>
      <c r="S245" s="8">
        <v>8.4046199999999995</v>
      </c>
      <c r="T245" s="8">
        <v>9.2666000000000004</v>
      </c>
      <c r="U245" s="8">
        <v>10.08616</v>
      </c>
      <c r="V245" s="8">
        <v>10.897320000000001</v>
      </c>
      <c r="W245" s="8">
        <v>11.6305</v>
      </c>
      <c r="X245" s="8">
        <v>11.99324</v>
      </c>
      <c r="Y245" s="8">
        <v>12.19876</v>
      </c>
      <c r="Z245" s="8">
        <v>12.639479999999999</v>
      </c>
      <c r="AA245" s="8">
        <v>13.310360000000001</v>
      </c>
      <c r="AB245" s="8">
        <v>14</v>
      </c>
      <c r="AC245" s="8">
        <v>14.83874</v>
      </c>
      <c r="AD245" s="8">
        <v>15.78598</v>
      </c>
      <c r="AE245" s="8">
        <v>16.690799999999999</v>
      </c>
      <c r="AF245" s="8">
        <v>17.685359999999999</v>
      </c>
      <c r="AG245" s="8">
        <v>18.431139999999999</v>
      </c>
      <c r="AH245" s="8">
        <v>18.981339999999999</v>
      </c>
    </row>
    <row r="246" spans="1:34" x14ac:dyDescent="0.25">
      <c r="A246">
        <v>52</v>
      </c>
      <c r="B246" t="s">
        <v>155</v>
      </c>
      <c r="C246" s="8">
        <v>2.1099749999999999</v>
      </c>
      <c r="D246" s="8">
        <v>2.3210949999999997</v>
      </c>
      <c r="E246" s="8">
        <v>2.4859800000000001</v>
      </c>
      <c r="F246" s="8">
        <v>2.6086199999999997</v>
      </c>
      <c r="G246" s="8">
        <v>2.644355</v>
      </c>
      <c r="H246" s="8">
        <v>2.6611900000000004</v>
      </c>
      <c r="I246" s="8">
        <v>2.721495</v>
      </c>
      <c r="J246" s="8">
        <v>2.7440000000000002</v>
      </c>
      <c r="K246" s="8">
        <v>2.7056049999999998</v>
      </c>
      <c r="L246" s="8">
        <v>2.6038600000000001</v>
      </c>
      <c r="M246" s="8">
        <v>2.4302250000000001</v>
      </c>
      <c r="N246" s="8">
        <v>2.2897350000000003</v>
      </c>
      <c r="O246" s="8">
        <v>2.2363949999999999</v>
      </c>
      <c r="P246" s="8">
        <v>2.23272</v>
      </c>
      <c r="Q246" s="8">
        <v>2.2468249999999999</v>
      </c>
      <c r="R246" s="8">
        <v>2.2801799999999997</v>
      </c>
      <c r="S246" s="8">
        <v>2.3620800000000002</v>
      </c>
      <c r="T246" s="8">
        <v>2.518005</v>
      </c>
      <c r="U246" s="8">
        <v>2.7196050000000001</v>
      </c>
      <c r="V246" s="8">
        <v>3.0171749999999999</v>
      </c>
      <c r="W246" s="8">
        <v>3.285765</v>
      </c>
      <c r="X246" s="8">
        <v>3.31331</v>
      </c>
      <c r="Y246" s="8">
        <v>3.2370450000000002</v>
      </c>
      <c r="Z246" s="8">
        <v>3.2279450000000001</v>
      </c>
      <c r="AA246" s="8">
        <v>3.3654949999999997</v>
      </c>
      <c r="AB246" s="8">
        <v>3.5</v>
      </c>
      <c r="AC246" s="8">
        <v>3.5823550000000002</v>
      </c>
      <c r="AD246" s="8">
        <v>3.7140599999999999</v>
      </c>
      <c r="AE246" s="8">
        <v>3.8381349999999999</v>
      </c>
      <c r="AF246" s="8">
        <v>3.9856950000000002</v>
      </c>
      <c r="AG246" s="8">
        <v>4.2064050000000002</v>
      </c>
      <c r="AH246" s="8">
        <v>4.5031699999999999</v>
      </c>
    </row>
    <row r="247" spans="1:34" x14ac:dyDescent="0.25">
      <c r="A247">
        <v>53</v>
      </c>
      <c r="B247" t="s">
        <v>83</v>
      </c>
      <c r="C247" s="8">
        <v>0.74080400000000002</v>
      </c>
      <c r="D247" s="8">
        <v>0.77331200000000011</v>
      </c>
      <c r="E247" s="8">
        <v>0.81166799999999995</v>
      </c>
      <c r="F247" s="8">
        <v>0.85062599999999999</v>
      </c>
      <c r="G247" s="8">
        <v>0.88674600000000003</v>
      </c>
      <c r="H247" s="8">
        <v>0.94384999999999986</v>
      </c>
      <c r="I247" s="8">
        <v>1.0111019999999999</v>
      </c>
      <c r="J247" s="8">
        <v>1.0883299999999998</v>
      </c>
      <c r="K247" s="8">
        <v>1.2064079999999999</v>
      </c>
      <c r="L247" s="8">
        <v>1.3404819999999997</v>
      </c>
      <c r="M247" s="8">
        <v>1.5263280000000001</v>
      </c>
      <c r="N247" s="8">
        <v>1.8198460000000001</v>
      </c>
      <c r="O247" s="8">
        <v>2.1893879999999997</v>
      </c>
      <c r="P247" s="8">
        <v>2.611218</v>
      </c>
      <c r="Q247" s="8">
        <v>3.0752739999999998</v>
      </c>
      <c r="R247" s="8">
        <v>3.6089039999999999</v>
      </c>
      <c r="S247" s="8">
        <v>4.193962</v>
      </c>
      <c r="T247" s="8">
        <v>4.8132479999999997</v>
      </c>
      <c r="U247" s="8">
        <v>5.3558219999999999</v>
      </c>
      <c r="V247" s="8">
        <v>5.8387979999999997</v>
      </c>
      <c r="W247" s="8">
        <v>6.3768139999999995</v>
      </c>
      <c r="X247" s="8">
        <v>6.9099279999999998</v>
      </c>
      <c r="Y247" s="8">
        <v>7.3778540000000001</v>
      </c>
      <c r="Z247" s="8">
        <v>7.8201519999999993</v>
      </c>
      <c r="AA247" s="8">
        <v>8.2622779999999985</v>
      </c>
      <c r="AB247" s="8">
        <v>8.6</v>
      </c>
      <c r="AC247" s="8">
        <v>8.7991759999999992</v>
      </c>
      <c r="AD247" s="8">
        <v>8.9202639999999995</v>
      </c>
      <c r="AE247" s="8">
        <v>9.1859180000000009</v>
      </c>
      <c r="AF247" s="8">
        <v>9.4495939999999994</v>
      </c>
      <c r="AG247" s="8">
        <v>9.6236580000000007</v>
      </c>
      <c r="AH247" s="8">
        <v>9.901352000000001</v>
      </c>
    </row>
    <row r="248" spans="1:34" x14ac:dyDescent="0.25">
      <c r="A248">
        <v>54</v>
      </c>
      <c r="B248" t="s">
        <v>156</v>
      </c>
      <c r="C248" s="8">
        <v>5.1862199999999996</v>
      </c>
      <c r="D248" s="8">
        <v>5.6246879999999999</v>
      </c>
      <c r="E248" s="8">
        <v>6.0909720000000007</v>
      </c>
      <c r="F248" s="8">
        <v>6.5609159999999997</v>
      </c>
      <c r="G248" s="8">
        <v>7.0581879999999986</v>
      </c>
      <c r="H248" s="8">
        <v>7.8133679999999996</v>
      </c>
      <c r="I248" s="8">
        <v>8.7190960000000004</v>
      </c>
      <c r="J248" s="8">
        <v>9.4081519999999994</v>
      </c>
      <c r="K248" s="8">
        <v>9.9312879999999986</v>
      </c>
      <c r="L248" s="8">
        <v>10.413919999999997</v>
      </c>
      <c r="M248" s="8">
        <v>10.924856</v>
      </c>
      <c r="N248" s="8">
        <v>11.484104</v>
      </c>
      <c r="O248" s="8">
        <v>11.970151999999999</v>
      </c>
      <c r="P248" s="8">
        <v>12.286619999999997</v>
      </c>
      <c r="Q248" s="8">
        <v>12.505975999999999</v>
      </c>
      <c r="R248" s="8">
        <v>12.886372</v>
      </c>
      <c r="S248" s="8">
        <v>13.63472</v>
      </c>
      <c r="T248" s="8">
        <v>14.654395999999998</v>
      </c>
      <c r="U248" s="8">
        <v>15.954427999999998</v>
      </c>
      <c r="V248" s="8">
        <v>17.233476</v>
      </c>
      <c r="W248" s="8">
        <v>18.768723999999999</v>
      </c>
      <c r="X248" s="8">
        <v>20.355944000000001</v>
      </c>
      <c r="Y248" s="8">
        <v>21.223363999999997</v>
      </c>
      <c r="Z248" s="8">
        <v>22.260607999999998</v>
      </c>
      <c r="AA248" s="8">
        <v>23.463528</v>
      </c>
      <c r="AB248" s="8">
        <v>24.4</v>
      </c>
      <c r="AC248" s="8">
        <v>25.586815999999999</v>
      </c>
      <c r="AD248" s="8">
        <v>26.794127999999997</v>
      </c>
      <c r="AE248" s="8">
        <v>27.938244000000001</v>
      </c>
      <c r="AF248" s="8">
        <v>29.140675999999999</v>
      </c>
      <c r="AG248" s="8">
        <v>30.789627999999997</v>
      </c>
      <c r="AH248" s="8">
        <v>33.047359999999998</v>
      </c>
    </row>
    <row r="249" spans="1:34" x14ac:dyDescent="0.25">
      <c r="A249">
        <v>55</v>
      </c>
      <c r="B249" t="s">
        <v>157</v>
      </c>
      <c r="C249" s="8">
        <v>5.763566</v>
      </c>
      <c r="D249" s="8">
        <v>6.1587099999999984</v>
      </c>
      <c r="E249" s="8">
        <v>6.6208399999999994</v>
      </c>
      <c r="F249" s="8">
        <v>7.1363240000000001</v>
      </c>
      <c r="G249" s="8">
        <v>7.6856579999999983</v>
      </c>
      <c r="H249" s="8">
        <v>8.1884719999999991</v>
      </c>
      <c r="I249" s="8">
        <v>8.5873600000000003</v>
      </c>
      <c r="J249" s="8">
        <v>8.9329520000000002</v>
      </c>
      <c r="K249" s="8">
        <v>9.2766099999999998</v>
      </c>
      <c r="L249" s="8">
        <v>9.6369880000000006</v>
      </c>
      <c r="M249" s="8">
        <v>10.167394</v>
      </c>
      <c r="N249" s="8">
        <v>10.974555999999998</v>
      </c>
      <c r="O249" s="8">
        <v>11.891512000000001</v>
      </c>
      <c r="P249" s="8">
        <v>12.830435999999999</v>
      </c>
      <c r="Q249" s="8">
        <v>13.809049999999999</v>
      </c>
      <c r="R249" s="8">
        <v>14.929694</v>
      </c>
      <c r="S249" s="8">
        <v>16.354539999999997</v>
      </c>
      <c r="T249" s="8">
        <v>18.020892</v>
      </c>
      <c r="U249" s="8">
        <v>19.872070000000001</v>
      </c>
      <c r="V249" s="8">
        <v>22.023910000000001</v>
      </c>
      <c r="W249" s="8">
        <v>24.50376</v>
      </c>
      <c r="X249" s="8">
        <v>27.114314</v>
      </c>
      <c r="Y249" s="8">
        <v>29.425257999999999</v>
      </c>
      <c r="Z249" s="8">
        <v>31.165229999999998</v>
      </c>
      <c r="AA249" s="8">
        <v>33.037583999999995</v>
      </c>
      <c r="AB249" s="8">
        <v>35.4</v>
      </c>
      <c r="AC249" s="8">
        <v>37.925789999999992</v>
      </c>
      <c r="AD249" s="8">
        <v>40.184959999999997</v>
      </c>
      <c r="AE249" s="8">
        <v>42.106023999999998</v>
      </c>
      <c r="AF249" s="8">
        <v>44.137713999999988</v>
      </c>
      <c r="AG249" s="8">
        <v>46.415503999999999</v>
      </c>
      <c r="AH249" s="8">
        <v>49.022991999999995</v>
      </c>
    </row>
    <row r="250" spans="1:34" x14ac:dyDescent="0.25">
      <c r="A250">
        <v>56</v>
      </c>
      <c r="B250" t="s">
        <v>158</v>
      </c>
      <c r="C250" s="8">
        <v>0.25558799999999998</v>
      </c>
      <c r="D250" s="8">
        <v>0.27078800000000003</v>
      </c>
      <c r="E250" s="8">
        <v>0.28520899999999999</v>
      </c>
      <c r="F250" s="8">
        <v>0.29755899999999996</v>
      </c>
      <c r="G250" s="8">
        <v>0.30899700000000002</v>
      </c>
      <c r="H250" s="8">
        <v>0.32716099999999998</v>
      </c>
      <c r="I250" s="8">
        <v>0.342171</v>
      </c>
      <c r="J250" s="8">
        <v>0.35186099999999998</v>
      </c>
      <c r="K250" s="8">
        <v>0.36738399999999999</v>
      </c>
      <c r="L250" s="8">
        <v>0.38319199999999998</v>
      </c>
      <c r="M250" s="8">
        <v>0.40952599999999995</v>
      </c>
      <c r="N250" s="8">
        <v>0.46042699999999998</v>
      </c>
      <c r="O250" s="8">
        <v>0.53830800000000001</v>
      </c>
      <c r="P250" s="8">
        <v>0.63539800000000002</v>
      </c>
      <c r="Q250" s="8">
        <v>0.74177899999999997</v>
      </c>
      <c r="R250" s="8">
        <v>0.86512699999999998</v>
      </c>
      <c r="S250" s="8">
        <v>0.97956399999999988</v>
      </c>
      <c r="T250" s="8">
        <v>1.091607</v>
      </c>
      <c r="U250" s="8">
        <v>1.214917</v>
      </c>
      <c r="V250" s="8">
        <v>1.3920159999999999</v>
      </c>
      <c r="W250" s="8">
        <v>1.5846</v>
      </c>
      <c r="X250" s="8">
        <v>1.681918</v>
      </c>
      <c r="Y250" s="8">
        <v>1.7217419999999999</v>
      </c>
      <c r="Z250" s="8">
        <v>1.7662209999999998</v>
      </c>
      <c r="AA250" s="8">
        <v>1.842962</v>
      </c>
      <c r="AB250" s="8">
        <v>1.9</v>
      </c>
      <c r="AC250" s="8">
        <v>1.9147629999999998</v>
      </c>
      <c r="AD250" s="8">
        <v>1.9390260000000001</v>
      </c>
      <c r="AE250" s="8">
        <v>1.9548909999999997</v>
      </c>
      <c r="AF250" s="8">
        <v>1.9367079999999999</v>
      </c>
      <c r="AG250" s="8">
        <v>1.8812279999999999</v>
      </c>
      <c r="AH250" s="8">
        <v>1.8170459999999999</v>
      </c>
    </row>
    <row r="251" spans="1:34" x14ac:dyDescent="0.25">
      <c r="A251">
        <v>57</v>
      </c>
      <c r="B251" t="s">
        <v>159</v>
      </c>
      <c r="C251" s="8">
        <v>0.52695999999999998</v>
      </c>
      <c r="D251" s="8">
        <v>0.52276</v>
      </c>
      <c r="E251" s="8">
        <v>0.52673599999999998</v>
      </c>
      <c r="F251" s="8">
        <v>0.53281199999999995</v>
      </c>
      <c r="G251" s="8">
        <v>0.54009200000000002</v>
      </c>
      <c r="H251" s="8">
        <v>0.56053199999999992</v>
      </c>
      <c r="I251" s="8">
        <v>0.60605999999999993</v>
      </c>
      <c r="J251" s="8">
        <v>0.66623199999999994</v>
      </c>
      <c r="K251" s="8">
        <v>0.72766399999999987</v>
      </c>
      <c r="L251" s="8">
        <v>0.77333199999999991</v>
      </c>
      <c r="M251" s="8">
        <v>0.81359599999999987</v>
      </c>
      <c r="N251" s="8">
        <v>0.87362799999999996</v>
      </c>
      <c r="O251" s="8">
        <v>0.97465199999999985</v>
      </c>
      <c r="P251" s="8">
        <v>1.1166959999999999</v>
      </c>
      <c r="Q251" s="8">
        <v>1.2647319999999997</v>
      </c>
      <c r="R251" s="8">
        <v>1.429092</v>
      </c>
      <c r="S251" s="8">
        <v>1.5627359999999999</v>
      </c>
      <c r="T251" s="8">
        <v>1.6828559999999999</v>
      </c>
      <c r="U251" s="8">
        <v>1.8086599999999999</v>
      </c>
      <c r="V251" s="8">
        <v>1.9332040000000001</v>
      </c>
      <c r="W251" s="8">
        <v>2.162776</v>
      </c>
      <c r="X251" s="8">
        <v>2.3692479999999998</v>
      </c>
      <c r="Y251" s="8">
        <v>2.4437000000000002</v>
      </c>
      <c r="Z251" s="8">
        <v>2.5092759999999998</v>
      </c>
      <c r="AA251" s="8">
        <v>2.6580679999999997</v>
      </c>
      <c r="AB251" s="8">
        <v>2.8</v>
      </c>
      <c r="AC251" s="8">
        <v>2.964696</v>
      </c>
      <c r="AD251" s="8">
        <v>3.292716</v>
      </c>
      <c r="AE251" s="8">
        <v>3.592876</v>
      </c>
      <c r="AF251" s="8">
        <v>3.8636079999999993</v>
      </c>
      <c r="AG251" s="8">
        <v>4.0822599999999998</v>
      </c>
      <c r="AH251" s="8">
        <v>4.1914040000000004</v>
      </c>
    </row>
    <row r="252" spans="1:34" x14ac:dyDescent="0.25">
      <c r="A252">
        <v>58</v>
      </c>
      <c r="B252" t="s">
        <v>160</v>
      </c>
      <c r="C252" s="8">
        <v>1.25678</v>
      </c>
      <c r="D252" s="8">
        <v>1.252785</v>
      </c>
      <c r="E252" s="8">
        <v>1.2685770000000001</v>
      </c>
      <c r="F252" s="8">
        <v>1.2880819999999999</v>
      </c>
      <c r="G252" s="8">
        <v>1.3097020000000001</v>
      </c>
      <c r="H252" s="8">
        <v>1.3610259999999998</v>
      </c>
      <c r="I252" s="8">
        <v>1.4711940000000001</v>
      </c>
      <c r="J252" s="8">
        <v>1.6318869999999999</v>
      </c>
      <c r="K252" s="8">
        <v>1.8142469999999999</v>
      </c>
      <c r="L252" s="8">
        <v>1.9732480000000001</v>
      </c>
      <c r="M252" s="8">
        <v>2.1350690000000001</v>
      </c>
      <c r="N252" s="8">
        <v>2.336605</v>
      </c>
      <c r="O252" s="8">
        <v>2.6187460000000002</v>
      </c>
      <c r="P252" s="8">
        <v>2.9955919999999998</v>
      </c>
      <c r="Q252" s="8">
        <v>3.3895459999999997</v>
      </c>
      <c r="R252" s="8">
        <v>3.695516</v>
      </c>
      <c r="S252" s="8">
        <v>3.8836569999999999</v>
      </c>
      <c r="T252" s="8">
        <v>4.0346679999999999</v>
      </c>
      <c r="U252" s="8">
        <v>4.1968180000000004</v>
      </c>
      <c r="V252" s="8">
        <v>4.3509310000000001</v>
      </c>
      <c r="W252" s="8">
        <v>4.5129399999999995</v>
      </c>
      <c r="X252" s="8">
        <v>4.6550210000000005</v>
      </c>
      <c r="Y252" s="8">
        <v>4.7794299999999996</v>
      </c>
      <c r="Z252" s="8">
        <v>4.8123770000000006</v>
      </c>
      <c r="AA252" s="8">
        <v>4.7329469999999993</v>
      </c>
      <c r="AB252" s="8">
        <v>4.7</v>
      </c>
      <c r="AC252" s="8">
        <v>4.7627920000000001</v>
      </c>
      <c r="AD252" s="8">
        <v>4.8849450000000001</v>
      </c>
      <c r="AE252" s="8">
        <v>5.0529700000000002</v>
      </c>
      <c r="AF252" s="8">
        <v>5.3229850000000001</v>
      </c>
      <c r="AG252" s="8">
        <v>5.6150429999999991</v>
      </c>
      <c r="AH252" s="8">
        <v>5.8634849999999998</v>
      </c>
    </row>
    <row r="253" spans="1:34" x14ac:dyDescent="0.25">
      <c r="A253">
        <v>59</v>
      </c>
      <c r="B253" t="s">
        <v>161</v>
      </c>
      <c r="C253" s="8">
        <v>1.8468500000000001</v>
      </c>
      <c r="D253" s="8">
        <v>1.89615</v>
      </c>
      <c r="E253" s="8">
        <v>2.0050499999999998</v>
      </c>
      <c r="F253" s="8">
        <v>2.18675</v>
      </c>
      <c r="G253" s="8">
        <v>2.3380999999999998</v>
      </c>
      <c r="H253" s="8">
        <v>2.3915999999999999</v>
      </c>
      <c r="I253" s="8">
        <v>2.44415</v>
      </c>
      <c r="J253" s="8">
        <v>2.4755500000000001</v>
      </c>
      <c r="K253" s="8">
        <v>2.4847999999999999</v>
      </c>
      <c r="L253" s="8">
        <v>2.5567499999999996</v>
      </c>
      <c r="M253" s="8">
        <v>2.62615</v>
      </c>
      <c r="N253" s="8">
        <v>2.6718500000000001</v>
      </c>
      <c r="O253" s="8">
        <v>2.7966000000000002</v>
      </c>
      <c r="P253" s="8">
        <v>2.9456000000000002</v>
      </c>
      <c r="Q253" s="8">
        <v>3.0740999999999996</v>
      </c>
      <c r="R253" s="8">
        <v>3.2984499999999999</v>
      </c>
      <c r="S253" s="8">
        <v>3.5909500000000003</v>
      </c>
      <c r="T253" s="8">
        <v>3.9331999999999998</v>
      </c>
      <c r="U253" s="8">
        <v>4.2753500000000004</v>
      </c>
      <c r="V253" s="8">
        <v>4.7418999999999993</v>
      </c>
      <c r="W253" s="8">
        <v>5.2476000000000003</v>
      </c>
      <c r="X253" s="8">
        <v>5.6049499999999997</v>
      </c>
      <c r="Y253" s="8">
        <v>5.6536999999999997</v>
      </c>
      <c r="Z253" s="8">
        <v>5.4097499999999989</v>
      </c>
      <c r="AA253" s="8">
        <v>5.1779000000000011</v>
      </c>
      <c r="AB253" s="8">
        <v>5</v>
      </c>
      <c r="AC253" s="8">
        <v>4.8694499999999996</v>
      </c>
      <c r="AD253" s="8">
        <v>4.8066499999999994</v>
      </c>
      <c r="AE253" s="8">
        <v>4.8070500000000003</v>
      </c>
      <c r="AF253" s="8">
        <v>4.7811000000000003</v>
      </c>
      <c r="AG253" s="8">
        <v>4.7840000000000007</v>
      </c>
      <c r="AH253" s="8">
        <v>4.8716999999999997</v>
      </c>
    </row>
    <row r="254" spans="1:34" x14ac:dyDescent="0.25">
      <c r="A254">
        <v>60</v>
      </c>
      <c r="B254" t="s">
        <v>162</v>
      </c>
      <c r="C254" s="8">
        <v>7.3049259999999991</v>
      </c>
      <c r="D254" s="8">
        <v>7.6881200000000005</v>
      </c>
      <c r="E254" s="8">
        <v>7.9812219999999998</v>
      </c>
      <c r="F254" s="8">
        <v>8.1542349999999999</v>
      </c>
      <c r="G254" s="8">
        <v>8.2163499999999985</v>
      </c>
      <c r="H254" s="8">
        <v>8.2728090000000005</v>
      </c>
      <c r="I254" s="8">
        <v>8.4198649999999979</v>
      </c>
      <c r="J254" s="8">
        <v>8.6775159999999989</v>
      </c>
      <c r="K254" s="8">
        <v>9.0912119999999987</v>
      </c>
      <c r="L254" s="8">
        <v>9.5412680000000005</v>
      </c>
      <c r="M254" s="8">
        <v>9.9456720000000001</v>
      </c>
      <c r="N254" s="8">
        <v>10.272205</v>
      </c>
      <c r="O254" s="8">
        <v>10.483497</v>
      </c>
      <c r="P254" s="8">
        <v>10.592072</v>
      </c>
      <c r="Q254" s="8">
        <v>10.554601</v>
      </c>
      <c r="R254" s="8">
        <v>10.314726</v>
      </c>
      <c r="S254" s="8">
        <v>10.181204000000001</v>
      </c>
      <c r="T254" s="8">
        <v>10.10909</v>
      </c>
      <c r="U254" s="8">
        <v>10.072628999999999</v>
      </c>
      <c r="V254" s="8">
        <v>10.063741</v>
      </c>
      <c r="W254" s="8">
        <v>10.164235999999999</v>
      </c>
      <c r="X254" s="8">
        <v>10.259176</v>
      </c>
      <c r="Y254" s="8">
        <v>10.165851999999999</v>
      </c>
      <c r="Z254" s="8">
        <v>9.9795069999999999</v>
      </c>
      <c r="AA254" s="8">
        <v>9.886082</v>
      </c>
      <c r="AB254" s="8">
        <v>10.1</v>
      </c>
      <c r="AC254" s="8">
        <v>10.552883999999999</v>
      </c>
      <c r="AD254" s="8">
        <v>10.943855000000001</v>
      </c>
      <c r="AE254" s="8">
        <v>11.075963</v>
      </c>
      <c r="AF254" s="8">
        <v>11.027988000000001</v>
      </c>
      <c r="AG254" s="8">
        <v>11.219685999999999</v>
      </c>
      <c r="AH254" s="8">
        <v>11.761652</v>
      </c>
    </row>
    <row r="255" spans="1:34" x14ac:dyDescent="0.25">
      <c r="A255">
        <v>61</v>
      </c>
      <c r="B255" t="s">
        <v>99</v>
      </c>
      <c r="C255" s="8">
        <v>4.4283239999999999</v>
      </c>
      <c r="D255" s="8">
        <v>4.5138670000000003</v>
      </c>
      <c r="E255" s="8">
        <v>4.5956109999999999</v>
      </c>
      <c r="F255" s="8">
        <v>4.6370069999999997</v>
      </c>
      <c r="G255" s="8">
        <v>4.6803680000000005</v>
      </c>
      <c r="H255" s="8">
        <v>4.8010190000000001</v>
      </c>
      <c r="I255" s="8">
        <v>4.9590049999999994</v>
      </c>
      <c r="J255" s="8">
        <v>5.1556359999999994</v>
      </c>
      <c r="K255" s="8">
        <v>5.3792530000000003</v>
      </c>
      <c r="L255" s="8">
        <v>5.4840530000000003</v>
      </c>
      <c r="M255" s="8">
        <v>5.5502080000000005</v>
      </c>
      <c r="N255" s="8">
        <v>5.7972739999999998</v>
      </c>
      <c r="O255" s="8">
        <v>6.2545949999999992</v>
      </c>
      <c r="P255" s="8">
        <v>6.8823469999999993</v>
      </c>
      <c r="Q255" s="8">
        <v>7.6190910000000001</v>
      </c>
      <c r="R255" s="8">
        <v>8.3519050000000004</v>
      </c>
      <c r="S255" s="8">
        <v>9.0610080000000011</v>
      </c>
      <c r="T255" s="8">
        <v>9.7043489999999988</v>
      </c>
      <c r="U255" s="8">
        <v>10.254811</v>
      </c>
      <c r="V255" s="8">
        <v>10.912038000000001</v>
      </c>
      <c r="W255" s="8">
        <v>11.766158000000001</v>
      </c>
      <c r="X255" s="8">
        <v>12.463471</v>
      </c>
      <c r="Y255" s="8">
        <v>12.562244999999997</v>
      </c>
      <c r="Z255" s="8">
        <v>12.530936000000002</v>
      </c>
      <c r="AA255" s="8">
        <v>12.801712999999999</v>
      </c>
      <c r="AB255" s="8">
        <v>13.1</v>
      </c>
      <c r="AC255" s="8">
        <v>13.321783</v>
      </c>
      <c r="AD255" s="8">
        <v>13.719760999999998</v>
      </c>
      <c r="AE255" s="8">
        <v>14.482705000000001</v>
      </c>
      <c r="AF255" s="8">
        <v>15.314292999999999</v>
      </c>
      <c r="AG255" s="8">
        <v>15.689477</v>
      </c>
      <c r="AH255" s="8">
        <v>15.756024999999999</v>
      </c>
    </row>
    <row r="256" spans="1:34" x14ac:dyDescent="0.25">
      <c r="A256">
        <v>62</v>
      </c>
      <c r="B256" t="s">
        <v>163</v>
      </c>
      <c r="C256" s="8">
        <v>58.938590311720702</v>
      </c>
      <c r="D256" s="8">
        <v>61.911074433255266</v>
      </c>
      <c r="E256" s="8">
        <v>64.110395938730846</v>
      </c>
      <c r="F256" s="8">
        <v>65.937867960905336</v>
      </c>
      <c r="G256" s="8">
        <v>67.4442482529183</v>
      </c>
      <c r="H256" s="8">
        <v>68.206259406427222</v>
      </c>
      <c r="I256" s="8">
        <v>68.125535541284393</v>
      </c>
      <c r="J256" s="8">
        <v>67.442907911660754</v>
      </c>
      <c r="K256" s="8">
        <v>66.114631249999988</v>
      </c>
      <c r="L256" s="8">
        <v>64.966712406417102</v>
      </c>
      <c r="M256" s="8">
        <v>63.682466394881168</v>
      </c>
      <c r="N256" s="8">
        <v>62.415029237659965</v>
      </c>
      <c r="O256" s="8">
        <v>61.695775248175167</v>
      </c>
      <c r="P256" s="8">
        <v>61.374207169064739</v>
      </c>
      <c r="Q256" s="8">
        <v>61.068064864864844</v>
      </c>
      <c r="R256" s="8">
        <v>61.419851475763018</v>
      </c>
      <c r="S256" s="8">
        <v>62.468075608084334</v>
      </c>
      <c r="T256" s="8">
        <v>64.01885619966157</v>
      </c>
      <c r="U256" s="8">
        <v>66.30415767741934</v>
      </c>
      <c r="V256" s="8">
        <v>69.482472955792659</v>
      </c>
      <c r="W256" s="8">
        <v>73.143731064935054</v>
      </c>
      <c r="X256" s="8">
        <v>77.500380302013397</v>
      </c>
      <c r="Y256" s="8">
        <v>82.177178838993697</v>
      </c>
      <c r="Z256" s="8">
        <v>86.135210786396186</v>
      </c>
      <c r="AA256" s="8">
        <v>89.047422374858428</v>
      </c>
      <c r="AB256" s="8">
        <v>90.699999999999989</v>
      </c>
      <c r="AC256" s="8">
        <v>90.763731202197775</v>
      </c>
      <c r="AD256" s="8">
        <v>89.697140311258266</v>
      </c>
      <c r="AE256" s="8">
        <v>88.763801445434297</v>
      </c>
      <c r="AF256" s="8">
        <v>88.227379163128475</v>
      </c>
      <c r="AG256" s="8">
        <v>88.392942477728283</v>
      </c>
      <c r="AH256" s="8">
        <v>89.423234515743729</v>
      </c>
    </row>
    <row r="257" spans="1:34" x14ac:dyDescent="0.25">
      <c r="A257">
        <v>63</v>
      </c>
      <c r="B257" t="s">
        <v>164</v>
      </c>
      <c r="C257" s="8">
        <v>10.825789</v>
      </c>
      <c r="D257" s="8">
        <v>11.721657999999998</v>
      </c>
      <c r="E257" s="8">
        <v>12.739232999999999</v>
      </c>
      <c r="F257" s="8">
        <v>13.877708</v>
      </c>
      <c r="G257" s="8">
        <v>14.876341999999999</v>
      </c>
      <c r="H257" s="8">
        <v>15.691610999999998</v>
      </c>
      <c r="I257" s="8">
        <v>16.471415999999998</v>
      </c>
      <c r="J257" s="8">
        <v>17.388643999999999</v>
      </c>
      <c r="K257" s="8">
        <v>18.539611999999998</v>
      </c>
      <c r="L257" s="8">
        <v>19.700654999999998</v>
      </c>
      <c r="M257" s="8">
        <v>20.874190999999996</v>
      </c>
      <c r="N257" s="8">
        <v>22.367709000000001</v>
      </c>
      <c r="O257" s="8">
        <v>24.209016000000002</v>
      </c>
      <c r="P257" s="8">
        <v>26.158729999999995</v>
      </c>
      <c r="Q257" s="8">
        <v>27.930317999999996</v>
      </c>
      <c r="R257" s="8">
        <v>29.537078999999999</v>
      </c>
      <c r="S257" s="8">
        <v>30.979012999999995</v>
      </c>
      <c r="T257" s="8">
        <v>32.176325999999996</v>
      </c>
      <c r="U257" s="8">
        <v>33.185034999999999</v>
      </c>
      <c r="V257" s="8">
        <v>34.262656999999997</v>
      </c>
      <c r="W257" s="8">
        <v>35.796475000000001</v>
      </c>
      <c r="X257" s="8">
        <v>37.566451000000001</v>
      </c>
      <c r="Y257" s="8">
        <v>38.966472999999993</v>
      </c>
      <c r="Z257" s="8">
        <v>39.750307999999997</v>
      </c>
      <c r="AA257" s="8">
        <v>40.109783999999998</v>
      </c>
      <c r="AB257" s="8">
        <v>40.299999999999997</v>
      </c>
      <c r="AC257" s="8">
        <v>40.491827999999998</v>
      </c>
      <c r="AD257" s="8">
        <v>40.605876999999992</v>
      </c>
      <c r="AE257" s="8">
        <v>40.713880999999994</v>
      </c>
      <c r="AF257" s="8">
        <v>41.079402000000002</v>
      </c>
      <c r="AG257" s="8">
        <v>41.761680999999996</v>
      </c>
      <c r="AH257" s="8">
        <v>42.644250999999997</v>
      </c>
    </row>
    <row r="258" spans="1:34" s="32" customFormat="1" x14ac:dyDescent="0.25">
      <c r="A258" s="33" t="s">
        <v>498</v>
      </c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</row>
    <row r="259" spans="1:34" x14ac:dyDescent="0.25">
      <c r="A259">
        <v>1</v>
      </c>
      <c r="B259" t="s">
        <v>108</v>
      </c>
      <c r="C259" s="8">
        <v>2.9246099999999999</v>
      </c>
      <c r="D259" s="8">
        <v>2.8868580000000001</v>
      </c>
      <c r="E259" s="8">
        <v>2.8488720000000001</v>
      </c>
      <c r="F259" s="8">
        <v>2.8116140000000001</v>
      </c>
      <c r="G259" s="8">
        <v>2.7779180000000001</v>
      </c>
      <c r="H259" s="8">
        <v>2.7377219999999998</v>
      </c>
      <c r="I259" s="8">
        <v>2.7012179999999999</v>
      </c>
      <c r="J259" s="8">
        <v>2.678598</v>
      </c>
      <c r="K259" s="8">
        <v>2.6594880000000001</v>
      </c>
      <c r="L259" s="8">
        <v>2.6430560000000001</v>
      </c>
      <c r="M259" s="8">
        <v>2.6242840000000003</v>
      </c>
      <c r="N259" s="8">
        <v>2.600962</v>
      </c>
      <c r="O259" s="8">
        <v>2.5790699999999998</v>
      </c>
      <c r="P259" s="8">
        <v>2.5659660000000004</v>
      </c>
      <c r="Q259" s="8">
        <v>2.5628980000000001</v>
      </c>
      <c r="R259" s="8">
        <v>2.5626639999999998</v>
      </c>
      <c r="S259" s="8">
        <v>2.5614160000000004</v>
      </c>
      <c r="T259" s="8">
        <v>2.5579579999999997</v>
      </c>
      <c r="U259" s="8">
        <v>2.5547079999999998</v>
      </c>
      <c r="V259" s="8">
        <v>2.5483899999999999</v>
      </c>
      <c r="W259" s="8">
        <v>2.5395760000000003</v>
      </c>
      <c r="X259" s="8">
        <v>2.5411619999999999</v>
      </c>
      <c r="Y259" s="8">
        <v>2.5526800000000005</v>
      </c>
      <c r="Z259" s="8">
        <v>2.5615460000000003</v>
      </c>
      <c r="AA259" s="8">
        <v>2.5745460000000002</v>
      </c>
      <c r="AB259" s="8">
        <v>2.6</v>
      </c>
      <c r="AC259" s="8">
        <v>2.6283140000000005</v>
      </c>
      <c r="AD259" s="8">
        <v>2.6666639999999999</v>
      </c>
      <c r="AE259" s="8">
        <v>2.6976560000000003</v>
      </c>
      <c r="AF259" s="8">
        <v>2.7075100000000005</v>
      </c>
      <c r="AG259" s="8">
        <v>2.7112280000000002</v>
      </c>
      <c r="AH259" s="8">
        <v>2.7120600000000001</v>
      </c>
    </row>
    <row r="260" spans="1:34" x14ac:dyDescent="0.25">
      <c r="A260">
        <v>2</v>
      </c>
      <c r="B260" t="s">
        <v>109</v>
      </c>
      <c r="C260" s="8">
        <v>0.16452000000000003</v>
      </c>
      <c r="D260" s="8">
        <v>0.17091899999999999</v>
      </c>
      <c r="E260" s="8">
        <v>0.17532599999999998</v>
      </c>
      <c r="F260" s="8">
        <v>0.179118</v>
      </c>
      <c r="G260" s="8">
        <v>0.182562</v>
      </c>
      <c r="H260" s="8">
        <v>0.18460499999999999</v>
      </c>
      <c r="I260" s="8">
        <v>0.19061999999999998</v>
      </c>
      <c r="J260" s="8">
        <v>0.19993499999999997</v>
      </c>
      <c r="K260" s="8">
        <v>0.20937299999999998</v>
      </c>
      <c r="L260" s="8">
        <v>0.22733400000000001</v>
      </c>
      <c r="M260" s="8">
        <v>0.24453599999999998</v>
      </c>
      <c r="N260" s="8">
        <v>0.25353900000000001</v>
      </c>
      <c r="O260" s="8">
        <v>0.263955</v>
      </c>
      <c r="P260" s="8">
        <v>0.27498</v>
      </c>
      <c r="Q260" s="8">
        <v>0.28242899999999999</v>
      </c>
      <c r="R260" s="8">
        <v>0.28276200000000001</v>
      </c>
      <c r="S260" s="8">
        <v>0.27987299999999998</v>
      </c>
      <c r="T260" s="8">
        <v>0.27908699999999997</v>
      </c>
      <c r="U260" s="8">
        <v>0.27898500000000004</v>
      </c>
      <c r="V260" s="8">
        <v>0.27863100000000002</v>
      </c>
      <c r="W260" s="8">
        <v>0.278169</v>
      </c>
      <c r="X260" s="8">
        <v>0.27990300000000001</v>
      </c>
      <c r="Y260" s="8">
        <v>0.28646699999999997</v>
      </c>
      <c r="Z260" s="8">
        <v>0.29492699999999999</v>
      </c>
      <c r="AA260" s="8">
        <v>0.29960100000000001</v>
      </c>
      <c r="AB260" s="8">
        <v>0.3</v>
      </c>
      <c r="AC260" s="8">
        <v>0.29893199999999998</v>
      </c>
      <c r="AD260" s="8">
        <v>0.30177599999999999</v>
      </c>
      <c r="AE260" s="8">
        <v>0.30918000000000001</v>
      </c>
      <c r="AF260" s="8">
        <v>0.317019</v>
      </c>
      <c r="AG260" s="8">
        <v>0.32495099999999993</v>
      </c>
      <c r="AH260" s="8">
        <v>0.33270299999999997</v>
      </c>
    </row>
    <row r="261" spans="1:34" x14ac:dyDescent="0.25">
      <c r="A261">
        <v>3</v>
      </c>
      <c r="B261" t="s">
        <v>110</v>
      </c>
      <c r="C261" s="8">
        <v>59.725214999999999</v>
      </c>
      <c r="D261" s="8">
        <v>59.127480000000006</v>
      </c>
      <c r="E261" s="8">
        <v>58.550834999999999</v>
      </c>
      <c r="F261" s="8">
        <v>58.098510000000005</v>
      </c>
      <c r="G261" s="8">
        <v>57.904814999999999</v>
      </c>
      <c r="H261" s="8">
        <v>57.300975000000001</v>
      </c>
      <c r="I261" s="8">
        <v>56.650514999999999</v>
      </c>
      <c r="J261" s="8">
        <v>56.295869999999994</v>
      </c>
      <c r="K261" s="8">
        <v>55.752524999999999</v>
      </c>
      <c r="L261" s="8">
        <v>55.104284999999997</v>
      </c>
      <c r="M261" s="8">
        <v>54.852870000000003</v>
      </c>
      <c r="N261" s="8">
        <v>54.745755000000003</v>
      </c>
      <c r="O261" s="8">
        <v>54.14358</v>
      </c>
      <c r="P261" s="8">
        <v>53.599679999999999</v>
      </c>
      <c r="Q261" s="8">
        <v>53.770064999999995</v>
      </c>
      <c r="R261" s="8">
        <v>53.654624999999996</v>
      </c>
      <c r="S261" s="8">
        <v>53.20008</v>
      </c>
      <c r="T261" s="8">
        <v>53.085195000000006</v>
      </c>
      <c r="U261" s="8">
        <v>53.075760000000002</v>
      </c>
      <c r="V261" s="8">
        <v>53.344380000000001</v>
      </c>
      <c r="W261" s="8">
        <v>53.757854999999999</v>
      </c>
      <c r="X261" s="8">
        <v>54.244034999999997</v>
      </c>
      <c r="Y261" s="8">
        <v>54.215730000000001</v>
      </c>
      <c r="Z261" s="8">
        <v>53.872185000000002</v>
      </c>
      <c r="AA261" s="8">
        <v>54.304530000000007</v>
      </c>
      <c r="AB261" s="8">
        <v>55.5</v>
      </c>
      <c r="AC261" s="8">
        <v>56.995724999999993</v>
      </c>
      <c r="AD261" s="8">
        <v>58.722329999999999</v>
      </c>
      <c r="AE261" s="8">
        <v>59.682480000000005</v>
      </c>
      <c r="AF261" s="8">
        <v>58.704570000000004</v>
      </c>
      <c r="AG261" s="8">
        <v>57.340935000000002</v>
      </c>
      <c r="AH261" s="8">
        <v>57.063434999999998</v>
      </c>
    </row>
    <row r="262" spans="1:34" x14ac:dyDescent="0.25">
      <c r="A262">
        <v>4</v>
      </c>
      <c r="B262" t="s">
        <v>111</v>
      </c>
      <c r="C262" s="8">
        <v>2.5379309999999999</v>
      </c>
      <c r="D262" s="8">
        <v>2.497341</v>
      </c>
      <c r="E262" s="8">
        <v>2.4624600000000001</v>
      </c>
      <c r="F262" s="8">
        <v>2.4365549999999998</v>
      </c>
      <c r="G262" s="8">
        <v>2.4204840000000001</v>
      </c>
      <c r="H262" s="8">
        <v>2.4079769999999998</v>
      </c>
      <c r="I262" s="8">
        <v>2.3955359999999999</v>
      </c>
      <c r="J262" s="8">
        <v>2.398803</v>
      </c>
      <c r="K262" s="8">
        <v>2.3990339999999999</v>
      </c>
      <c r="L262" s="8">
        <v>2.386428</v>
      </c>
      <c r="M262" s="8">
        <v>2.3779469999999998</v>
      </c>
      <c r="N262" s="8">
        <v>2.3614799999999998</v>
      </c>
      <c r="O262" s="8">
        <v>2.3281499999999995</v>
      </c>
      <c r="P262" s="8">
        <v>2.294886</v>
      </c>
      <c r="Q262" s="8">
        <v>2.2609949999999999</v>
      </c>
      <c r="R262" s="8">
        <v>2.2371690000000002</v>
      </c>
      <c r="S262" s="8">
        <v>2.227236</v>
      </c>
      <c r="T262" s="8">
        <v>2.241492</v>
      </c>
      <c r="U262" s="8">
        <v>2.301453</v>
      </c>
      <c r="V262" s="8">
        <v>2.4262260000000002</v>
      </c>
      <c r="W262" s="8">
        <v>2.5729769999999998</v>
      </c>
      <c r="X262" s="8">
        <v>2.6888069999999997</v>
      </c>
      <c r="Y262" s="8">
        <v>2.796948</v>
      </c>
      <c r="Z262" s="8">
        <v>2.909907</v>
      </c>
      <c r="AA262" s="8">
        <v>3.0889979999999997</v>
      </c>
      <c r="AB262" s="8">
        <v>3.3</v>
      </c>
      <c r="AC262" s="8">
        <v>3.476121</v>
      </c>
      <c r="AD262" s="8">
        <v>3.6178229999999996</v>
      </c>
      <c r="AE262" s="8">
        <v>3.7540469999999999</v>
      </c>
      <c r="AF262" s="8">
        <v>3.8428829999999992</v>
      </c>
      <c r="AG262" s="8">
        <v>3.8587229999999999</v>
      </c>
      <c r="AH262" s="8">
        <v>3.86694</v>
      </c>
    </row>
    <row r="263" spans="1:34" x14ac:dyDescent="0.25">
      <c r="A263">
        <v>5</v>
      </c>
      <c r="B263" t="s">
        <v>112</v>
      </c>
      <c r="C263" s="8">
        <v>2.3446359999999995</v>
      </c>
      <c r="D263" s="8">
        <v>2.3294459999999999</v>
      </c>
      <c r="E263" s="8">
        <v>2.3137379999999999</v>
      </c>
      <c r="F263" s="8">
        <v>2.3064580000000001</v>
      </c>
      <c r="G263" s="8">
        <v>2.3102800000000001</v>
      </c>
      <c r="H263" s="8">
        <v>2.2959299999999998</v>
      </c>
      <c r="I263" s="8">
        <v>2.270044</v>
      </c>
      <c r="J263" s="8">
        <v>2.240084</v>
      </c>
      <c r="K263" s="8">
        <v>2.192078</v>
      </c>
      <c r="L263" s="8">
        <v>2.1330539999999996</v>
      </c>
      <c r="M263" s="8">
        <v>2.0752619999999999</v>
      </c>
      <c r="N263" s="8">
        <v>2.0213199999999998</v>
      </c>
      <c r="O263" s="8">
        <v>1.9647459999999999</v>
      </c>
      <c r="P263" s="8">
        <v>1.9144719999999997</v>
      </c>
      <c r="Q263" s="8">
        <v>1.8843299999999998</v>
      </c>
      <c r="R263" s="8">
        <v>1.8311439999999999</v>
      </c>
      <c r="S263" s="8">
        <v>1.7339279999999999</v>
      </c>
      <c r="T263" s="8">
        <v>1.6474219999999999</v>
      </c>
      <c r="U263" s="8">
        <v>1.581636</v>
      </c>
      <c r="V263" s="8">
        <v>1.5193080000000001</v>
      </c>
      <c r="W263" s="8">
        <v>1.4760899999999999</v>
      </c>
      <c r="X263" s="8">
        <v>1.480262</v>
      </c>
      <c r="Y263" s="8">
        <v>1.4888159999999999</v>
      </c>
      <c r="Z263" s="8">
        <v>1.4562660000000001</v>
      </c>
      <c r="AA263" s="8">
        <v>1.4280839999999997</v>
      </c>
      <c r="AB263" s="8">
        <v>1.4</v>
      </c>
      <c r="AC263" s="8">
        <v>1.3804979999999998</v>
      </c>
      <c r="AD263" s="8">
        <v>1.3696619999999999</v>
      </c>
      <c r="AE263" s="8">
        <v>1.3354320000000002</v>
      </c>
      <c r="AF263" s="8">
        <v>1.2917799999999999</v>
      </c>
      <c r="AG263" s="8">
        <v>1.234394</v>
      </c>
      <c r="AH263" s="8">
        <v>1.171492</v>
      </c>
    </row>
    <row r="264" spans="1:34" x14ac:dyDescent="0.25">
      <c r="A264">
        <v>6</v>
      </c>
      <c r="B264" t="s">
        <v>13</v>
      </c>
      <c r="C264" s="8">
        <v>11.929174</v>
      </c>
      <c r="D264" s="8">
        <v>12.096378999999999</v>
      </c>
      <c r="E264" s="8">
        <v>12.199842</v>
      </c>
      <c r="F264" s="8">
        <v>12.334077000000001</v>
      </c>
      <c r="G264" s="8">
        <v>12.496886</v>
      </c>
      <c r="H264" s="8">
        <v>12.647919999999999</v>
      </c>
      <c r="I264" s="8">
        <v>12.796599000000001</v>
      </c>
      <c r="J264" s="8">
        <v>12.888444</v>
      </c>
      <c r="K264" s="8">
        <v>12.964903</v>
      </c>
      <c r="L264" s="8">
        <v>13.094427999999999</v>
      </c>
      <c r="M264" s="8">
        <v>13.199460999999999</v>
      </c>
      <c r="N264" s="8">
        <v>13.30575</v>
      </c>
      <c r="O264" s="8">
        <v>13.414393999999998</v>
      </c>
      <c r="P264" s="8">
        <v>13.601224</v>
      </c>
      <c r="Q264" s="8">
        <v>13.927313</v>
      </c>
      <c r="R264" s="8">
        <v>14.152608000000001</v>
      </c>
      <c r="S264" s="8">
        <v>14.246179999999999</v>
      </c>
      <c r="T264" s="8">
        <v>14.292337999999999</v>
      </c>
      <c r="U264" s="8">
        <v>14.276795</v>
      </c>
      <c r="V264" s="8">
        <v>14.273655000000002</v>
      </c>
      <c r="W264" s="8">
        <v>14.377274999999999</v>
      </c>
      <c r="X264" s="8">
        <v>14.583730000000001</v>
      </c>
      <c r="Y264" s="8">
        <v>14.881558999999999</v>
      </c>
      <c r="Z264" s="8">
        <v>15.189121999999998</v>
      </c>
      <c r="AA264" s="8">
        <v>15.426819999999999</v>
      </c>
      <c r="AB264" s="8">
        <v>15.7</v>
      </c>
      <c r="AC264" s="8">
        <v>15.967371</v>
      </c>
      <c r="AD264" s="8">
        <v>16.244318999999997</v>
      </c>
      <c r="AE264" s="8">
        <v>16.559260999999999</v>
      </c>
      <c r="AF264" s="8">
        <v>16.878913000000001</v>
      </c>
      <c r="AG264" s="8">
        <v>17.170618999999999</v>
      </c>
      <c r="AH264" s="8">
        <v>17.419149999999998</v>
      </c>
    </row>
    <row r="265" spans="1:34" x14ac:dyDescent="0.25">
      <c r="A265">
        <v>7</v>
      </c>
      <c r="B265" t="s">
        <v>15</v>
      </c>
      <c r="C265" s="8">
        <v>0.88048799999999983</v>
      </c>
      <c r="D265" s="8">
        <v>0.90406799999999987</v>
      </c>
      <c r="E265" s="8">
        <v>0.93579599999999996</v>
      </c>
      <c r="F265" s="8">
        <v>0.96760800000000002</v>
      </c>
      <c r="G265" s="8">
        <v>0.9854639999999999</v>
      </c>
      <c r="H265" s="8">
        <v>0.99336000000000002</v>
      </c>
      <c r="I265" s="8">
        <v>0.99327599999999994</v>
      </c>
      <c r="J265" s="8">
        <v>0.98175600000000007</v>
      </c>
      <c r="K265" s="8">
        <v>0.97594799999999993</v>
      </c>
      <c r="L265" s="8">
        <v>0.97615200000000002</v>
      </c>
      <c r="M265" s="8">
        <v>0.98246399999999989</v>
      </c>
      <c r="N265" s="8">
        <v>0.99468000000000001</v>
      </c>
      <c r="O265" s="8">
        <v>1.005468</v>
      </c>
      <c r="P265" s="8">
        <v>1.0218720000000001</v>
      </c>
      <c r="Q265" s="8">
        <v>1.040208</v>
      </c>
      <c r="R265" s="8">
        <v>1.044648</v>
      </c>
      <c r="S265" s="8">
        <v>1.040616</v>
      </c>
      <c r="T265" s="8">
        <v>1.054872</v>
      </c>
      <c r="U265" s="8">
        <v>1.068648</v>
      </c>
      <c r="V265" s="8">
        <v>1.0658879999999999</v>
      </c>
      <c r="W265" s="8">
        <v>1.06758</v>
      </c>
      <c r="X265" s="8">
        <v>1.125048</v>
      </c>
      <c r="Y265" s="8">
        <v>1.1967479999999999</v>
      </c>
      <c r="Z265" s="8">
        <v>1.2114959999999999</v>
      </c>
      <c r="AA265" s="8">
        <v>1.208196</v>
      </c>
      <c r="AB265" s="8">
        <v>1.2</v>
      </c>
      <c r="AC265" s="8">
        <v>1.185036</v>
      </c>
      <c r="AD265" s="8">
        <v>1.1770199999999997</v>
      </c>
      <c r="AE265" s="8">
        <v>1.1745480000000001</v>
      </c>
      <c r="AF265" s="8">
        <v>1.1808839999999998</v>
      </c>
      <c r="AG265" s="8">
        <v>1.1893799999999999</v>
      </c>
      <c r="AH265" s="8">
        <v>1.1898</v>
      </c>
    </row>
    <row r="266" spans="1:34" x14ac:dyDescent="0.25">
      <c r="A266">
        <v>8</v>
      </c>
      <c r="B266" t="s">
        <v>113</v>
      </c>
      <c r="C266" s="8">
        <v>0.34795799999999999</v>
      </c>
      <c r="D266" s="8">
        <v>0.34732799999999997</v>
      </c>
      <c r="E266" s="8">
        <v>0.34678800000000004</v>
      </c>
      <c r="F266" s="8">
        <v>0.34536600000000001</v>
      </c>
      <c r="G266" s="8">
        <v>0.342669</v>
      </c>
      <c r="H266" s="8">
        <v>0.33931799999999995</v>
      </c>
      <c r="I266" s="8">
        <v>0.33677399999999996</v>
      </c>
      <c r="J266" s="8">
        <v>0.33612599999999998</v>
      </c>
      <c r="K266" s="8">
        <v>0.33833399999999997</v>
      </c>
      <c r="L266" s="8">
        <v>0.34117199999999998</v>
      </c>
      <c r="M266" s="8">
        <v>0.34291499999999997</v>
      </c>
      <c r="N266" s="8">
        <v>0.34263899999999997</v>
      </c>
      <c r="O266" s="8">
        <v>0.34122899999999995</v>
      </c>
      <c r="P266" s="8">
        <v>0.34047899999999998</v>
      </c>
      <c r="Q266" s="8">
        <v>0.33910200000000001</v>
      </c>
      <c r="R266" s="8">
        <v>0.33618000000000003</v>
      </c>
      <c r="S266" s="8">
        <v>0.33163500000000001</v>
      </c>
      <c r="T266" s="8">
        <v>0.327984</v>
      </c>
      <c r="U266" s="8">
        <v>0.32674500000000001</v>
      </c>
      <c r="V266" s="8">
        <v>0.32571599999999995</v>
      </c>
      <c r="W266" s="8">
        <v>0.32482799999999995</v>
      </c>
      <c r="X266" s="8">
        <v>0.32243699999999997</v>
      </c>
      <c r="Y266" s="8">
        <v>0.31741799999999998</v>
      </c>
      <c r="Z266" s="8">
        <v>0.31146600000000002</v>
      </c>
      <c r="AA266" s="8">
        <v>0.30515399999999998</v>
      </c>
      <c r="AB266" s="8">
        <v>0.3</v>
      </c>
      <c r="AC266" s="8">
        <v>0.298149</v>
      </c>
      <c r="AD266" s="8">
        <v>0.29763299999999998</v>
      </c>
      <c r="AE266" s="8">
        <v>0.295956</v>
      </c>
      <c r="AF266" s="8">
        <v>0.29480999999999996</v>
      </c>
      <c r="AG266" s="8">
        <v>0.29284499999999997</v>
      </c>
      <c r="AH266" s="8">
        <v>0.28907100000000002</v>
      </c>
    </row>
    <row r="267" spans="1:34" x14ac:dyDescent="0.25">
      <c r="A267">
        <v>9</v>
      </c>
      <c r="B267" t="s">
        <v>114</v>
      </c>
      <c r="C267" s="8">
        <v>0.47658400000000001</v>
      </c>
      <c r="D267" s="8">
        <v>0.47145600000000004</v>
      </c>
      <c r="E267" s="8">
        <v>0.46740800000000005</v>
      </c>
      <c r="F267" s="8">
        <v>0.46346000000000004</v>
      </c>
      <c r="G267" s="8">
        <v>0.45894400000000002</v>
      </c>
      <c r="H267" s="8">
        <v>0.45340000000000003</v>
      </c>
      <c r="I267" s="8">
        <v>0.44801200000000002</v>
      </c>
      <c r="J267" s="8">
        <v>0.44288000000000005</v>
      </c>
      <c r="K267" s="8">
        <v>0.43912800000000002</v>
      </c>
      <c r="L267" s="8">
        <v>0.43824800000000003</v>
      </c>
      <c r="M267" s="8">
        <v>0.43774400000000008</v>
      </c>
      <c r="N267" s="8">
        <v>0.435664</v>
      </c>
      <c r="O267" s="8">
        <v>0.43293599999999999</v>
      </c>
      <c r="P267" s="8">
        <v>0.43216399999999999</v>
      </c>
      <c r="Q267" s="8">
        <v>0.43353599999999998</v>
      </c>
      <c r="R267" s="8">
        <v>0.43346800000000002</v>
      </c>
      <c r="S267" s="8">
        <v>0.43120000000000003</v>
      </c>
      <c r="T267" s="8">
        <v>0.42756</v>
      </c>
      <c r="U267" s="8">
        <v>0.42342800000000003</v>
      </c>
      <c r="V267" s="8">
        <v>0.42117200000000005</v>
      </c>
      <c r="W267" s="8">
        <v>0.42278800000000005</v>
      </c>
      <c r="X267" s="8">
        <v>0.42369200000000007</v>
      </c>
      <c r="Y267" s="8">
        <v>0.41893599999999998</v>
      </c>
      <c r="Z267" s="8">
        <v>0.41121600000000003</v>
      </c>
      <c r="AA267" s="8">
        <v>0.40450000000000003</v>
      </c>
      <c r="AB267" s="8">
        <v>0.4</v>
      </c>
      <c r="AC267" s="8">
        <v>0.39743200000000001</v>
      </c>
      <c r="AD267" s="8">
        <v>0.39694400000000002</v>
      </c>
      <c r="AE267" s="8">
        <v>0.39855200000000002</v>
      </c>
      <c r="AF267" s="8">
        <v>0.40099600000000002</v>
      </c>
      <c r="AG267" s="8">
        <v>0.40333200000000002</v>
      </c>
      <c r="AH267" s="8">
        <v>0.40537200000000007</v>
      </c>
    </row>
    <row r="268" spans="1:34" x14ac:dyDescent="0.25">
      <c r="A268">
        <v>10</v>
      </c>
      <c r="B268" t="s">
        <v>115</v>
      </c>
      <c r="C268" s="8">
        <v>1.044211</v>
      </c>
      <c r="D268" s="8">
        <v>1.0258080000000001</v>
      </c>
      <c r="E268" s="8">
        <v>1.009827</v>
      </c>
      <c r="F268" s="8">
        <v>0.99735999999999991</v>
      </c>
      <c r="G268" s="8">
        <v>0.98340199999999978</v>
      </c>
      <c r="H268" s="8">
        <v>0.96823999999999988</v>
      </c>
      <c r="I268" s="8">
        <v>0.95307799999999987</v>
      </c>
      <c r="J268" s="8">
        <v>0.93685899999999989</v>
      </c>
      <c r="K268" s="8">
        <v>0.92353099999999988</v>
      </c>
      <c r="L268" s="8">
        <v>0.9122539999999999</v>
      </c>
      <c r="M268" s="8">
        <v>0.89938799999999997</v>
      </c>
      <c r="N268" s="8">
        <v>0.88507299999999989</v>
      </c>
      <c r="O268" s="8">
        <v>0.86984099999999998</v>
      </c>
      <c r="P268" s="8">
        <v>0.85502899999999993</v>
      </c>
      <c r="Q268" s="8">
        <v>0.84172199999999986</v>
      </c>
      <c r="R268" s="8">
        <v>0.82528599999999996</v>
      </c>
      <c r="S268" s="8">
        <v>0.80597299999999994</v>
      </c>
      <c r="T268" s="8">
        <v>0.78642899999999993</v>
      </c>
      <c r="U268" s="8">
        <v>0.76735399999999998</v>
      </c>
      <c r="V268" s="8">
        <v>0.74958799999999992</v>
      </c>
      <c r="W268" s="8">
        <v>0.74151699999999987</v>
      </c>
      <c r="X268" s="8">
        <v>0.73872399999999994</v>
      </c>
      <c r="Y268" s="8">
        <v>0.73089099999999985</v>
      </c>
      <c r="Z268" s="8">
        <v>0.71996399999999994</v>
      </c>
      <c r="AA268" s="8">
        <v>0.70921899999999993</v>
      </c>
      <c r="AB268" s="8">
        <v>0.7</v>
      </c>
      <c r="AC268" s="8">
        <v>0.69188000000000005</v>
      </c>
      <c r="AD268" s="8">
        <v>0.68361300000000003</v>
      </c>
      <c r="AE268" s="8">
        <v>0.67238500000000001</v>
      </c>
      <c r="AF268" s="8">
        <v>0.66054099999999993</v>
      </c>
      <c r="AG268" s="8">
        <v>0.65000600000000008</v>
      </c>
      <c r="AH268" s="8">
        <v>0.64023399999999997</v>
      </c>
    </row>
    <row r="269" spans="1:34" x14ac:dyDescent="0.25">
      <c r="A269">
        <v>11</v>
      </c>
      <c r="B269" t="s">
        <v>116</v>
      </c>
      <c r="C269" s="8">
        <v>0.84632800000000008</v>
      </c>
      <c r="D269" s="8">
        <v>0.84883200000000003</v>
      </c>
      <c r="E269" s="8">
        <v>0.85120800000000008</v>
      </c>
      <c r="F269" s="8">
        <v>0.85409600000000008</v>
      </c>
      <c r="G269" s="8">
        <v>0.85323199999999999</v>
      </c>
      <c r="H269" s="8">
        <v>0.85058400000000001</v>
      </c>
      <c r="I269" s="8">
        <v>0.84919200000000006</v>
      </c>
      <c r="J269" s="8">
        <v>0.850136</v>
      </c>
      <c r="K269" s="8">
        <v>0.85836000000000012</v>
      </c>
      <c r="L269" s="8">
        <v>0.87202400000000013</v>
      </c>
      <c r="M269" s="8">
        <v>0.88083200000000006</v>
      </c>
      <c r="N269" s="8">
        <v>0.88257600000000014</v>
      </c>
      <c r="O269" s="8">
        <v>0.88137600000000005</v>
      </c>
      <c r="P269" s="8">
        <v>0.87946400000000013</v>
      </c>
      <c r="Q269" s="8">
        <v>0.87561599999999995</v>
      </c>
      <c r="R269" s="8">
        <v>0.86972000000000005</v>
      </c>
      <c r="S269" s="8">
        <v>0.86139200000000016</v>
      </c>
      <c r="T269" s="8">
        <v>0.8516800000000001</v>
      </c>
      <c r="U269" s="8">
        <v>0.84142400000000006</v>
      </c>
      <c r="V269" s="8">
        <v>0.83088800000000007</v>
      </c>
      <c r="W269" s="8">
        <v>0.82795200000000013</v>
      </c>
      <c r="X269" s="8">
        <v>0.82968000000000008</v>
      </c>
      <c r="Y269" s="8">
        <v>0.82552800000000004</v>
      </c>
      <c r="Z269" s="8">
        <v>0.81557600000000008</v>
      </c>
      <c r="AA269" s="8">
        <v>0.80627200000000021</v>
      </c>
      <c r="AB269" s="8">
        <v>0.8</v>
      </c>
      <c r="AC269" s="8">
        <v>0.79961599999999999</v>
      </c>
      <c r="AD269" s="8">
        <v>0.80139200000000022</v>
      </c>
      <c r="AE269" s="8">
        <v>0.79871199999999998</v>
      </c>
      <c r="AF269" s="8">
        <v>0.79633600000000004</v>
      </c>
      <c r="AG269" s="8">
        <v>0.79913600000000007</v>
      </c>
      <c r="AH269" s="8">
        <v>0.80425600000000008</v>
      </c>
    </row>
    <row r="270" spans="1:34" x14ac:dyDescent="0.25">
      <c r="A270">
        <v>12</v>
      </c>
      <c r="B270" t="s">
        <v>117</v>
      </c>
      <c r="C270" s="8">
        <v>0.83757999999999999</v>
      </c>
      <c r="D270" s="8">
        <v>0.84126999999999996</v>
      </c>
      <c r="E270" s="8">
        <v>0.84915999999999991</v>
      </c>
      <c r="F270" s="8">
        <v>0.86007999999999996</v>
      </c>
      <c r="G270" s="8">
        <v>0.86671000000000009</v>
      </c>
      <c r="H270" s="8">
        <v>0.86875000000000002</v>
      </c>
      <c r="I270" s="8">
        <v>0.87195999999999996</v>
      </c>
      <c r="J270" s="8">
        <v>0.88254999999999995</v>
      </c>
      <c r="K270" s="8">
        <v>0.90427000000000002</v>
      </c>
      <c r="L270" s="8">
        <v>0.94033</v>
      </c>
      <c r="M270" s="8">
        <v>0.98710999999999993</v>
      </c>
      <c r="N270" s="8">
        <v>1.03148</v>
      </c>
      <c r="O270" s="8">
        <v>1.06623</v>
      </c>
      <c r="P270" s="8">
        <v>1.0931299999999999</v>
      </c>
      <c r="Q270" s="8">
        <v>1.11182</v>
      </c>
      <c r="R270" s="8">
        <v>1.1109199999999999</v>
      </c>
      <c r="S270" s="8">
        <v>1.09362</v>
      </c>
      <c r="T270" s="8">
        <v>1.0741700000000001</v>
      </c>
      <c r="U270" s="8">
        <v>1.05444</v>
      </c>
      <c r="V270" s="8">
        <v>1.0378499999999999</v>
      </c>
      <c r="W270" s="8">
        <v>1.0274099999999999</v>
      </c>
      <c r="X270" s="8">
        <v>1.0217799999999999</v>
      </c>
      <c r="Y270" s="8">
        <v>1.01637</v>
      </c>
      <c r="Z270" s="8">
        <v>1.00827</v>
      </c>
      <c r="AA270" s="8">
        <v>1.00274</v>
      </c>
      <c r="AB270" s="8">
        <v>1</v>
      </c>
      <c r="AC270" s="8">
        <v>0.99907000000000001</v>
      </c>
      <c r="AD270" s="8">
        <v>0.99865999999999999</v>
      </c>
      <c r="AE270" s="8">
        <v>0.99502999999999997</v>
      </c>
      <c r="AF270" s="8">
        <v>0.98841999999999997</v>
      </c>
      <c r="AG270" s="8">
        <v>0.98053999999999997</v>
      </c>
      <c r="AH270" s="8">
        <v>0.97302999999999995</v>
      </c>
    </row>
    <row r="271" spans="1:34" x14ac:dyDescent="0.25">
      <c r="A271">
        <v>13</v>
      </c>
      <c r="B271" t="s">
        <v>118</v>
      </c>
      <c r="C271" s="8">
        <v>1.6304500000000002</v>
      </c>
      <c r="D271" s="8">
        <v>1.6570250000000002</v>
      </c>
      <c r="E271" s="8">
        <v>1.6943000000000001</v>
      </c>
      <c r="F271" s="8">
        <v>1.7305499999999998</v>
      </c>
      <c r="G271" s="8">
        <v>1.7557500000000001</v>
      </c>
      <c r="H271" s="8">
        <v>1.771325</v>
      </c>
      <c r="I271" s="8">
        <v>1.7846250000000001</v>
      </c>
      <c r="J271" s="8">
        <v>1.8145749999999998</v>
      </c>
      <c r="K271" s="8">
        <v>1.8915999999999999</v>
      </c>
      <c r="L271" s="8">
        <v>2.0327000000000002</v>
      </c>
      <c r="M271" s="8">
        <v>2.1763249999999998</v>
      </c>
      <c r="N271" s="8">
        <v>2.2763999999999998</v>
      </c>
      <c r="O271" s="8">
        <v>2.3423749999999997</v>
      </c>
      <c r="P271" s="8">
        <v>2.4236249999999999</v>
      </c>
      <c r="Q271" s="8">
        <v>2.5495000000000001</v>
      </c>
      <c r="R271" s="8">
        <v>2.6024750000000001</v>
      </c>
      <c r="S271" s="8">
        <v>2.5694749999999997</v>
      </c>
      <c r="T271" s="8">
        <v>2.5303999999999998</v>
      </c>
      <c r="U271" s="8">
        <v>2.4988000000000001</v>
      </c>
      <c r="V271" s="8">
        <v>2.4699749999999998</v>
      </c>
      <c r="W271" s="8">
        <v>2.4556</v>
      </c>
      <c r="X271" s="8">
        <v>2.4756</v>
      </c>
      <c r="Y271" s="8">
        <v>2.499425</v>
      </c>
      <c r="Z271" s="8">
        <v>2.4984250000000001</v>
      </c>
      <c r="AA271" s="8">
        <v>2.4914749999999999</v>
      </c>
      <c r="AB271" s="8">
        <v>2.5</v>
      </c>
      <c r="AC271" s="8">
        <v>2.52555</v>
      </c>
      <c r="AD271" s="8">
        <v>2.542475</v>
      </c>
      <c r="AE271" s="8">
        <v>2.5318499999999999</v>
      </c>
      <c r="AF271" s="8">
        <v>2.5015250000000004</v>
      </c>
      <c r="AG271" s="8">
        <v>2.462475</v>
      </c>
      <c r="AH271" s="8">
        <v>2.4260250000000001</v>
      </c>
    </row>
    <row r="272" spans="1:34" x14ac:dyDescent="0.25">
      <c r="A272">
        <v>14</v>
      </c>
      <c r="B272" t="s">
        <v>119</v>
      </c>
      <c r="C272" s="8">
        <v>0.37330000000000008</v>
      </c>
      <c r="D272" s="8">
        <v>0.38130799999999998</v>
      </c>
      <c r="E272" s="8">
        <v>0.39246800000000009</v>
      </c>
      <c r="F272" s="8">
        <v>0.40257200000000004</v>
      </c>
      <c r="G272" s="8">
        <v>0.40987200000000001</v>
      </c>
      <c r="H272" s="8">
        <v>0.41412800000000005</v>
      </c>
      <c r="I272" s="8">
        <v>0.41687200000000002</v>
      </c>
      <c r="J272" s="8">
        <v>0.42123600000000005</v>
      </c>
      <c r="K272" s="8">
        <v>0.43187600000000004</v>
      </c>
      <c r="L272" s="8">
        <v>0.44803200000000004</v>
      </c>
      <c r="M272" s="8">
        <v>0.45812400000000003</v>
      </c>
      <c r="N272" s="8">
        <v>0.45952400000000004</v>
      </c>
      <c r="O272" s="8">
        <v>0.45748000000000005</v>
      </c>
      <c r="P272" s="8">
        <v>0.45735199999999998</v>
      </c>
      <c r="Q272" s="8">
        <v>0.46176400000000001</v>
      </c>
      <c r="R272" s="8">
        <v>0.46136000000000005</v>
      </c>
      <c r="S272" s="8">
        <v>0.45397600000000005</v>
      </c>
      <c r="T272" s="8">
        <v>0.44484000000000001</v>
      </c>
      <c r="U272" s="8">
        <v>0.43591599999999997</v>
      </c>
      <c r="V272" s="8">
        <v>0.42776800000000004</v>
      </c>
      <c r="W272" s="8">
        <v>0.42202000000000001</v>
      </c>
      <c r="X272" s="8">
        <v>0.41777999999999998</v>
      </c>
      <c r="Y272" s="8">
        <v>0.41363600000000006</v>
      </c>
      <c r="Z272" s="8">
        <v>0.40915600000000008</v>
      </c>
      <c r="AA272" s="8">
        <v>0.40438400000000002</v>
      </c>
      <c r="AB272" s="8">
        <v>0.4</v>
      </c>
      <c r="AC272" s="8">
        <v>0.39563999999999999</v>
      </c>
      <c r="AD272" s="8">
        <v>0.39178400000000002</v>
      </c>
      <c r="AE272" s="8">
        <v>0.38852400000000004</v>
      </c>
      <c r="AF272" s="8">
        <v>0.38490800000000008</v>
      </c>
      <c r="AG272" s="8">
        <v>0.38064399999999998</v>
      </c>
      <c r="AH272" s="8">
        <v>0.37624000000000002</v>
      </c>
    </row>
    <row r="273" spans="1:34" x14ac:dyDescent="0.25">
      <c r="A273">
        <v>15</v>
      </c>
      <c r="B273" t="s">
        <v>120</v>
      </c>
      <c r="C273" s="8">
        <v>0.67209000000000008</v>
      </c>
      <c r="D273" s="8">
        <v>0.67816999999999994</v>
      </c>
      <c r="E273" s="8">
        <v>0.67796000000000012</v>
      </c>
      <c r="F273" s="8">
        <v>0.68545</v>
      </c>
      <c r="G273" s="8">
        <v>0.69418999999999997</v>
      </c>
      <c r="H273" s="8">
        <v>0.70823999999999998</v>
      </c>
      <c r="I273" s="8">
        <v>0.72636000000000001</v>
      </c>
      <c r="J273" s="8">
        <v>0.74004999999999999</v>
      </c>
      <c r="K273" s="8">
        <v>0.75778000000000001</v>
      </c>
      <c r="L273" s="8">
        <v>0.78055000000000008</v>
      </c>
      <c r="M273" s="8">
        <v>0.81471999999999989</v>
      </c>
      <c r="N273" s="8">
        <v>0.85002999999999995</v>
      </c>
      <c r="O273" s="8">
        <v>0.87809999999999999</v>
      </c>
      <c r="P273" s="8">
        <v>0.91150000000000009</v>
      </c>
      <c r="Q273" s="8">
        <v>0.94284999999999997</v>
      </c>
      <c r="R273" s="8">
        <v>0.96471999999999991</v>
      </c>
      <c r="S273" s="8">
        <v>0.97765000000000002</v>
      </c>
      <c r="T273" s="8">
        <v>0.98238000000000003</v>
      </c>
      <c r="U273" s="8">
        <v>0.97995999999999994</v>
      </c>
      <c r="V273" s="8">
        <v>0.9748</v>
      </c>
      <c r="W273" s="8">
        <v>0.97403000000000006</v>
      </c>
      <c r="X273" s="8">
        <v>0.97553000000000001</v>
      </c>
      <c r="Y273" s="8">
        <v>0.97090999999999994</v>
      </c>
      <c r="Z273" s="8">
        <v>0.96963999999999995</v>
      </c>
      <c r="AA273" s="8">
        <v>0.97628000000000004</v>
      </c>
      <c r="AB273" s="8">
        <v>1</v>
      </c>
      <c r="AC273" s="8">
        <v>1.03386</v>
      </c>
      <c r="AD273" s="8">
        <v>1.05308</v>
      </c>
      <c r="AE273" s="8">
        <v>1.0682400000000001</v>
      </c>
      <c r="AF273" s="8">
        <v>1.07894</v>
      </c>
      <c r="AG273" s="8">
        <v>1.07992</v>
      </c>
      <c r="AH273" s="8">
        <v>1.07799</v>
      </c>
    </row>
    <row r="274" spans="1:34" x14ac:dyDescent="0.25">
      <c r="A274">
        <v>16</v>
      </c>
      <c r="B274" t="s">
        <v>121</v>
      </c>
      <c r="C274" s="8">
        <v>0.7643700000000001</v>
      </c>
      <c r="D274" s="8">
        <v>0.78508800000000012</v>
      </c>
      <c r="E274" s="8">
        <v>0.80884800000000001</v>
      </c>
      <c r="F274" s="8">
        <v>0.82937700000000003</v>
      </c>
      <c r="G274" s="8">
        <v>0.84537899999999988</v>
      </c>
      <c r="H274" s="8">
        <v>0.87135300000000004</v>
      </c>
      <c r="I274" s="8">
        <v>0.89233200000000001</v>
      </c>
      <c r="J274" s="8">
        <v>0.902115</v>
      </c>
      <c r="K274" s="8">
        <v>0.90904499999999999</v>
      </c>
      <c r="L274" s="8">
        <v>0.91362600000000005</v>
      </c>
      <c r="M274" s="8">
        <v>0.931365</v>
      </c>
      <c r="N274" s="8">
        <v>0.95346000000000009</v>
      </c>
      <c r="O274" s="8">
        <v>0.97031699999999999</v>
      </c>
      <c r="P274" s="8">
        <v>0.97849799999999998</v>
      </c>
      <c r="Q274" s="8">
        <v>0.9707039999999999</v>
      </c>
      <c r="R274" s="8">
        <v>0.95655600000000007</v>
      </c>
      <c r="S274" s="8">
        <v>0.94115699999999991</v>
      </c>
      <c r="T274" s="8">
        <v>0.92656800000000006</v>
      </c>
      <c r="U274" s="8">
        <v>0.91876499999999994</v>
      </c>
      <c r="V274" s="8">
        <v>0.91400400000000004</v>
      </c>
      <c r="W274" s="8">
        <v>0.90733500000000011</v>
      </c>
      <c r="X274" s="8">
        <v>0.90443699999999994</v>
      </c>
      <c r="Y274" s="8">
        <v>0.90283500000000005</v>
      </c>
      <c r="Z274" s="8">
        <v>0.90369900000000003</v>
      </c>
      <c r="AA274" s="8">
        <v>0.90468900000000008</v>
      </c>
      <c r="AB274" s="8">
        <v>0.9</v>
      </c>
      <c r="AC274" s="8">
        <v>0.89478000000000013</v>
      </c>
      <c r="AD274" s="8">
        <v>0.89037000000000011</v>
      </c>
      <c r="AE274" s="8">
        <v>0.88720200000000005</v>
      </c>
      <c r="AF274" s="8">
        <v>0.88644599999999996</v>
      </c>
      <c r="AG274" s="8">
        <v>0.88434000000000013</v>
      </c>
      <c r="AH274" s="8">
        <v>0.88066800000000001</v>
      </c>
    </row>
    <row r="275" spans="1:34" x14ac:dyDescent="0.25">
      <c r="A275">
        <v>17</v>
      </c>
      <c r="B275" t="s">
        <v>122</v>
      </c>
      <c r="C275" s="8">
        <v>0.16701199999999999</v>
      </c>
      <c r="D275" s="8">
        <v>0.17081200000000002</v>
      </c>
      <c r="E275" s="8">
        <v>0.174844</v>
      </c>
      <c r="F275" s="8">
        <v>0.17740600000000001</v>
      </c>
      <c r="G275" s="8">
        <v>0.17768799999999998</v>
      </c>
      <c r="H275" s="8">
        <v>0.17713800000000002</v>
      </c>
      <c r="I275" s="8">
        <v>0.17746600000000001</v>
      </c>
      <c r="J275" s="8">
        <v>0.17850200000000002</v>
      </c>
      <c r="K275" s="8">
        <v>0.18148800000000001</v>
      </c>
      <c r="L275" s="8">
        <v>0.18643799999999999</v>
      </c>
      <c r="M275" s="8">
        <v>0.190942</v>
      </c>
      <c r="N275" s="8">
        <v>0.19594999999999999</v>
      </c>
      <c r="O275" s="8">
        <v>0.20236200000000001</v>
      </c>
      <c r="P275" s="8">
        <v>0.208064</v>
      </c>
      <c r="Q275" s="8">
        <v>0.21103000000000002</v>
      </c>
      <c r="R275" s="8">
        <v>0.21271399999999999</v>
      </c>
      <c r="S275" s="8">
        <v>0.21329599999999999</v>
      </c>
      <c r="T275" s="8">
        <v>0.21320800000000001</v>
      </c>
      <c r="U275" s="8">
        <v>0.21404600000000001</v>
      </c>
      <c r="V275" s="8">
        <v>0.21499000000000001</v>
      </c>
      <c r="W275" s="8">
        <v>0.21533600000000003</v>
      </c>
      <c r="X275" s="8">
        <v>0.21418999999999999</v>
      </c>
      <c r="Y275" s="8">
        <v>0.21122600000000002</v>
      </c>
      <c r="Z275" s="8">
        <v>0.20751600000000001</v>
      </c>
      <c r="AA275" s="8">
        <v>0.20380200000000001</v>
      </c>
      <c r="AB275" s="8">
        <v>0.2</v>
      </c>
      <c r="AC275" s="8">
        <v>0.19670599999999999</v>
      </c>
      <c r="AD275" s="8">
        <v>0.19431399999999999</v>
      </c>
      <c r="AE275" s="8">
        <v>0.191938</v>
      </c>
      <c r="AF275" s="8">
        <v>0.189392</v>
      </c>
      <c r="AG275" s="8">
        <v>0.18663199999999999</v>
      </c>
      <c r="AH275" s="8">
        <v>0.18363600000000002</v>
      </c>
    </row>
    <row r="276" spans="1:34" x14ac:dyDescent="0.25">
      <c r="A276">
        <v>18</v>
      </c>
      <c r="B276" t="s">
        <v>123</v>
      </c>
      <c r="C276" s="8">
        <v>0.48887999999999998</v>
      </c>
      <c r="D276" s="8">
        <v>0.49106499999999997</v>
      </c>
      <c r="E276" s="8">
        <v>0.49396500000000004</v>
      </c>
      <c r="F276" s="8">
        <v>0.49766500000000002</v>
      </c>
      <c r="G276" s="8">
        <v>0.50084000000000006</v>
      </c>
      <c r="H276" s="8">
        <v>0.50435000000000008</v>
      </c>
      <c r="I276" s="8">
        <v>0.50656500000000004</v>
      </c>
      <c r="J276" s="8">
        <v>0.50643500000000008</v>
      </c>
      <c r="K276" s="8">
        <v>0.50759999999999994</v>
      </c>
      <c r="L276" s="8">
        <v>0.51068500000000006</v>
      </c>
      <c r="M276" s="8">
        <v>0.51234499999999994</v>
      </c>
      <c r="N276" s="8">
        <v>0.51249</v>
      </c>
      <c r="O276" s="8">
        <v>0.512235</v>
      </c>
      <c r="P276" s="8">
        <v>0.51159500000000002</v>
      </c>
      <c r="Q276" s="8">
        <v>0.51232999999999995</v>
      </c>
      <c r="R276" s="8">
        <v>0.51248499999999997</v>
      </c>
      <c r="S276" s="8">
        <v>0.50881999999999994</v>
      </c>
      <c r="T276" s="8">
        <v>0.50462000000000007</v>
      </c>
      <c r="U276" s="8">
        <v>0.50409999999999999</v>
      </c>
      <c r="V276" s="8">
        <v>0.50576500000000002</v>
      </c>
      <c r="W276" s="8">
        <v>0.50845999999999991</v>
      </c>
      <c r="X276" s="8">
        <v>0.50985500000000006</v>
      </c>
      <c r="Y276" s="8">
        <v>0.508355</v>
      </c>
      <c r="Z276" s="8">
        <v>0.50472499999999998</v>
      </c>
      <c r="AA276" s="8">
        <v>0.50180500000000006</v>
      </c>
      <c r="AB276" s="8">
        <v>0.5</v>
      </c>
      <c r="AC276" s="8">
        <v>0.49693500000000002</v>
      </c>
      <c r="AD276" s="8">
        <v>0.49390000000000001</v>
      </c>
      <c r="AE276" s="8">
        <v>0.49130000000000001</v>
      </c>
      <c r="AF276" s="8">
        <v>0.48847000000000002</v>
      </c>
      <c r="AG276" s="8">
        <v>0.48487499999999994</v>
      </c>
      <c r="AH276" s="8">
        <v>0.48058500000000004</v>
      </c>
    </row>
    <row r="277" spans="1:34" x14ac:dyDescent="0.25">
      <c r="A277">
        <v>19</v>
      </c>
      <c r="B277" t="s">
        <v>124</v>
      </c>
      <c r="C277" s="8">
        <v>1.9237119999999999</v>
      </c>
      <c r="D277" s="8">
        <v>1.9303619999999997</v>
      </c>
      <c r="E277" s="8">
        <v>1.9421039999999998</v>
      </c>
      <c r="F277" s="8">
        <v>1.9598119999999997</v>
      </c>
      <c r="G277" s="8">
        <v>1.9799329999999997</v>
      </c>
      <c r="H277" s="8">
        <v>1.9989519999999998</v>
      </c>
      <c r="I277" s="8">
        <v>2.0074829999999997</v>
      </c>
      <c r="J277" s="8">
        <v>2.0080529999999999</v>
      </c>
      <c r="K277" s="8">
        <v>2.0108839999999999</v>
      </c>
      <c r="L277" s="8">
        <v>2.0129929999999998</v>
      </c>
      <c r="M277" s="8">
        <v>2.0083570000000002</v>
      </c>
      <c r="N277" s="8">
        <v>1.9989899999999998</v>
      </c>
      <c r="O277" s="8">
        <v>1.9907820000000001</v>
      </c>
      <c r="P277" s="8">
        <v>1.9809589999999997</v>
      </c>
      <c r="Q277" s="8">
        <v>1.9676399999999998</v>
      </c>
      <c r="R277" s="8">
        <v>1.9557840000000002</v>
      </c>
      <c r="S277" s="8">
        <v>1.9439090000000001</v>
      </c>
      <c r="T277" s="8">
        <v>1.9312929999999999</v>
      </c>
      <c r="U277" s="8">
        <v>1.9214319999999998</v>
      </c>
      <c r="V277" s="8">
        <v>1.9145159999999999</v>
      </c>
      <c r="W277" s="8">
        <v>1.9178979999999999</v>
      </c>
      <c r="X277" s="8">
        <v>1.9260869999999999</v>
      </c>
      <c r="Y277" s="8">
        <v>1.9237690000000001</v>
      </c>
      <c r="Z277" s="8">
        <v>1.9136229999999999</v>
      </c>
      <c r="AA277" s="8">
        <v>1.9047499999999999</v>
      </c>
      <c r="AB277" s="8">
        <v>1.9</v>
      </c>
      <c r="AC277" s="8">
        <v>1.9009119999999999</v>
      </c>
      <c r="AD277" s="8">
        <v>1.9101649999999999</v>
      </c>
      <c r="AE277" s="8">
        <v>1.920995</v>
      </c>
      <c r="AF277" s="8">
        <v>1.9319770000000001</v>
      </c>
      <c r="AG277" s="8">
        <v>1.9435289999999998</v>
      </c>
      <c r="AH277" s="8">
        <v>1.9521549999999999</v>
      </c>
    </row>
    <row r="278" spans="1:34" x14ac:dyDescent="0.25">
      <c r="A278">
        <v>20</v>
      </c>
      <c r="B278" t="s">
        <v>125</v>
      </c>
      <c r="C278" s="8">
        <v>0.29045399999999999</v>
      </c>
      <c r="D278" s="8">
        <v>0.28888400000000003</v>
      </c>
      <c r="E278" s="8">
        <v>0.28749800000000003</v>
      </c>
      <c r="F278" s="8">
        <v>0.28598200000000007</v>
      </c>
      <c r="G278" s="8">
        <v>0.28467599999999998</v>
      </c>
      <c r="H278" s="8">
        <v>0.28336</v>
      </c>
      <c r="I278" s="8">
        <v>0.28153600000000001</v>
      </c>
      <c r="J278" s="8">
        <v>0.27972400000000003</v>
      </c>
      <c r="K278" s="8">
        <v>0.27839400000000003</v>
      </c>
      <c r="L278" s="8">
        <v>0.27634000000000003</v>
      </c>
      <c r="M278" s="8">
        <v>0.27412599999999998</v>
      </c>
      <c r="N278" s="8">
        <v>0.27151200000000003</v>
      </c>
      <c r="O278" s="8">
        <v>0.26775199999999999</v>
      </c>
      <c r="P278" s="8">
        <v>0.26344000000000001</v>
      </c>
      <c r="Q278" s="8">
        <v>0.258606</v>
      </c>
      <c r="R278" s="8">
        <v>0.25356800000000002</v>
      </c>
      <c r="S278" s="8">
        <v>0.247778</v>
      </c>
      <c r="T278" s="8">
        <v>0.24172000000000002</v>
      </c>
      <c r="U278" s="8">
        <v>0.23583000000000001</v>
      </c>
      <c r="V278" s="8">
        <v>0.23009000000000002</v>
      </c>
      <c r="W278" s="8">
        <v>0.22515600000000002</v>
      </c>
      <c r="X278" s="8">
        <v>0.22037600000000002</v>
      </c>
      <c r="Y278" s="8">
        <v>0.215254</v>
      </c>
      <c r="Z278" s="8">
        <v>0.21000800000000003</v>
      </c>
      <c r="AA278" s="8">
        <v>0.20477200000000001</v>
      </c>
      <c r="AB278" s="8">
        <v>0.2</v>
      </c>
      <c r="AC278" s="8">
        <v>0.19632400000000005</v>
      </c>
      <c r="AD278" s="8">
        <v>0.19336000000000003</v>
      </c>
      <c r="AE278" s="8">
        <v>0.190104</v>
      </c>
      <c r="AF278" s="8">
        <v>0.18618400000000002</v>
      </c>
      <c r="AG278" s="8">
        <v>0.18187</v>
      </c>
      <c r="AH278" s="8">
        <v>0.17763600000000002</v>
      </c>
    </row>
    <row r="279" spans="1:34" x14ac:dyDescent="0.25">
      <c r="A279">
        <v>21</v>
      </c>
      <c r="B279" t="s">
        <v>126</v>
      </c>
      <c r="C279" s="8">
        <v>0.12778</v>
      </c>
      <c r="D279" s="8">
        <v>0.12767100000000001</v>
      </c>
      <c r="E279" s="8">
        <v>0.12790399999999999</v>
      </c>
      <c r="F279" s="8">
        <v>0.12848899999999999</v>
      </c>
      <c r="G279" s="8">
        <v>0.12910200000000002</v>
      </c>
      <c r="H279" s="8">
        <v>0.129357</v>
      </c>
      <c r="I279" s="8">
        <v>0.12928100000000001</v>
      </c>
      <c r="J279" s="8">
        <v>0.12918199999999999</v>
      </c>
      <c r="K279" s="8">
        <v>0.12961900000000001</v>
      </c>
      <c r="L279" s="8">
        <v>0.130356</v>
      </c>
      <c r="M279" s="8">
        <v>0.13069800000000001</v>
      </c>
      <c r="N279" s="8">
        <v>0.13018299999999999</v>
      </c>
      <c r="O279" s="8">
        <v>0.12886900000000001</v>
      </c>
      <c r="P279" s="8">
        <v>0.12745400000000001</v>
      </c>
      <c r="Q279" s="8">
        <v>0.12586800000000001</v>
      </c>
      <c r="R279" s="8">
        <v>0.123713</v>
      </c>
      <c r="S279" s="8">
        <v>0.12121999999999999</v>
      </c>
      <c r="T279" s="8">
        <v>0.11873000000000002</v>
      </c>
      <c r="U279" s="8">
        <v>0.11686900000000001</v>
      </c>
      <c r="V279" s="8">
        <v>0.11536300000000001</v>
      </c>
      <c r="W279" s="8">
        <v>0.113208</v>
      </c>
      <c r="X279" s="8">
        <v>0.110541</v>
      </c>
      <c r="Y279" s="8">
        <v>0.10791400000000001</v>
      </c>
      <c r="Z279" s="8">
        <v>0.105323</v>
      </c>
      <c r="AA279" s="8">
        <v>0.10261200000000001</v>
      </c>
      <c r="AB279" s="8">
        <v>0.1</v>
      </c>
      <c r="AC279" s="8">
        <v>9.7519000000000008E-2</v>
      </c>
      <c r="AD279" s="8">
        <v>9.5099000000000003E-2</v>
      </c>
      <c r="AE279" s="8">
        <v>9.2734999999999998E-2</v>
      </c>
      <c r="AF279" s="8">
        <v>9.0408000000000002E-2</v>
      </c>
      <c r="AG279" s="8">
        <v>8.7980000000000003E-2</v>
      </c>
      <c r="AH279" s="8">
        <v>8.5540000000000005E-2</v>
      </c>
    </row>
    <row r="280" spans="1:34" x14ac:dyDescent="0.25">
      <c r="A280">
        <v>22</v>
      </c>
      <c r="B280" t="s">
        <v>127</v>
      </c>
      <c r="C280" s="8">
        <v>0.53402500000000008</v>
      </c>
      <c r="D280" s="8">
        <v>0.54081000000000001</v>
      </c>
      <c r="E280" s="8">
        <v>0.55176000000000003</v>
      </c>
      <c r="F280" s="8">
        <v>0.56633999999999995</v>
      </c>
      <c r="G280" s="8">
        <v>0.57517499999999999</v>
      </c>
      <c r="H280" s="8">
        <v>0.57935999999999999</v>
      </c>
      <c r="I280" s="8">
        <v>0.58377000000000001</v>
      </c>
      <c r="J280" s="8">
        <v>0.58659499999999998</v>
      </c>
      <c r="K280" s="8">
        <v>0.58765000000000001</v>
      </c>
      <c r="L280" s="8">
        <v>0.58863999999999994</v>
      </c>
      <c r="M280" s="8">
        <v>0.58813000000000004</v>
      </c>
      <c r="N280" s="8">
        <v>0.58457500000000007</v>
      </c>
      <c r="O280" s="8">
        <v>0.58004500000000003</v>
      </c>
      <c r="P280" s="8">
        <v>0.57665</v>
      </c>
      <c r="Q280" s="8">
        <v>0.57347499999999996</v>
      </c>
      <c r="R280" s="8">
        <v>0.57069999999999999</v>
      </c>
      <c r="S280" s="8">
        <v>0.567075</v>
      </c>
      <c r="T280" s="8">
        <v>0.55918500000000004</v>
      </c>
      <c r="U280" s="8">
        <v>0.54942999999999997</v>
      </c>
      <c r="V280" s="8">
        <v>0.54388499999999995</v>
      </c>
      <c r="W280" s="8">
        <v>0.54034000000000004</v>
      </c>
      <c r="X280" s="8">
        <v>0.53345999999999993</v>
      </c>
      <c r="Y280" s="8">
        <v>0.52378500000000006</v>
      </c>
      <c r="Z280" s="8">
        <v>0.51420999999999994</v>
      </c>
      <c r="AA280" s="8">
        <v>0.50667499999999999</v>
      </c>
      <c r="AB280" s="8">
        <v>0.5</v>
      </c>
      <c r="AC280" s="8">
        <v>0.49413499999999999</v>
      </c>
      <c r="AD280" s="8">
        <v>0.49145499999999998</v>
      </c>
      <c r="AE280" s="8">
        <v>0.49101</v>
      </c>
      <c r="AF280" s="8">
        <v>0.48771999999999999</v>
      </c>
      <c r="AG280" s="8">
        <v>0.48607500000000003</v>
      </c>
      <c r="AH280" s="8">
        <v>0.48829500000000003</v>
      </c>
    </row>
    <row r="281" spans="1:34" x14ac:dyDescent="0.25">
      <c r="A281">
        <v>23</v>
      </c>
      <c r="B281" t="s">
        <v>128</v>
      </c>
      <c r="C281" s="8">
        <v>0.27243599999999996</v>
      </c>
      <c r="D281" s="8">
        <v>0.27976499999999999</v>
      </c>
      <c r="E281" s="8">
        <v>0.29118899999999998</v>
      </c>
      <c r="F281" s="8">
        <v>0.30291299999999999</v>
      </c>
      <c r="G281" s="8">
        <v>0.31021500000000002</v>
      </c>
      <c r="H281" s="8">
        <v>0.315693</v>
      </c>
      <c r="I281" s="8">
        <v>0.31886399999999998</v>
      </c>
      <c r="J281" s="8">
        <v>0.31988099999999997</v>
      </c>
      <c r="K281" s="8">
        <v>0.320988</v>
      </c>
      <c r="L281" s="8">
        <v>0.322515</v>
      </c>
      <c r="M281" s="8">
        <v>0.32711100000000004</v>
      </c>
      <c r="N281" s="8">
        <v>0.334623</v>
      </c>
      <c r="O281" s="8">
        <v>0.34036499999999997</v>
      </c>
      <c r="P281" s="8">
        <v>0.34246499999999996</v>
      </c>
      <c r="Q281" s="8">
        <v>0.34224899999999997</v>
      </c>
      <c r="R281" s="8">
        <v>0.34086599999999995</v>
      </c>
      <c r="S281" s="8">
        <v>0.33755400000000002</v>
      </c>
      <c r="T281" s="8">
        <v>0.33379800000000004</v>
      </c>
      <c r="U281" s="8">
        <v>0.330876</v>
      </c>
      <c r="V281" s="8">
        <v>0.32679000000000002</v>
      </c>
      <c r="W281" s="8">
        <v>0.32427899999999998</v>
      </c>
      <c r="X281" s="8">
        <v>0.32258400000000004</v>
      </c>
      <c r="Y281" s="8">
        <v>0.318498</v>
      </c>
      <c r="Z281" s="8">
        <v>0.31275900000000001</v>
      </c>
      <c r="AA281" s="8">
        <v>0.30618599999999996</v>
      </c>
      <c r="AB281" s="8">
        <v>0.3</v>
      </c>
      <c r="AC281" s="8">
        <v>0.29400900000000002</v>
      </c>
      <c r="AD281" s="8">
        <v>0.28859999999999997</v>
      </c>
      <c r="AE281" s="8">
        <v>0.28338599999999997</v>
      </c>
      <c r="AF281" s="8">
        <v>0.27806099999999995</v>
      </c>
      <c r="AG281" s="8">
        <v>0.27305999999999997</v>
      </c>
      <c r="AH281" s="8">
        <v>0.26846999999999999</v>
      </c>
    </row>
    <row r="282" spans="1:34" x14ac:dyDescent="0.25">
      <c r="A282">
        <v>24</v>
      </c>
      <c r="B282" t="s">
        <v>129</v>
      </c>
      <c r="C282" s="8">
        <v>1.07501</v>
      </c>
      <c r="D282" s="8">
        <v>1.0580000000000001</v>
      </c>
      <c r="E282" s="8">
        <v>1.0423199999999999</v>
      </c>
      <c r="F282" s="8">
        <v>1.02701</v>
      </c>
      <c r="G282" s="8">
        <v>1.01414</v>
      </c>
      <c r="H282" s="8">
        <v>1.0012300000000001</v>
      </c>
      <c r="I282" s="8">
        <v>0.98814999999999997</v>
      </c>
      <c r="J282" s="8">
        <v>0.97777000000000003</v>
      </c>
      <c r="K282" s="8">
        <v>0.96606999999999998</v>
      </c>
      <c r="L282" s="8">
        <v>0.95365999999999995</v>
      </c>
      <c r="M282" s="8">
        <v>0.93968000000000007</v>
      </c>
      <c r="N282" s="8">
        <v>0.92632000000000003</v>
      </c>
      <c r="O282" s="8">
        <v>0.91644000000000003</v>
      </c>
      <c r="P282" s="8">
        <v>0.90528000000000008</v>
      </c>
      <c r="Q282" s="8">
        <v>0.91478999999999999</v>
      </c>
      <c r="R282" s="8">
        <v>0.94718999999999998</v>
      </c>
      <c r="S282" s="8">
        <v>0.95829999999999993</v>
      </c>
      <c r="T282" s="8">
        <v>0.94855999999999996</v>
      </c>
      <c r="U282" s="8">
        <v>0.93998000000000004</v>
      </c>
      <c r="V282" s="8">
        <v>0.93481999999999998</v>
      </c>
      <c r="W282" s="8">
        <v>0.94630999999999998</v>
      </c>
      <c r="X282" s="8">
        <v>0.9612099999999999</v>
      </c>
      <c r="Y282" s="8">
        <v>0.96453999999999995</v>
      </c>
      <c r="Z282" s="8">
        <v>0.96204999999999996</v>
      </c>
      <c r="AA282" s="8">
        <v>0.95748999999999995</v>
      </c>
      <c r="AB282" s="8">
        <v>1</v>
      </c>
      <c r="AC282" s="8">
        <v>1.0765099999999999</v>
      </c>
      <c r="AD282" s="8">
        <v>1.1398699999999999</v>
      </c>
      <c r="AE282" s="8">
        <v>1.19937</v>
      </c>
      <c r="AF282" s="8">
        <v>1.2403299999999999</v>
      </c>
      <c r="AG282" s="8">
        <v>1.2623800000000001</v>
      </c>
      <c r="AH282" s="8">
        <v>1.28155</v>
      </c>
    </row>
    <row r="283" spans="1:34" x14ac:dyDescent="0.25">
      <c r="A283">
        <v>25</v>
      </c>
      <c r="B283" t="s">
        <v>130</v>
      </c>
      <c r="C283" s="8">
        <v>1.8843359999999998</v>
      </c>
      <c r="D283" s="8">
        <v>1.9011839999999998</v>
      </c>
      <c r="E283" s="8">
        <v>1.929408</v>
      </c>
      <c r="F283" s="8">
        <v>1.9726799999999998</v>
      </c>
      <c r="G283" s="8">
        <v>2.0242559999999998</v>
      </c>
      <c r="H283" s="8">
        <v>2.0731679999999999</v>
      </c>
      <c r="I283" s="8">
        <v>2.1191279999999999</v>
      </c>
      <c r="J283" s="8">
        <v>2.161416</v>
      </c>
      <c r="K283" s="8">
        <v>2.2042559999999995</v>
      </c>
      <c r="L283" s="8">
        <v>2.257968</v>
      </c>
      <c r="M283" s="8">
        <v>2.3165999999999998</v>
      </c>
      <c r="N283" s="8">
        <v>2.3561040000000002</v>
      </c>
      <c r="O283" s="8">
        <v>2.3909039999999999</v>
      </c>
      <c r="P283" s="8">
        <v>2.436312</v>
      </c>
      <c r="Q283" s="8">
        <v>2.4738959999999999</v>
      </c>
      <c r="R283" s="8">
        <v>2.488632</v>
      </c>
      <c r="S283" s="8">
        <v>2.477592</v>
      </c>
      <c r="T283" s="8">
        <v>2.4670800000000002</v>
      </c>
      <c r="U283" s="8">
        <v>2.455632</v>
      </c>
      <c r="V283" s="8">
        <v>2.4412559999999996</v>
      </c>
      <c r="W283" s="8">
        <v>2.4468959999999997</v>
      </c>
      <c r="X283" s="8">
        <v>2.4514079999999998</v>
      </c>
      <c r="Y283" s="8">
        <v>2.445144</v>
      </c>
      <c r="Z283" s="8">
        <v>2.4387599999999998</v>
      </c>
      <c r="AA283" s="8">
        <v>2.4197280000000001</v>
      </c>
      <c r="AB283" s="8">
        <v>2.4</v>
      </c>
      <c r="AC283" s="8">
        <v>2.3868719999999999</v>
      </c>
      <c r="AD283" s="8">
        <v>2.3924639999999999</v>
      </c>
      <c r="AE283" s="8">
        <v>2.4222960000000002</v>
      </c>
      <c r="AF283" s="8">
        <v>2.4486239999999997</v>
      </c>
      <c r="AG283" s="8">
        <v>2.4593760000000002</v>
      </c>
      <c r="AH283" s="8">
        <v>2.4624959999999998</v>
      </c>
    </row>
    <row r="284" spans="1:34" x14ac:dyDescent="0.25">
      <c r="A284">
        <v>26</v>
      </c>
      <c r="B284" t="s">
        <v>131</v>
      </c>
      <c r="C284" s="8">
        <v>0.39762000000000003</v>
      </c>
      <c r="D284" s="8">
        <v>0.40362999999999999</v>
      </c>
      <c r="E284" s="8">
        <v>0.41335500000000003</v>
      </c>
      <c r="F284" s="8">
        <v>0.42363000000000001</v>
      </c>
      <c r="G284" s="8">
        <v>0.43156</v>
      </c>
      <c r="H284" s="8">
        <v>0.43873499999999999</v>
      </c>
      <c r="I284" s="8">
        <v>0.44561999999999996</v>
      </c>
      <c r="J284" s="8">
        <v>0.45316499999999998</v>
      </c>
      <c r="K284" s="8">
        <v>0.4647</v>
      </c>
      <c r="L284" s="8">
        <v>0.48180000000000001</v>
      </c>
      <c r="M284" s="8">
        <v>0.49759999999999999</v>
      </c>
      <c r="N284" s="8">
        <v>0.50857999999999992</v>
      </c>
      <c r="O284" s="8">
        <v>0.51673499999999994</v>
      </c>
      <c r="P284" s="8">
        <v>0.52194499999999999</v>
      </c>
      <c r="Q284" s="8">
        <v>0.52468999999999999</v>
      </c>
      <c r="R284" s="8">
        <v>0.52640500000000001</v>
      </c>
      <c r="S284" s="8">
        <v>0.525675</v>
      </c>
      <c r="T284" s="8">
        <v>0.52262500000000001</v>
      </c>
      <c r="U284" s="8">
        <v>0.52017000000000002</v>
      </c>
      <c r="V284" s="8">
        <v>0.51777499999999999</v>
      </c>
      <c r="W284" s="8">
        <v>0.51924999999999999</v>
      </c>
      <c r="X284" s="8">
        <v>0.52049000000000001</v>
      </c>
      <c r="Y284" s="8">
        <v>0.51639000000000002</v>
      </c>
      <c r="Z284" s="8">
        <v>0.51046500000000006</v>
      </c>
      <c r="AA284" s="8">
        <v>0.50499000000000005</v>
      </c>
      <c r="AB284" s="8">
        <v>0.5</v>
      </c>
      <c r="AC284" s="8">
        <v>0.49905500000000003</v>
      </c>
      <c r="AD284" s="8">
        <v>0.50405</v>
      </c>
      <c r="AE284" s="8">
        <v>0.50703500000000001</v>
      </c>
      <c r="AF284" s="8">
        <v>0.51137500000000002</v>
      </c>
      <c r="AG284" s="8">
        <v>0.52171000000000001</v>
      </c>
      <c r="AH284" s="8">
        <v>0.53273499999999996</v>
      </c>
    </row>
    <row r="285" spans="1:34" x14ac:dyDescent="0.25">
      <c r="A285">
        <v>27</v>
      </c>
      <c r="B285" t="s">
        <v>40</v>
      </c>
      <c r="C285" s="8">
        <v>2.1456300000000001</v>
      </c>
      <c r="D285" s="8">
        <v>2.2414970000000003</v>
      </c>
      <c r="E285" s="8">
        <v>2.3249690000000003</v>
      </c>
      <c r="F285" s="8">
        <v>2.3973779999999998</v>
      </c>
      <c r="G285" s="8">
        <v>2.4400759999999999</v>
      </c>
      <c r="H285" s="8">
        <v>2.4499919999999999</v>
      </c>
      <c r="I285" s="8">
        <v>2.4641259999999998</v>
      </c>
      <c r="J285" s="8">
        <v>2.4889160000000001</v>
      </c>
      <c r="K285" s="8">
        <v>2.5167770000000003</v>
      </c>
      <c r="L285" s="8">
        <v>2.5483379999999998</v>
      </c>
      <c r="M285" s="8">
        <v>2.5768650000000002</v>
      </c>
      <c r="N285" s="8">
        <v>2.6194520000000008</v>
      </c>
      <c r="O285" s="8">
        <v>2.6785039999999998</v>
      </c>
      <c r="P285" s="8">
        <v>2.7514680000000005</v>
      </c>
      <c r="Q285" s="8">
        <v>2.836198</v>
      </c>
      <c r="R285" s="8">
        <v>2.9187080000000005</v>
      </c>
      <c r="S285" s="8">
        <v>3.0077669999999999</v>
      </c>
      <c r="T285" s="8">
        <v>3.0974180000000002</v>
      </c>
      <c r="U285" s="8">
        <v>3.1984280000000003</v>
      </c>
      <c r="V285" s="8">
        <v>3.3255230000000005</v>
      </c>
      <c r="W285" s="8">
        <v>3.426126</v>
      </c>
      <c r="X285" s="8">
        <v>3.5166279999999999</v>
      </c>
      <c r="Y285" s="8">
        <v>3.6072040000000003</v>
      </c>
      <c r="Z285" s="8">
        <v>3.650013</v>
      </c>
      <c r="AA285" s="8">
        <v>3.6739890000000002</v>
      </c>
      <c r="AB285" s="8">
        <v>3.7</v>
      </c>
      <c r="AC285" s="8">
        <v>3.7261959999999998</v>
      </c>
      <c r="AD285" s="8">
        <v>3.7865800000000003</v>
      </c>
      <c r="AE285" s="8">
        <v>3.93865</v>
      </c>
      <c r="AF285" s="8">
        <v>4.1733040000000008</v>
      </c>
      <c r="AG285" s="8">
        <v>4.387238</v>
      </c>
      <c r="AH285" s="8">
        <v>4.5565500000000005</v>
      </c>
    </row>
    <row r="286" spans="1:34" x14ac:dyDescent="0.25">
      <c r="A286">
        <v>28</v>
      </c>
      <c r="B286" t="s">
        <v>42</v>
      </c>
      <c r="C286" s="8">
        <v>7.3625579999999999</v>
      </c>
      <c r="D286" s="8">
        <v>7.641648</v>
      </c>
      <c r="E286" s="8">
        <v>7.9395119999999997</v>
      </c>
      <c r="F286" s="8">
        <v>8.2411560000000001</v>
      </c>
      <c r="G286" s="8">
        <v>8.5058819999999997</v>
      </c>
      <c r="H286" s="8">
        <v>8.7083639999999995</v>
      </c>
      <c r="I286" s="8">
        <v>8.9079479999999993</v>
      </c>
      <c r="J286" s="8">
        <v>9.1348739999999982</v>
      </c>
      <c r="K286" s="8">
        <v>9.4076640000000005</v>
      </c>
      <c r="L286" s="8">
        <v>9.7153559999999999</v>
      </c>
      <c r="M286" s="8">
        <v>10.009691999999999</v>
      </c>
      <c r="N286" s="8">
        <v>10.302390000000001</v>
      </c>
      <c r="O286" s="8">
        <v>10.604412</v>
      </c>
      <c r="P286" s="8">
        <v>10.920168</v>
      </c>
      <c r="Q286" s="8">
        <v>11.227608</v>
      </c>
      <c r="R286" s="8">
        <v>11.466882</v>
      </c>
      <c r="S286" s="8">
        <v>11.690406000000001</v>
      </c>
      <c r="T286" s="8">
        <v>11.920482</v>
      </c>
      <c r="U286" s="8">
        <v>12.116412</v>
      </c>
      <c r="V286" s="8">
        <v>12.327965999999998</v>
      </c>
      <c r="W286" s="8">
        <v>12.581604</v>
      </c>
      <c r="X286" s="8">
        <v>12.792906</v>
      </c>
      <c r="Y286" s="8">
        <v>12.859182000000001</v>
      </c>
      <c r="Z286" s="8">
        <v>12.796811999999999</v>
      </c>
      <c r="AA286" s="8">
        <v>12.70143</v>
      </c>
      <c r="AB286" s="8">
        <v>12.6</v>
      </c>
      <c r="AC286" s="8">
        <v>12.520493999999999</v>
      </c>
      <c r="AD286" s="8">
        <v>12.48723</v>
      </c>
      <c r="AE286" s="8">
        <v>12.474882000000001</v>
      </c>
      <c r="AF286" s="8">
        <v>12.497183999999999</v>
      </c>
      <c r="AG286" s="8">
        <v>12.520620000000001</v>
      </c>
      <c r="AH286" s="8">
        <v>12.503105999999997</v>
      </c>
    </row>
    <row r="287" spans="1:34" x14ac:dyDescent="0.25">
      <c r="A287">
        <v>29</v>
      </c>
      <c r="B287" t="s">
        <v>132</v>
      </c>
      <c r="C287" s="8">
        <v>0.42723099999999997</v>
      </c>
      <c r="D287" s="8">
        <v>0.44778300000000004</v>
      </c>
      <c r="E287" s="8">
        <v>0.46871299999999999</v>
      </c>
      <c r="F287" s="8">
        <v>0.48397999999999997</v>
      </c>
      <c r="G287" s="8">
        <v>0.493087</v>
      </c>
      <c r="H287" s="8">
        <v>0.50272600000000001</v>
      </c>
      <c r="I287" s="8">
        <v>0.51703399999999999</v>
      </c>
      <c r="J287" s="8">
        <v>0.52891299999999997</v>
      </c>
      <c r="K287" s="8">
        <v>0.53449199999999986</v>
      </c>
      <c r="L287" s="8">
        <v>0.543543</v>
      </c>
      <c r="M287" s="8">
        <v>0.55686400000000003</v>
      </c>
      <c r="N287" s="8">
        <v>0.58660000000000001</v>
      </c>
      <c r="O287" s="8">
        <v>0.64019199999999998</v>
      </c>
      <c r="P287" s="8">
        <v>0.69021399999999999</v>
      </c>
      <c r="Q287" s="8">
        <v>0.73117799999999988</v>
      </c>
      <c r="R287" s="8">
        <v>0.75645499999999999</v>
      </c>
      <c r="S287" s="8">
        <v>0.762216</v>
      </c>
      <c r="T287" s="8">
        <v>0.76271999999999995</v>
      </c>
      <c r="U287" s="8">
        <v>0.75982899999999987</v>
      </c>
      <c r="V287" s="8">
        <v>0.75391399999999986</v>
      </c>
      <c r="W287" s="8">
        <v>0.74694899999999986</v>
      </c>
      <c r="X287" s="8">
        <v>0.74060700000000002</v>
      </c>
      <c r="Y287" s="8">
        <v>0.73216499999999995</v>
      </c>
      <c r="Z287" s="8">
        <v>0.71985199999999994</v>
      </c>
      <c r="AA287" s="8">
        <v>0.707812</v>
      </c>
      <c r="AB287" s="8">
        <v>0.7</v>
      </c>
      <c r="AC287" s="8">
        <v>0.69393099999999985</v>
      </c>
      <c r="AD287" s="8">
        <v>0.68619600000000003</v>
      </c>
      <c r="AE287" s="8">
        <v>0.67778199999999988</v>
      </c>
      <c r="AF287" s="8">
        <v>0.67704700000000007</v>
      </c>
      <c r="AG287" s="8">
        <v>0.69052899999999995</v>
      </c>
      <c r="AH287" s="8">
        <v>0.72067799999999993</v>
      </c>
    </row>
    <row r="288" spans="1:34" x14ac:dyDescent="0.25">
      <c r="A288">
        <v>30</v>
      </c>
      <c r="B288" t="s">
        <v>133</v>
      </c>
      <c r="C288" s="8">
        <v>3.1450799999999997</v>
      </c>
      <c r="D288" s="8">
        <v>3.1194600000000001</v>
      </c>
      <c r="E288" s="8">
        <v>3.0943499999999999</v>
      </c>
      <c r="F288" s="8">
        <v>3.0706199999999999</v>
      </c>
      <c r="G288" s="8">
        <v>3.0451800000000002</v>
      </c>
      <c r="H288" s="8">
        <v>3.0218100000000003</v>
      </c>
      <c r="I288" s="8">
        <v>3.0009899999999998</v>
      </c>
      <c r="J288" s="8">
        <v>2.9802599999999999</v>
      </c>
      <c r="K288" s="8">
        <v>2.96271</v>
      </c>
      <c r="L288" s="8">
        <v>2.9526300000000005</v>
      </c>
      <c r="M288" s="8">
        <v>2.95086</v>
      </c>
      <c r="N288" s="8">
        <v>2.9557799999999999</v>
      </c>
      <c r="O288" s="8">
        <v>2.9561099999999998</v>
      </c>
      <c r="P288" s="8">
        <v>2.9456700000000002</v>
      </c>
      <c r="Q288" s="8">
        <v>2.9331</v>
      </c>
      <c r="R288" s="8">
        <v>2.9212199999999995</v>
      </c>
      <c r="S288" s="8">
        <v>2.91039</v>
      </c>
      <c r="T288" s="8">
        <v>2.9028899999999997</v>
      </c>
      <c r="U288" s="8">
        <v>2.8994100000000005</v>
      </c>
      <c r="V288" s="8">
        <v>2.9047500000000004</v>
      </c>
      <c r="W288" s="8">
        <v>2.9165399999999999</v>
      </c>
      <c r="X288" s="8">
        <v>2.9318399999999998</v>
      </c>
      <c r="Y288" s="8">
        <v>2.9484300000000001</v>
      </c>
      <c r="Z288" s="8">
        <v>2.9661599999999999</v>
      </c>
      <c r="AA288" s="8">
        <v>2.9842200000000001</v>
      </c>
      <c r="AB288" s="8">
        <v>3</v>
      </c>
      <c r="AC288" s="8">
        <v>3.0170999999999997</v>
      </c>
      <c r="AD288" s="8">
        <v>3.0377700000000001</v>
      </c>
      <c r="AE288" s="8">
        <v>3.0678300000000003</v>
      </c>
      <c r="AF288" s="8">
        <v>3.0936000000000003</v>
      </c>
      <c r="AG288" s="8">
        <v>3.10791</v>
      </c>
      <c r="AH288" s="8">
        <v>3.1217400000000004</v>
      </c>
    </row>
    <row r="289" spans="1:34" x14ac:dyDescent="0.25">
      <c r="A289">
        <v>31</v>
      </c>
      <c r="B289" t="s">
        <v>134</v>
      </c>
      <c r="C289" s="8">
        <v>6.7021000000000011E-2</v>
      </c>
      <c r="D289" s="8">
        <v>6.9414000000000003E-2</v>
      </c>
      <c r="E289" s="8">
        <v>7.1671000000000012E-2</v>
      </c>
      <c r="F289" s="8">
        <v>7.3632000000000003E-2</v>
      </c>
      <c r="G289" s="8">
        <v>7.5436000000000017E-2</v>
      </c>
      <c r="H289" s="8">
        <v>7.6511999999999997E-2</v>
      </c>
      <c r="I289" s="8">
        <v>7.8122999999999998E-2</v>
      </c>
      <c r="J289" s="8">
        <v>8.0010999999999999E-2</v>
      </c>
      <c r="K289" s="8">
        <v>8.0065000000000011E-2</v>
      </c>
      <c r="L289" s="8">
        <v>7.9469999999999999E-2</v>
      </c>
      <c r="M289" s="8">
        <v>8.0001000000000017E-2</v>
      </c>
      <c r="N289" s="8">
        <v>8.1485000000000002E-2</v>
      </c>
      <c r="O289" s="8">
        <v>8.3843999999999988E-2</v>
      </c>
      <c r="P289" s="8">
        <v>8.6393999999999999E-2</v>
      </c>
      <c r="Q289" s="8">
        <v>8.9312000000000002E-2</v>
      </c>
      <c r="R289" s="8">
        <v>9.1870999999999994E-2</v>
      </c>
      <c r="S289" s="8">
        <v>9.2436000000000004E-2</v>
      </c>
      <c r="T289" s="8">
        <v>9.2309000000000002E-2</v>
      </c>
      <c r="U289" s="8">
        <v>9.3270999999999993E-2</v>
      </c>
      <c r="V289" s="8">
        <v>9.7096000000000016E-2</v>
      </c>
      <c r="W289" s="8">
        <v>0.102621</v>
      </c>
      <c r="X289" s="8">
        <v>0.10469000000000001</v>
      </c>
      <c r="Y289" s="8">
        <v>0.10335599999999999</v>
      </c>
      <c r="Z289" s="8">
        <v>0.10242800000000001</v>
      </c>
      <c r="AA289" s="8">
        <v>0.10142000000000001</v>
      </c>
      <c r="AB289" s="8">
        <v>0.1</v>
      </c>
      <c r="AC289" s="8">
        <v>9.9745000000000014E-2</v>
      </c>
      <c r="AD289" s="8">
        <v>0.101926</v>
      </c>
      <c r="AE289" s="8">
        <v>0.10468300000000001</v>
      </c>
      <c r="AF289" s="8">
        <v>0.10567</v>
      </c>
      <c r="AG289" s="8">
        <v>0.106729</v>
      </c>
      <c r="AH289" s="8">
        <v>0.11047000000000001</v>
      </c>
    </row>
    <row r="290" spans="1:34" x14ac:dyDescent="0.25">
      <c r="A290">
        <v>32</v>
      </c>
      <c r="B290" t="s">
        <v>135</v>
      </c>
      <c r="C290" s="8">
        <v>0.10420000000000001</v>
      </c>
      <c r="D290" s="8">
        <v>0.107256</v>
      </c>
      <c r="E290" s="8">
        <v>0.11108000000000001</v>
      </c>
      <c r="F290" s="8">
        <v>0.116952</v>
      </c>
      <c r="G290" s="8">
        <v>0.12520400000000001</v>
      </c>
      <c r="H290" s="8">
        <v>0.13426400000000002</v>
      </c>
      <c r="I290" s="8">
        <v>0.14192400000000002</v>
      </c>
      <c r="J290" s="8">
        <v>0.15229200000000001</v>
      </c>
      <c r="K290" s="8">
        <v>0.17317199999999999</v>
      </c>
      <c r="L290" s="8">
        <v>0.19719200000000001</v>
      </c>
      <c r="M290" s="8">
        <v>0.22553600000000004</v>
      </c>
      <c r="N290" s="8">
        <v>0.26433200000000001</v>
      </c>
      <c r="O290" s="8">
        <v>0.30553200000000003</v>
      </c>
      <c r="P290" s="8">
        <v>0.34679599999999999</v>
      </c>
      <c r="Q290" s="8">
        <v>0.383656</v>
      </c>
      <c r="R290" s="8">
        <v>0.398316</v>
      </c>
      <c r="S290" s="8">
        <v>0.39586000000000005</v>
      </c>
      <c r="T290" s="8">
        <v>0.39869600000000005</v>
      </c>
      <c r="U290" s="8">
        <v>0.40916800000000003</v>
      </c>
      <c r="V290" s="8">
        <v>0.416404</v>
      </c>
      <c r="W290" s="8">
        <v>0.41532400000000003</v>
      </c>
      <c r="X290" s="8">
        <v>0.41383600000000004</v>
      </c>
      <c r="Y290" s="8">
        <v>0.41612000000000005</v>
      </c>
      <c r="Z290" s="8">
        <v>0.41520800000000008</v>
      </c>
      <c r="AA290" s="8">
        <v>0.40794800000000003</v>
      </c>
      <c r="AB290" s="8">
        <v>0.4</v>
      </c>
      <c r="AC290" s="8">
        <v>0.39395200000000002</v>
      </c>
      <c r="AD290" s="8">
        <v>0.39030799999999999</v>
      </c>
      <c r="AE290" s="8">
        <v>0.38898000000000005</v>
      </c>
      <c r="AF290" s="8">
        <v>0.3931360000000001</v>
      </c>
      <c r="AG290" s="8">
        <v>0.40072800000000003</v>
      </c>
      <c r="AH290" s="8">
        <v>0.407856</v>
      </c>
    </row>
    <row r="291" spans="1:34" x14ac:dyDescent="0.25">
      <c r="A291">
        <v>33</v>
      </c>
      <c r="B291" t="s">
        <v>136</v>
      </c>
      <c r="C291" s="8">
        <v>0.23193800000000001</v>
      </c>
      <c r="D291" s="8">
        <v>0.23353599999999999</v>
      </c>
      <c r="E291" s="8">
        <v>0.23570199999999999</v>
      </c>
      <c r="F291" s="8">
        <v>0.24049600000000002</v>
      </c>
      <c r="G291" s="8">
        <v>0.24564400000000003</v>
      </c>
      <c r="H291" s="8">
        <v>0.25023400000000001</v>
      </c>
      <c r="I291" s="8">
        <v>0.25432199999999999</v>
      </c>
      <c r="J291" s="8">
        <v>0.25799800000000001</v>
      </c>
      <c r="K291" s="8">
        <v>0.26076600000000005</v>
      </c>
      <c r="L291" s="8">
        <v>0.260486</v>
      </c>
      <c r="M291" s="8">
        <v>0.25801200000000002</v>
      </c>
      <c r="N291" s="8">
        <v>0.25459400000000004</v>
      </c>
      <c r="O291" s="8">
        <v>0.25115599999999999</v>
      </c>
      <c r="P291" s="8">
        <v>0.24884800000000001</v>
      </c>
      <c r="Q291" s="8">
        <v>0.24635000000000001</v>
      </c>
      <c r="R291" s="8">
        <v>0.24238600000000002</v>
      </c>
      <c r="S291" s="8">
        <v>0.23754</v>
      </c>
      <c r="T291" s="8">
        <v>0.23246600000000001</v>
      </c>
      <c r="U291" s="8">
        <v>0.22720600000000002</v>
      </c>
      <c r="V291" s="8">
        <v>0.22328200000000004</v>
      </c>
      <c r="W291" s="8">
        <v>0.21972999999999998</v>
      </c>
      <c r="X291" s="8">
        <v>0.21519800000000003</v>
      </c>
      <c r="Y291" s="8">
        <v>0.21092200000000003</v>
      </c>
      <c r="Z291" s="8">
        <v>0.207534</v>
      </c>
      <c r="AA291" s="8">
        <v>0.20414599999999999</v>
      </c>
      <c r="AB291" s="8">
        <v>0.2</v>
      </c>
      <c r="AC291" s="8">
        <v>0.19628200000000004</v>
      </c>
      <c r="AD291" s="8">
        <v>0.19249000000000002</v>
      </c>
      <c r="AE291" s="8">
        <v>0.18840799999999999</v>
      </c>
      <c r="AF291" s="8">
        <v>0.18635200000000002</v>
      </c>
      <c r="AG291" s="8">
        <v>0.18406200000000003</v>
      </c>
      <c r="AH291" s="8">
        <v>0.17988200000000001</v>
      </c>
    </row>
    <row r="292" spans="1:34" x14ac:dyDescent="0.25">
      <c r="A292">
        <v>34</v>
      </c>
      <c r="B292" t="s">
        <v>137</v>
      </c>
      <c r="C292" s="8">
        <v>1.348336</v>
      </c>
      <c r="D292" s="8">
        <v>1.3328480000000003</v>
      </c>
      <c r="E292" s="8">
        <v>1.3154679999999999</v>
      </c>
      <c r="F292" s="8">
        <v>1.2977800000000002</v>
      </c>
      <c r="G292" s="8">
        <v>1.2854160000000001</v>
      </c>
      <c r="H292" s="8">
        <v>1.2788820000000001</v>
      </c>
      <c r="I292" s="8">
        <v>1.2771000000000001</v>
      </c>
      <c r="J292" s="8">
        <v>1.2808619999999999</v>
      </c>
      <c r="K292" s="8">
        <v>1.2881220000000002</v>
      </c>
      <c r="L292" s="8">
        <v>1.3044900000000001</v>
      </c>
      <c r="M292" s="8">
        <v>1.332254</v>
      </c>
      <c r="N292" s="8">
        <v>1.3709300000000002</v>
      </c>
      <c r="O292" s="8">
        <v>1.4137640000000002</v>
      </c>
      <c r="P292" s="8">
        <v>1.4541780000000002</v>
      </c>
      <c r="Q292" s="8">
        <v>1.4903460000000002</v>
      </c>
      <c r="R292" s="8">
        <v>1.5369420000000003</v>
      </c>
      <c r="S292" s="8">
        <v>1.5904020000000001</v>
      </c>
      <c r="T292" s="8">
        <v>1.627186</v>
      </c>
      <c r="U292" s="8">
        <v>1.6551260000000001</v>
      </c>
      <c r="V292" s="8">
        <v>1.6931860000000001</v>
      </c>
      <c r="W292" s="8">
        <v>1.7759499999999999</v>
      </c>
      <c r="X292" s="8">
        <v>1.9058820000000003</v>
      </c>
      <c r="Y292" s="8">
        <v>2.0082040000000001</v>
      </c>
      <c r="Z292" s="8">
        <v>2.0710139999999999</v>
      </c>
      <c r="AA292" s="8">
        <v>2.1147500000000004</v>
      </c>
      <c r="AB292" s="8">
        <v>2.2000000000000002</v>
      </c>
      <c r="AC292" s="8">
        <v>2.342714</v>
      </c>
      <c r="AD292" s="8">
        <v>2.5114540000000001</v>
      </c>
      <c r="AE292" s="8">
        <v>2.6842419999999998</v>
      </c>
      <c r="AF292" s="8">
        <v>2.8194760000000003</v>
      </c>
      <c r="AG292" s="8">
        <v>2.9414880000000005</v>
      </c>
      <c r="AH292" s="8">
        <v>3.0702980000000002</v>
      </c>
    </row>
    <row r="293" spans="1:34" x14ac:dyDescent="0.25">
      <c r="A293">
        <v>35</v>
      </c>
      <c r="B293" t="s">
        <v>138</v>
      </c>
      <c r="C293" s="8">
        <v>0.49105199999999999</v>
      </c>
      <c r="D293" s="8">
        <v>0.49003200000000002</v>
      </c>
      <c r="E293" s="8">
        <v>0.48903599999999997</v>
      </c>
      <c r="F293" s="8">
        <v>0.48997799999999997</v>
      </c>
      <c r="G293" s="8">
        <v>0.49249199999999993</v>
      </c>
      <c r="H293" s="8">
        <v>0.49453199999999997</v>
      </c>
      <c r="I293" s="8">
        <v>0.49734</v>
      </c>
      <c r="J293" s="8">
        <v>0.50140799999999996</v>
      </c>
      <c r="K293" s="8">
        <v>0.50861999999999996</v>
      </c>
      <c r="L293" s="8">
        <v>0.51491399999999998</v>
      </c>
      <c r="M293" s="8">
        <v>0.51970799999999995</v>
      </c>
      <c r="N293" s="8">
        <v>0.52795799999999993</v>
      </c>
      <c r="O293" s="8">
        <v>0.53754000000000002</v>
      </c>
      <c r="P293" s="8">
        <v>0.54859199999999997</v>
      </c>
      <c r="Q293" s="8">
        <v>0.56545200000000007</v>
      </c>
      <c r="R293" s="8">
        <v>0.57723599999999997</v>
      </c>
      <c r="S293" s="8">
        <v>0.57913199999999998</v>
      </c>
      <c r="T293" s="8">
        <v>0.57986400000000005</v>
      </c>
      <c r="U293" s="8">
        <v>0.57987</v>
      </c>
      <c r="V293" s="8">
        <v>0.58036799999999988</v>
      </c>
      <c r="W293" s="8">
        <v>0.58200600000000002</v>
      </c>
      <c r="X293" s="8">
        <v>0.58322399999999996</v>
      </c>
      <c r="Y293" s="8">
        <v>0.5857079999999999</v>
      </c>
      <c r="Z293" s="8">
        <v>0.58867799999999992</v>
      </c>
      <c r="AA293" s="8">
        <v>0.59291399999999994</v>
      </c>
      <c r="AB293" s="8">
        <v>0.6</v>
      </c>
      <c r="AC293" s="8">
        <v>0.60438000000000003</v>
      </c>
      <c r="AD293" s="8">
        <v>0.60722999999999994</v>
      </c>
      <c r="AE293" s="8">
        <v>0.61282800000000004</v>
      </c>
      <c r="AF293" s="8">
        <v>0.62062799999999996</v>
      </c>
      <c r="AG293" s="8">
        <v>0.62579399999999996</v>
      </c>
      <c r="AH293" s="8">
        <v>0.62894399999999995</v>
      </c>
    </row>
    <row r="294" spans="1:34" x14ac:dyDescent="0.25">
      <c r="A294">
        <v>36</v>
      </c>
      <c r="B294" t="s">
        <v>139</v>
      </c>
      <c r="C294" s="8">
        <v>0.24725999999999998</v>
      </c>
      <c r="D294" s="8">
        <v>0.24515200000000001</v>
      </c>
      <c r="E294" s="8">
        <v>0.24359600000000001</v>
      </c>
      <c r="F294" s="8">
        <v>0.24380400000000002</v>
      </c>
      <c r="G294" s="8">
        <v>0.244148</v>
      </c>
      <c r="H294" s="8">
        <v>0.24396799999999999</v>
      </c>
      <c r="I294" s="8">
        <v>0.24341599999999999</v>
      </c>
      <c r="J294" s="8">
        <v>0.24316400000000002</v>
      </c>
      <c r="K294" s="8">
        <v>0.24670000000000003</v>
      </c>
      <c r="L294" s="8">
        <v>0.25126400000000004</v>
      </c>
      <c r="M294" s="8">
        <v>0.25768400000000002</v>
      </c>
      <c r="N294" s="8">
        <v>0.26653199999999999</v>
      </c>
      <c r="O294" s="8">
        <v>0.27662000000000003</v>
      </c>
      <c r="P294" s="8">
        <v>0.29172399999999998</v>
      </c>
      <c r="Q294" s="8">
        <v>0.30823200000000006</v>
      </c>
      <c r="R294" s="8">
        <v>0.32189600000000007</v>
      </c>
      <c r="S294" s="8">
        <v>0.33305599999999996</v>
      </c>
      <c r="T294" s="8">
        <v>0.34056000000000003</v>
      </c>
      <c r="U294" s="8">
        <v>0.342256</v>
      </c>
      <c r="V294" s="8">
        <v>0.34752000000000005</v>
      </c>
      <c r="W294" s="8">
        <v>0.35726799999999997</v>
      </c>
      <c r="X294" s="8">
        <v>0.37132799999999994</v>
      </c>
      <c r="Y294" s="8">
        <v>0.38774000000000003</v>
      </c>
      <c r="Z294" s="8">
        <v>0.39782800000000001</v>
      </c>
      <c r="AA294" s="8">
        <v>0.40244799999999997</v>
      </c>
      <c r="AB294" s="8">
        <v>0.4</v>
      </c>
      <c r="AC294" s="8">
        <v>0.4001840000000001</v>
      </c>
      <c r="AD294" s="8">
        <v>0.40814400000000006</v>
      </c>
      <c r="AE294" s="8">
        <v>0.41566000000000003</v>
      </c>
      <c r="AF294" s="8">
        <v>0.42230800000000002</v>
      </c>
      <c r="AG294" s="8">
        <v>0.43173600000000001</v>
      </c>
      <c r="AH294" s="8">
        <v>0.44380799999999998</v>
      </c>
    </row>
    <row r="295" spans="1:34" x14ac:dyDescent="0.25">
      <c r="A295">
        <v>37</v>
      </c>
      <c r="B295" t="s">
        <v>140</v>
      </c>
      <c r="C295" s="8">
        <v>0.42244799999999999</v>
      </c>
      <c r="D295" s="8">
        <v>0.437552</v>
      </c>
      <c r="E295" s="8">
        <v>0.45832000000000001</v>
      </c>
      <c r="F295" s="8">
        <v>0.47920000000000001</v>
      </c>
      <c r="G295" s="8">
        <v>0.492672</v>
      </c>
      <c r="H295" s="8">
        <v>0.50259200000000004</v>
      </c>
      <c r="I295" s="8">
        <v>0.509104</v>
      </c>
      <c r="J295" s="8">
        <v>0.51100000000000001</v>
      </c>
      <c r="K295" s="8">
        <v>0.51270399999999994</v>
      </c>
      <c r="L295" s="8">
        <v>0.51564800000000011</v>
      </c>
      <c r="M295" s="8">
        <v>0.52329600000000009</v>
      </c>
      <c r="N295" s="8">
        <v>0.53900800000000004</v>
      </c>
      <c r="O295" s="8">
        <v>0.5602720000000001</v>
      </c>
      <c r="P295" s="8">
        <v>0.58402399999999999</v>
      </c>
      <c r="Q295" s="8">
        <v>0.60820799999999997</v>
      </c>
      <c r="R295" s="8">
        <v>0.62753599999999998</v>
      </c>
      <c r="S295" s="8">
        <v>0.64349599999999996</v>
      </c>
      <c r="T295" s="8">
        <v>0.65764</v>
      </c>
      <c r="U295" s="8">
        <v>0.66703200000000007</v>
      </c>
      <c r="V295" s="8">
        <v>0.68002400000000007</v>
      </c>
      <c r="W295" s="8">
        <v>0.70408800000000005</v>
      </c>
      <c r="X295" s="8">
        <v>0.73882400000000004</v>
      </c>
      <c r="Y295" s="8">
        <v>0.77976000000000001</v>
      </c>
      <c r="Z295" s="8">
        <v>0.80088000000000004</v>
      </c>
      <c r="AA295" s="8">
        <v>0.80157600000000007</v>
      </c>
      <c r="AB295" s="8">
        <v>0.8</v>
      </c>
      <c r="AC295" s="8">
        <v>0.79747200000000007</v>
      </c>
      <c r="AD295" s="8">
        <v>0.80329600000000012</v>
      </c>
      <c r="AE295" s="8">
        <v>0.82444000000000017</v>
      </c>
      <c r="AF295" s="8">
        <v>0.85571200000000003</v>
      </c>
      <c r="AG295" s="8">
        <v>0.88633600000000001</v>
      </c>
      <c r="AH295" s="8">
        <v>0.91626400000000008</v>
      </c>
    </row>
    <row r="296" spans="1:34" x14ac:dyDescent="0.25">
      <c r="A296">
        <v>38</v>
      </c>
      <c r="B296" t="s">
        <v>141</v>
      </c>
      <c r="C296" s="8">
        <v>0.29527000000000003</v>
      </c>
      <c r="D296" s="8">
        <v>0.317465</v>
      </c>
      <c r="E296" s="8">
        <v>0.33917000000000003</v>
      </c>
      <c r="F296" s="8">
        <v>0.35830499999999998</v>
      </c>
      <c r="G296" s="8">
        <v>0.37442500000000001</v>
      </c>
      <c r="H296" s="8">
        <v>0.38835500000000001</v>
      </c>
      <c r="I296" s="8">
        <v>0.40228000000000003</v>
      </c>
      <c r="J296" s="8">
        <v>0.41911999999999999</v>
      </c>
      <c r="K296" s="8">
        <v>0.44279000000000002</v>
      </c>
      <c r="L296" s="8">
        <v>0.46759999999999996</v>
      </c>
      <c r="M296" s="8">
        <v>0.48547499999999999</v>
      </c>
      <c r="N296" s="8">
        <v>0.50270000000000004</v>
      </c>
      <c r="O296" s="8">
        <v>0.52046999999999999</v>
      </c>
      <c r="P296" s="8">
        <v>0.53200999999999998</v>
      </c>
      <c r="Q296" s="8">
        <v>0.53798499999999994</v>
      </c>
      <c r="R296" s="8">
        <v>0.54037000000000002</v>
      </c>
      <c r="S296" s="8">
        <v>0.53966999999999998</v>
      </c>
      <c r="T296" s="8">
        <v>0.53776999999999997</v>
      </c>
      <c r="U296" s="8">
        <v>0.53326499999999999</v>
      </c>
      <c r="V296" s="8">
        <v>0.52966500000000005</v>
      </c>
      <c r="W296" s="8">
        <v>0.52745500000000001</v>
      </c>
      <c r="X296" s="8">
        <v>0.52170000000000005</v>
      </c>
      <c r="Y296" s="8">
        <v>0.51520500000000002</v>
      </c>
      <c r="Z296" s="8">
        <v>0.51064500000000002</v>
      </c>
      <c r="AA296" s="8">
        <v>0.50575000000000003</v>
      </c>
      <c r="AB296" s="8">
        <v>0.5</v>
      </c>
      <c r="AC296" s="8">
        <v>0.49629499999999999</v>
      </c>
      <c r="AD296" s="8">
        <v>0.49216500000000002</v>
      </c>
      <c r="AE296" s="8">
        <v>0.49203000000000002</v>
      </c>
      <c r="AF296" s="8">
        <v>0.49495499999999998</v>
      </c>
      <c r="AG296" s="8">
        <v>0.49375000000000002</v>
      </c>
      <c r="AH296" s="8">
        <v>0.49213000000000001</v>
      </c>
    </row>
    <row r="297" spans="1:34" x14ac:dyDescent="0.25">
      <c r="A297">
        <v>39</v>
      </c>
      <c r="B297" t="s">
        <v>142</v>
      </c>
      <c r="C297" s="8">
        <v>5.9093099999999996</v>
      </c>
      <c r="D297" s="8">
        <v>6.1614300000000002</v>
      </c>
      <c r="E297" s="8">
        <v>6.4022199999999998</v>
      </c>
      <c r="F297" s="8">
        <v>6.6297000000000006</v>
      </c>
      <c r="G297" s="8">
        <v>6.8385899999999991</v>
      </c>
      <c r="H297" s="8">
        <v>7.0281200000000004</v>
      </c>
      <c r="I297" s="8">
        <v>7.2055499999999997</v>
      </c>
      <c r="J297" s="8">
        <v>7.3632899999999992</v>
      </c>
      <c r="K297" s="8">
        <v>7.5290599999999994</v>
      </c>
      <c r="L297" s="8">
        <v>7.7054999999999998</v>
      </c>
      <c r="M297" s="8">
        <v>7.9130700000000003</v>
      </c>
      <c r="N297" s="8">
        <v>8.2024799999999995</v>
      </c>
      <c r="O297" s="8">
        <v>8.5916599999999992</v>
      </c>
      <c r="P297" s="8">
        <v>9.0365000000000002</v>
      </c>
      <c r="Q297" s="8">
        <v>9.4584600000000005</v>
      </c>
      <c r="R297" s="8">
        <v>9.7827400000000004</v>
      </c>
      <c r="S297" s="8">
        <v>9.98855</v>
      </c>
      <c r="T297" s="8">
        <v>10.120330000000001</v>
      </c>
      <c r="U297" s="8">
        <v>10.268940000000001</v>
      </c>
      <c r="V297" s="8">
        <v>10.450660000000001</v>
      </c>
      <c r="W297" s="8">
        <v>10.65306</v>
      </c>
      <c r="X297" s="8">
        <v>10.87229</v>
      </c>
      <c r="Y297" s="8">
        <v>11.016390000000001</v>
      </c>
      <c r="Z297" s="8">
        <v>11.05533</v>
      </c>
      <c r="AA297" s="8">
        <v>11.042459999999998</v>
      </c>
      <c r="AB297" s="8">
        <v>11</v>
      </c>
      <c r="AC297" s="8">
        <v>10.952590000000001</v>
      </c>
      <c r="AD297" s="8">
        <v>10.908040000000002</v>
      </c>
      <c r="AE297" s="8">
        <v>10.867560000000001</v>
      </c>
      <c r="AF297" s="8">
        <v>10.848420000000001</v>
      </c>
      <c r="AG297" s="8">
        <v>10.844349999999999</v>
      </c>
      <c r="AH297" s="8">
        <v>10.849959999999999</v>
      </c>
    </row>
    <row r="298" spans="1:34" x14ac:dyDescent="0.25">
      <c r="A298">
        <v>40</v>
      </c>
      <c r="B298" t="s">
        <v>143</v>
      </c>
      <c r="C298" s="8">
        <v>5.912400000000001E-2</v>
      </c>
      <c r="D298" s="8">
        <v>6.3079999999999997E-2</v>
      </c>
      <c r="E298" s="8">
        <v>6.6584000000000004E-2</v>
      </c>
      <c r="F298" s="8">
        <v>6.971200000000001E-2</v>
      </c>
      <c r="G298" s="8">
        <v>7.2195999999999996E-2</v>
      </c>
      <c r="H298" s="8">
        <v>7.3852000000000015E-2</v>
      </c>
      <c r="I298" s="8">
        <v>7.5291999999999998E-2</v>
      </c>
      <c r="J298" s="8">
        <v>7.6144000000000003E-2</v>
      </c>
      <c r="K298" s="8">
        <v>7.8296000000000004E-2</v>
      </c>
      <c r="L298" s="8">
        <v>8.2056000000000004E-2</v>
      </c>
      <c r="M298" s="8">
        <v>8.751600000000001E-2</v>
      </c>
      <c r="N298" s="8">
        <v>9.7184000000000006E-2</v>
      </c>
      <c r="O298" s="8">
        <v>0.11134000000000001</v>
      </c>
      <c r="P298" s="8">
        <v>0.12860400000000002</v>
      </c>
      <c r="Q298" s="8">
        <v>0.146456</v>
      </c>
      <c r="R298" s="8">
        <v>0.16238399999999997</v>
      </c>
      <c r="S298" s="8">
        <v>0.17626</v>
      </c>
      <c r="T298" s="8">
        <v>0.188724</v>
      </c>
      <c r="U298" s="8">
        <v>0.20317199999999999</v>
      </c>
      <c r="V298" s="8">
        <v>0.22116</v>
      </c>
      <c r="W298" s="8">
        <v>0.24014400000000002</v>
      </c>
      <c r="X298" s="8">
        <v>0.26051200000000002</v>
      </c>
      <c r="Y298" s="8">
        <v>0.28386</v>
      </c>
      <c r="Z298" s="8">
        <v>0.32568800000000003</v>
      </c>
      <c r="AA298" s="8">
        <v>0.37164400000000003</v>
      </c>
      <c r="AB298" s="8">
        <v>0.4</v>
      </c>
      <c r="AC298" s="8">
        <v>0.440272</v>
      </c>
      <c r="AD298" s="8">
        <v>0.53699200000000002</v>
      </c>
      <c r="AE298" s="8">
        <v>0.70852000000000004</v>
      </c>
      <c r="AF298" s="8">
        <v>0.93570400000000009</v>
      </c>
      <c r="AG298" s="8">
        <v>1.142468</v>
      </c>
      <c r="AH298" s="8">
        <v>1.304556</v>
      </c>
    </row>
    <row r="299" spans="1:34" x14ac:dyDescent="0.25">
      <c r="A299">
        <v>41</v>
      </c>
      <c r="B299" t="s">
        <v>144</v>
      </c>
      <c r="C299" s="8">
        <v>2.771064</v>
      </c>
      <c r="D299" s="8">
        <v>2.9041079999999999</v>
      </c>
      <c r="E299" s="8">
        <v>3.0482469999999999</v>
      </c>
      <c r="F299" s="8">
        <v>3.2015539999999998</v>
      </c>
      <c r="G299" s="8">
        <v>3.3288390000000003</v>
      </c>
      <c r="H299" s="8">
        <v>3.4248560000000001</v>
      </c>
      <c r="I299" s="8">
        <v>3.4865539999999999</v>
      </c>
      <c r="J299" s="8">
        <v>3.5209190000000006</v>
      </c>
      <c r="K299" s="8">
        <v>3.5814219999999999</v>
      </c>
      <c r="L299" s="8">
        <v>3.6945870000000003</v>
      </c>
      <c r="M299" s="8">
        <v>3.8536760000000005</v>
      </c>
      <c r="N299" s="8">
        <v>4.0209770000000002</v>
      </c>
      <c r="O299" s="8">
        <v>4.1755650000000006</v>
      </c>
      <c r="P299" s="8">
        <v>4.3404460000000009</v>
      </c>
      <c r="Q299" s="8">
        <v>4.4863770000000001</v>
      </c>
      <c r="R299" s="8">
        <v>4.5848280000000008</v>
      </c>
      <c r="S299" s="8">
        <v>4.6511900000000006</v>
      </c>
      <c r="T299" s="8">
        <v>4.7188539999999994</v>
      </c>
      <c r="U299" s="8">
        <v>4.7920160000000003</v>
      </c>
      <c r="V299" s="8">
        <v>4.8792119999999999</v>
      </c>
      <c r="W299" s="8">
        <v>4.9855150000000004</v>
      </c>
      <c r="X299" s="8">
        <v>5.0855180000000004</v>
      </c>
      <c r="Y299" s="8">
        <v>5.1360770000000002</v>
      </c>
      <c r="Z299" s="8">
        <v>5.1154489999999999</v>
      </c>
      <c r="AA299" s="8">
        <v>5.060549</v>
      </c>
      <c r="AB299" s="8">
        <v>5</v>
      </c>
      <c r="AC299" s="8">
        <v>4.9390970000000003</v>
      </c>
      <c r="AD299" s="8">
        <v>4.8906220000000005</v>
      </c>
      <c r="AE299" s="8">
        <v>4.8556770000000009</v>
      </c>
      <c r="AF299" s="8">
        <v>4.8379350000000008</v>
      </c>
      <c r="AG299" s="8">
        <v>4.8310160000000009</v>
      </c>
      <c r="AH299" s="8">
        <v>4.8181710000000004</v>
      </c>
    </row>
    <row r="300" spans="1:34" x14ac:dyDescent="0.25">
      <c r="A300">
        <v>42</v>
      </c>
      <c r="B300" t="s">
        <v>145</v>
      </c>
      <c r="C300" s="8">
        <v>0.62039999999999995</v>
      </c>
      <c r="D300" s="8">
        <v>0.73060800000000004</v>
      </c>
      <c r="E300" s="8">
        <v>0.8320320000000001</v>
      </c>
      <c r="F300" s="8">
        <v>0.91492800000000007</v>
      </c>
      <c r="G300" s="8">
        <v>0.97310400000000019</v>
      </c>
      <c r="H300" s="8">
        <v>1.0182720000000001</v>
      </c>
      <c r="I300" s="8">
        <v>1.0703360000000002</v>
      </c>
      <c r="J300" s="8">
        <v>1.1149120000000001</v>
      </c>
      <c r="K300" s="8">
        <v>1.1406880000000001</v>
      </c>
      <c r="L300" s="8">
        <v>1.1659359999999999</v>
      </c>
      <c r="M300" s="8">
        <v>1.20496</v>
      </c>
      <c r="N300" s="8">
        <v>1.2550560000000002</v>
      </c>
      <c r="O300" s="8">
        <v>1.3025440000000001</v>
      </c>
      <c r="P300" s="8">
        <v>1.3485760000000002</v>
      </c>
      <c r="Q300" s="8">
        <v>1.4052960000000001</v>
      </c>
      <c r="R300" s="8">
        <v>1.4546400000000004</v>
      </c>
      <c r="S300" s="8">
        <v>1.478256</v>
      </c>
      <c r="T300" s="8">
        <v>1.491744</v>
      </c>
      <c r="U300" s="8">
        <v>1.5032159999999999</v>
      </c>
      <c r="V300" s="8">
        <v>1.5132000000000003</v>
      </c>
      <c r="W300" s="8">
        <v>1.5355360000000002</v>
      </c>
      <c r="X300" s="8">
        <v>1.5719680000000003</v>
      </c>
      <c r="Y300" s="8">
        <v>1.6108320000000003</v>
      </c>
      <c r="Z300" s="8">
        <v>1.6262720000000002</v>
      </c>
      <c r="AA300" s="8">
        <v>1.61616</v>
      </c>
      <c r="AB300" s="8">
        <v>1.6</v>
      </c>
      <c r="AC300" s="8">
        <v>1.58192</v>
      </c>
      <c r="AD300" s="8">
        <v>1.5685440000000002</v>
      </c>
      <c r="AE300" s="8">
        <v>1.5678240000000003</v>
      </c>
      <c r="AF300" s="8">
        <v>1.5882879999999999</v>
      </c>
      <c r="AG300" s="8">
        <v>1.6207360000000002</v>
      </c>
      <c r="AH300" s="8">
        <v>1.6540640000000002</v>
      </c>
    </row>
    <row r="301" spans="1:34" x14ac:dyDescent="0.25">
      <c r="A301">
        <v>43</v>
      </c>
      <c r="B301" t="s">
        <v>146</v>
      </c>
      <c r="C301" s="8">
        <v>1.18503</v>
      </c>
      <c r="D301" s="8">
        <v>1.3069770000000001</v>
      </c>
      <c r="E301" s="8">
        <v>1.4357700000000002</v>
      </c>
      <c r="F301" s="8">
        <v>1.5863609999999999</v>
      </c>
      <c r="G301" s="8">
        <v>1.714944</v>
      </c>
      <c r="H301" s="8">
        <v>1.8091500000000003</v>
      </c>
      <c r="I301" s="8">
        <v>1.8830280000000001</v>
      </c>
      <c r="J301" s="8">
        <v>1.9711650000000001</v>
      </c>
      <c r="K301" s="8">
        <v>2.0439929999999999</v>
      </c>
      <c r="L301" s="8">
        <v>2.0811420000000003</v>
      </c>
      <c r="M301" s="8">
        <v>2.1344189999999998</v>
      </c>
      <c r="N301" s="8">
        <v>2.1859109999999999</v>
      </c>
      <c r="O301" s="8">
        <v>2.2211069999999999</v>
      </c>
      <c r="P301" s="8">
        <v>2.237676</v>
      </c>
      <c r="Q301" s="8">
        <v>2.2534890000000001</v>
      </c>
      <c r="R301" s="8">
        <v>2.2591800000000002</v>
      </c>
      <c r="S301" s="8">
        <v>2.2500240000000002</v>
      </c>
      <c r="T301" s="8">
        <v>2.2372770000000002</v>
      </c>
      <c r="U301" s="8">
        <v>2.2202460000000004</v>
      </c>
      <c r="V301" s="8">
        <v>2.2102919999999999</v>
      </c>
      <c r="W301" s="8">
        <v>2.2090110000000003</v>
      </c>
      <c r="X301" s="8">
        <v>2.2052940000000003</v>
      </c>
      <c r="Y301" s="8">
        <v>2.1951300000000002</v>
      </c>
      <c r="Z301" s="8">
        <v>2.1726809999999999</v>
      </c>
      <c r="AA301" s="8">
        <v>2.1365609999999999</v>
      </c>
      <c r="AB301" s="8">
        <v>2.1</v>
      </c>
      <c r="AC301" s="8">
        <v>2.0686680000000002</v>
      </c>
      <c r="AD301" s="8">
        <v>2.0503140000000002</v>
      </c>
      <c r="AE301" s="8">
        <v>2.0543459999999998</v>
      </c>
      <c r="AF301" s="8">
        <v>2.0635650000000001</v>
      </c>
      <c r="AG301" s="8">
        <v>2.0607929999999999</v>
      </c>
      <c r="AH301" s="8">
        <v>2.0562780000000003</v>
      </c>
    </row>
    <row r="302" spans="1:34" x14ac:dyDescent="0.25">
      <c r="A302">
        <v>44</v>
      </c>
      <c r="B302" t="s">
        <v>147</v>
      </c>
      <c r="C302" s="8">
        <v>0.15593399999999999</v>
      </c>
      <c r="D302" s="8">
        <v>0.17143799999999998</v>
      </c>
      <c r="E302" s="8">
        <v>0.18780000000000002</v>
      </c>
      <c r="F302" s="8">
        <v>0.20427000000000001</v>
      </c>
      <c r="G302" s="8">
        <v>0.21929399999999999</v>
      </c>
      <c r="H302" s="8">
        <v>0.234876</v>
      </c>
      <c r="I302" s="8">
        <v>0.25267200000000001</v>
      </c>
      <c r="J302" s="8">
        <v>0.26996999999999999</v>
      </c>
      <c r="K302" s="8">
        <v>0.28776000000000002</v>
      </c>
      <c r="L302" s="8">
        <v>0.30630600000000002</v>
      </c>
      <c r="M302" s="8">
        <v>0.32654399999999995</v>
      </c>
      <c r="N302" s="8">
        <v>0.35145000000000004</v>
      </c>
      <c r="O302" s="8">
        <v>0.37743000000000004</v>
      </c>
      <c r="P302" s="8">
        <v>0.402588</v>
      </c>
      <c r="Q302" s="8">
        <v>0.42832799999999999</v>
      </c>
      <c r="R302" s="8">
        <v>0.44858399999999998</v>
      </c>
      <c r="S302" s="8">
        <v>0.46343999999999996</v>
      </c>
      <c r="T302" s="8">
        <v>0.49810199999999993</v>
      </c>
      <c r="U302" s="8">
        <v>0.546234</v>
      </c>
      <c r="V302" s="8">
        <v>0.57988799999999996</v>
      </c>
      <c r="W302" s="8">
        <v>0.61402799999999991</v>
      </c>
      <c r="X302" s="8">
        <v>0.63777000000000006</v>
      </c>
      <c r="Y302" s="8">
        <v>0.63556200000000007</v>
      </c>
      <c r="Z302" s="8">
        <v>0.62545200000000001</v>
      </c>
      <c r="AA302" s="8">
        <v>0.61313999999999991</v>
      </c>
      <c r="AB302" s="8">
        <v>0.6</v>
      </c>
      <c r="AC302" s="8">
        <v>0.586206</v>
      </c>
      <c r="AD302" s="8">
        <v>0.57200999999999991</v>
      </c>
      <c r="AE302" s="8">
        <v>0.55804799999999988</v>
      </c>
      <c r="AF302" s="8">
        <v>0.54446399999999995</v>
      </c>
      <c r="AG302" s="8">
        <v>0.53196599999999994</v>
      </c>
      <c r="AH302" s="8">
        <v>0.52027199999999996</v>
      </c>
    </row>
    <row r="303" spans="1:34" x14ac:dyDescent="0.25">
      <c r="A303">
        <v>45</v>
      </c>
      <c r="B303" t="s">
        <v>148</v>
      </c>
      <c r="C303" s="8">
        <v>151.15979999999999</v>
      </c>
      <c r="D303" s="8">
        <v>156.9984</v>
      </c>
      <c r="E303" s="8">
        <v>162.207075</v>
      </c>
      <c r="F303" s="8">
        <v>166.33904999999999</v>
      </c>
      <c r="G303" s="8">
        <v>169.51364999999998</v>
      </c>
      <c r="H303" s="8">
        <v>172.63275000000002</v>
      </c>
      <c r="I303" s="8">
        <v>176.51219999999998</v>
      </c>
      <c r="J303" s="8">
        <v>180.91612499999999</v>
      </c>
      <c r="K303" s="8">
        <v>185.38387500000002</v>
      </c>
      <c r="L303" s="8">
        <v>190.40107499999999</v>
      </c>
      <c r="M303" s="8">
        <v>196.42004999999997</v>
      </c>
      <c r="N303" s="8">
        <v>203.67667500000005</v>
      </c>
      <c r="O303" s="8">
        <v>211.9212</v>
      </c>
      <c r="P303" s="8">
        <v>219.85492500000001</v>
      </c>
      <c r="Q303" s="8">
        <v>227.06437500000001</v>
      </c>
      <c r="R303" s="8">
        <v>234.82050000000004</v>
      </c>
      <c r="S303" s="8">
        <v>244.15005000000002</v>
      </c>
      <c r="T303" s="8">
        <v>255.1557</v>
      </c>
      <c r="U303" s="8">
        <v>266.974425</v>
      </c>
      <c r="V303" s="8">
        <v>277.18365</v>
      </c>
      <c r="W303" s="8">
        <v>283.52729999999997</v>
      </c>
      <c r="X303" s="8">
        <v>285.12847499999998</v>
      </c>
      <c r="Y303" s="8">
        <v>283.46069999999997</v>
      </c>
      <c r="Z303" s="8">
        <v>280.87995000000001</v>
      </c>
      <c r="AA303" s="8">
        <v>278.56282499999998</v>
      </c>
      <c r="AB303" s="8">
        <v>277.5</v>
      </c>
      <c r="AC303" s="8">
        <v>278.40464999999995</v>
      </c>
      <c r="AD303" s="8">
        <v>280.08075000000002</v>
      </c>
      <c r="AE303" s="8">
        <v>282.27022499999998</v>
      </c>
      <c r="AF303" s="8">
        <v>285.68347499999999</v>
      </c>
      <c r="AG303" s="8">
        <v>289.38532500000002</v>
      </c>
      <c r="AH303" s="8">
        <v>292.42672500000003</v>
      </c>
    </row>
    <row r="304" spans="1:34" x14ac:dyDescent="0.25">
      <c r="A304">
        <v>46</v>
      </c>
      <c r="B304" t="s">
        <v>149</v>
      </c>
      <c r="C304" s="8">
        <v>0.16020800000000002</v>
      </c>
      <c r="D304" s="8">
        <v>0.17088400000000001</v>
      </c>
      <c r="E304" s="8">
        <v>0.17976</v>
      </c>
      <c r="F304" s="8">
        <v>0.18718000000000001</v>
      </c>
      <c r="G304" s="8">
        <v>0.19258800000000001</v>
      </c>
      <c r="H304" s="8">
        <v>0.19595600000000002</v>
      </c>
      <c r="I304" s="8">
        <v>0.19884800000000002</v>
      </c>
      <c r="J304" s="8">
        <v>0.2016</v>
      </c>
      <c r="K304" s="8">
        <v>0.206896</v>
      </c>
      <c r="L304" s="8">
        <v>0.21464800000000001</v>
      </c>
      <c r="M304" s="8">
        <v>0.226276</v>
      </c>
      <c r="N304" s="8">
        <v>0.24531200000000003</v>
      </c>
      <c r="O304" s="8">
        <v>0.26723600000000003</v>
      </c>
      <c r="P304" s="8">
        <v>0.287796</v>
      </c>
      <c r="Q304" s="8">
        <v>0.30576400000000004</v>
      </c>
      <c r="R304" s="8">
        <v>0.32166800000000001</v>
      </c>
      <c r="S304" s="8">
        <v>0.33616800000000002</v>
      </c>
      <c r="T304" s="8">
        <v>0.34538800000000003</v>
      </c>
      <c r="U304" s="8">
        <v>0.35151200000000005</v>
      </c>
      <c r="V304" s="8">
        <v>0.36032400000000003</v>
      </c>
      <c r="W304" s="8">
        <v>0.36862</v>
      </c>
      <c r="X304" s="8">
        <v>0.38563999999999998</v>
      </c>
      <c r="Y304" s="8">
        <v>0.40115200000000001</v>
      </c>
      <c r="Z304" s="8">
        <v>0.40184400000000003</v>
      </c>
      <c r="AA304" s="8">
        <v>0.40037599999999995</v>
      </c>
      <c r="AB304" s="8">
        <v>0.4</v>
      </c>
      <c r="AC304" s="8">
        <v>0.40020000000000006</v>
      </c>
      <c r="AD304" s="8">
        <v>0.40298400000000001</v>
      </c>
      <c r="AE304" s="8">
        <v>0.41356799999999999</v>
      </c>
      <c r="AF304" s="8">
        <v>0.42874000000000001</v>
      </c>
      <c r="AG304" s="8">
        <v>0.44430000000000008</v>
      </c>
      <c r="AH304" s="8">
        <v>0.46027600000000007</v>
      </c>
    </row>
    <row r="305" spans="1:34" x14ac:dyDescent="0.25">
      <c r="A305">
        <v>47</v>
      </c>
      <c r="B305" t="s">
        <v>150</v>
      </c>
      <c r="C305" s="8">
        <v>0.20250899999999997</v>
      </c>
      <c r="D305" s="8">
        <v>0.20979000000000003</v>
      </c>
      <c r="E305" s="8">
        <v>0.21546299999999999</v>
      </c>
      <c r="F305" s="8">
        <v>0.22089299999999998</v>
      </c>
      <c r="G305" s="8">
        <v>0.22503900000000002</v>
      </c>
      <c r="H305" s="8">
        <v>0.22723500000000002</v>
      </c>
      <c r="I305" s="8">
        <v>0.23070000000000002</v>
      </c>
      <c r="J305" s="8">
        <v>0.23195399999999999</v>
      </c>
      <c r="K305" s="8">
        <v>0.23034300000000002</v>
      </c>
      <c r="L305" s="8">
        <v>0.22939499999999999</v>
      </c>
      <c r="M305" s="8">
        <v>0.22825499999999999</v>
      </c>
      <c r="N305" s="8">
        <v>0.22913999999999998</v>
      </c>
      <c r="O305" s="8">
        <v>0.23318999999999998</v>
      </c>
      <c r="P305" s="8">
        <v>0.23819399999999999</v>
      </c>
      <c r="Q305" s="8">
        <v>0.24444599999999997</v>
      </c>
      <c r="R305" s="8">
        <v>0.25433699999999998</v>
      </c>
      <c r="S305" s="8">
        <v>0.26132099999999997</v>
      </c>
      <c r="T305" s="8">
        <v>0.26567099999999999</v>
      </c>
      <c r="U305" s="8">
        <v>0.27430199999999999</v>
      </c>
      <c r="V305" s="8">
        <v>0.28478700000000001</v>
      </c>
      <c r="W305" s="8">
        <v>0.29319299999999998</v>
      </c>
      <c r="X305" s="8">
        <v>0.302205</v>
      </c>
      <c r="Y305" s="8">
        <v>0.30862199999999995</v>
      </c>
      <c r="Z305" s="8">
        <v>0.30694199999999994</v>
      </c>
      <c r="AA305" s="8">
        <v>0.30317699999999997</v>
      </c>
      <c r="AB305" s="8">
        <v>0.3</v>
      </c>
      <c r="AC305" s="8">
        <v>0.29835600000000001</v>
      </c>
      <c r="AD305" s="8">
        <v>0.29885100000000003</v>
      </c>
      <c r="AE305" s="8">
        <v>0.299655</v>
      </c>
      <c r="AF305" s="8">
        <v>0.30169799999999997</v>
      </c>
      <c r="AG305" s="8">
        <v>0.30464999999999998</v>
      </c>
      <c r="AH305" s="8">
        <v>0.30701399999999995</v>
      </c>
    </row>
    <row r="306" spans="1:34" x14ac:dyDescent="0.25">
      <c r="A306">
        <v>48</v>
      </c>
      <c r="B306" t="s">
        <v>151</v>
      </c>
      <c r="C306" s="8">
        <v>0.16339999999999999</v>
      </c>
      <c r="D306" s="8">
        <v>0.17291999999999999</v>
      </c>
      <c r="E306" s="8">
        <v>0.18166000000000002</v>
      </c>
      <c r="F306" s="8">
        <v>0.18920400000000001</v>
      </c>
      <c r="G306" s="8">
        <v>0.19475200000000001</v>
      </c>
      <c r="H306" s="8">
        <v>0.19839200000000001</v>
      </c>
      <c r="I306" s="8">
        <v>0.20102000000000003</v>
      </c>
      <c r="J306" s="8">
        <v>0.20121600000000001</v>
      </c>
      <c r="K306" s="8">
        <v>0.20358800000000002</v>
      </c>
      <c r="L306" s="8">
        <v>0.20905200000000002</v>
      </c>
      <c r="M306" s="8">
        <v>0.21700000000000003</v>
      </c>
      <c r="N306" s="8">
        <v>0.232436</v>
      </c>
      <c r="O306" s="8">
        <v>0.25480000000000003</v>
      </c>
      <c r="P306" s="8">
        <v>0.280248</v>
      </c>
      <c r="Q306" s="8">
        <v>0.303344</v>
      </c>
      <c r="R306" s="8">
        <v>0.32110000000000005</v>
      </c>
      <c r="S306" s="8">
        <v>0.33151600000000003</v>
      </c>
      <c r="T306" s="8">
        <v>0.34265600000000002</v>
      </c>
      <c r="U306" s="8">
        <v>0.35389599999999999</v>
      </c>
      <c r="V306" s="8">
        <v>0.35756400000000005</v>
      </c>
      <c r="W306" s="8">
        <v>0.36109600000000003</v>
      </c>
      <c r="X306" s="8">
        <v>0.37217599999999995</v>
      </c>
      <c r="Y306" s="8">
        <v>0.38674000000000008</v>
      </c>
      <c r="Z306" s="8">
        <v>0.39376400000000006</v>
      </c>
      <c r="AA306" s="8">
        <v>0.39643600000000001</v>
      </c>
      <c r="AB306" s="8">
        <v>0.4</v>
      </c>
      <c r="AC306" s="8">
        <v>0.40465600000000002</v>
      </c>
      <c r="AD306" s="8">
        <v>0.40871200000000002</v>
      </c>
      <c r="AE306" s="8">
        <v>0.41080800000000006</v>
      </c>
      <c r="AF306" s="8">
        <v>0.42004400000000003</v>
      </c>
      <c r="AG306" s="8">
        <v>0.43091200000000002</v>
      </c>
      <c r="AH306" s="8">
        <v>0.43598399999999998</v>
      </c>
    </row>
    <row r="307" spans="1:34" x14ac:dyDescent="0.25">
      <c r="A307">
        <v>49</v>
      </c>
      <c r="B307" t="s">
        <v>152</v>
      </c>
      <c r="C307" s="8">
        <v>0.7945350000000001</v>
      </c>
      <c r="D307" s="8">
        <v>0.83525400000000005</v>
      </c>
      <c r="E307" s="8">
        <v>0.87112200000000006</v>
      </c>
      <c r="F307" s="8">
        <v>0.90285300000000002</v>
      </c>
      <c r="G307" s="8">
        <v>0.92971199999999998</v>
      </c>
      <c r="H307" s="8">
        <v>0.95285400000000009</v>
      </c>
      <c r="I307" s="8">
        <v>0.97188000000000008</v>
      </c>
      <c r="J307" s="8">
        <v>0.98118300000000003</v>
      </c>
      <c r="K307" s="8">
        <v>0.99103200000000002</v>
      </c>
      <c r="L307" s="8">
        <v>1.0133969999999999</v>
      </c>
      <c r="M307" s="8">
        <v>1.0420829999999999</v>
      </c>
      <c r="N307" s="8">
        <v>1.083747</v>
      </c>
      <c r="O307" s="8">
        <v>1.1404050000000001</v>
      </c>
      <c r="P307" s="8">
        <v>1.204539</v>
      </c>
      <c r="Q307" s="8">
        <v>1.2757080000000001</v>
      </c>
      <c r="R307" s="8">
        <v>1.358322</v>
      </c>
      <c r="S307" s="8">
        <v>1.450302</v>
      </c>
      <c r="T307" s="8">
        <v>1.5243059999999999</v>
      </c>
      <c r="U307" s="8">
        <v>1.6057859999999999</v>
      </c>
      <c r="V307" s="8">
        <v>1.6908990000000004</v>
      </c>
      <c r="W307" s="8">
        <v>1.7571960000000002</v>
      </c>
      <c r="X307" s="8">
        <v>1.8496170000000001</v>
      </c>
      <c r="Y307" s="8">
        <v>1.9526430000000001</v>
      </c>
      <c r="Z307" s="8">
        <v>2.0218590000000001</v>
      </c>
      <c r="AA307" s="8">
        <v>2.0640480000000001</v>
      </c>
      <c r="AB307" s="8">
        <v>2.1</v>
      </c>
      <c r="AC307" s="8">
        <v>2.1326130000000001</v>
      </c>
      <c r="AD307" s="8">
        <v>2.164533</v>
      </c>
      <c r="AE307" s="8">
        <v>2.2472309999999998</v>
      </c>
      <c r="AF307" s="8">
        <v>2.3773890000000004</v>
      </c>
      <c r="AG307" s="8">
        <v>2.5109490000000001</v>
      </c>
      <c r="AH307" s="8">
        <v>2.6382720000000002</v>
      </c>
    </row>
    <row r="308" spans="1:34" x14ac:dyDescent="0.25">
      <c r="A308">
        <v>50</v>
      </c>
      <c r="B308" t="s">
        <v>153</v>
      </c>
      <c r="C308" s="8">
        <v>2.854644</v>
      </c>
      <c r="D308" s="8">
        <v>2.957217</v>
      </c>
      <c r="E308" s="8">
        <v>3.0590070000000003</v>
      </c>
      <c r="F308" s="8">
        <v>3.1571429999999996</v>
      </c>
      <c r="G308" s="8">
        <v>3.2327749999999997</v>
      </c>
      <c r="H308" s="8">
        <v>3.282133</v>
      </c>
      <c r="I308" s="8">
        <v>3.3154539999999999</v>
      </c>
      <c r="J308" s="8">
        <v>3.341583</v>
      </c>
      <c r="K308" s="8">
        <v>3.3726129999999999</v>
      </c>
      <c r="L308" s="8">
        <v>3.4117919999999997</v>
      </c>
      <c r="M308" s="8">
        <v>3.4513769999999999</v>
      </c>
      <c r="N308" s="8">
        <v>3.4807250000000001</v>
      </c>
      <c r="O308" s="8">
        <v>3.4935139999999993</v>
      </c>
      <c r="P308" s="8">
        <v>3.4891640000000002</v>
      </c>
      <c r="Q308" s="8">
        <v>3.4696760000000002</v>
      </c>
      <c r="R308" s="8">
        <v>3.4271909999999997</v>
      </c>
      <c r="S308" s="8">
        <v>3.3680599999999998</v>
      </c>
      <c r="T308" s="8">
        <v>3.3006059999999997</v>
      </c>
      <c r="U308" s="8">
        <v>3.2337319999999998</v>
      </c>
      <c r="V308" s="8">
        <v>3.1745139999999998</v>
      </c>
      <c r="W308" s="8">
        <v>3.1242570000000001</v>
      </c>
      <c r="X308" s="8">
        <v>3.086325</v>
      </c>
      <c r="Y308" s="8">
        <v>3.046392</v>
      </c>
      <c r="Z308" s="8">
        <v>2.9989480000000004</v>
      </c>
      <c r="AA308" s="8">
        <v>2.9468639999999997</v>
      </c>
      <c r="AB308" s="8">
        <v>2.9</v>
      </c>
      <c r="AC308" s="8">
        <v>2.8549340000000001</v>
      </c>
      <c r="AD308" s="8">
        <v>2.8054890000000001</v>
      </c>
      <c r="AE308" s="8">
        <v>2.758451</v>
      </c>
      <c r="AF308" s="8">
        <v>2.7193009999999997</v>
      </c>
      <c r="AG308" s="8">
        <v>2.6864729999999999</v>
      </c>
      <c r="AH308" s="8">
        <v>2.6540219999999999</v>
      </c>
    </row>
    <row r="309" spans="1:34" x14ac:dyDescent="0.25">
      <c r="A309">
        <v>51</v>
      </c>
      <c r="B309" t="s">
        <v>154</v>
      </c>
      <c r="C309" s="8">
        <v>0.397256</v>
      </c>
      <c r="D309" s="8">
        <v>0.41875200000000007</v>
      </c>
      <c r="E309" s="8">
        <v>0.43794400000000006</v>
      </c>
      <c r="F309" s="8">
        <v>0.45563999999999999</v>
      </c>
      <c r="G309" s="8">
        <v>0.47152800000000006</v>
      </c>
      <c r="H309" s="8">
        <v>0.48428800000000005</v>
      </c>
      <c r="I309" s="8">
        <v>0.49441600000000002</v>
      </c>
      <c r="J309" s="8">
        <v>0.49829600000000002</v>
      </c>
      <c r="K309" s="8">
        <v>0.50442399999999998</v>
      </c>
      <c r="L309" s="8">
        <v>0.51437600000000006</v>
      </c>
      <c r="M309" s="8">
        <v>0.52355999999999991</v>
      </c>
      <c r="N309" s="8">
        <v>0.54160000000000008</v>
      </c>
      <c r="O309" s="8">
        <v>0.56740800000000002</v>
      </c>
      <c r="P309" s="8">
        <v>0.59574400000000005</v>
      </c>
      <c r="Q309" s="8">
        <v>0.62561599999999995</v>
      </c>
      <c r="R309" s="8">
        <v>0.65133600000000003</v>
      </c>
      <c r="S309" s="8">
        <v>0.67483199999999999</v>
      </c>
      <c r="T309" s="8">
        <v>0.68786400000000003</v>
      </c>
      <c r="U309" s="8">
        <v>0.68984799999999991</v>
      </c>
      <c r="V309" s="8">
        <v>0.69997600000000004</v>
      </c>
      <c r="W309" s="8">
        <v>0.71679999999999988</v>
      </c>
      <c r="X309" s="8">
        <v>0.73570399999999991</v>
      </c>
      <c r="Y309" s="8">
        <v>0.76538400000000006</v>
      </c>
      <c r="Z309" s="8">
        <v>0.78832000000000013</v>
      </c>
      <c r="AA309" s="8">
        <v>0.79433600000000015</v>
      </c>
      <c r="AB309" s="8">
        <v>0.8</v>
      </c>
      <c r="AC309" s="8">
        <v>0.80744799999999994</v>
      </c>
      <c r="AD309" s="8">
        <v>0.81772</v>
      </c>
      <c r="AE309" s="8">
        <v>0.83620800000000006</v>
      </c>
      <c r="AF309" s="8">
        <v>0.86864000000000008</v>
      </c>
      <c r="AG309" s="8">
        <v>0.89788000000000012</v>
      </c>
      <c r="AH309" s="8">
        <v>0.91655200000000003</v>
      </c>
    </row>
    <row r="310" spans="1:34" x14ac:dyDescent="0.25">
      <c r="A310">
        <v>52</v>
      </c>
      <c r="B310" t="s">
        <v>155</v>
      </c>
      <c r="C310" s="8">
        <v>0.56298900000000007</v>
      </c>
      <c r="D310" s="8">
        <v>0.62176799999999988</v>
      </c>
      <c r="E310" s="8">
        <v>0.657111</v>
      </c>
      <c r="F310" s="8">
        <v>0.68526500000000001</v>
      </c>
      <c r="G310" s="8">
        <v>0.71067499999999995</v>
      </c>
      <c r="H310" s="8">
        <v>0.73942399999999997</v>
      </c>
      <c r="I310" s="8">
        <v>0.76137599999999994</v>
      </c>
      <c r="J310" s="8">
        <v>0.772401</v>
      </c>
      <c r="K310" s="8">
        <v>0.78212399999999993</v>
      </c>
      <c r="L310" s="8">
        <v>0.78860599999999992</v>
      </c>
      <c r="M310" s="8">
        <v>0.79160199999999992</v>
      </c>
      <c r="N310" s="8">
        <v>0.79364599999999996</v>
      </c>
      <c r="O310" s="8">
        <v>0.79549399999999992</v>
      </c>
      <c r="P310" s="8">
        <v>0.798987</v>
      </c>
      <c r="Q310" s="8">
        <v>0.80173799999999995</v>
      </c>
      <c r="R310" s="8">
        <v>0.79691499999999993</v>
      </c>
      <c r="S310" s="8">
        <v>0.78784300000000007</v>
      </c>
      <c r="T310" s="8">
        <v>0.77729399999999993</v>
      </c>
      <c r="U310" s="8">
        <v>0.76253100000000007</v>
      </c>
      <c r="V310" s="8">
        <v>0.74951099999999993</v>
      </c>
      <c r="W310" s="8">
        <v>0.74211899999999986</v>
      </c>
      <c r="X310" s="8">
        <v>0.73446100000000003</v>
      </c>
      <c r="Y310" s="8">
        <v>0.72598399999999996</v>
      </c>
      <c r="Z310" s="8">
        <v>0.71845899999999996</v>
      </c>
      <c r="AA310" s="8">
        <v>0.71021299999999998</v>
      </c>
      <c r="AB310" s="8">
        <v>0.7</v>
      </c>
      <c r="AC310" s="8">
        <v>0.68965399999999999</v>
      </c>
      <c r="AD310" s="8">
        <v>0.680253</v>
      </c>
      <c r="AE310" s="8">
        <v>0.67309200000000002</v>
      </c>
      <c r="AF310" s="8">
        <v>0.66812199999999988</v>
      </c>
      <c r="AG310" s="8">
        <v>0.66113599999999995</v>
      </c>
      <c r="AH310" s="8">
        <v>0.65254699999999999</v>
      </c>
    </row>
    <row r="311" spans="1:34" x14ac:dyDescent="0.25">
      <c r="A311">
        <v>53</v>
      </c>
      <c r="B311" t="s">
        <v>83</v>
      </c>
      <c r="C311" s="8">
        <v>2.0872350000000002</v>
      </c>
      <c r="D311" s="8">
        <v>2.1548249999999998</v>
      </c>
      <c r="E311" s="8">
        <v>2.2114799999999999</v>
      </c>
      <c r="F311" s="8">
        <v>2.2740749999999998</v>
      </c>
      <c r="G311" s="8">
        <v>2.3397300000000003</v>
      </c>
      <c r="H311" s="8">
        <v>2.4059250000000003</v>
      </c>
      <c r="I311" s="8">
        <v>2.4741899999999997</v>
      </c>
      <c r="J311" s="8">
        <v>2.5437150000000002</v>
      </c>
      <c r="K311" s="8">
        <v>2.6174699999999995</v>
      </c>
      <c r="L311" s="8">
        <v>2.7081900000000001</v>
      </c>
      <c r="M311" s="8">
        <v>2.82843</v>
      </c>
      <c r="N311" s="8">
        <v>2.9681099999999998</v>
      </c>
      <c r="O311" s="8">
        <v>3.09924</v>
      </c>
      <c r="P311" s="8">
        <v>3.2305949999999997</v>
      </c>
      <c r="Q311" s="8">
        <v>3.37527</v>
      </c>
      <c r="R311" s="8">
        <v>3.522195</v>
      </c>
      <c r="S311" s="8">
        <v>3.6584099999999999</v>
      </c>
      <c r="T311" s="8">
        <v>3.7791899999999998</v>
      </c>
      <c r="U311" s="8">
        <v>3.8842649999999996</v>
      </c>
      <c r="V311" s="8">
        <v>3.9832650000000003</v>
      </c>
      <c r="W311" s="8">
        <v>4.0904550000000004</v>
      </c>
      <c r="X311" s="8">
        <v>4.2073199999999993</v>
      </c>
      <c r="Y311" s="8">
        <v>4.3171650000000001</v>
      </c>
      <c r="Z311" s="8">
        <v>4.3938899999999999</v>
      </c>
      <c r="AA311" s="8">
        <v>4.4468999999999994</v>
      </c>
      <c r="AB311" s="8">
        <v>4.5</v>
      </c>
      <c r="AC311" s="8">
        <v>4.5490949999999994</v>
      </c>
      <c r="AD311" s="8">
        <v>4.5918000000000001</v>
      </c>
      <c r="AE311" s="8">
        <v>4.6435049999999993</v>
      </c>
      <c r="AF311" s="8">
        <v>4.7070449999999999</v>
      </c>
      <c r="AG311" s="8">
        <v>4.7785950000000001</v>
      </c>
      <c r="AH311" s="8">
        <v>4.8516750000000002</v>
      </c>
    </row>
    <row r="312" spans="1:34" x14ac:dyDescent="0.25">
      <c r="A312">
        <v>54</v>
      </c>
      <c r="B312" t="s">
        <v>156</v>
      </c>
      <c r="C312" s="8">
        <v>1.5332399999999999</v>
      </c>
      <c r="D312" s="8">
        <v>1.6019999999999999</v>
      </c>
      <c r="E312" s="8">
        <v>1.6668479999999999</v>
      </c>
      <c r="F312" s="8">
        <v>1.7243519999999999</v>
      </c>
      <c r="G312" s="8">
        <v>1.774248</v>
      </c>
      <c r="H312" s="8">
        <v>1.8190799999999998</v>
      </c>
      <c r="I312" s="8">
        <v>1.8681119999999998</v>
      </c>
      <c r="J312" s="8">
        <v>1.9131119999999999</v>
      </c>
      <c r="K312" s="8">
        <v>1.9428959999999997</v>
      </c>
      <c r="L312" s="8">
        <v>1.9563599999999999</v>
      </c>
      <c r="M312" s="8">
        <v>1.9624079999999997</v>
      </c>
      <c r="N312" s="8">
        <v>1.9786319999999997</v>
      </c>
      <c r="O312" s="8">
        <v>2.0072400000000004</v>
      </c>
      <c r="P312" s="8">
        <v>2.0409600000000001</v>
      </c>
      <c r="Q312" s="8">
        <v>2.0743200000000002</v>
      </c>
      <c r="R312" s="8">
        <v>2.109216</v>
      </c>
      <c r="S312" s="8">
        <v>2.1524159999999997</v>
      </c>
      <c r="T312" s="8">
        <v>2.196936</v>
      </c>
      <c r="U312" s="8">
        <v>2.2365359999999996</v>
      </c>
      <c r="V312" s="8">
        <v>2.2697039999999999</v>
      </c>
      <c r="W312" s="8">
        <v>2.29956</v>
      </c>
      <c r="X312" s="8">
        <v>2.3359920000000001</v>
      </c>
      <c r="Y312" s="8">
        <v>2.3687999999999998</v>
      </c>
      <c r="Z312" s="8">
        <v>2.3846879999999997</v>
      </c>
      <c r="AA312" s="8">
        <v>2.3902079999999999</v>
      </c>
      <c r="AB312" s="8">
        <v>2.4</v>
      </c>
      <c r="AC312" s="8">
        <v>2.42388</v>
      </c>
      <c r="AD312" s="8">
        <v>2.4541919999999999</v>
      </c>
      <c r="AE312" s="8">
        <v>2.4836640000000001</v>
      </c>
      <c r="AF312" s="8">
        <v>2.5156320000000001</v>
      </c>
      <c r="AG312" s="8">
        <v>2.5517279999999998</v>
      </c>
      <c r="AH312" s="8">
        <v>2.591952</v>
      </c>
    </row>
    <row r="313" spans="1:34" x14ac:dyDescent="0.25">
      <c r="A313">
        <v>55</v>
      </c>
      <c r="B313" t="s">
        <v>157</v>
      </c>
      <c r="C313" s="8">
        <v>4.1398010000000003</v>
      </c>
      <c r="D313" s="8">
        <v>4.2640830000000003</v>
      </c>
      <c r="E313" s="8">
        <v>4.3958530000000007</v>
      </c>
      <c r="F313" s="8">
        <v>4.5320499999999999</v>
      </c>
      <c r="G313" s="8">
        <v>4.6684280000000005</v>
      </c>
      <c r="H313" s="8">
        <v>4.8057810000000005</v>
      </c>
      <c r="I313" s="8">
        <v>4.9498420000000003</v>
      </c>
      <c r="J313" s="8">
        <v>5.0876670000000006</v>
      </c>
      <c r="K313" s="8">
        <v>5.2066390000000009</v>
      </c>
      <c r="L313" s="8">
        <v>5.3110929999999996</v>
      </c>
      <c r="M313" s="8">
        <v>5.4433439999999997</v>
      </c>
      <c r="N313" s="8">
        <v>5.6055889999999993</v>
      </c>
      <c r="O313" s="8">
        <v>5.7637669999999996</v>
      </c>
      <c r="P313" s="8">
        <v>5.9161609999999998</v>
      </c>
      <c r="Q313" s="8">
        <v>6.0649809999999995</v>
      </c>
      <c r="R313" s="8">
        <v>6.2305480000000006</v>
      </c>
      <c r="S313" s="8">
        <v>6.4188740000000006</v>
      </c>
      <c r="T313" s="8">
        <v>6.6057090000000009</v>
      </c>
      <c r="U313" s="8">
        <v>6.7836090000000011</v>
      </c>
      <c r="V313" s="8">
        <v>6.9837480000000003</v>
      </c>
      <c r="W313" s="8">
        <v>7.2236580000000004</v>
      </c>
      <c r="X313" s="8">
        <v>7.4795010000000008</v>
      </c>
      <c r="Y313" s="8">
        <v>7.7288059999999996</v>
      </c>
      <c r="Z313" s="8">
        <v>7.9486610000000004</v>
      </c>
      <c r="AA313" s="8">
        <v>8.1399900000000009</v>
      </c>
      <c r="AB313" s="8">
        <v>8.3000000000000007</v>
      </c>
      <c r="AC313" s="8">
        <v>8.4368309999999997</v>
      </c>
      <c r="AD313" s="8">
        <v>8.5668030000000002</v>
      </c>
      <c r="AE313" s="8">
        <v>8.6925910000000002</v>
      </c>
      <c r="AF313" s="8">
        <v>8.8238210000000006</v>
      </c>
      <c r="AG313" s="8">
        <v>8.9457020000000007</v>
      </c>
      <c r="AH313" s="8">
        <v>9.0624760000000002</v>
      </c>
    </row>
    <row r="314" spans="1:34" x14ac:dyDescent="0.25">
      <c r="A314">
        <v>56</v>
      </c>
      <c r="B314" t="s">
        <v>158</v>
      </c>
      <c r="C314" s="8">
        <v>0.34115899999999999</v>
      </c>
      <c r="D314" s="8">
        <v>0.35473900000000003</v>
      </c>
      <c r="E314" s="8">
        <v>0.366975</v>
      </c>
      <c r="F314" s="8">
        <v>0.37775500000000001</v>
      </c>
      <c r="G314" s="8">
        <v>0.38798899999999997</v>
      </c>
      <c r="H314" s="8">
        <v>0.39810399999999996</v>
      </c>
      <c r="I314" s="8">
        <v>0.40601399999999999</v>
      </c>
      <c r="J314" s="8">
        <v>0.41103299999999998</v>
      </c>
      <c r="K314" s="8">
        <v>0.41744499999999995</v>
      </c>
      <c r="L314" s="8">
        <v>0.42626500000000001</v>
      </c>
      <c r="M314" s="8">
        <v>0.43999899999999997</v>
      </c>
      <c r="N314" s="8">
        <v>0.46176199999999995</v>
      </c>
      <c r="O314" s="8">
        <v>0.48464499999999994</v>
      </c>
      <c r="P314" s="8">
        <v>0.50529499999999994</v>
      </c>
      <c r="Q314" s="8">
        <v>0.52831800000000007</v>
      </c>
      <c r="R314" s="8">
        <v>0.55316799999999999</v>
      </c>
      <c r="S314" s="8">
        <v>0.57871799999999995</v>
      </c>
      <c r="T314" s="8">
        <v>0.60032699999999994</v>
      </c>
      <c r="U314" s="8">
        <v>0.61497800000000002</v>
      </c>
      <c r="V314" s="8">
        <v>0.63286999999999993</v>
      </c>
      <c r="W314" s="8">
        <v>0.658609</v>
      </c>
      <c r="X314" s="8">
        <v>0.67772599999999994</v>
      </c>
      <c r="Y314" s="8">
        <v>0.69127099999999997</v>
      </c>
      <c r="Z314" s="8">
        <v>0.69945399999999991</v>
      </c>
      <c r="AA314" s="8">
        <v>0.69760599999999995</v>
      </c>
      <c r="AB314" s="8">
        <v>0.7</v>
      </c>
      <c r="AC314" s="8">
        <v>0.71836800000000001</v>
      </c>
      <c r="AD314" s="8">
        <v>0.73845799999999995</v>
      </c>
      <c r="AE314" s="8">
        <v>0.75368299999999988</v>
      </c>
      <c r="AF314" s="8">
        <v>0.77118299999999995</v>
      </c>
      <c r="AG314" s="8">
        <v>0.78245299999999984</v>
      </c>
      <c r="AH314" s="8">
        <v>0.79032100000000005</v>
      </c>
    </row>
    <row r="315" spans="1:34" x14ac:dyDescent="0.25">
      <c r="A315">
        <v>57</v>
      </c>
      <c r="B315" t="s">
        <v>159</v>
      </c>
      <c r="C315" s="8">
        <v>0.57836799999999988</v>
      </c>
      <c r="D315" s="8">
        <v>0.58977800000000002</v>
      </c>
      <c r="E315" s="8">
        <v>0.60307799999999989</v>
      </c>
      <c r="F315" s="8">
        <v>0.61809999999999998</v>
      </c>
      <c r="G315" s="8">
        <v>0.63442399999999999</v>
      </c>
      <c r="H315" s="8">
        <v>0.64909600000000001</v>
      </c>
      <c r="I315" s="8">
        <v>0.670068</v>
      </c>
      <c r="J315" s="8">
        <v>0.70058799999999988</v>
      </c>
      <c r="K315" s="8">
        <v>0.73410399999999998</v>
      </c>
      <c r="L315" s="8">
        <v>0.76673800000000003</v>
      </c>
      <c r="M315" s="8">
        <v>0.80218599999999995</v>
      </c>
      <c r="N315" s="8">
        <v>0.83959399999999984</v>
      </c>
      <c r="O315" s="8">
        <v>0.88667599999999991</v>
      </c>
      <c r="P315" s="8">
        <v>0.95909800000000001</v>
      </c>
      <c r="Q315" s="8">
        <v>1.025962</v>
      </c>
      <c r="R315" s="8">
        <v>1.065232</v>
      </c>
      <c r="S315" s="8">
        <v>1.1106340000000001</v>
      </c>
      <c r="T315" s="8">
        <v>1.1614399999999998</v>
      </c>
      <c r="U315" s="8">
        <v>1.1979660000000001</v>
      </c>
      <c r="V315" s="8">
        <v>1.2233339999999999</v>
      </c>
      <c r="W315" s="8">
        <v>1.25762</v>
      </c>
      <c r="X315" s="8">
        <v>1.3024480000000001</v>
      </c>
      <c r="Y315" s="8">
        <v>1.334676</v>
      </c>
      <c r="Z315" s="8">
        <v>1.3532120000000001</v>
      </c>
      <c r="AA315" s="8">
        <v>1.37361</v>
      </c>
      <c r="AB315" s="8">
        <v>1.4</v>
      </c>
      <c r="AC315" s="8">
        <v>1.4206639999999999</v>
      </c>
      <c r="AD315" s="8">
        <v>1.4445759999999999</v>
      </c>
      <c r="AE315" s="8">
        <v>1.4806539999999999</v>
      </c>
      <c r="AF315" s="8">
        <v>1.5266579999999998</v>
      </c>
      <c r="AG315" s="8">
        <v>1.57185</v>
      </c>
      <c r="AH315" s="8">
        <v>1.611918</v>
      </c>
    </row>
    <row r="316" spans="1:34" x14ac:dyDescent="0.25">
      <c r="A316">
        <v>58</v>
      </c>
      <c r="B316" t="s">
        <v>160</v>
      </c>
      <c r="C316" s="8">
        <v>0.96889999999999998</v>
      </c>
      <c r="D316" s="8">
        <v>0.98580000000000012</v>
      </c>
      <c r="E316" s="8">
        <v>1.0030250000000001</v>
      </c>
      <c r="F316" s="8">
        <v>1.01715</v>
      </c>
      <c r="G316" s="8">
        <v>1.02905</v>
      </c>
      <c r="H316" s="8">
        <v>1.036975</v>
      </c>
      <c r="I316" s="8">
        <v>1.054575</v>
      </c>
      <c r="J316" s="8">
        <v>1.0925499999999999</v>
      </c>
      <c r="K316" s="8">
        <v>1.1439250000000001</v>
      </c>
      <c r="L316" s="8">
        <v>1.2054</v>
      </c>
      <c r="M316" s="8">
        <v>1.2817249999999998</v>
      </c>
      <c r="N316" s="8">
        <v>1.3653</v>
      </c>
      <c r="O316" s="8">
        <v>1.477425</v>
      </c>
      <c r="P316" s="8">
        <v>1.641775</v>
      </c>
      <c r="Q316" s="8">
        <v>1.7950500000000003</v>
      </c>
      <c r="R316" s="8">
        <v>1.9057749999999998</v>
      </c>
      <c r="S316" s="8">
        <v>1.9821500000000001</v>
      </c>
      <c r="T316" s="8">
        <v>2.04115</v>
      </c>
      <c r="U316" s="8">
        <v>2.0972249999999999</v>
      </c>
      <c r="V316" s="8">
        <v>2.1575000000000002</v>
      </c>
      <c r="W316" s="8">
        <v>2.2214</v>
      </c>
      <c r="X316" s="8">
        <v>2.2861750000000001</v>
      </c>
      <c r="Y316" s="8">
        <v>2.3676999999999997</v>
      </c>
      <c r="Z316" s="8">
        <v>2.434825</v>
      </c>
      <c r="AA316" s="8">
        <v>2.467975</v>
      </c>
      <c r="AB316" s="8">
        <v>2.5</v>
      </c>
      <c r="AC316" s="8">
        <v>2.5475249999999998</v>
      </c>
      <c r="AD316" s="8">
        <v>2.6206</v>
      </c>
      <c r="AE316" s="8">
        <v>2.699875</v>
      </c>
      <c r="AF316" s="8">
        <v>2.8168500000000001</v>
      </c>
      <c r="AG316" s="8">
        <v>2.9930750000000002</v>
      </c>
      <c r="AH316" s="8">
        <v>3.1759250000000003</v>
      </c>
    </row>
    <row r="317" spans="1:34" x14ac:dyDescent="0.25">
      <c r="A317">
        <v>59</v>
      </c>
      <c r="B317" t="s">
        <v>161</v>
      </c>
      <c r="C317" s="8">
        <v>3.231957</v>
      </c>
      <c r="D317" s="8">
        <v>3.2749349999999997</v>
      </c>
      <c r="E317" s="8">
        <v>3.3295980000000003</v>
      </c>
      <c r="F317" s="8">
        <v>3.4202850000000002</v>
      </c>
      <c r="G317" s="8">
        <v>3.5028779999999999</v>
      </c>
      <c r="H317" s="8">
        <v>3.5215739999999998</v>
      </c>
      <c r="I317" s="8">
        <v>3.5246519999999997</v>
      </c>
      <c r="J317" s="8">
        <v>3.5439179999999997</v>
      </c>
      <c r="K317" s="8">
        <v>3.5843310000000002</v>
      </c>
      <c r="L317" s="8">
        <v>3.6953100000000001</v>
      </c>
      <c r="M317" s="8">
        <v>3.8457329999999996</v>
      </c>
      <c r="N317" s="8">
        <v>3.9787140000000005</v>
      </c>
      <c r="O317" s="8">
        <v>4.119675</v>
      </c>
      <c r="P317" s="8">
        <v>4.2521430000000002</v>
      </c>
      <c r="Q317" s="8">
        <v>4.3664849999999999</v>
      </c>
      <c r="R317" s="8">
        <v>4.4667480000000008</v>
      </c>
      <c r="S317" s="8">
        <v>4.5296760000000003</v>
      </c>
      <c r="T317" s="8">
        <v>4.559145</v>
      </c>
      <c r="U317" s="8">
        <v>4.59192</v>
      </c>
      <c r="V317" s="8">
        <v>4.7051790000000002</v>
      </c>
      <c r="W317" s="8">
        <v>4.9074150000000003</v>
      </c>
      <c r="X317" s="8">
        <v>5.2404660000000005</v>
      </c>
      <c r="Y317" s="8">
        <v>5.5774499999999998</v>
      </c>
      <c r="Z317" s="8">
        <v>5.7001710000000001</v>
      </c>
      <c r="AA317" s="8">
        <v>5.6981190000000002</v>
      </c>
      <c r="AB317" s="8">
        <v>5.7</v>
      </c>
      <c r="AC317" s="8">
        <v>5.736708000000001</v>
      </c>
      <c r="AD317" s="8">
        <v>5.8061910000000001</v>
      </c>
      <c r="AE317" s="8">
        <v>5.9409390000000011</v>
      </c>
      <c r="AF317" s="8">
        <v>6.1366770000000006</v>
      </c>
      <c r="AG317" s="8">
        <v>6.3171390000000001</v>
      </c>
      <c r="AH317" s="8">
        <v>6.4881960000000003</v>
      </c>
    </row>
    <row r="318" spans="1:34" x14ac:dyDescent="0.25">
      <c r="A318">
        <v>60</v>
      </c>
      <c r="B318" t="s">
        <v>162</v>
      </c>
      <c r="C318" s="8">
        <v>1.32006</v>
      </c>
      <c r="D318" s="8">
        <v>1.3696200000000003</v>
      </c>
      <c r="E318" s="8">
        <v>1.4228130000000001</v>
      </c>
      <c r="F318" s="8">
        <v>1.476132</v>
      </c>
      <c r="G318" s="8">
        <v>1.5253350000000001</v>
      </c>
      <c r="H318" s="8">
        <v>1.5681960000000001</v>
      </c>
      <c r="I318" s="8">
        <v>1.6072560000000002</v>
      </c>
      <c r="J318" s="8">
        <v>1.6465050000000003</v>
      </c>
      <c r="K318" s="8">
        <v>1.6882949999999999</v>
      </c>
      <c r="L318" s="8">
        <v>1.729476</v>
      </c>
      <c r="M318" s="8">
        <v>1.763811</v>
      </c>
      <c r="N318" s="8">
        <v>1.80054</v>
      </c>
      <c r="O318" s="8">
        <v>1.848441</v>
      </c>
      <c r="P318" s="8">
        <v>1.9059600000000003</v>
      </c>
      <c r="Q318" s="8">
        <v>1.9690650000000003</v>
      </c>
      <c r="R318" s="8">
        <v>2.0164409999999999</v>
      </c>
      <c r="S318" s="8">
        <v>2.0543040000000001</v>
      </c>
      <c r="T318" s="8">
        <v>2.0838719999999999</v>
      </c>
      <c r="U318" s="8">
        <v>2.101512</v>
      </c>
      <c r="V318" s="8">
        <v>2.1150150000000001</v>
      </c>
      <c r="W318" s="8">
        <v>2.1307650000000002</v>
      </c>
      <c r="X318" s="8">
        <v>2.1465990000000001</v>
      </c>
      <c r="Y318" s="8">
        <v>2.1435960000000001</v>
      </c>
      <c r="Z318" s="8">
        <v>2.1262289999999999</v>
      </c>
      <c r="AA318" s="8">
        <v>2.1087570000000002</v>
      </c>
      <c r="AB318" s="8">
        <v>2.1</v>
      </c>
      <c r="AC318" s="8">
        <v>2.0984880000000001</v>
      </c>
      <c r="AD318" s="8">
        <v>2.0970180000000003</v>
      </c>
      <c r="AE318" s="8">
        <v>2.0934690000000002</v>
      </c>
      <c r="AF318" s="8">
        <v>2.092314</v>
      </c>
      <c r="AG318" s="8">
        <v>2.093553</v>
      </c>
      <c r="AH318" s="8">
        <v>2.0956109999999999</v>
      </c>
    </row>
    <row r="319" spans="1:34" x14ac:dyDescent="0.25">
      <c r="A319">
        <v>61</v>
      </c>
      <c r="B319" t="s">
        <v>99</v>
      </c>
      <c r="C319" s="8">
        <v>3.5039889999999998</v>
      </c>
      <c r="D319" s="8">
        <v>3.5806799999999996</v>
      </c>
      <c r="E319" s="8">
        <v>3.6542969999999997</v>
      </c>
      <c r="F319" s="8">
        <v>3.7261120000000001</v>
      </c>
      <c r="G319" s="8">
        <v>3.7908779999999997</v>
      </c>
      <c r="H319" s="8">
        <v>3.8414929999999998</v>
      </c>
      <c r="I319" s="8">
        <v>3.8829919999999998</v>
      </c>
      <c r="J319" s="8">
        <v>3.9243319999999993</v>
      </c>
      <c r="K319" s="8">
        <v>3.9728799999999995</v>
      </c>
      <c r="L319" s="8">
        <v>4.0349430000000002</v>
      </c>
      <c r="M319" s="8">
        <v>4.1228170000000004</v>
      </c>
      <c r="N319" s="8">
        <v>4.2396819999999993</v>
      </c>
      <c r="O319" s="8">
        <v>4.3700619999999999</v>
      </c>
      <c r="P319" s="8">
        <v>4.4998059999999995</v>
      </c>
      <c r="Q319" s="8">
        <v>4.6250980000000004</v>
      </c>
      <c r="R319" s="8">
        <v>4.7367689999999998</v>
      </c>
      <c r="S319" s="8">
        <v>4.8604180000000001</v>
      </c>
      <c r="T319" s="8">
        <v>4.9741559999999998</v>
      </c>
      <c r="U319" s="8">
        <v>5.0428439999999997</v>
      </c>
      <c r="V319" s="8">
        <v>5.1048539999999996</v>
      </c>
      <c r="W319" s="8">
        <v>5.1749199999999993</v>
      </c>
      <c r="X319" s="8">
        <v>5.2498619999999994</v>
      </c>
      <c r="Y319" s="8">
        <v>5.3257579999999995</v>
      </c>
      <c r="Z319" s="8">
        <v>5.3615329999999997</v>
      </c>
      <c r="AA319" s="8">
        <v>5.3409690000000003</v>
      </c>
      <c r="AB319" s="8">
        <v>5.3</v>
      </c>
      <c r="AC319" s="8">
        <v>5.2565400000000002</v>
      </c>
      <c r="AD319" s="8">
        <v>5.2148289999999999</v>
      </c>
      <c r="AE319" s="8">
        <v>5.1819689999999987</v>
      </c>
      <c r="AF319" s="8">
        <v>5.1679769999999996</v>
      </c>
      <c r="AG319" s="8">
        <v>5.1496389999999996</v>
      </c>
      <c r="AH319" s="8">
        <v>5.1152419999999994</v>
      </c>
    </row>
    <row r="320" spans="1:34" x14ac:dyDescent="0.25">
      <c r="A320">
        <v>62</v>
      </c>
      <c r="B320" t="s">
        <v>163</v>
      </c>
      <c r="C320" s="8">
        <v>26.114035615384619</v>
      </c>
      <c r="D320" s="8">
        <v>26.214032666666668</v>
      </c>
      <c r="E320" s="8">
        <v>26.241552159292031</v>
      </c>
      <c r="F320" s="8">
        <v>26.220136461538463</v>
      </c>
      <c r="G320" s="8">
        <v>26.198789107438021</v>
      </c>
      <c r="H320" s="8">
        <v>26.214300145161296</v>
      </c>
      <c r="I320" s="8">
        <v>26.244076000000003</v>
      </c>
      <c r="J320" s="8">
        <v>26.247501969924812</v>
      </c>
      <c r="K320" s="8">
        <v>26.273402158273385</v>
      </c>
      <c r="L320" s="8">
        <v>26.388754220689655</v>
      </c>
      <c r="M320" s="8">
        <v>26.482839999999999</v>
      </c>
      <c r="N320" s="8">
        <v>26.468231651612903</v>
      </c>
      <c r="O320" s="8">
        <v>26.449898775000001</v>
      </c>
      <c r="P320" s="8">
        <v>26.368199927710844</v>
      </c>
      <c r="Q320" s="8">
        <v>26.227219333333334</v>
      </c>
      <c r="R320" s="8">
        <v>26.11369998857143</v>
      </c>
      <c r="S320" s="8">
        <v>26.046635100000003</v>
      </c>
      <c r="T320" s="8">
        <v>25.965788888888891</v>
      </c>
      <c r="U320" s="8">
        <v>25.801917294117647</v>
      </c>
      <c r="V320" s="8">
        <v>25.621594751131223</v>
      </c>
      <c r="W320" s="8">
        <v>25.530629814977971</v>
      </c>
      <c r="X320" s="8">
        <v>25.537140122448982</v>
      </c>
      <c r="Y320" s="8">
        <v>25.576291795081964</v>
      </c>
      <c r="Z320" s="8">
        <v>25.696166727272729</v>
      </c>
      <c r="AA320" s="8">
        <v>25.807791600000002</v>
      </c>
      <c r="AB320" s="8">
        <v>25.8</v>
      </c>
      <c r="AC320" s="8">
        <v>25.673222318181821</v>
      </c>
      <c r="AD320" s="8">
        <v>25.487466444444451</v>
      </c>
      <c r="AE320" s="8">
        <v>25.28739668382353</v>
      </c>
      <c r="AF320" s="8">
        <v>25.080205516483517</v>
      </c>
      <c r="AG320" s="8">
        <v>24.909321342857144</v>
      </c>
      <c r="AH320" s="8">
        <v>24.747751448275864</v>
      </c>
    </row>
    <row r="321" spans="1:34" x14ac:dyDescent="0.25">
      <c r="A321">
        <v>63</v>
      </c>
      <c r="B321" t="s">
        <v>164</v>
      </c>
      <c r="C321" s="8">
        <v>95.563452000000012</v>
      </c>
      <c r="D321" s="8">
        <v>97.562983000000003</v>
      </c>
      <c r="E321" s="8">
        <v>99.626591000000005</v>
      </c>
      <c r="F321" s="8">
        <v>101.83806899999999</v>
      </c>
      <c r="G321" s="8">
        <v>104.246707</v>
      </c>
      <c r="H321" s="8">
        <v>106.68984800000003</v>
      </c>
      <c r="I321" s="8">
        <v>109.06398300000001</v>
      </c>
      <c r="J321" s="8">
        <v>111.34446700000002</v>
      </c>
      <c r="K321" s="8">
        <v>113.68081300000001</v>
      </c>
      <c r="L321" s="8">
        <v>116.18803100000001</v>
      </c>
      <c r="M321" s="8">
        <v>118.844762</v>
      </c>
      <c r="N321" s="8">
        <v>121.64936300000001</v>
      </c>
      <c r="O321" s="8">
        <v>124.641266</v>
      </c>
      <c r="P321" s="8">
        <v>127.84840200000001</v>
      </c>
      <c r="Q321" s="8">
        <v>131.25269800000001</v>
      </c>
      <c r="R321" s="8">
        <v>134.86729800000001</v>
      </c>
      <c r="S321" s="8">
        <v>138.585407</v>
      </c>
      <c r="T321" s="8">
        <v>142.206579</v>
      </c>
      <c r="U321" s="8">
        <v>145.39235600000001</v>
      </c>
      <c r="V321" s="8">
        <v>148.39904600000003</v>
      </c>
      <c r="W321" s="8">
        <v>151.49117200000001</v>
      </c>
      <c r="X321" s="8">
        <v>154.437071</v>
      </c>
      <c r="Y321" s="8">
        <v>157.28931900000001</v>
      </c>
      <c r="Z321" s="8">
        <v>159.97069500000001</v>
      </c>
      <c r="AA321" s="8">
        <v>162.34975900000001</v>
      </c>
      <c r="AB321" s="8">
        <v>164.3</v>
      </c>
      <c r="AC321" s="8">
        <v>165.94464300000004</v>
      </c>
      <c r="AD321" s="8">
        <v>167.52849499999999</v>
      </c>
      <c r="AE321" s="8">
        <v>169.18299599999997</v>
      </c>
      <c r="AF321" s="8">
        <v>170.96400800000001</v>
      </c>
      <c r="AG321" s="8">
        <v>172.730233</v>
      </c>
      <c r="AH321" s="8">
        <v>174.445525</v>
      </c>
    </row>
    <row r="322" spans="1:34" s="32" customFormat="1" x14ac:dyDescent="0.25">
      <c r="A322" s="33" t="s">
        <v>499</v>
      </c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</row>
    <row r="323" spans="1:34" x14ac:dyDescent="0.25">
      <c r="A323">
        <v>1</v>
      </c>
      <c r="B323" t="s">
        <v>108</v>
      </c>
      <c r="C323" s="8">
        <v>0</v>
      </c>
      <c r="D323" s="8">
        <v>0</v>
      </c>
      <c r="E323" s="8">
        <v>0</v>
      </c>
      <c r="F323" s="8">
        <v>0</v>
      </c>
      <c r="G323" s="8">
        <v>0</v>
      </c>
      <c r="H323" s="8">
        <v>0</v>
      </c>
      <c r="I323" s="8">
        <v>0</v>
      </c>
      <c r="J323" s="8">
        <v>0</v>
      </c>
      <c r="K323" s="8">
        <v>0</v>
      </c>
      <c r="L323" s="8">
        <v>0</v>
      </c>
      <c r="M323" s="8">
        <v>0</v>
      </c>
      <c r="N323" s="8">
        <v>0</v>
      </c>
      <c r="O323" s="8">
        <v>0</v>
      </c>
      <c r="P323" s="8">
        <v>0</v>
      </c>
      <c r="Q323" s="8">
        <v>0</v>
      </c>
      <c r="R323" s="8">
        <v>0</v>
      </c>
      <c r="S323" s="8">
        <v>0</v>
      </c>
      <c r="T323" s="8">
        <v>0</v>
      </c>
      <c r="U323" s="8">
        <v>0</v>
      </c>
      <c r="V323" s="8">
        <v>0</v>
      </c>
      <c r="W323" s="8">
        <v>0</v>
      </c>
      <c r="X323" s="8">
        <v>0</v>
      </c>
      <c r="Y323" s="8">
        <v>0</v>
      </c>
      <c r="Z323" s="8">
        <v>0</v>
      </c>
      <c r="AA323" s="8">
        <v>0</v>
      </c>
      <c r="AB323" s="8">
        <v>0</v>
      </c>
      <c r="AC323" s="8">
        <v>0</v>
      </c>
      <c r="AD323" s="8">
        <v>0</v>
      </c>
      <c r="AE323" s="8">
        <v>0</v>
      </c>
      <c r="AF323" s="8">
        <v>0</v>
      </c>
      <c r="AG323" s="8">
        <v>0</v>
      </c>
      <c r="AH323" s="8">
        <v>0</v>
      </c>
    </row>
    <row r="324" spans="1:34" x14ac:dyDescent="0.25">
      <c r="A324">
        <v>2</v>
      </c>
      <c r="B324" t="s">
        <v>109</v>
      </c>
      <c r="C324" s="8">
        <v>5.7500000000000008E-3</v>
      </c>
      <c r="D324" s="8">
        <v>6.889000000000001E-3</v>
      </c>
      <c r="E324" s="8">
        <v>8.4120000000000011E-3</v>
      </c>
      <c r="F324" s="8">
        <v>9.8409999999999991E-3</v>
      </c>
      <c r="G324" s="8">
        <v>1.0295E-2</v>
      </c>
      <c r="H324" s="8">
        <v>1.0493000000000001E-2</v>
      </c>
      <c r="I324" s="8">
        <v>1.1252000000000002E-2</v>
      </c>
      <c r="J324" s="8">
        <v>1.1233000000000002E-2</v>
      </c>
      <c r="K324" s="8">
        <v>1.0695000000000001E-2</v>
      </c>
      <c r="L324" s="8">
        <v>1.0629E-2</v>
      </c>
      <c r="M324" s="8">
        <v>1.0061E-2</v>
      </c>
      <c r="N324" s="8">
        <v>1.0607E-2</v>
      </c>
      <c r="O324" s="8">
        <v>1.3880000000000002E-2</v>
      </c>
      <c r="P324" s="8">
        <v>1.8180000000000002E-2</v>
      </c>
      <c r="Q324" s="8">
        <v>2.2818999999999999E-2</v>
      </c>
      <c r="R324" s="8">
        <v>2.9489000000000001E-2</v>
      </c>
      <c r="S324" s="8">
        <v>3.9537999999999997E-2</v>
      </c>
      <c r="T324" s="8">
        <v>5.5952000000000002E-2</v>
      </c>
      <c r="U324" s="8">
        <v>8.4759000000000015E-2</v>
      </c>
      <c r="V324" s="8">
        <v>0.11293500000000002</v>
      </c>
      <c r="W324" s="8">
        <v>0.122396</v>
      </c>
      <c r="X324" s="8">
        <v>0.123597</v>
      </c>
      <c r="Y324" s="8">
        <v>0.12183700000000001</v>
      </c>
      <c r="Z324" s="8">
        <v>0.117592</v>
      </c>
      <c r="AA324" s="8">
        <v>0.111524</v>
      </c>
      <c r="AB324" s="8">
        <v>0.1</v>
      </c>
      <c r="AC324" s="8">
        <v>8.9518E-2</v>
      </c>
      <c r="AD324" s="8">
        <v>8.8336000000000012E-2</v>
      </c>
      <c r="AE324" s="8">
        <v>9.2305000000000012E-2</v>
      </c>
      <c r="AF324" s="8">
        <v>0.10654900000000002</v>
      </c>
      <c r="AG324" s="8">
        <v>0.124445</v>
      </c>
      <c r="AH324" s="8">
        <v>0.13611800000000002</v>
      </c>
    </row>
    <row r="325" spans="1:34" x14ac:dyDescent="0.25">
      <c r="A325">
        <v>3</v>
      </c>
      <c r="B325" t="s">
        <v>110</v>
      </c>
      <c r="C325" s="8">
        <v>0.17860500000000001</v>
      </c>
      <c r="D325" s="8">
        <v>0.16472400000000001</v>
      </c>
      <c r="E325" s="8">
        <v>0.169071</v>
      </c>
      <c r="F325" s="8">
        <v>0.18486300000000003</v>
      </c>
      <c r="G325" s="8">
        <v>0.20594700000000002</v>
      </c>
      <c r="H325" s="8">
        <v>0.23822399999999999</v>
      </c>
      <c r="I325" s="8">
        <v>0.30643200000000004</v>
      </c>
      <c r="J325" s="8">
        <v>0.38295600000000002</v>
      </c>
      <c r="K325" s="8">
        <v>0.45490200000000003</v>
      </c>
      <c r="L325" s="8">
        <v>0.53762100000000002</v>
      </c>
      <c r="M325" s="8">
        <v>0.67731300000000005</v>
      </c>
      <c r="N325" s="8">
        <v>0.84888300000000005</v>
      </c>
      <c r="O325" s="8">
        <v>1.171338</v>
      </c>
      <c r="P325" s="8">
        <v>1.5031380000000001</v>
      </c>
      <c r="Q325" s="8">
        <v>1.6392810000000002</v>
      </c>
      <c r="R325" s="8">
        <v>1.630881</v>
      </c>
      <c r="S325" s="8">
        <v>1.574538</v>
      </c>
      <c r="T325" s="8">
        <v>1.6153620000000002</v>
      </c>
      <c r="U325" s="8">
        <v>1.6241820000000002</v>
      </c>
      <c r="V325" s="8">
        <v>1.6888410000000003</v>
      </c>
      <c r="W325" s="8">
        <v>1.8806339999999999</v>
      </c>
      <c r="X325" s="8">
        <v>2.0114430000000003</v>
      </c>
      <c r="Y325" s="8">
        <v>2.0385960000000001</v>
      </c>
      <c r="Z325" s="8">
        <v>2.026332</v>
      </c>
      <c r="AA325" s="8">
        <v>2.033976</v>
      </c>
      <c r="AB325" s="8">
        <v>2.1</v>
      </c>
      <c r="AC325" s="8">
        <v>2.2981350000000003</v>
      </c>
      <c r="AD325" s="8">
        <v>2.4903900000000001</v>
      </c>
      <c r="AE325" s="8">
        <v>2.616873</v>
      </c>
      <c r="AF325" s="8">
        <v>2.6331060000000002</v>
      </c>
      <c r="AG325" s="8">
        <v>2.6343030000000001</v>
      </c>
      <c r="AH325" s="8">
        <v>2.8119000000000001</v>
      </c>
    </row>
    <row r="326" spans="1:34" x14ac:dyDescent="0.25">
      <c r="A326">
        <v>4</v>
      </c>
      <c r="B326" t="s">
        <v>111</v>
      </c>
      <c r="C326" s="8">
        <v>1.7009999999999997E-2</v>
      </c>
      <c r="D326" s="8">
        <v>2.0301E-2</v>
      </c>
      <c r="E326" s="8">
        <v>2.6910000000000003E-2</v>
      </c>
      <c r="F326" s="8">
        <v>3.5786999999999999E-2</v>
      </c>
      <c r="G326" s="8">
        <v>4.5530999999999995E-2</v>
      </c>
      <c r="H326" s="8">
        <v>5.8412999999999993E-2</v>
      </c>
      <c r="I326" s="8">
        <v>8.1050999999999998E-2</v>
      </c>
      <c r="J326" s="8">
        <v>0.123111</v>
      </c>
      <c r="K326" s="8">
        <v>0.18731700000000001</v>
      </c>
      <c r="L326" s="8">
        <v>0.25912499999999999</v>
      </c>
      <c r="M326" s="8">
        <v>0.32330399999999998</v>
      </c>
      <c r="N326" s="8">
        <v>0.360066</v>
      </c>
      <c r="O326" s="8">
        <v>0.39755099999999999</v>
      </c>
      <c r="P326" s="8">
        <v>0.42504900000000001</v>
      </c>
      <c r="Q326" s="8">
        <v>0.410445</v>
      </c>
      <c r="R326" s="8">
        <v>0.36769799999999997</v>
      </c>
      <c r="S326" s="8">
        <v>0.318162</v>
      </c>
      <c r="T326" s="8">
        <v>0.29091899999999998</v>
      </c>
      <c r="U326" s="8">
        <v>0.27624599999999999</v>
      </c>
      <c r="V326" s="8">
        <v>0.26825399999999999</v>
      </c>
      <c r="W326" s="8">
        <v>0.26389200000000002</v>
      </c>
      <c r="X326" s="8">
        <v>0.264378</v>
      </c>
      <c r="Y326" s="8">
        <v>0.26258999999999999</v>
      </c>
      <c r="Z326" s="8">
        <v>0.25617899999999999</v>
      </c>
      <c r="AA326" s="8">
        <v>0.268926</v>
      </c>
      <c r="AB326" s="8">
        <v>0.3</v>
      </c>
      <c r="AC326" s="8">
        <v>0.31508400000000003</v>
      </c>
      <c r="AD326" s="8">
        <v>0.31343399999999993</v>
      </c>
      <c r="AE326" s="8">
        <v>0.31807199999999997</v>
      </c>
      <c r="AF326" s="8">
        <v>0.32388599999999995</v>
      </c>
      <c r="AG326" s="8">
        <v>0.33750300000000005</v>
      </c>
      <c r="AH326" s="8">
        <v>0.36730199999999996</v>
      </c>
    </row>
    <row r="327" spans="1:34" x14ac:dyDescent="0.25">
      <c r="A327">
        <v>5</v>
      </c>
      <c r="B327" t="s">
        <v>112</v>
      </c>
      <c r="C327" s="8">
        <v>6.8948999999999996E-2</v>
      </c>
      <c r="D327" s="8">
        <v>6.0993000000000006E-2</v>
      </c>
      <c r="E327" s="8">
        <v>6.0444000000000005E-2</v>
      </c>
      <c r="F327" s="8">
        <v>6.4179E-2</v>
      </c>
      <c r="G327" s="8">
        <v>6.9759000000000002E-2</v>
      </c>
      <c r="H327" s="8">
        <v>8.0135999999999999E-2</v>
      </c>
      <c r="I327" s="8">
        <v>0.10813500000000001</v>
      </c>
      <c r="J327" s="8">
        <v>0.14493599999999998</v>
      </c>
      <c r="K327" s="8">
        <v>0.18675900000000001</v>
      </c>
      <c r="L327" s="8">
        <v>0.231381</v>
      </c>
      <c r="M327" s="8">
        <v>0.29841299999999998</v>
      </c>
      <c r="N327" s="8">
        <v>0.36395099999999997</v>
      </c>
      <c r="O327" s="8">
        <v>0.39494699999999999</v>
      </c>
      <c r="P327" s="8">
        <v>0.39959099999999997</v>
      </c>
      <c r="Q327" s="8">
        <v>0.38043000000000005</v>
      </c>
      <c r="R327" s="8">
        <v>0.34037100000000003</v>
      </c>
      <c r="S327" s="8">
        <v>0.29819700000000005</v>
      </c>
      <c r="T327" s="8">
        <v>0.27394199999999996</v>
      </c>
      <c r="U327" s="8">
        <v>0.27175499999999997</v>
      </c>
      <c r="V327" s="8">
        <v>0.32745600000000002</v>
      </c>
      <c r="W327" s="8">
        <v>0.40776300000000004</v>
      </c>
      <c r="X327" s="8">
        <v>0.50409000000000004</v>
      </c>
      <c r="Y327" s="8">
        <v>0.56546099999999999</v>
      </c>
      <c r="Z327" s="8">
        <v>0.57814200000000004</v>
      </c>
      <c r="AA327" s="8">
        <v>0.6930090000000001</v>
      </c>
      <c r="AB327" s="8">
        <v>0.9</v>
      </c>
      <c r="AC327" s="8">
        <v>1.018197</v>
      </c>
      <c r="AD327" s="8">
        <v>1.0657620000000001</v>
      </c>
      <c r="AE327" s="8">
        <v>1.0488059999999999</v>
      </c>
      <c r="AF327" s="8">
        <v>0.89385300000000001</v>
      </c>
      <c r="AG327" s="8">
        <v>0.81322200000000011</v>
      </c>
      <c r="AH327" s="8">
        <v>0.86787000000000003</v>
      </c>
    </row>
    <row r="328" spans="1:34" x14ac:dyDescent="0.25">
      <c r="A328">
        <v>6</v>
      </c>
      <c r="B328" t="s">
        <v>13</v>
      </c>
      <c r="C328" s="8">
        <v>0.59981400000000007</v>
      </c>
      <c r="D328" s="8">
        <v>0.63995200000000008</v>
      </c>
      <c r="E328" s="8">
        <v>0.74072000000000005</v>
      </c>
      <c r="F328" s="8">
        <v>0.8658340000000001</v>
      </c>
      <c r="G328" s="8">
        <v>0.98154800000000009</v>
      </c>
      <c r="H328" s="8">
        <v>1.12612</v>
      </c>
      <c r="I328" s="8">
        <v>1.3745620000000001</v>
      </c>
      <c r="J328" s="8">
        <v>1.5971070000000001</v>
      </c>
      <c r="K328" s="8">
        <v>1.7616540000000001</v>
      </c>
      <c r="L328" s="8">
        <v>1.9777130000000001</v>
      </c>
      <c r="M328" s="8">
        <v>2.2578330000000002</v>
      </c>
      <c r="N328" s="8">
        <v>2.449452</v>
      </c>
      <c r="O328" s="8">
        <v>2.5382820000000001</v>
      </c>
      <c r="P328" s="8">
        <v>2.7385020000000004</v>
      </c>
      <c r="Q328" s="8">
        <v>2.9595899999999999</v>
      </c>
      <c r="R328" s="8">
        <v>2.953856</v>
      </c>
      <c r="S328" s="8">
        <v>2.7574430000000003</v>
      </c>
      <c r="T328" s="8">
        <v>2.5600900000000002</v>
      </c>
      <c r="U328" s="8">
        <v>2.4830099999999997</v>
      </c>
      <c r="V328" s="8">
        <v>2.537906</v>
      </c>
      <c r="W328" s="8">
        <v>2.6746759999999998</v>
      </c>
      <c r="X328" s="8">
        <v>3.0381270000000007</v>
      </c>
      <c r="Y328" s="8">
        <v>3.673238</v>
      </c>
      <c r="Z328" s="8">
        <v>4.1032409999999997</v>
      </c>
      <c r="AA328" s="8">
        <v>4.3049179999999998</v>
      </c>
      <c r="AB328" s="8">
        <v>4.7</v>
      </c>
      <c r="AC328" s="8">
        <v>5.0650490000000001</v>
      </c>
      <c r="AD328" s="8">
        <v>5.35283</v>
      </c>
      <c r="AE328" s="8">
        <v>5.7381359999999999</v>
      </c>
      <c r="AF328" s="8">
        <v>6.1837900000000001</v>
      </c>
      <c r="AG328" s="8">
        <v>6.6192450000000012</v>
      </c>
      <c r="AH328" s="8">
        <v>7.124072</v>
      </c>
    </row>
    <row r="329" spans="1:34" x14ac:dyDescent="0.25">
      <c r="A329">
        <v>7</v>
      </c>
      <c r="B329" t="s">
        <v>15</v>
      </c>
      <c r="C329" s="8">
        <v>3.6431999999999999E-2</v>
      </c>
      <c r="D329" s="8">
        <v>4.6134000000000001E-2</v>
      </c>
      <c r="E329" s="8">
        <v>7.1764000000000008E-2</v>
      </c>
      <c r="F329" s="8">
        <v>0.110792</v>
      </c>
      <c r="G329" s="8">
        <v>0.15890600000000002</v>
      </c>
      <c r="H329" s="8">
        <v>0.22294800000000004</v>
      </c>
      <c r="I329" s="8">
        <v>0.36220799999999997</v>
      </c>
      <c r="J329" s="8">
        <v>0.59487999999999996</v>
      </c>
      <c r="K329" s="8">
        <v>0.8850380000000001</v>
      </c>
      <c r="L329" s="8">
        <v>1.2948760000000001</v>
      </c>
      <c r="M329" s="8">
        <v>1.8546</v>
      </c>
      <c r="N329" s="8">
        <v>2.31671</v>
      </c>
      <c r="O329" s="8">
        <v>2.5790820000000001</v>
      </c>
      <c r="P329" s="8">
        <v>2.5005860000000002</v>
      </c>
      <c r="Q329" s="8">
        <v>2.0273660000000002</v>
      </c>
      <c r="R329" s="8">
        <v>1.685222</v>
      </c>
      <c r="S329" s="8">
        <v>1.5646400000000003</v>
      </c>
      <c r="T329" s="8">
        <v>1.587674</v>
      </c>
      <c r="U329" s="8">
        <v>1.745436</v>
      </c>
      <c r="V329" s="8">
        <v>1.8829359999999999</v>
      </c>
      <c r="W329" s="8">
        <v>1.9525880000000004</v>
      </c>
      <c r="X329" s="8">
        <v>1.9858520000000002</v>
      </c>
      <c r="Y329" s="8">
        <v>1.9428860000000003</v>
      </c>
      <c r="Z329" s="8">
        <v>1.8377920000000003</v>
      </c>
      <c r="AA329" s="8">
        <v>1.9044739999999998</v>
      </c>
      <c r="AB329" s="8">
        <v>2.2000000000000002</v>
      </c>
      <c r="AC329" s="8">
        <v>2.6174499999999998</v>
      </c>
      <c r="AD329" s="8">
        <v>2.9708800000000002</v>
      </c>
      <c r="AE329" s="8">
        <v>3.350886</v>
      </c>
      <c r="AF329" s="8">
        <v>3.7716799999999999</v>
      </c>
      <c r="AG329" s="8">
        <v>4.0813299999999995</v>
      </c>
      <c r="AH329" s="8">
        <v>4.4127160000000005</v>
      </c>
    </row>
    <row r="330" spans="1:34" x14ac:dyDescent="0.25">
      <c r="A330">
        <v>8</v>
      </c>
      <c r="B330" t="s">
        <v>113</v>
      </c>
      <c r="C330" s="8">
        <v>0.10513200000000002</v>
      </c>
      <c r="D330" s="8">
        <v>0.102164</v>
      </c>
      <c r="E330" s="8">
        <v>0.101128</v>
      </c>
      <c r="F330" s="8">
        <v>0.105758</v>
      </c>
      <c r="G330" s="8">
        <v>0.10975000000000001</v>
      </c>
      <c r="H330" s="8">
        <v>0.11223000000000001</v>
      </c>
      <c r="I330" s="8">
        <v>0.11736600000000001</v>
      </c>
      <c r="J330" s="8">
        <v>0.12894</v>
      </c>
      <c r="K330" s="8">
        <v>0.147374</v>
      </c>
      <c r="L330" s="8">
        <v>0.16943999999999998</v>
      </c>
      <c r="M330" s="8">
        <v>0.185972</v>
      </c>
      <c r="N330" s="8">
        <v>0.195664</v>
      </c>
      <c r="O330" s="8">
        <v>0.207008</v>
      </c>
      <c r="P330" s="8">
        <v>0.21501000000000001</v>
      </c>
      <c r="Q330" s="8">
        <v>0.21636400000000003</v>
      </c>
      <c r="R330" s="8">
        <v>0.21304400000000001</v>
      </c>
      <c r="S330" s="8">
        <v>0.20684600000000003</v>
      </c>
      <c r="T330" s="8">
        <v>0.21202600000000005</v>
      </c>
      <c r="U330" s="8">
        <v>0.23446600000000004</v>
      </c>
      <c r="V330" s="8">
        <v>0.26752599999999999</v>
      </c>
      <c r="W330" s="8">
        <v>0.28880800000000001</v>
      </c>
      <c r="X330" s="8">
        <v>0.28394600000000003</v>
      </c>
      <c r="Y330" s="8">
        <v>0.25706599999999996</v>
      </c>
      <c r="Z330" s="8">
        <v>0.226158</v>
      </c>
      <c r="AA330" s="8">
        <v>0.20707</v>
      </c>
      <c r="AB330" s="8">
        <v>0.2</v>
      </c>
      <c r="AC330" s="8">
        <v>0.21376400000000004</v>
      </c>
      <c r="AD330" s="8">
        <v>0.24070800000000003</v>
      </c>
      <c r="AE330" s="8">
        <v>0.26496400000000003</v>
      </c>
      <c r="AF330" s="8">
        <v>0.28332400000000002</v>
      </c>
      <c r="AG330" s="8">
        <v>0.29941200000000001</v>
      </c>
      <c r="AH330" s="8">
        <v>0.31878200000000001</v>
      </c>
    </row>
    <row r="331" spans="1:34" x14ac:dyDescent="0.25">
      <c r="A331">
        <v>9</v>
      </c>
      <c r="B331" t="s">
        <v>114</v>
      </c>
      <c r="C331" s="8">
        <v>1.3539420000000002</v>
      </c>
      <c r="D331" s="8">
        <v>1.4506560000000002</v>
      </c>
      <c r="E331" s="8">
        <v>1.5409710000000001</v>
      </c>
      <c r="F331" s="8">
        <v>1.6489440000000002</v>
      </c>
      <c r="G331" s="8">
        <v>1.7433630000000002</v>
      </c>
      <c r="H331" s="8">
        <v>1.8109170000000001</v>
      </c>
      <c r="I331" s="8">
        <v>1.8361080000000001</v>
      </c>
      <c r="J331" s="8">
        <v>1.8432089999999999</v>
      </c>
      <c r="K331" s="8">
        <v>1.8841140000000001</v>
      </c>
      <c r="L331" s="8">
        <v>1.965465</v>
      </c>
      <c r="M331" s="8">
        <v>2.0864250000000002</v>
      </c>
      <c r="N331" s="8">
        <v>2.2018770000000001</v>
      </c>
      <c r="O331" s="8">
        <v>2.2820130000000005</v>
      </c>
      <c r="P331" s="8">
        <v>2.3430060000000004</v>
      </c>
      <c r="Q331" s="8">
        <v>2.3655780000000002</v>
      </c>
      <c r="R331" s="8">
        <v>2.3495400000000002</v>
      </c>
      <c r="S331" s="8">
        <v>2.3278319999999999</v>
      </c>
      <c r="T331" s="8">
        <v>2.3136299999999999</v>
      </c>
      <c r="U331" s="8">
        <v>2.3271300000000004</v>
      </c>
      <c r="V331" s="8">
        <v>2.372112</v>
      </c>
      <c r="W331" s="8">
        <v>2.4339690000000003</v>
      </c>
      <c r="X331" s="8">
        <v>2.4773309999999999</v>
      </c>
      <c r="Y331" s="8">
        <v>2.506923</v>
      </c>
      <c r="Z331" s="8">
        <v>2.5414020000000002</v>
      </c>
      <c r="AA331" s="8">
        <v>2.6010449999999996</v>
      </c>
      <c r="AB331" s="8">
        <v>2.7</v>
      </c>
      <c r="AC331" s="8">
        <v>2.8089719999999998</v>
      </c>
      <c r="AD331" s="8">
        <v>2.9137590000000002</v>
      </c>
      <c r="AE331" s="8">
        <v>3.0023190000000004</v>
      </c>
      <c r="AF331" s="8">
        <v>3.0942810000000005</v>
      </c>
      <c r="AG331" s="8">
        <v>3.1781969999999999</v>
      </c>
      <c r="AH331" s="8">
        <v>3.2516370000000001</v>
      </c>
    </row>
    <row r="332" spans="1:34" x14ac:dyDescent="0.25">
      <c r="A332">
        <v>10</v>
      </c>
      <c r="B332" t="s">
        <v>115</v>
      </c>
      <c r="C332" s="8">
        <v>1.3340360000000002</v>
      </c>
      <c r="D332" s="8">
        <v>1.3396460000000001</v>
      </c>
      <c r="E332" s="8">
        <v>1.377156</v>
      </c>
      <c r="F332" s="8">
        <v>1.451252</v>
      </c>
      <c r="G332" s="8">
        <v>1.5320360000000002</v>
      </c>
      <c r="H332" s="8">
        <v>1.6035360000000003</v>
      </c>
      <c r="I332" s="8">
        <v>1.6365360000000002</v>
      </c>
      <c r="J332" s="8">
        <v>1.6727480000000003</v>
      </c>
      <c r="K332" s="8">
        <v>1.7393860000000001</v>
      </c>
      <c r="L332" s="8">
        <v>1.8193780000000002</v>
      </c>
      <c r="M332" s="8">
        <v>1.9137580000000003</v>
      </c>
      <c r="N332" s="8">
        <v>1.9878980000000002</v>
      </c>
      <c r="O332" s="8">
        <v>2.0163440000000001</v>
      </c>
      <c r="P332" s="8">
        <v>2.0067520000000001</v>
      </c>
      <c r="Q332" s="8">
        <v>1.9717720000000003</v>
      </c>
      <c r="R332" s="8">
        <v>1.915408</v>
      </c>
      <c r="S332" s="8">
        <v>1.8464380000000002</v>
      </c>
      <c r="T332" s="8">
        <v>1.7962120000000001</v>
      </c>
      <c r="U332" s="8">
        <v>1.7865540000000002</v>
      </c>
      <c r="V332" s="8">
        <v>1.8006560000000003</v>
      </c>
      <c r="W332" s="8">
        <v>1.8287720000000001</v>
      </c>
      <c r="X332" s="8">
        <v>1.8933420000000003</v>
      </c>
      <c r="Y332" s="8">
        <v>1.9773380000000003</v>
      </c>
      <c r="Z332" s="8">
        <v>2.038586</v>
      </c>
      <c r="AA332" s="8">
        <v>2.1053340000000005</v>
      </c>
      <c r="AB332" s="8">
        <v>2.2000000000000002</v>
      </c>
      <c r="AC332" s="8">
        <v>2.2924660000000001</v>
      </c>
      <c r="AD332" s="8">
        <v>2.3488520000000004</v>
      </c>
      <c r="AE332" s="8">
        <v>2.3713800000000003</v>
      </c>
      <c r="AF332" s="8">
        <v>2.4054140000000004</v>
      </c>
      <c r="AG332" s="8">
        <v>2.4465320000000004</v>
      </c>
      <c r="AH332" s="8">
        <v>2.487606</v>
      </c>
    </row>
    <row r="333" spans="1:34" x14ac:dyDescent="0.25">
      <c r="A333">
        <v>11</v>
      </c>
      <c r="B333" t="s">
        <v>116</v>
      </c>
      <c r="C333" s="8">
        <v>1.4948439999999998</v>
      </c>
      <c r="D333" s="8">
        <v>1.533536</v>
      </c>
      <c r="E333" s="8">
        <v>1.6117699999999999</v>
      </c>
      <c r="F333" s="8">
        <v>1.7343059999999999</v>
      </c>
      <c r="G333" s="8">
        <v>1.8628260000000001</v>
      </c>
      <c r="H333" s="8">
        <v>1.977644</v>
      </c>
      <c r="I333" s="8">
        <v>2.0482619999999998</v>
      </c>
      <c r="J333" s="8">
        <v>2.0993979999999999</v>
      </c>
      <c r="K333" s="8">
        <v>2.1954480000000003</v>
      </c>
      <c r="L333" s="8">
        <v>2.324036</v>
      </c>
      <c r="M333" s="8">
        <v>2.4924720000000002</v>
      </c>
      <c r="N333" s="8">
        <v>2.673352</v>
      </c>
      <c r="O333" s="8">
        <v>2.7993899999999998</v>
      </c>
      <c r="P333" s="8">
        <v>2.8747680000000004</v>
      </c>
      <c r="Q333" s="8">
        <v>2.9030900000000002</v>
      </c>
      <c r="R333" s="8">
        <v>2.8779300000000001</v>
      </c>
      <c r="S333" s="8">
        <v>2.8141120000000002</v>
      </c>
      <c r="T333" s="8">
        <v>2.7678379999999998</v>
      </c>
      <c r="U333" s="8">
        <v>2.7799759999999996</v>
      </c>
      <c r="V333" s="8">
        <v>2.8299899999999996</v>
      </c>
      <c r="W333" s="8">
        <v>2.9200219999999995</v>
      </c>
      <c r="X333" s="8">
        <v>3.0341939999999998</v>
      </c>
      <c r="Y333" s="8">
        <v>3.096244</v>
      </c>
      <c r="Z333" s="8">
        <v>3.1227979999999995</v>
      </c>
      <c r="AA333" s="8">
        <v>3.2210239999999999</v>
      </c>
      <c r="AB333" s="8">
        <v>3.4</v>
      </c>
      <c r="AC333" s="8">
        <v>3.5689459999999995</v>
      </c>
      <c r="AD333" s="8">
        <v>3.6787999999999998</v>
      </c>
      <c r="AE333" s="8">
        <v>3.7319420000000001</v>
      </c>
      <c r="AF333" s="8">
        <v>3.7845400000000002</v>
      </c>
      <c r="AG333" s="8">
        <v>3.8466579999999997</v>
      </c>
      <c r="AH333" s="8">
        <v>3.916868</v>
      </c>
    </row>
    <row r="334" spans="1:34" x14ac:dyDescent="0.25">
      <c r="A334">
        <v>12</v>
      </c>
      <c r="B334" t="s">
        <v>117</v>
      </c>
      <c r="C334" s="8">
        <v>4.6751039999999993</v>
      </c>
      <c r="D334" s="8">
        <v>4.7331839999999996</v>
      </c>
      <c r="E334" s="8">
        <v>4.8869759999999998</v>
      </c>
      <c r="F334" s="8">
        <v>5.1564480000000001</v>
      </c>
      <c r="G334" s="8">
        <v>5.4495359999999993</v>
      </c>
      <c r="H334" s="8">
        <v>5.7154560000000005</v>
      </c>
      <c r="I334" s="8">
        <v>5.8506239999999998</v>
      </c>
      <c r="J334" s="8">
        <v>5.9615039999999997</v>
      </c>
      <c r="K334" s="8">
        <v>6.2328959999999993</v>
      </c>
      <c r="L334" s="8">
        <v>6.6958080000000004</v>
      </c>
      <c r="M334" s="8">
        <v>7.5020160000000002</v>
      </c>
      <c r="N334" s="8">
        <v>8.3319359999999989</v>
      </c>
      <c r="O334" s="8">
        <v>8.8297919999999994</v>
      </c>
      <c r="P334" s="8">
        <v>9.099359999999999</v>
      </c>
      <c r="Q334" s="8">
        <v>9.1543679999999998</v>
      </c>
      <c r="R334" s="8">
        <v>8.8555200000000003</v>
      </c>
      <c r="S334" s="8">
        <v>8.3726400000000005</v>
      </c>
      <c r="T334" s="8">
        <v>8.0510399999999986</v>
      </c>
      <c r="U334" s="8">
        <v>7.9417920000000004</v>
      </c>
      <c r="V334" s="8">
        <v>7.9717440000000002</v>
      </c>
      <c r="W334" s="8">
        <v>8.0627519999999997</v>
      </c>
      <c r="X334" s="8">
        <v>8.2574400000000008</v>
      </c>
      <c r="Y334" s="8">
        <v>8.5064639999999994</v>
      </c>
      <c r="Z334" s="8">
        <v>8.719199999999999</v>
      </c>
      <c r="AA334" s="8">
        <v>9.1193279999999994</v>
      </c>
      <c r="AB334" s="8">
        <v>9.6</v>
      </c>
      <c r="AC334" s="8">
        <v>9.9895680000000002</v>
      </c>
      <c r="AD334" s="8">
        <v>10.268255999999999</v>
      </c>
      <c r="AE334" s="8">
        <v>10.359264000000001</v>
      </c>
      <c r="AF334" s="8">
        <v>10.417247999999999</v>
      </c>
      <c r="AG334" s="8">
        <v>10.490879999999999</v>
      </c>
      <c r="AH334" s="8">
        <v>10.615583999999998</v>
      </c>
    </row>
    <row r="335" spans="1:34" x14ac:dyDescent="0.25">
      <c r="A335">
        <v>13</v>
      </c>
      <c r="B335" t="s">
        <v>118</v>
      </c>
      <c r="C335" s="8">
        <v>17.710997000000003</v>
      </c>
      <c r="D335" s="8">
        <v>18.641195</v>
      </c>
      <c r="E335" s="8">
        <v>19.405528</v>
      </c>
      <c r="F335" s="8">
        <v>20.199649000000001</v>
      </c>
      <c r="G335" s="8">
        <v>20.981584000000002</v>
      </c>
      <c r="H335" s="8">
        <v>21.814294</v>
      </c>
      <c r="I335" s="8">
        <v>22.636172000000002</v>
      </c>
      <c r="J335" s="8">
        <v>23.678075000000003</v>
      </c>
      <c r="K335" s="8">
        <v>25.464677999999999</v>
      </c>
      <c r="L335" s="8">
        <v>28.358853000000003</v>
      </c>
      <c r="M335" s="8">
        <v>32.479751999999998</v>
      </c>
      <c r="N335" s="8">
        <v>37.049502000000004</v>
      </c>
      <c r="O335" s="8">
        <v>41.132488999999993</v>
      </c>
      <c r="P335" s="8">
        <v>45.710363000000008</v>
      </c>
      <c r="Q335" s="8">
        <v>51.487204000000013</v>
      </c>
      <c r="R335" s="8">
        <v>54.222284000000002</v>
      </c>
      <c r="S335" s="8">
        <v>53.394990000000007</v>
      </c>
      <c r="T335" s="8">
        <v>52.92786000000001</v>
      </c>
      <c r="U335" s="8">
        <v>53.773433000000004</v>
      </c>
      <c r="V335" s="8">
        <v>55.835574999999999</v>
      </c>
      <c r="W335" s="8">
        <v>58.612628999999998</v>
      </c>
      <c r="X335" s="8">
        <v>62.675305999999999</v>
      </c>
      <c r="Y335" s="8">
        <v>65.004186000000004</v>
      </c>
      <c r="Z335" s="8">
        <v>65.053607</v>
      </c>
      <c r="AA335" s="8">
        <v>66.383234999999999</v>
      </c>
      <c r="AB335" s="8">
        <v>67.7</v>
      </c>
      <c r="AC335" s="8">
        <v>68.341795999999988</v>
      </c>
      <c r="AD335" s="8">
        <v>69.470354999999998</v>
      </c>
      <c r="AE335" s="8">
        <v>70.78576600000001</v>
      </c>
      <c r="AF335" s="8">
        <v>72.702353000000002</v>
      </c>
      <c r="AG335" s="8">
        <v>75.014308</v>
      </c>
      <c r="AH335" s="8">
        <v>77.19289400000001</v>
      </c>
    </row>
    <row r="336" spans="1:34" x14ac:dyDescent="0.25">
      <c r="A336">
        <v>14</v>
      </c>
      <c r="B336" t="s">
        <v>119</v>
      </c>
      <c r="C336" s="8">
        <v>2.5956000000000001</v>
      </c>
      <c r="D336" s="8">
        <v>2.5103400000000002</v>
      </c>
      <c r="E336" s="8">
        <v>2.4635799999999999</v>
      </c>
      <c r="F336" s="8">
        <v>2.4715600000000002</v>
      </c>
      <c r="G336" s="8">
        <v>2.50061</v>
      </c>
      <c r="H336" s="8">
        <v>2.52868</v>
      </c>
      <c r="I336" s="8">
        <v>2.5191950000000003</v>
      </c>
      <c r="J336" s="8">
        <v>2.4951849999999998</v>
      </c>
      <c r="K336" s="8">
        <v>2.5174450000000004</v>
      </c>
      <c r="L336" s="8">
        <v>2.5889149999999996</v>
      </c>
      <c r="M336" s="8">
        <v>2.6629749999999994</v>
      </c>
      <c r="N336" s="8">
        <v>2.7134800000000001</v>
      </c>
      <c r="O336" s="8">
        <v>2.75786</v>
      </c>
      <c r="P336" s="8">
        <v>2.8273699999999997</v>
      </c>
      <c r="Q336" s="8">
        <v>2.8928199999999999</v>
      </c>
      <c r="R336" s="8">
        <v>2.89961</v>
      </c>
      <c r="S336" s="8">
        <v>2.87581</v>
      </c>
      <c r="T336" s="8">
        <v>2.8658699999999997</v>
      </c>
      <c r="U336" s="8">
        <v>2.8786450000000001</v>
      </c>
      <c r="V336" s="8">
        <v>2.9510249999999996</v>
      </c>
      <c r="W336" s="8">
        <v>3.0745050000000003</v>
      </c>
      <c r="X336" s="8">
        <v>3.19354</v>
      </c>
      <c r="Y336" s="8">
        <v>3.2799200000000002</v>
      </c>
      <c r="Z336" s="8">
        <v>3.3271699999999997</v>
      </c>
      <c r="AA336" s="8">
        <v>3.3877550000000003</v>
      </c>
      <c r="AB336" s="8">
        <v>3.5</v>
      </c>
      <c r="AC336" s="8">
        <v>3.6337000000000002</v>
      </c>
      <c r="AD336" s="8">
        <v>3.7533999999999996</v>
      </c>
      <c r="AE336" s="8">
        <v>3.8569299999999997</v>
      </c>
      <c r="AF336" s="8">
        <v>3.9262999999999999</v>
      </c>
      <c r="AG336" s="8">
        <v>3.99105</v>
      </c>
      <c r="AH336" s="8">
        <v>4.0902050000000001</v>
      </c>
    </row>
    <row r="337" spans="1:34" x14ac:dyDescent="0.25">
      <c r="A337">
        <v>15</v>
      </c>
      <c r="B337" t="s">
        <v>120</v>
      </c>
      <c r="C337" s="8">
        <v>11.217975999999998</v>
      </c>
      <c r="D337" s="8">
        <v>11.674894000000002</v>
      </c>
      <c r="E337" s="8">
        <v>12.230988</v>
      </c>
      <c r="F337" s="8">
        <v>12.769526000000001</v>
      </c>
      <c r="G337" s="8">
        <v>13.132041999999998</v>
      </c>
      <c r="H337" s="8">
        <v>13.43881</v>
      </c>
      <c r="I337" s="8">
        <v>14.036946</v>
      </c>
      <c r="J337" s="8">
        <v>15.069208000000001</v>
      </c>
      <c r="K337" s="8">
        <v>16.308908000000002</v>
      </c>
      <c r="L337" s="8">
        <v>17.674118</v>
      </c>
      <c r="M337" s="8">
        <v>18.755506</v>
      </c>
      <c r="N337" s="8">
        <v>19.390756</v>
      </c>
      <c r="O337" s="8">
        <v>19.917282</v>
      </c>
      <c r="P337" s="8">
        <v>20.203875999999998</v>
      </c>
      <c r="Q337" s="8">
        <v>20.108858000000001</v>
      </c>
      <c r="R337" s="8">
        <v>19.930064000000002</v>
      </c>
      <c r="S337" s="8">
        <v>19.856144</v>
      </c>
      <c r="T337" s="8">
        <v>19.796700000000001</v>
      </c>
      <c r="U337" s="8">
        <v>19.705532000000002</v>
      </c>
      <c r="V337" s="8">
        <v>19.629456000000001</v>
      </c>
      <c r="W337" s="8">
        <v>19.380284000000003</v>
      </c>
      <c r="X337" s="8">
        <v>18.508644</v>
      </c>
      <c r="Y337" s="8">
        <v>17.104317999999999</v>
      </c>
      <c r="Z337" s="8">
        <v>15.85815</v>
      </c>
      <c r="AA337" s="8">
        <v>15.225518000000001</v>
      </c>
      <c r="AB337" s="8">
        <v>15.4</v>
      </c>
      <c r="AC337" s="8">
        <v>16.066203999999999</v>
      </c>
      <c r="AD337" s="8">
        <v>16.860689999999998</v>
      </c>
      <c r="AE337" s="8">
        <v>17.528434000000001</v>
      </c>
      <c r="AF337" s="8">
        <v>18.357569999999999</v>
      </c>
      <c r="AG337" s="8">
        <v>19.523350000000001</v>
      </c>
      <c r="AH337" s="8">
        <v>20.617674000000001</v>
      </c>
    </row>
    <row r="338" spans="1:34" x14ac:dyDescent="0.25">
      <c r="A338">
        <v>16</v>
      </c>
      <c r="B338" t="s">
        <v>121</v>
      </c>
      <c r="C338" s="8">
        <v>10.162404</v>
      </c>
      <c r="D338" s="8">
        <v>10.762898999999999</v>
      </c>
      <c r="E338" s="8">
        <v>11.066601</v>
      </c>
      <c r="F338" s="8">
        <v>11.176116</v>
      </c>
      <c r="G338" s="8">
        <v>11.119962000000001</v>
      </c>
      <c r="H338" s="8">
        <v>11.060426999999999</v>
      </c>
      <c r="I338" s="8">
        <v>10.976489999999998</v>
      </c>
      <c r="J338" s="8">
        <v>10.761134999999999</v>
      </c>
      <c r="K338" s="8">
        <v>10.524905999999998</v>
      </c>
      <c r="L338" s="8">
        <v>10.469781000000001</v>
      </c>
      <c r="M338" s="8">
        <v>10.737909</v>
      </c>
      <c r="N338" s="8">
        <v>11.107907999999998</v>
      </c>
      <c r="O338" s="8">
        <v>11.331200999999998</v>
      </c>
      <c r="P338" s="8">
        <v>11.208015</v>
      </c>
      <c r="Q338" s="8">
        <v>10.899168</v>
      </c>
      <c r="R338" s="8">
        <v>10.903872</v>
      </c>
      <c r="S338" s="8">
        <v>11.081888999999999</v>
      </c>
      <c r="T338" s="8">
        <v>11.357073</v>
      </c>
      <c r="U338" s="8">
        <v>12.006224999999999</v>
      </c>
      <c r="V338" s="8">
        <v>12.885578999999998</v>
      </c>
      <c r="W338" s="8">
        <v>13.939127999999998</v>
      </c>
      <c r="X338" s="8">
        <v>14.884632</v>
      </c>
      <c r="Y338" s="8">
        <v>15.555686999999999</v>
      </c>
      <c r="Z338" s="8">
        <v>15.640505999999998</v>
      </c>
      <c r="AA338" s="8">
        <v>15.171723</v>
      </c>
      <c r="AB338" s="8">
        <v>14.7</v>
      </c>
      <c r="AC338" s="8">
        <v>14.625324000000001</v>
      </c>
      <c r="AD338" s="8">
        <v>14.917119</v>
      </c>
      <c r="AE338" s="8">
        <v>15.286088999999999</v>
      </c>
      <c r="AF338" s="8">
        <v>16.006976999999999</v>
      </c>
      <c r="AG338" s="8">
        <v>16.685675999999997</v>
      </c>
      <c r="AH338" s="8">
        <v>17.131968000000001</v>
      </c>
    </row>
    <row r="339" spans="1:34" x14ac:dyDescent="0.25">
      <c r="A339">
        <v>17</v>
      </c>
      <c r="B339" t="s">
        <v>122</v>
      </c>
      <c r="C339" s="8">
        <v>0.14409</v>
      </c>
      <c r="D339" s="8">
        <v>0.15187200000000001</v>
      </c>
      <c r="E339" s="8">
        <v>0.16331999999999997</v>
      </c>
      <c r="F339" s="8">
        <v>0.17880599999999996</v>
      </c>
      <c r="G339" s="8">
        <v>0.19259399999999996</v>
      </c>
      <c r="H339" s="8">
        <v>0.20313600000000001</v>
      </c>
      <c r="I339" s="8">
        <v>0.21177599999999999</v>
      </c>
      <c r="J339" s="8">
        <v>0.220662</v>
      </c>
      <c r="K339" s="8">
        <v>0.23349599999999998</v>
      </c>
      <c r="L339" s="8">
        <v>0.250998</v>
      </c>
      <c r="M339" s="8">
        <v>0.27557399999999999</v>
      </c>
      <c r="N339" s="8">
        <v>0.30504000000000003</v>
      </c>
      <c r="O339" s="8">
        <v>0.33505199999999996</v>
      </c>
      <c r="P339" s="8">
        <v>0.36098999999999998</v>
      </c>
      <c r="Q339" s="8">
        <v>0.379056</v>
      </c>
      <c r="R339" s="8">
        <v>0.40137600000000001</v>
      </c>
      <c r="S339" s="8">
        <v>0.4224</v>
      </c>
      <c r="T339" s="8">
        <v>0.43686000000000003</v>
      </c>
      <c r="U339" s="8">
        <v>0.46442999999999995</v>
      </c>
      <c r="V339" s="8">
        <v>0.50872799999999996</v>
      </c>
      <c r="W339" s="8">
        <v>0.55942199999999997</v>
      </c>
      <c r="X339" s="8">
        <v>0.58712399999999998</v>
      </c>
      <c r="Y339" s="8">
        <v>0.57859799999999995</v>
      </c>
      <c r="Z339" s="8">
        <v>0.56182799999999999</v>
      </c>
      <c r="AA339" s="8">
        <v>0.56397599999999992</v>
      </c>
      <c r="AB339" s="8">
        <v>0.6</v>
      </c>
      <c r="AC339" s="8">
        <v>0.64312199999999986</v>
      </c>
      <c r="AD339" s="8">
        <v>0.66712800000000005</v>
      </c>
      <c r="AE339" s="8">
        <v>0.70371600000000001</v>
      </c>
      <c r="AF339" s="8">
        <v>0.75874199999999992</v>
      </c>
      <c r="AG339" s="8">
        <v>0.79253399999999996</v>
      </c>
      <c r="AH339" s="8">
        <v>0.81676799999999983</v>
      </c>
    </row>
    <row r="340" spans="1:34" x14ac:dyDescent="0.25">
      <c r="A340">
        <v>18</v>
      </c>
      <c r="B340" t="s">
        <v>123</v>
      </c>
      <c r="C340" s="8">
        <v>2.1395360000000001</v>
      </c>
      <c r="D340" s="8">
        <v>2.2969520000000001</v>
      </c>
      <c r="E340" s="8">
        <v>2.442272</v>
      </c>
      <c r="F340" s="8">
        <v>2.622312</v>
      </c>
      <c r="G340" s="8">
        <v>2.8031919999999997</v>
      </c>
      <c r="H340" s="8">
        <v>2.9643599999999997</v>
      </c>
      <c r="I340" s="8">
        <v>3.0317279999999998</v>
      </c>
      <c r="J340" s="8">
        <v>3.034808</v>
      </c>
      <c r="K340" s="8">
        <v>3.0880640000000001</v>
      </c>
      <c r="L340" s="8">
        <v>3.2103679999999999</v>
      </c>
      <c r="M340" s="8">
        <v>3.3702479999999997</v>
      </c>
      <c r="N340" s="8">
        <v>3.5307999999999997</v>
      </c>
      <c r="O340" s="8">
        <v>3.6754479999999994</v>
      </c>
      <c r="P340" s="8">
        <v>3.7934399999999995</v>
      </c>
      <c r="Q340" s="8">
        <v>3.8617039999999996</v>
      </c>
      <c r="R340" s="8">
        <v>3.9016879999999996</v>
      </c>
      <c r="S340" s="8">
        <v>3.9390399999999999</v>
      </c>
      <c r="T340" s="8">
        <v>4.0139680000000002</v>
      </c>
      <c r="U340" s="8">
        <v>4.1446719999999999</v>
      </c>
      <c r="V340" s="8">
        <v>4.2917839999999998</v>
      </c>
      <c r="W340" s="8">
        <v>4.4291519999999993</v>
      </c>
      <c r="X340" s="8">
        <v>4.5855039999999994</v>
      </c>
      <c r="Y340" s="8">
        <v>4.7913039999999993</v>
      </c>
      <c r="Z340" s="8">
        <v>5.00108</v>
      </c>
      <c r="AA340" s="8">
        <v>5.2517359999999993</v>
      </c>
      <c r="AB340" s="8">
        <v>5.6</v>
      </c>
      <c r="AC340" s="8">
        <v>5.8928239999999992</v>
      </c>
      <c r="AD340" s="8">
        <v>6.0477759999999989</v>
      </c>
      <c r="AE340" s="8">
        <v>6.190631999999999</v>
      </c>
      <c r="AF340" s="8">
        <v>6.3443519999999998</v>
      </c>
      <c r="AG340" s="8">
        <v>6.4478959999999992</v>
      </c>
      <c r="AH340" s="8">
        <v>6.5735039999999989</v>
      </c>
    </row>
    <row r="341" spans="1:34" x14ac:dyDescent="0.25">
      <c r="A341">
        <v>19</v>
      </c>
      <c r="B341" t="s">
        <v>124</v>
      </c>
      <c r="C341" s="8">
        <v>1.7412960000000002</v>
      </c>
      <c r="D341" s="8">
        <v>1.8458399999999997</v>
      </c>
      <c r="E341" s="8">
        <v>1.972704</v>
      </c>
      <c r="F341" s="8">
        <v>2.1363840000000001</v>
      </c>
      <c r="G341" s="8">
        <v>2.2893120000000002</v>
      </c>
      <c r="H341" s="8">
        <v>2.4143999999999997</v>
      </c>
      <c r="I341" s="8">
        <v>2.4948959999999998</v>
      </c>
      <c r="J341" s="8">
        <v>2.5557599999999998</v>
      </c>
      <c r="K341" s="8">
        <v>2.6588159999999998</v>
      </c>
      <c r="L341" s="8">
        <v>2.8031040000000003</v>
      </c>
      <c r="M341" s="8">
        <v>3.0079199999999999</v>
      </c>
      <c r="N341" s="8">
        <v>3.2388479999999999</v>
      </c>
      <c r="O341" s="8">
        <v>3.4721760000000002</v>
      </c>
      <c r="P341" s="8">
        <v>3.6759359999999996</v>
      </c>
      <c r="Q341" s="8">
        <v>3.8014079999999995</v>
      </c>
      <c r="R341" s="8">
        <v>3.9214079999999996</v>
      </c>
      <c r="S341" s="8">
        <v>3.9889439999999996</v>
      </c>
      <c r="T341" s="8">
        <v>3.9995039999999995</v>
      </c>
      <c r="U341" s="8">
        <v>4.0644</v>
      </c>
      <c r="V341" s="8">
        <v>4.1501760000000001</v>
      </c>
      <c r="W341" s="8">
        <v>4.1956799999999994</v>
      </c>
      <c r="X341" s="8">
        <v>4.3054559999999995</v>
      </c>
      <c r="Y341" s="8">
        <v>4.474704</v>
      </c>
      <c r="Z341" s="8">
        <v>4.5636479999999997</v>
      </c>
      <c r="AA341" s="8">
        <v>4.6326239999999999</v>
      </c>
      <c r="AB341" s="8">
        <v>4.8</v>
      </c>
      <c r="AC341" s="8">
        <v>5.0161439999999997</v>
      </c>
      <c r="AD341" s="8">
        <v>5.1958079999999995</v>
      </c>
      <c r="AE341" s="8">
        <v>5.359248</v>
      </c>
      <c r="AF341" s="8">
        <v>5.5497119999999995</v>
      </c>
      <c r="AG341" s="8">
        <v>5.6817600000000006</v>
      </c>
      <c r="AH341" s="8">
        <v>5.7987359999999999</v>
      </c>
    </row>
    <row r="342" spans="1:34" x14ac:dyDescent="0.25">
      <c r="A342">
        <v>20</v>
      </c>
      <c r="B342" t="s">
        <v>125</v>
      </c>
      <c r="C342" s="8">
        <v>0.16582999999999998</v>
      </c>
      <c r="D342" s="8">
        <v>0.17545000000000002</v>
      </c>
      <c r="E342" s="8">
        <v>0.18905999999999998</v>
      </c>
      <c r="F342" s="8">
        <v>0.20885000000000001</v>
      </c>
      <c r="G342" s="8">
        <v>0.23030500000000001</v>
      </c>
      <c r="H342" s="8">
        <v>0.25018999999999997</v>
      </c>
      <c r="I342" s="8">
        <v>0.26954499999999998</v>
      </c>
      <c r="J342" s="8">
        <v>0.29479</v>
      </c>
      <c r="K342" s="8">
        <v>0.31916499999999998</v>
      </c>
      <c r="L342" s="8">
        <v>0.33731499999999998</v>
      </c>
      <c r="M342" s="8">
        <v>0.36673499999999998</v>
      </c>
      <c r="N342" s="8">
        <v>0.40348500000000004</v>
      </c>
      <c r="O342" s="8">
        <v>0.43408000000000002</v>
      </c>
      <c r="P342" s="8">
        <v>0.45023000000000002</v>
      </c>
      <c r="Q342" s="8">
        <v>0.45476999999999995</v>
      </c>
      <c r="R342" s="8">
        <v>0.45897500000000002</v>
      </c>
      <c r="S342" s="8">
        <v>0.44962000000000002</v>
      </c>
      <c r="T342" s="8">
        <v>0.43207000000000001</v>
      </c>
      <c r="U342" s="8">
        <v>0.42531999999999998</v>
      </c>
      <c r="V342" s="8">
        <v>0.42610999999999999</v>
      </c>
      <c r="W342" s="8">
        <v>0.42938000000000004</v>
      </c>
      <c r="X342" s="8">
        <v>0.43979999999999997</v>
      </c>
      <c r="Y342" s="8">
        <v>0.46227499999999999</v>
      </c>
      <c r="Z342" s="8">
        <v>0.47387999999999997</v>
      </c>
      <c r="AA342" s="8">
        <v>0.47712000000000004</v>
      </c>
      <c r="AB342" s="8">
        <v>0.5</v>
      </c>
      <c r="AC342" s="8">
        <v>0.53110500000000005</v>
      </c>
      <c r="AD342" s="8">
        <v>0.55869000000000002</v>
      </c>
      <c r="AE342" s="8">
        <v>0.57752999999999999</v>
      </c>
      <c r="AF342" s="8">
        <v>0.58970999999999996</v>
      </c>
      <c r="AG342" s="8">
        <v>0.58845999999999998</v>
      </c>
      <c r="AH342" s="8">
        <v>0.58409999999999995</v>
      </c>
    </row>
    <row r="343" spans="1:34" x14ac:dyDescent="0.25">
      <c r="A343">
        <v>21</v>
      </c>
      <c r="B343" t="s">
        <v>126</v>
      </c>
      <c r="C343" s="8">
        <v>0.15397200000000003</v>
      </c>
      <c r="D343" s="8">
        <v>0.16198000000000001</v>
      </c>
      <c r="E343" s="8">
        <v>0.17249600000000001</v>
      </c>
      <c r="F343" s="8">
        <v>0.186672</v>
      </c>
      <c r="G343" s="8">
        <v>0.20081200000000002</v>
      </c>
      <c r="H343" s="8">
        <v>0.21308800000000003</v>
      </c>
      <c r="I343" s="8">
        <v>0.22165600000000002</v>
      </c>
      <c r="J343" s="8">
        <v>0.23095200000000002</v>
      </c>
      <c r="K343" s="8">
        <v>0.244696</v>
      </c>
      <c r="L343" s="8">
        <v>0.25724000000000002</v>
      </c>
      <c r="M343" s="8">
        <v>0.27375200000000005</v>
      </c>
      <c r="N343" s="8">
        <v>0.295904</v>
      </c>
      <c r="O343" s="8">
        <v>0.31980800000000004</v>
      </c>
      <c r="P343" s="8">
        <v>0.34124000000000004</v>
      </c>
      <c r="Q343" s="8">
        <v>0.35525599999999996</v>
      </c>
      <c r="R343" s="8">
        <v>0.35687200000000002</v>
      </c>
      <c r="S343" s="8">
        <v>0.34912799999999999</v>
      </c>
      <c r="T343" s="8">
        <v>0.33987200000000001</v>
      </c>
      <c r="U343" s="8">
        <v>0.33742399999999995</v>
      </c>
      <c r="V343" s="8">
        <v>0.33929599999999999</v>
      </c>
      <c r="W343" s="8">
        <v>0.34148400000000001</v>
      </c>
      <c r="X343" s="8">
        <v>0.34564400000000001</v>
      </c>
      <c r="Y343" s="8">
        <v>0.35374</v>
      </c>
      <c r="Z343" s="8">
        <v>0.36125200000000002</v>
      </c>
      <c r="AA343" s="8">
        <v>0.37354800000000005</v>
      </c>
      <c r="AB343" s="8">
        <v>0.4</v>
      </c>
      <c r="AC343" s="8">
        <v>0.43247199999999997</v>
      </c>
      <c r="AD343" s="8">
        <v>0.44933600000000007</v>
      </c>
      <c r="AE343" s="8">
        <v>0.449656</v>
      </c>
      <c r="AF343" s="8">
        <v>0.45368400000000009</v>
      </c>
      <c r="AG343" s="8">
        <v>0.45338000000000001</v>
      </c>
      <c r="AH343" s="8">
        <v>0.45139600000000002</v>
      </c>
    </row>
    <row r="344" spans="1:34" x14ac:dyDescent="0.25">
      <c r="A344">
        <v>22</v>
      </c>
      <c r="B344" t="s">
        <v>127</v>
      </c>
      <c r="C344" s="8">
        <v>0.73412999999999995</v>
      </c>
      <c r="D344" s="8">
        <v>0.75358499999999995</v>
      </c>
      <c r="E344" s="8">
        <v>0.77713499999999991</v>
      </c>
      <c r="F344" s="8">
        <v>0.82684500000000005</v>
      </c>
      <c r="G344" s="8">
        <v>0.88264500000000001</v>
      </c>
      <c r="H344" s="8">
        <v>0.92991000000000001</v>
      </c>
      <c r="I344" s="8">
        <v>0.96226499999999993</v>
      </c>
      <c r="J344" s="8">
        <v>0.98935499999999987</v>
      </c>
      <c r="K344" s="8">
        <v>1.029555</v>
      </c>
      <c r="L344" s="8">
        <v>1.089405</v>
      </c>
      <c r="M344" s="8">
        <v>1.177935</v>
      </c>
      <c r="N344" s="8">
        <v>1.2792600000000001</v>
      </c>
      <c r="O344" s="8">
        <v>1.3478700000000001</v>
      </c>
      <c r="P344" s="8">
        <v>1.3929</v>
      </c>
      <c r="Q344" s="8">
        <v>1.4341650000000001</v>
      </c>
      <c r="R344" s="8">
        <v>1.459875</v>
      </c>
      <c r="S344" s="8">
        <v>1.4621699999999997</v>
      </c>
      <c r="T344" s="8">
        <v>1.4352</v>
      </c>
      <c r="U344" s="8">
        <v>1.4211750000000001</v>
      </c>
      <c r="V344" s="8">
        <v>1.4605950000000001</v>
      </c>
      <c r="W344" s="8">
        <v>1.4974799999999999</v>
      </c>
      <c r="X344" s="8">
        <v>1.497045</v>
      </c>
      <c r="Y344" s="8">
        <v>1.4665350000000001</v>
      </c>
      <c r="Z344" s="8">
        <v>1.44285</v>
      </c>
      <c r="AA344" s="8">
        <v>1.45248</v>
      </c>
      <c r="AB344" s="8">
        <v>1.5</v>
      </c>
      <c r="AC344" s="8">
        <v>1.5607499999999999</v>
      </c>
      <c r="AD344" s="8">
        <v>1.6222500000000002</v>
      </c>
      <c r="AE344" s="8">
        <v>1.6846649999999999</v>
      </c>
      <c r="AF344" s="8">
        <v>1.7340899999999999</v>
      </c>
      <c r="AG344" s="8">
        <v>1.768545</v>
      </c>
      <c r="AH344" s="8">
        <v>1.8040049999999999</v>
      </c>
    </row>
    <row r="345" spans="1:34" x14ac:dyDescent="0.25">
      <c r="A345">
        <v>23</v>
      </c>
      <c r="B345" t="s">
        <v>128</v>
      </c>
      <c r="C345" s="8">
        <v>0.20452799999999999</v>
      </c>
      <c r="D345" s="8">
        <v>0.21717599999999998</v>
      </c>
      <c r="E345" s="8">
        <v>0.23207999999999998</v>
      </c>
      <c r="F345" s="8">
        <v>0.25591200000000003</v>
      </c>
      <c r="G345" s="8">
        <v>0.280584</v>
      </c>
      <c r="H345" s="8">
        <v>0.303672</v>
      </c>
      <c r="I345" s="8">
        <v>0.31728000000000001</v>
      </c>
      <c r="J345" s="8">
        <v>0.33080399999999999</v>
      </c>
      <c r="K345" s="8">
        <v>0.35177999999999998</v>
      </c>
      <c r="L345" s="8">
        <v>0.37707599999999997</v>
      </c>
      <c r="M345" s="8">
        <v>0.440664</v>
      </c>
      <c r="N345" s="8">
        <v>0.5168879999999999</v>
      </c>
      <c r="O345" s="8">
        <v>0.59119199999999994</v>
      </c>
      <c r="P345" s="8">
        <v>0.65617199999999998</v>
      </c>
      <c r="Q345" s="8">
        <v>0.69095999999999991</v>
      </c>
      <c r="R345" s="8">
        <v>0.72157199999999999</v>
      </c>
      <c r="S345" s="8">
        <v>0.74991600000000003</v>
      </c>
      <c r="T345" s="8">
        <v>0.80714399999999997</v>
      </c>
      <c r="U345" s="8">
        <v>0.91167599999999993</v>
      </c>
      <c r="V345" s="8">
        <v>1.0065120000000001</v>
      </c>
      <c r="W345" s="8">
        <v>1.097016</v>
      </c>
      <c r="X345" s="8">
        <v>1.19838</v>
      </c>
      <c r="Y345" s="8">
        <v>1.2083519999999999</v>
      </c>
      <c r="Z345" s="8">
        <v>1.1406480000000001</v>
      </c>
      <c r="AA345" s="8">
        <v>1.1401919999999999</v>
      </c>
      <c r="AB345" s="8">
        <v>1.2</v>
      </c>
      <c r="AC345" s="8">
        <v>1.227816</v>
      </c>
      <c r="AD345" s="8">
        <v>1.2413759999999998</v>
      </c>
      <c r="AE345" s="8">
        <v>1.25376</v>
      </c>
      <c r="AF345" s="8">
        <v>1.2770520000000001</v>
      </c>
      <c r="AG345" s="8">
        <v>1.309728</v>
      </c>
      <c r="AH345" s="8">
        <v>1.3409639999999998</v>
      </c>
    </row>
    <row r="346" spans="1:34" x14ac:dyDescent="0.25">
      <c r="A346">
        <v>24</v>
      </c>
      <c r="B346" t="s">
        <v>129</v>
      </c>
      <c r="C346" s="8">
        <v>3.540079</v>
      </c>
      <c r="D346" s="8">
        <v>3.5773310000000005</v>
      </c>
      <c r="E346" s="8">
        <v>3.6545820000000004</v>
      </c>
      <c r="F346" s="8">
        <v>3.7747800000000002</v>
      </c>
      <c r="G346" s="8">
        <v>3.8898190000000006</v>
      </c>
      <c r="H346" s="8">
        <v>3.9910559999999999</v>
      </c>
      <c r="I346" s="8">
        <v>4.0279060000000007</v>
      </c>
      <c r="J346" s="8">
        <v>4.0230819999999996</v>
      </c>
      <c r="K346" s="8">
        <v>4.0863969999999998</v>
      </c>
      <c r="L346" s="8">
        <v>4.2134960000000001</v>
      </c>
      <c r="M346" s="8">
        <v>4.3489699999999996</v>
      </c>
      <c r="N346" s="8">
        <v>4.4615299999999998</v>
      </c>
      <c r="O346" s="8">
        <v>4.5455480000000001</v>
      </c>
      <c r="P346" s="8">
        <v>4.6298339999999998</v>
      </c>
      <c r="Q346" s="8">
        <v>4.6833</v>
      </c>
      <c r="R346" s="8">
        <v>4.7194799999999999</v>
      </c>
      <c r="S346" s="8">
        <v>4.8084559999999996</v>
      </c>
      <c r="T346" s="8">
        <v>4.8730440000000002</v>
      </c>
      <c r="U346" s="8">
        <v>4.9778320000000011</v>
      </c>
      <c r="V346" s="8">
        <v>5.1139760000000001</v>
      </c>
      <c r="W346" s="8">
        <v>5.2347770000000002</v>
      </c>
      <c r="X346" s="8">
        <v>5.4881709999999995</v>
      </c>
      <c r="Y346" s="8">
        <v>5.9505379999999999</v>
      </c>
      <c r="Z346" s="8">
        <v>6.311534</v>
      </c>
      <c r="AA346" s="8">
        <v>6.4595370000000001</v>
      </c>
      <c r="AB346" s="8">
        <v>6.7</v>
      </c>
      <c r="AC346" s="8">
        <v>7.3491629999999999</v>
      </c>
      <c r="AD346" s="8">
        <v>7.7782310000000008</v>
      </c>
      <c r="AE346" s="8">
        <v>7.7457360000000008</v>
      </c>
      <c r="AF346" s="8">
        <v>7.8608419999999999</v>
      </c>
      <c r="AG346" s="8">
        <v>8.0492460000000001</v>
      </c>
      <c r="AH346" s="8">
        <v>8.250513999999999</v>
      </c>
    </row>
    <row r="347" spans="1:34" x14ac:dyDescent="0.25">
      <c r="A347">
        <v>25</v>
      </c>
      <c r="B347" t="s">
        <v>130</v>
      </c>
      <c r="C347" s="8">
        <v>10.626357</v>
      </c>
      <c r="D347" s="8">
        <v>11.251583</v>
      </c>
      <c r="E347" s="8">
        <v>12.012987000000001</v>
      </c>
      <c r="F347" s="8">
        <v>12.977167000000001</v>
      </c>
      <c r="G347" s="8">
        <v>14.067585000000001</v>
      </c>
      <c r="H347" s="8">
        <v>15.202236000000001</v>
      </c>
      <c r="I347" s="8">
        <v>16.361737000000002</v>
      </c>
      <c r="J347" s="8">
        <v>17.453149</v>
      </c>
      <c r="K347" s="8">
        <v>18.565435000000001</v>
      </c>
      <c r="L347" s="8">
        <v>19.973436000000003</v>
      </c>
      <c r="M347" s="8">
        <v>21.614530000000006</v>
      </c>
      <c r="N347" s="8">
        <v>23.468340000000001</v>
      </c>
      <c r="O347" s="8">
        <v>25.407634000000002</v>
      </c>
      <c r="P347" s="8">
        <v>27.143655000000003</v>
      </c>
      <c r="Q347" s="8">
        <v>28.739522000000001</v>
      </c>
      <c r="R347" s="8">
        <v>30.264815000000002</v>
      </c>
      <c r="S347" s="8">
        <v>31.626098000000002</v>
      </c>
      <c r="T347" s="8">
        <v>33.011237000000008</v>
      </c>
      <c r="U347" s="8">
        <v>34.616546999999997</v>
      </c>
      <c r="V347" s="8">
        <v>36.401274000000001</v>
      </c>
      <c r="W347" s="8">
        <v>38.797808000000003</v>
      </c>
      <c r="X347" s="8">
        <v>41.735574999999997</v>
      </c>
      <c r="Y347" s="8">
        <v>44.282699999999998</v>
      </c>
      <c r="Z347" s="8">
        <v>46.329346000000008</v>
      </c>
      <c r="AA347" s="8">
        <v>48.128982999999998</v>
      </c>
      <c r="AB347" s="8">
        <v>49.7</v>
      </c>
      <c r="AC347" s="8">
        <v>51.276981000000006</v>
      </c>
      <c r="AD347" s="8">
        <v>52.983181999999999</v>
      </c>
      <c r="AE347" s="8">
        <v>54.846931999999995</v>
      </c>
      <c r="AF347" s="8">
        <v>56.729568000000008</v>
      </c>
      <c r="AG347" s="8">
        <v>58.363704000000006</v>
      </c>
      <c r="AH347" s="8">
        <v>59.759777000000007</v>
      </c>
    </row>
    <row r="348" spans="1:34" x14ac:dyDescent="0.25">
      <c r="A348">
        <v>26</v>
      </c>
      <c r="B348" t="s">
        <v>131</v>
      </c>
      <c r="C348" s="8">
        <v>1.063658</v>
      </c>
      <c r="D348" s="8">
        <v>1.062646</v>
      </c>
      <c r="E348" s="8">
        <v>1.0780099999999999</v>
      </c>
      <c r="F348" s="8">
        <v>1.1136139999999999</v>
      </c>
      <c r="G348" s="8">
        <v>1.1538179999999998</v>
      </c>
      <c r="H348" s="8">
        <v>1.1854889999999998</v>
      </c>
      <c r="I348" s="8">
        <v>1.1981159999999997</v>
      </c>
      <c r="J348" s="8">
        <v>1.2077069999999999</v>
      </c>
      <c r="K348" s="8">
        <v>1.2388950000000001</v>
      </c>
      <c r="L348" s="8">
        <v>1.288897</v>
      </c>
      <c r="M348" s="8">
        <v>1.3622669999999999</v>
      </c>
      <c r="N348" s="8">
        <v>1.4651229999999997</v>
      </c>
      <c r="O348" s="8">
        <v>1.5928420000000001</v>
      </c>
      <c r="P348" s="8">
        <v>1.7138679999999999</v>
      </c>
      <c r="Q348" s="8">
        <v>1.8066960000000001</v>
      </c>
      <c r="R348" s="8">
        <v>1.9044919999999999</v>
      </c>
      <c r="S348" s="8">
        <v>1.9604049999999997</v>
      </c>
      <c r="T348" s="8">
        <v>1.9711459999999996</v>
      </c>
      <c r="U348" s="8">
        <v>2.003323</v>
      </c>
      <c r="V348" s="8">
        <v>2.0430669999999997</v>
      </c>
      <c r="W348" s="8">
        <v>2.075037</v>
      </c>
      <c r="X348" s="8">
        <v>2.1271319999999996</v>
      </c>
      <c r="Y348" s="8">
        <v>2.161931</v>
      </c>
      <c r="Z348" s="8">
        <v>2.180193</v>
      </c>
      <c r="AA348" s="8">
        <v>2.2248359999999998</v>
      </c>
      <c r="AB348" s="8">
        <v>2.2999999999999998</v>
      </c>
      <c r="AC348" s="8">
        <v>2.4144479999999997</v>
      </c>
      <c r="AD348" s="8">
        <v>2.5409939999999995</v>
      </c>
      <c r="AE348" s="8">
        <v>2.6451609999999999</v>
      </c>
      <c r="AF348" s="8">
        <v>2.758988</v>
      </c>
      <c r="AG348" s="8">
        <v>2.8387519999999999</v>
      </c>
      <c r="AH348" s="8">
        <v>2.8892370000000001</v>
      </c>
    </row>
    <row r="349" spans="1:34" x14ac:dyDescent="0.25">
      <c r="A349">
        <v>27</v>
      </c>
      <c r="B349" t="s">
        <v>40</v>
      </c>
      <c r="C349" s="8">
        <v>0.91893700000000011</v>
      </c>
      <c r="D349" s="8">
        <v>1.0259080000000003</v>
      </c>
      <c r="E349" s="8">
        <v>1.210709</v>
      </c>
      <c r="F349" s="8">
        <v>1.4525250000000003</v>
      </c>
      <c r="G349" s="8">
        <v>1.707373</v>
      </c>
      <c r="H349" s="8">
        <v>1.9879230000000001</v>
      </c>
      <c r="I349" s="8">
        <v>2.3662130000000001</v>
      </c>
      <c r="J349" s="8">
        <v>2.7816080000000003</v>
      </c>
      <c r="K349" s="8">
        <v>3.118449</v>
      </c>
      <c r="L349" s="8">
        <v>3.3756499999999998</v>
      </c>
      <c r="M349" s="8">
        <v>3.7512250000000007</v>
      </c>
      <c r="N349" s="8">
        <v>4.3401990000000001</v>
      </c>
      <c r="O349" s="8">
        <v>5.2032069999999999</v>
      </c>
      <c r="P349" s="8">
        <v>6.3147279999999997</v>
      </c>
      <c r="Q349" s="8">
        <v>7.3241650000000016</v>
      </c>
      <c r="R349" s="8">
        <v>8.3214749999999995</v>
      </c>
      <c r="S349" s="8">
        <v>9.4985180000000007</v>
      </c>
      <c r="T349" s="8">
        <v>10.858190000000002</v>
      </c>
      <c r="U349" s="8">
        <v>12.857516</v>
      </c>
      <c r="V349" s="8">
        <v>14.519095999999999</v>
      </c>
      <c r="W349" s="8">
        <v>15.015036000000002</v>
      </c>
      <c r="X349" s="8">
        <v>15.448893</v>
      </c>
      <c r="Y349" s="8">
        <v>15.708447000000003</v>
      </c>
      <c r="Z349" s="8">
        <v>15.795327</v>
      </c>
      <c r="AA349" s="8">
        <v>16.677340000000001</v>
      </c>
      <c r="AB349" s="8">
        <v>18.100000000000001</v>
      </c>
      <c r="AC349" s="8">
        <v>18.856942</v>
      </c>
      <c r="AD349" s="8">
        <v>19.670356000000002</v>
      </c>
      <c r="AE349" s="8">
        <v>20.573546</v>
      </c>
      <c r="AF349" s="8">
        <v>21.137904000000002</v>
      </c>
      <c r="AG349" s="8">
        <v>21.720362000000002</v>
      </c>
      <c r="AH349" s="8">
        <v>22.415945000000001</v>
      </c>
    </row>
    <row r="350" spans="1:34" x14ac:dyDescent="0.25">
      <c r="A350">
        <v>28</v>
      </c>
      <c r="B350" t="s">
        <v>42</v>
      </c>
      <c r="C350" s="8">
        <v>0.57613799999999993</v>
      </c>
      <c r="D350" s="8">
        <v>0.66181199999999984</v>
      </c>
      <c r="E350" s="8">
        <v>0.79163300000000003</v>
      </c>
      <c r="F350" s="8">
        <v>0.95119100000000001</v>
      </c>
      <c r="G350" s="8">
        <v>1.0993519999999999</v>
      </c>
      <c r="H350" s="8">
        <v>1.261792</v>
      </c>
      <c r="I350" s="8">
        <v>1.4436199999999999</v>
      </c>
      <c r="J350" s="8">
        <v>1.5862789999999998</v>
      </c>
      <c r="K350" s="8">
        <v>1.6914720000000001</v>
      </c>
      <c r="L350" s="8">
        <v>1.787364</v>
      </c>
      <c r="M350" s="8">
        <v>1.9224250000000001</v>
      </c>
      <c r="N350" s="8">
        <v>2.2735050000000001</v>
      </c>
      <c r="O350" s="8">
        <v>2.8704719999999999</v>
      </c>
      <c r="P350" s="8">
        <v>3.6461229999999993</v>
      </c>
      <c r="Q350" s="8">
        <v>4.4433889999999998</v>
      </c>
      <c r="R350" s="8">
        <v>5.2082980000000001</v>
      </c>
      <c r="S350" s="8">
        <v>6.1452099999999996</v>
      </c>
      <c r="T350" s="8">
        <v>7.3805399999999999</v>
      </c>
      <c r="U350" s="8">
        <v>8.5427719999999994</v>
      </c>
      <c r="V350" s="8">
        <v>9.5221280000000004</v>
      </c>
      <c r="W350" s="8">
        <v>10.337734000000001</v>
      </c>
      <c r="X350" s="8">
        <v>10.725625000000001</v>
      </c>
      <c r="Y350" s="8">
        <v>10.730865000000001</v>
      </c>
      <c r="Z350" s="8">
        <v>10.824660999999999</v>
      </c>
      <c r="AA350" s="8">
        <v>11.675768</v>
      </c>
      <c r="AB350" s="8">
        <v>13.1</v>
      </c>
      <c r="AC350" s="8">
        <v>14.276641999999999</v>
      </c>
      <c r="AD350" s="8">
        <v>15.422760999999998</v>
      </c>
      <c r="AE350" s="8">
        <v>16.831011</v>
      </c>
      <c r="AF350" s="8">
        <v>18.069353999999997</v>
      </c>
      <c r="AG350" s="8">
        <v>19.496206000000001</v>
      </c>
      <c r="AH350" s="8">
        <v>21.484786</v>
      </c>
    </row>
    <row r="351" spans="1:34" x14ac:dyDescent="0.25">
      <c r="A351">
        <v>29</v>
      </c>
      <c r="B351" t="s">
        <v>132</v>
      </c>
      <c r="C351" s="8">
        <v>6.7248000000000016E-2</v>
      </c>
      <c r="D351" s="8">
        <v>7.1264000000000008E-2</v>
      </c>
      <c r="E351" s="8">
        <v>8.7983999999999993E-2</v>
      </c>
      <c r="F351" s="8">
        <v>0.114832</v>
      </c>
      <c r="G351" s="8">
        <v>0.14521600000000001</v>
      </c>
      <c r="H351" s="8">
        <v>0.17740000000000003</v>
      </c>
      <c r="I351" s="8">
        <v>0.21954400000000004</v>
      </c>
      <c r="J351" s="8">
        <v>0.28631200000000001</v>
      </c>
      <c r="K351" s="8">
        <v>0.41462400000000005</v>
      </c>
      <c r="L351" s="8">
        <v>0.61429600000000006</v>
      </c>
      <c r="M351" s="8">
        <v>0.93748000000000009</v>
      </c>
      <c r="N351" s="8">
        <v>1.2552399999999999</v>
      </c>
      <c r="O351" s="8">
        <v>1.3502320000000001</v>
      </c>
      <c r="P351" s="8">
        <v>1.4220160000000002</v>
      </c>
      <c r="Q351" s="8">
        <v>1.5945280000000002</v>
      </c>
      <c r="R351" s="8">
        <v>1.4565119999999998</v>
      </c>
      <c r="S351" s="8">
        <v>1.0956240000000002</v>
      </c>
      <c r="T351" s="8">
        <v>0.88400800000000002</v>
      </c>
      <c r="U351" s="8">
        <v>0.75109599999999999</v>
      </c>
      <c r="V351" s="8">
        <v>0.65687200000000001</v>
      </c>
      <c r="W351" s="8">
        <v>0.65424000000000004</v>
      </c>
      <c r="X351" s="8">
        <v>0.72451200000000004</v>
      </c>
      <c r="Y351" s="8">
        <v>0.75877600000000001</v>
      </c>
      <c r="Z351" s="8">
        <v>0.72980800000000001</v>
      </c>
      <c r="AA351" s="8">
        <v>0.7229040000000001</v>
      </c>
      <c r="AB351" s="8">
        <v>0.8</v>
      </c>
      <c r="AC351" s="8">
        <v>0.95330399999999993</v>
      </c>
      <c r="AD351" s="8">
        <v>1.1615840000000002</v>
      </c>
      <c r="AE351" s="8">
        <v>1.3789039999999999</v>
      </c>
      <c r="AF351" s="8">
        <v>1.5850560000000002</v>
      </c>
      <c r="AG351" s="8">
        <v>1.734416</v>
      </c>
      <c r="AH351" s="8">
        <v>1.8572000000000002</v>
      </c>
    </row>
    <row r="352" spans="1:34" x14ac:dyDescent="0.25">
      <c r="A352">
        <v>30</v>
      </c>
      <c r="B352" t="s">
        <v>133</v>
      </c>
      <c r="C352" s="8">
        <v>1.2269999999999998E-2</v>
      </c>
      <c r="D352" s="8">
        <v>1.4279999999999999E-2</v>
      </c>
      <c r="E352" s="8">
        <v>2.0243999999999998E-2</v>
      </c>
      <c r="F352" s="8">
        <v>3.1050000000000001E-2</v>
      </c>
      <c r="G352" s="8">
        <v>4.5083999999999999E-2</v>
      </c>
      <c r="H352" s="8">
        <v>6.2681999999999988E-2</v>
      </c>
      <c r="I352" s="8">
        <v>0.11413199999999998</v>
      </c>
      <c r="J352" s="8">
        <v>0.193884</v>
      </c>
      <c r="K352" s="8">
        <v>0.24905999999999998</v>
      </c>
      <c r="L352" s="8">
        <v>0.28228799999999998</v>
      </c>
      <c r="M352" s="8">
        <v>0.32868600000000003</v>
      </c>
      <c r="N352" s="8">
        <v>0.38659199999999999</v>
      </c>
      <c r="O352" s="8">
        <v>0.44140799999999997</v>
      </c>
      <c r="P352" s="8">
        <v>0.43740000000000001</v>
      </c>
      <c r="Q352" s="8">
        <v>0.413298</v>
      </c>
      <c r="R352" s="8">
        <v>0.38984400000000002</v>
      </c>
      <c r="S352" s="8">
        <v>0.34068599999999999</v>
      </c>
      <c r="T352" s="8">
        <v>0.310998</v>
      </c>
      <c r="U352" s="8">
        <v>0.28994399999999998</v>
      </c>
      <c r="V352" s="8">
        <v>0.27650400000000003</v>
      </c>
      <c r="W352" s="8">
        <v>0.27834599999999998</v>
      </c>
      <c r="X352" s="8">
        <v>0.30245999999999995</v>
      </c>
      <c r="Y352" s="8">
        <v>0.32203799999999999</v>
      </c>
      <c r="Z352" s="8">
        <v>0.34492799999999996</v>
      </c>
      <c r="AA352" s="8">
        <v>0.45270599999999994</v>
      </c>
      <c r="AB352" s="8">
        <v>0.6</v>
      </c>
      <c r="AC352" s="8">
        <v>0.67488599999999987</v>
      </c>
      <c r="AD352" s="8">
        <v>0.74677799999999994</v>
      </c>
      <c r="AE352" s="8">
        <v>0.872838</v>
      </c>
      <c r="AF352" s="8">
        <v>0.92849399999999993</v>
      </c>
      <c r="AG352" s="8">
        <v>0.84855599999999998</v>
      </c>
      <c r="AH352" s="8">
        <v>0.76338600000000001</v>
      </c>
    </row>
    <row r="353" spans="1:34" x14ac:dyDescent="0.25">
      <c r="A353">
        <v>31</v>
      </c>
      <c r="B353" t="s">
        <v>134</v>
      </c>
      <c r="C353" s="8">
        <v>3.7440000000000008E-3</v>
      </c>
      <c r="D353" s="8">
        <v>4.2920000000000007E-3</v>
      </c>
      <c r="E353" s="8">
        <v>5.1280000000000006E-3</v>
      </c>
      <c r="F353" s="8">
        <v>6.2720000000000007E-3</v>
      </c>
      <c r="G353" s="8">
        <v>7.5780000000000005E-3</v>
      </c>
      <c r="H353" s="8">
        <v>9.0640000000000009E-3</v>
      </c>
      <c r="I353" s="8">
        <v>1.5478E-2</v>
      </c>
      <c r="J353" s="8">
        <v>2.9254000000000002E-2</v>
      </c>
      <c r="K353" s="8">
        <v>4.2408000000000001E-2</v>
      </c>
      <c r="L353" s="8">
        <v>5.4926000000000003E-2</v>
      </c>
      <c r="M353" s="8">
        <v>8.7251999999999996E-2</v>
      </c>
      <c r="N353" s="8">
        <v>0.124942</v>
      </c>
      <c r="O353" s="8">
        <v>0.14375399999999999</v>
      </c>
      <c r="P353" s="8">
        <v>0.144762</v>
      </c>
      <c r="Q353" s="8">
        <v>0.14250599999999999</v>
      </c>
      <c r="R353" s="8">
        <v>0.14399799999999999</v>
      </c>
      <c r="S353" s="8">
        <v>0.13883999999999999</v>
      </c>
      <c r="T353" s="8">
        <v>0.135856</v>
      </c>
      <c r="U353" s="8">
        <v>0.13465199999999999</v>
      </c>
      <c r="V353" s="8">
        <v>0.13947399999999999</v>
      </c>
      <c r="W353" s="8">
        <v>0.14122399999999999</v>
      </c>
      <c r="X353" s="8">
        <v>0.14127800000000001</v>
      </c>
      <c r="Y353" s="8">
        <v>0.15377199999999999</v>
      </c>
      <c r="Z353" s="8">
        <v>0.16044999999999998</v>
      </c>
      <c r="AA353" s="8">
        <v>0.162554</v>
      </c>
      <c r="AB353" s="8">
        <v>0.2</v>
      </c>
      <c r="AC353" s="8">
        <v>0.24605800000000003</v>
      </c>
      <c r="AD353" s="8">
        <v>0.30475400000000002</v>
      </c>
      <c r="AE353" s="8">
        <v>0.39374400000000009</v>
      </c>
      <c r="AF353" s="8">
        <v>0.45871000000000001</v>
      </c>
      <c r="AG353" s="8">
        <v>0.44252600000000003</v>
      </c>
      <c r="AH353" s="8">
        <v>0.39606400000000008</v>
      </c>
    </row>
    <row r="354" spans="1:34" x14ac:dyDescent="0.25">
      <c r="A354">
        <v>32</v>
      </c>
      <c r="B354" t="s">
        <v>135</v>
      </c>
      <c r="C354" s="8">
        <v>4.64E-3</v>
      </c>
      <c r="D354" s="8">
        <v>5.8899999999999994E-3</v>
      </c>
      <c r="E354" s="8">
        <v>8.2749999999999994E-3</v>
      </c>
      <c r="F354" s="8">
        <v>1.1365E-2</v>
      </c>
      <c r="G354" s="8">
        <v>1.4764999999999999E-2</v>
      </c>
      <c r="H354" s="8">
        <v>1.9984999999999999E-2</v>
      </c>
      <c r="I354" s="8">
        <v>3.2835000000000003E-2</v>
      </c>
      <c r="J354" s="8">
        <v>6.1994999999999995E-2</v>
      </c>
      <c r="K354" s="8">
        <v>9.5774999999999999E-2</v>
      </c>
      <c r="L354" s="8">
        <v>0.11852499999999999</v>
      </c>
      <c r="M354" s="8">
        <v>0.16278999999999999</v>
      </c>
      <c r="N354" s="8">
        <v>0.22312000000000001</v>
      </c>
      <c r="O354" s="8">
        <v>0.27263999999999999</v>
      </c>
      <c r="P354" s="8">
        <v>0.32708500000000001</v>
      </c>
      <c r="Q354" s="8">
        <v>0.39139499999999999</v>
      </c>
      <c r="R354" s="8">
        <v>0.44593000000000005</v>
      </c>
      <c r="S354" s="8">
        <v>0.46860999999999997</v>
      </c>
      <c r="T354" s="8">
        <v>0.48269000000000001</v>
      </c>
      <c r="U354" s="8">
        <v>0.55169500000000005</v>
      </c>
      <c r="V354" s="8">
        <v>0.62802000000000002</v>
      </c>
      <c r="W354" s="8">
        <v>0.57891999999999999</v>
      </c>
      <c r="X354" s="8">
        <v>0.49031999999999998</v>
      </c>
      <c r="Y354" s="8">
        <v>0.44161</v>
      </c>
      <c r="Z354" s="8">
        <v>0.41015500000000005</v>
      </c>
      <c r="AA354" s="8">
        <v>0.43573000000000001</v>
      </c>
      <c r="AB354" s="8">
        <v>0.5</v>
      </c>
      <c r="AC354" s="8">
        <v>0.54515000000000002</v>
      </c>
      <c r="AD354" s="8">
        <v>0.61404000000000003</v>
      </c>
      <c r="AE354" s="8">
        <v>0.68760999999999994</v>
      </c>
      <c r="AF354" s="8">
        <v>0.73318499999999998</v>
      </c>
      <c r="AG354" s="8">
        <v>0.77867000000000008</v>
      </c>
      <c r="AH354" s="8">
        <v>0.82754499999999998</v>
      </c>
    </row>
    <row r="355" spans="1:34" x14ac:dyDescent="0.25">
      <c r="A355">
        <v>33</v>
      </c>
      <c r="B355" t="s">
        <v>136</v>
      </c>
      <c r="C355" s="8">
        <v>1.6459999999999999E-3</v>
      </c>
      <c r="D355" s="8">
        <v>2.6579999999999998E-3</v>
      </c>
      <c r="E355" s="8">
        <v>5.8840000000000003E-3</v>
      </c>
      <c r="F355" s="8">
        <v>1.1391999999999999E-2</v>
      </c>
      <c r="G355" s="8">
        <v>1.8985999999999999E-2</v>
      </c>
      <c r="H355" s="8">
        <v>2.3061999999999999E-2</v>
      </c>
      <c r="I355" s="8">
        <v>2.7520000000000003E-2</v>
      </c>
      <c r="J355" s="8">
        <v>3.7014000000000005E-2</v>
      </c>
      <c r="K355" s="8">
        <v>4.5554000000000004E-2</v>
      </c>
      <c r="L355" s="8">
        <v>6.0312000000000004E-2</v>
      </c>
      <c r="M355" s="8">
        <v>8.1112000000000004E-2</v>
      </c>
      <c r="N355" s="8">
        <v>0.10325800000000002</v>
      </c>
      <c r="O355" s="8">
        <v>0.13513399999999998</v>
      </c>
      <c r="P355" s="8">
        <v>0.16842799999999999</v>
      </c>
      <c r="Q355" s="8">
        <v>0.18811000000000003</v>
      </c>
      <c r="R355" s="8">
        <v>0.165882</v>
      </c>
      <c r="S355" s="8">
        <v>0.12520400000000001</v>
      </c>
      <c r="T355" s="8">
        <v>0.10356600000000001</v>
      </c>
      <c r="U355" s="8">
        <v>9.0004000000000015E-2</v>
      </c>
      <c r="V355" s="8">
        <v>8.2067999999999988E-2</v>
      </c>
      <c r="W355" s="8">
        <v>7.9646000000000008E-2</v>
      </c>
      <c r="X355" s="8">
        <v>8.6682000000000009E-2</v>
      </c>
      <c r="Y355" s="8">
        <v>0.11563600000000002</v>
      </c>
      <c r="Z355" s="8">
        <v>0.15365000000000001</v>
      </c>
      <c r="AA355" s="8">
        <v>0.17078800000000002</v>
      </c>
      <c r="AB355" s="8">
        <v>0.2</v>
      </c>
      <c r="AC355" s="8">
        <v>0.27228400000000003</v>
      </c>
      <c r="AD355" s="8">
        <v>0.303728</v>
      </c>
      <c r="AE355" s="8">
        <v>0.30484600000000001</v>
      </c>
      <c r="AF355" s="8">
        <v>0.32623200000000002</v>
      </c>
      <c r="AG355" s="8">
        <v>0.37019400000000002</v>
      </c>
      <c r="AH355" s="8">
        <v>0.44088600000000006</v>
      </c>
    </row>
    <row r="356" spans="1:34" x14ac:dyDescent="0.25">
      <c r="A356">
        <v>34</v>
      </c>
      <c r="B356" t="s">
        <v>137</v>
      </c>
      <c r="C356" s="8">
        <v>2.9632000000000006E-2</v>
      </c>
      <c r="D356" s="8">
        <v>3.2472000000000001E-2</v>
      </c>
      <c r="E356" s="8">
        <v>3.7991999999999998E-2</v>
      </c>
      <c r="F356" s="8">
        <v>4.5584000000000006E-2</v>
      </c>
      <c r="G356" s="8">
        <v>5.3468000000000009E-2</v>
      </c>
      <c r="H356" s="8">
        <v>6.5040000000000014E-2</v>
      </c>
      <c r="I356" s="8">
        <v>8.8252000000000011E-2</v>
      </c>
      <c r="J356" s="8">
        <v>0.11632800000000001</v>
      </c>
      <c r="K356" s="8">
        <v>0.14521200000000001</v>
      </c>
      <c r="L356" s="8">
        <v>0.18815599999999999</v>
      </c>
      <c r="M356" s="8">
        <v>0.24884399999999998</v>
      </c>
      <c r="N356" s="8">
        <v>0.28582400000000002</v>
      </c>
      <c r="O356" s="8">
        <v>0.30790400000000001</v>
      </c>
      <c r="P356" s="8">
        <v>0.34850799999999998</v>
      </c>
      <c r="Q356" s="8">
        <v>0.39410800000000001</v>
      </c>
      <c r="R356" s="8">
        <v>0.39089200000000007</v>
      </c>
      <c r="S356" s="8">
        <v>0.329876</v>
      </c>
      <c r="T356" s="8">
        <v>0.296904</v>
      </c>
      <c r="U356" s="8">
        <v>0.29596800000000001</v>
      </c>
      <c r="V356" s="8">
        <v>0.30866399999999999</v>
      </c>
      <c r="W356" s="8">
        <v>0.32450400000000001</v>
      </c>
      <c r="X356" s="8">
        <v>0.38008799999999998</v>
      </c>
      <c r="Y356" s="8">
        <v>0.42989600000000006</v>
      </c>
      <c r="Z356" s="8">
        <v>0.41560000000000002</v>
      </c>
      <c r="AA356" s="8">
        <v>0.38930399999999998</v>
      </c>
      <c r="AB356" s="8">
        <v>0.4</v>
      </c>
      <c r="AC356" s="8">
        <v>0.56400800000000006</v>
      </c>
      <c r="AD356" s="8">
        <v>0.90002000000000004</v>
      </c>
      <c r="AE356" s="8">
        <v>1.1070360000000001</v>
      </c>
      <c r="AF356" s="8">
        <v>1.271916</v>
      </c>
      <c r="AG356" s="8">
        <v>1.381856</v>
      </c>
      <c r="AH356" s="8">
        <v>1.355216</v>
      </c>
    </row>
    <row r="357" spans="1:34" x14ac:dyDescent="0.25">
      <c r="A357">
        <v>35</v>
      </c>
      <c r="B357" t="s">
        <v>138</v>
      </c>
      <c r="C357" s="8">
        <v>6.1799999999999997E-3</v>
      </c>
      <c r="D357" s="8">
        <v>8.3999999999999995E-3</v>
      </c>
      <c r="E357" s="8">
        <v>1.421E-2</v>
      </c>
      <c r="F357" s="8">
        <v>2.3889999999999998E-2</v>
      </c>
      <c r="G357" s="8">
        <v>3.6019999999999996E-2</v>
      </c>
      <c r="H357" s="8">
        <v>5.4290000000000005E-2</v>
      </c>
      <c r="I357" s="8">
        <v>9.894E-2</v>
      </c>
      <c r="J357" s="8">
        <v>0.20233000000000001</v>
      </c>
      <c r="K357" s="8">
        <v>0.33433000000000002</v>
      </c>
      <c r="L357" s="8">
        <v>0.43554999999999999</v>
      </c>
      <c r="M357" s="8">
        <v>0.6008</v>
      </c>
      <c r="N357" s="8">
        <v>0.83509</v>
      </c>
      <c r="O357" s="8">
        <v>1.00162</v>
      </c>
      <c r="P357" s="8">
        <v>1.14994</v>
      </c>
      <c r="Q357" s="8">
        <v>1.21567</v>
      </c>
      <c r="R357" s="8">
        <v>1.0538099999999999</v>
      </c>
      <c r="S357" s="8">
        <v>0.84763999999999995</v>
      </c>
      <c r="T357" s="8">
        <v>0.7678100000000001</v>
      </c>
      <c r="U357" s="8">
        <v>0.76585999999999999</v>
      </c>
      <c r="V357" s="8">
        <v>0.89956000000000003</v>
      </c>
      <c r="W357" s="8">
        <v>1.00031</v>
      </c>
      <c r="X357" s="8">
        <v>0.95211000000000001</v>
      </c>
      <c r="Y357" s="8">
        <v>0.88656999999999997</v>
      </c>
      <c r="Z357" s="8">
        <v>0.82013999999999998</v>
      </c>
      <c r="AA357" s="8">
        <v>0.87492999999999999</v>
      </c>
      <c r="AB357" s="8">
        <v>1</v>
      </c>
      <c r="AC357" s="8">
        <v>0.98702000000000001</v>
      </c>
      <c r="AD357" s="8">
        <v>1.0546500000000001</v>
      </c>
      <c r="AE357" s="8">
        <v>1.3663800000000001</v>
      </c>
      <c r="AF357" s="8">
        <v>1.54606</v>
      </c>
      <c r="AG357" s="8">
        <v>1.6504699999999999</v>
      </c>
      <c r="AH357" s="8">
        <v>1.8726400000000001</v>
      </c>
    </row>
    <row r="358" spans="1:34" x14ac:dyDescent="0.25">
      <c r="A358">
        <v>36</v>
      </c>
      <c r="B358" t="s">
        <v>139</v>
      </c>
      <c r="C358" s="8">
        <v>5.8600000000000004E-4</v>
      </c>
      <c r="D358" s="8">
        <v>8.3199999999999995E-4</v>
      </c>
      <c r="E358" s="8">
        <v>1.4399999999999999E-3</v>
      </c>
      <c r="F358" s="8">
        <v>2.3700000000000001E-3</v>
      </c>
      <c r="G358" s="8">
        <v>3.5119999999999999E-3</v>
      </c>
      <c r="H358" s="8">
        <v>5.4200000000000003E-3</v>
      </c>
      <c r="I358" s="8">
        <v>1.014E-2</v>
      </c>
      <c r="J358" s="8">
        <v>2.0316000000000001E-2</v>
      </c>
      <c r="K358" s="8">
        <v>3.1165999999999999E-2</v>
      </c>
      <c r="L358" s="8">
        <v>3.6881999999999998E-2</v>
      </c>
      <c r="M358" s="8">
        <v>4.6293999999999995E-2</v>
      </c>
      <c r="N358" s="8">
        <v>5.6132000000000001E-2</v>
      </c>
      <c r="O358" s="8">
        <v>5.7062000000000002E-2</v>
      </c>
      <c r="P358" s="8">
        <v>5.5274000000000004E-2</v>
      </c>
      <c r="Q358" s="8">
        <v>5.0740000000000007E-2</v>
      </c>
      <c r="R358" s="8">
        <v>6.4054E-2</v>
      </c>
      <c r="S358" s="8">
        <v>8.6821999999999996E-2</v>
      </c>
      <c r="T358" s="8">
        <v>9.7696000000000005E-2</v>
      </c>
      <c r="U358" s="8">
        <v>0.10265600000000001</v>
      </c>
      <c r="V358" s="8">
        <v>0.11249600000000001</v>
      </c>
      <c r="W358" s="8">
        <v>0.12634600000000001</v>
      </c>
      <c r="X358" s="8">
        <v>0.13954</v>
      </c>
      <c r="Y358" s="8">
        <v>0.15506800000000001</v>
      </c>
      <c r="Z358" s="8">
        <v>0.16864599999999999</v>
      </c>
      <c r="AA358" s="8">
        <v>0.17338400000000001</v>
      </c>
      <c r="AB358" s="8">
        <v>0.2</v>
      </c>
      <c r="AC358" s="8">
        <v>0.24835000000000002</v>
      </c>
      <c r="AD358" s="8">
        <v>0.35022000000000003</v>
      </c>
      <c r="AE358" s="8">
        <v>0.43979000000000007</v>
      </c>
      <c r="AF358" s="8">
        <v>0.48281200000000007</v>
      </c>
      <c r="AG358" s="8">
        <v>0.53691200000000006</v>
      </c>
      <c r="AH358" s="8">
        <v>0.57947199999999999</v>
      </c>
    </row>
    <row r="359" spans="1:34" x14ac:dyDescent="0.25">
      <c r="A359">
        <v>37</v>
      </c>
      <c r="B359" t="s">
        <v>140</v>
      </c>
      <c r="C359" s="8">
        <v>4.62636</v>
      </c>
      <c r="D359" s="8">
        <v>5.2035900000000002</v>
      </c>
      <c r="E359" s="8">
        <v>5.8255500000000007</v>
      </c>
      <c r="F359" s="8">
        <v>6.4679579999999994</v>
      </c>
      <c r="G359" s="8">
        <v>7.041780000000001</v>
      </c>
      <c r="H359" s="8">
        <v>7.5180480000000003</v>
      </c>
      <c r="I359" s="8">
        <v>7.9423439999999994</v>
      </c>
      <c r="J359" s="8">
        <v>8.3210580000000007</v>
      </c>
      <c r="K359" s="8">
        <v>8.6252220000000008</v>
      </c>
      <c r="L359" s="8">
        <v>9.0844500000000004</v>
      </c>
      <c r="M359" s="8">
        <v>9.85764</v>
      </c>
      <c r="N359" s="8">
        <v>11.021045999999998</v>
      </c>
      <c r="O359" s="8">
        <v>12.789798000000001</v>
      </c>
      <c r="P359" s="8">
        <v>14.782626</v>
      </c>
      <c r="Q359" s="8">
        <v>16.553082</v>
      </c>
      <c r="R359" s="8">
        <v>19.010676</v>
      </c>
      <c r="S359" s="8">
        <v>22.570758000000001</v>
      </c>
      <c r="T359" s="8">
        <v>25.653294000000002</v>
      </c>
      <c r="U359" s="8">
        <v>27.641010000000001</v>
      </c>
      <c r="V359" s="8">
        <v>29.629152000000005</v>
      </c>
      <c r="W359" s="8">
        <v>31.965762000000005</v>
      </c>
      <c r="X359" s="8">
        <v>34.322394000000003</v>
      </c>
      <c r="Y359" s="8">
        <v>36.469008000000002</v>
      </c>
      <c r="Z359" s="8">
        <v>38.411994</v>
      </c>
      <c r="AA359" s="8">
        <v>40.785240000000002</v>
      </c>
      <c r="AB359" s="8">
        <v>42.6</v>
      </c>
      <c r="AC359" s="8">
        <v>44.296332</v>
      </c>
      <c r="AD359" s="8">
        <v>47.346491999999998</v>
      </c>
      <c r="AE359" s="8">
        <v>49.531019999999998</v>
      </c>
      <c r="AF359" s="8">
        <v>50.422212000000002</v>
      </c>
      <c r="AG359" s="8">
        <v>51.492750000000008</v>
      </c>
      <c r="AH359" s="8">
        <v>53.117939999999997</v>
      </c>
    </row>
    <row r="360" spans="1:34" x14ac:dyDescent="0.25">
      <c r="A360">
        <v>38</v>
      </c>
      <c r="B360" t="s">
        <v>141</v>
      </c>
      <c r="C360" s="8">
        <v>10.865126999999999</v>
      </c>
      <c r="D360" s="8">
        <v>11.353251</v>
      </c>
      <c r="E360" s="8">
        <v>11.860212000000001</v>
      </c>
      <c r="F360" s="8">
        <v>12.425595000000001</v>
      </c>
      <c r="G360" s="8">
        <v>12.982788000000001</v>
      </c>
      <c r="H360" s="8">
        <v>13.553904000000003</v>
      </c>
      <c r="I360" s="8">
        <v>14.173067999999999</v>
      </c>
      <c r="J360" s="8">
        <v>14.875769999999999</v>
      </c>
      <c r="K360" s="8">
        <v>15.697227</v>
      </c>
      <c r="L360" s="8">
        <v>16.592940000000002</v>
      </c>
      <c r="M360" s="8">
        <v>17.518136999999999</v>
      </c>
      <c r="N360" s="8">
        <v>18.484829999999999</v>
      </c>
      <c r="O360" s="8">
        <v>19.457529000000001</v>
      </c>
      <c r="P360" s="8">
        <v>20.425859999999997</v>
      </c>
      <c r="Q360" s="8">
        <v>21.228480000000005</v>
      </c>
      <c r="R360" s="8">
        <v>21.876309000000003</v>
      </c>
      <c r="S360" s="8">
        <v>22.683297000000003</v>
      </c>
      <c r="T360" s="8">
        <v>23.629787999999998</v>
      </c>
      <c r="U360" s="8">
        <v>24.703223999999999</v>
      </c>
      <c r="V360" s="8">
        <v>25.754819999999999</v>
      </c>
      <c r="W360" s="8">
        <v>26.621321999999999</v>
      </c>
      <c r="X360" s="8">
        <v>27.144390000000001</v>
      </c>
      <c r="Y360" s="8">
        <v>27.206088000000005</v>
      </c>
      <c r="Z360" s="8">
        <v>27.350232000000002</v>
      </c>
      <c r="AA360" s="8">
        <v>27.465437999999999</v>
      </c>
      <c r="AB360" s="8">
        <v>27.3</v>
      </c>
      <c r="AC360" s="8">
        <v>27.129921</v>
      </c>
      <c r="AD360" s="8">
        <v>27.333851999999997</v>
      </c>
      <c r="AE360" s="8">
        <v>27.967484999999996</v>
      </c>
      <c r="AF360" s="8">
        <v>28.678377000000001</v>
      </c>
      <c r="AG360" s="8">
        <v>29.419025999999999</v>
      </c>
      <c r="AH360" s="8">
        <v>30.242940000000004</v>
      </c>
    </row>
    <row r="361" spans="1:34" x14ac:dyDescent="0.25">
      <c r="A361">
        <v>39</v>
      </c>
      <c r="B361" t="s">
        <v>142</v>
      </c>
      <c r="C361" s="8">
        <v>8.0021280000000008</v>
      </c>
      <c r="D361" s="8">
        <v>8.6770560000000003</v>
      </c>
      <c r="E361" s="8">
        <v>9.5174479999999999</v>
      </c>
      <c r="F361" s="8">
        <v>10.519176</v>
      </c>
      <c r="G361" s="8">
        <v>11.606904</v>
      </c>
      <c r="H361" s="8">
        <v>12.668488</v>
      </c>
      <c r="I361" s="8">
        <v>13.844624000000001</v>
      </c>
      <c r="J361" s="8">
        <v>15.034176</v>
      </c>
      <c r="K361" s="8">
        <v>16.120871999999999</v>
      </c>
      <c r="L361" s="8">
        <v>17.305263999999998</v>
      </c>
      <c r="M361" s="8">
        <v>18.585631999999997</v>
      </c>
      <c r="N361" s="8">
        <v>20.113336</v>
      </c>
      <c r="O361" s="8">
        <v>22.012903999999999</v>
      </c>
      <c r="P361" s="8">
        <v>24.810655999999998</v>
      </c>
      <c r="Q361" s="8">
        <v>27.335616000000002</v>
      </c>
      <c r="R361" s="8">
        <v>27.406135999999996</v>
      </c>
      <c r="S361" s="8">
        <v>26.216583999999997</v>
      </c>
      <c r="T361" s="8">
        <v>25.790023999999999</v>
      </c>
      <c r="U361" s="8">
        <v>26.273687999999996</v>
      </c>
      <c r="V361" s="8">
        <v>27.345591999999996</v>
      </c>
      <c r="W361" s="8">
        <v>28.672399999999996</v>
      </c>
      <c r="X361" s="8">
        <v>29.948983999999999</v>
      </c>
      <c r="Y361" s="8">
        <v>31.005408000000003</v>
      </c>
      <c r="Z361" s="8">
        <v>31.831351999999995</v>
      </c>
      <c r="AA361" s="8">
        <v>32.851999999999997</v>
      </c>
      <c r="AB361" s="8">
        <v>34.4</v>
      </c>
      <c r="AC361" s="8">
        <v>36.078032</v>
      </c>
      <c r="AD361" s="8">
        <v>37.580967999999999</v>
      </c>
      <c r="AE361" s="8">
        <v>39.127591999999993</v>
      </c>
      <c r="AF361" s="8">
        <v>40.976592000000004</v>
      </c>
      <c r="AG361" s="8">
        <v>43.094255999999994</v>
      </c>
      <c r="AH361" s="8">
        <v>45.551791999999999</v>
      </c>
    </row>
    <row r="362" spans="1:34" x14ac:dyDescent="0.25">
      <c r="A362">
        <v>40</v>
      </c>
      <c r="B362" t="s">
        <v>143</v>
      </c>
      <c r="C362" s="8">
        <v>0.47506799999999999</v>
      </c>
      <c r="D362" s="8">
        <v>0.55029300000000003</v>
      </c>
      <c r="E362" s="8">
        <v>0.63206699999999993</v>
      </c>
      <c r="F362" s="8">
        <v>0.71525700000000003</v>
      </c>
      <c r="G362" s="8">
        <v>0.780393</v>
      </c>
      <c r="H362" s="8">
        <v>0.82977599999999996</v>
      </c>
      <c r="I362" s="8">
        <v>0.90110699999999999</v>
      </c>
      <c r="J362" s="8">
        <v>0.99102299999999999</v>
      </c>
      <c r="K362" s="8">
        <v>1.0802309999999999</v>
      </c>
      <c r="L362" s="8">
        <v>1.194396</v>
      </c>
      <c r="M362" s="8">
        <v>1.4140529999999998</v>
      </c>
      <c r="N362" s="8">
        <v>2.0976270000000001</v>
      </c>
      <c r="O362" s="8">
        <v>3.4630049999999999</v>
      </c>
      <c r="P362" s="8">
        <v>5.229819</v>
      </c>
      <c r="Q362" s="8">
        <v>6.9150359999999989</v>
      </c>
      <c r="R362" s="8">
        <v>8.4621929999999992</v>
      </c>
      <c r="S362" s="8">
        <v>9.7886309999999987</v>
      </c>
      <c r="T362" s="8">
        <v>10.686197999999999</v>
      </c>
      <c r="U362" s="8">
        <v>11.18817</v>
      </c>
      <c r="V362" s="8">
        <v>11.780057999999999</v>
      </c>
      <c r="W362" s="8">
        <v>12.639215999999999</v>
      </c>
      <c r="X362" s="8">
        <v>12.835686000000001</v>
      </c>
      <c r="Y362" s="8">
        <v>12.599745</v>
      </c>
      <c r="Z362" s="8">
        <v>13.779273</v>
      </c>
      <c r="AA362" s="8">
        <v>15.947523</v>
      </c>
      <c r="AB362" s="8">
        <v>17.7</v>
      </c>
      <c r="AC362" s="8">
        <v>20.420490000000001</v>
      </c>
      <c r="AD362" s="8">
        <v>24.430955999999995</v>
      </c>
      <c r="AE362" s="8">
        <v>28.389915000000002</v>
      </c>
      <c r="AF362" s="8">
        <v>33.476009999999995</v>
      </c>
      <c r="AG362" s="8">
        <v>40.476890999999995</v>
      </c>
      <c r="AH362" s="8">
        <v>47.544324000000003</v>
      </c>
    </row>
    <row r="363" spans="1:34" x14ac:dyDescent="0.25">
      <c r="A363">
        <v>41</v>
      </c>
      <c r="B363" t="s">
        <v>144</v>
      </c>
      <c r="C363" s="8">
        <v>0.72274500000000019</v>
      </c>
      <c r="D363" s="8">
        <v>0.91035200000000027</v>
      </c>
      <c r="E363" s="8">
        <v>1.2529560000000002</v>
      </c>
      <c r="F363" s="8">
        <v>1.7359170000000002</v>
      </c>
      <c r="G363" s="8">
        <v>2.2998900000000004</v>
      </c>
      <c r="H363" s="8">
        <v>3.0601980000000002</v>
      </c>
      <c r="I363" s="8">
        <v>3.8022420000000001</v>
      </c>
      <c r="J363" s="8">
        <v>4.3590809999999998</v>
      </c>
      <c r="K363" s="8">
        <v>4.5305660000000012</v>
      </c>
      <c r="L363" s="8">
        <v>4.6719250000000008</v>
      </c>
      <c r="M363" s="8">
        <v>5.1083090000000002</v>
      </c>
      <c r="N363" s="8">
        <v>5.6916740000000008</v>
      </c>
      <c r="O363" s="8">
        <v>6.5762890000000001</v>
      </c>
      <c r="P363" s="8">
        <v>7.2985030000000011</v>
      </c>
      <c r="Q363" s="8">
        <v>7.6664350000000008</v>
      </c>
      <c r="R363" s="8">
        <v>8.178877</v>
      </c>
      <c r="S363" s="8">
        <v>8.9193900000000017</v>
      </c>
      <c r="T363" s="8">
        <v>9.8874340000000007</v>
      </c>
      <c r="U363" s="8">
        <v>10.955272000000001</v>
      </c>
      <c r="V363" s="8">
        <v>11.793187999999999</v>
      </c>
      <c r="W363" s="8">
        <v>12.383746000000002</v>
      </c>
      <c r="X363" s="8">
        <v>12.806149000000001</v>
      </c>
      <c r="Y363" s="8">
        <v>13.354044</v>
      </c>
      <c r="Z363" s="8">
        <v>13.90485</v>
      </c>
      <c r="AA363" s="8">
        <v>14.685625</v>
      </c>
      <c r="AB363" s="8">
        <v>16.400000000000002</v>
      </c>
      <c r="AC363" s="8">
        <v>17.967478999999997</v>
      </c>
      <c r="AD363" s="8">
        <v>19.168203999999999</v>
      </c>
      <c r="AE363" s="8">
        <v>21.616820000000001</v>
      </c>
      <c r="AF363" s="8">
        <v>24.934993000000006</v>
      </c>
      <c r="AG363" s="8">
        <v>27.809480000000001</v>
      </c>
      <c r="AH363" s="8">
        <v>30.571274000000006</v>
      </c>
    </row>
    <row r="364" spans="1:34" x14ac:dyDescent="0.25">
      <c r="A364">
        <v>42</v>
      </c>
      <c r="B364" t="s">
        <v>145</v>
      </c>
      <c r="C364" s="8">
        <v>1.9019520000000001</v>
      </c>
      <c r="D364" s="8">
        <v>2.2719840000000002</v>
      </c>
      <c r="E364" s="8">
        <v>2.6718639999999998</v>
      </c>
      <c r="F364" s="8">
        <v>3.0083039999999999</v>
      </c>
      <c r="G364" s="8">
        <v>3.1921759999999999</v>
      </c>
      <c r="H364" s="8">
        <v>2.8538639999999997</v>
      </c>
      <c r="I364" s="8">
        <v>2.404064</v>
      </c>
      <c r="J364" s="8">
        <v>2.2262240000000002</v>
      </c>
      <c r="K364" s="8">
        <v>1.993784</v>
      </c>
      <c r="L364" s="8">
        <v>1.8270720000000003</v>
      </c>
      <c r="M364" s="8">
        <v>1.7416880000000001</v>
      </c>
      <c r="N364" s="8">
        <v>1.9115199999999999</v>
      </c>
      <c r="O364" s="8">
        <v>2.4162320000000004</v>
      </c>
      <c r="P364" s="8">
        <v>3.1299839999999999</v>
      </c>
      <c r="Q364" s="8">
        <v>3.6868000000000007</v>
      </c>
      <c r="R364" s="8">
        <v>4.0015039999999997</v>
      </c>
      <c r="S364" s="8">
        <v>4.2288480000000002</v>
      </c>
      <c r="T364" s="8">
        <v>4.5320080000000003</v>
      </c>
      <c r="U364" s="8">
        <v>4.8973600000000008</v>
      </c>
      <c r="V364" s="8">
        <v>5.3720160000000012</v>
      </c>
      <c r="W364" s="8">
        <v>6.4259519999999997</v>
      </c>
      <c r="X364" s="8">
        <v>7.3377200000000009</v>
      </c>
      <c r="Y364" s="8">
        <v>8.4529120000000013</v>
      </c>
      <c r="Z364" s="8">
        <v>9.6240560000000013</v>
      </c>
      <c r="AA364" s="8">
        <v>10.151128</v>
      </c>
      <c r="AB364" s="8">
        <v>10.4</v>
      </c>
      <c r="AC364" s="8">
        <v>10.652200000000001</v>
      </c>
      <c r="AD364" s="8">
        <v>11.288576000000001</v>
      </c>
      <c r="AE364" s="8">
        <v>12.121928</v>
      </c>
      <c r="AF364" s="8">
        <v>13.230568</v>
      </c>
      <c r="AG364" s="8">
        <v>14.739504</v>
      </c>
      <c r="AH364" s="8">
        <v>16.526536</v>
      </c>
    </row>
    <row r="365" spans="1:34" x14ac:dyDescent="0.25">
      <c r="A365">
        <v>43</v>
      </c>
      <c r="B365" t="s">
        <v>146</v>
      </c>
      <c r="C365" s="8">
        <v>1.008297</v>
      </c>
      <c r="D365" s="8">
        <v>1.132911</v>
      </c>
      <c r="E365" s="8">
        <v>1.3748939999999998</v>
      </c>
      <c r="F365" s="8">
        <v>1.7007119999999998</v>
      </c>
      <c r="G365" s="8">
        <v>2.0888369999999998</v>
      </c>
      <c r="H365" s="8">
        <v>2.7181169999999999</v>
      </c>
      <c r="I365" s="8">
        <v>3.292335</v>
      </c>
      <c r="J365" s="8">
        <v>3.6289169999999995</v>
      </c>
      <c r="K365" s="8">
        <v>4.0189050000000002</v>
      </c>
      <c r="L365" s="8">
        <v>4.166703</v>
      </c>
      <c r="M365" s="8">
        <v>4.1010840000000002</v>
      </c>
      <c r="N365" s="8">
        <v>4.4976960000000004</v>
      </c>
      <c r="O365" s="8">
        <v>5.5616760000000003</v>
      </c>
      <c r="P365" s="8">
        <v>6.9978419999999995</v>
      </c>
      <c r="Q365" s="8">
        <v>8.4973499999999991</v>
      </c>
      <c r="R365" s="8">
        <v>9.9624959999999998</v>
      </c>
      <c r="S365" s="8">
        <v>11.682872999999999</v>
      </c>
      <c r="T365" s="8">
        <v>13.526622</v>
      </c>
      <c r="U365" s="8">
        <v>14.656635000000001</v>
      </c>
      <c r="V365" s="8">
        <v>15.076017</v>
      </c>
      <c r="W365" s="8">
        <v>15.664311</v>
      </c>
      <c r="X365" s="8">
        <v>16.730360999999998</v>
      </c>
      <c r="Y365" s="8">
        <v>17.956008000000001</v>
      </c>
      <c r="Z365" s="8">
        <v>18.497106000000002</v>
      </c>
      <c r="AA365" s="8">
        <v>18.964511999999999</v>
      </c>
      <c r="AB365" s="8">
        <v>20.7</v>
      </c>
      <c r="AC365" s="8">
        <v>23.352705</v>
      </c>
      <c r="AD365" s="8">
        <v>25.537796999999998</v>
      </c>
      <c r="AE365" s="8">
        <v>27.421703999999998</v>
      </c>
      <c r="AF365" s="8">
        <v>29.759561999999995</v>
      </c>
      <c r="AG365" s="8">
        <v>31.988537999999998</v>
      </c>
      <c r="AH365" s="8">
        <v>34.560305999999997</v>
      </c>
    </row>
    <row r="366" spans="1:34" x14ac:dyDescent="0.25">
      <c r="A366">
        <v>44</v>
      </c>
      <c r="B366" t="s">
        <v>147</v>
      </c>
      <c r="C366" s="8">
        <v>2.0295999999999998E-2</v>
      </c>
      <c r="D366" s="8">
        <v>2.5207999999999998E-2</v>
      </c>
      <c r="E366" s="8">
        <v>3.0952E-2</v>
      </c>
      <c r="F366" s="8">
        <v>3.6692000000000002E-2</v>
      </c>
      <c r="G366" s="8">
        <v>3.8252000000000008E-2</v>
      </c>
      <c r="H366" s="8">
        <v>3.2816000000000005E-2</v>
      </c>
      <c r="I366" s="8">
        <v>2.7528E-2</v>
      </c>
      <c r="J366" s="8">
        <v>2.5504000000000002E-2</v>
      </c>
      <c r="K366" s="8">
        <v>2.6284000000000002E-2</v>
      </c>
      <c r="L366" s="8">
        <v>2.9524000000000005E-2</v>
      </c>
      <c r="M366" s="8">
        <v>3.5671999999999995E-2</v>
      </c>
      <c r="N366" s="8">
        <v>4.9860000000000008E-2</v>
      </c>
      <c r="O366" s="8">
        <v>6.8668000000000007E-2</v>
      </c>
      <c r="P366" s="8">
        <v>8.4659999999999999E-2</v>
      </c>
      <c r="Q366" s="8">
        <v>9.3511999999999998E-2</v>
      </c>
      <c r="R366" s="8">
        <v>8.4856000000000001E-2</v>
      </c>
      <c r="S366" s="8">
        <v>6.6044000000000005E-2</v>
      </c>
      <c r="T366" s="8">
        <v>6.1112E-2</v>
      </c>
      <c r="U366" s="8">
        <v>6.2048000000000006E-2</v>
      </c>
      <c r="V366" s="8">
        <v>5.5788000000000004E-2</v>
      </c>
      <c r="W366" s="8">
        <v>5.0824000000000001E-2</v>
      </c>
      <c r="X366" s="8">
        <v>7.3207999999999995E-2</v>
      </c>
      <c r="Y366" s="8">
        <v>0.12254000000000001</v>
      </c>
      <c r="Z366" s="8">
        <v>0.18515600000000002</v>
      </c>
      <c r="AA366" s="8">
        <v>0.26533600000000002</v>
      </c>
      <c r="AB366" s="8">
        <v>0.4</v>
      </c>
      <c r="AC366" s="8">
        <v>0.45052800000000004</v>
      </c>
      <c r="AD366" s="8">
        <v>0.38980800000000004</v>
      </c>
      <c r="AE366" s="8">
        <v>0.37969999999999998</v>
      </c>
      <c r="AF366" s="8">
        <v>0.43185200000000001</v>
      </c>
      <c r="AG366" s="8">
        <v>0.50075999999999998</v>
      </c>
      <c r="AH366" s="8">
        <v>0.55469600000000008</v>
      </c>
    </row>
    <row r="367" spans="1:34" x14ac:dyDescent="0.25">
      <c r="A367">
        <v>45</v>
      </c>
      <c r="B367" t="s">
        <v>148</v>
      </c>
      <c r="C367" s="8">
        <v>0.12960199999999999</v>
      </c>
      <c r="D367" s="8">
        <v>0.155804</v>
      </c>
      <c r="E367" s="8">
        <v>0.19206000000000004</v>
      </c>
      <c r="F367" s="8">
        <v>0.24761000000000002</v>
      </c>
      <c r="G367" s="8">
        <v>0.29913400000000001</v>
      </c>
      <c r="H367" s="8">
        <v>0.30538200000000004</v>
      </c>
      <c r="I367" s="8">
        <v>0.30896800000000002</v>
      </c>
      <c r="J367" s="8">
        <v>0.34126400000000001</v>
      </c>
      <c r="K367" s="8">
        <v>0.37347200000000003</v>
      </c>
      <c r="L367" s="8">
        <v>0.41280800000000001</v>
      </c>
      <c r="M367" s="8">
        <v>0.51458000000000004</v>
      </c>
      <c r="N367" s="8">
        <v>0.65551200000000009</v>
      </c>
      <c r="O367" s="8">
        <v>0.78419000000000016</v>
      </c>
      <c r="P367" s="8">
        <v>0.79985399999999995</v>
      </c>
      <c r="Q367" s="8">
        <v>0.69249400000000005</v>
      </c>
      <c r="R367" s="8">
        <v>0.83272199999999996</v>
      </c>
      <c r="S367" s="8">
        <v>1.0206900000000001</v>
      </c>
      <c r="T367" s="8">
        <v>1.0935980000000003</v>
      </c>
      <c r="U367" s="8">
        <v>1.2541100000000001</v>
      </c>
      <c r="V367" s="8">
        <v>1.3487540000000002</v>
      </c>
      <c r="W367" s="8">
        <v>1.4428039999999998</v>
      </c>
      <c r="X367" s="8">
        <v>1.685508</v>
      </c>
      <c r="Y367" s="8">
        <v>1.908148</v>
      </c>
      <c r="Z367" s="8">
        <v>2.0560320000000001</v>
      </c>
      <c r="AA367" s="8">
        <v>2.0696059999999998</v>
      </c>
      <c r="AB367" s="8">
        <v>2.2000000000000002</v>
      </c>
      <c r="AC367" s="8">
        <v>2.7445000000000004</v>
      </c>
      <c r="AD367" s="8">
        <v>3.248872</v>
      </c>
      <c r="AE367" s="8">
        <v>3.5751100000000005</v>
      </c>
      <c r="AF367" s="8">
        <v>4.0330840000000006</v>
      </c>
      <c r="AG367" s="8">
        <v>4.5077560000000005</v>
      </c>
      <c r="AH367" s="8">
        <v>4.9435320000000003</v>
      </c>
    </row>
    <row r="368" spans="1:34" x14ac:dyDescent="0.25">
      <c r="A368">
        <v>46</v>
      </c>
      <c r="B368" t="s">
        <v>149</v>
      </c>
      <c r="C368" s="8">
        <v>0.10129600000000001</v>
      </c>
      <c r="D368" s="8">
        <v>0.12213599999999999</v>
      </c>
      <c r="E368" s="8">
        <v>0.14891200000000002</v>
      </c>
      <c r="F368" s="8">
        <v>0.17568799999999998</v>
      </c>
      <c r="G368" s="8">
        <v>0.19223200000000001</v>
      </c>
      <c r="H368" s="8">
        <v>0.20832800000000001</v>
      </c>
      <c r="I368" s="8">
        <v>0.23447999999999999</v>
      </c>
      <c r="J368" s="8">
        <v>0.26025599999999999</v>
      </c>
      <c r="K368" s="8">
        <v>0.28349599999999997</v>
      </c>
      <c r="L368" s="8">
        <v>0.30968800000000002</v>
      </c>
      <c r="M368" s="8">
        <v>0.35833600000000004</v>
      </c>
      <c r="N368" s="8">
        <v>0.42418400000000006</v>
      </c>
      <c r="O368" s="8">
        <v>0.504216</v>
      </c>
      <c r="P368" s="8">
        <v>0.56985600000000003</v>
      </c>
      <c r="Q368" s="8">
        <v>0.56854399999999994</v>
      </c>
      <c r="R368" s="8">
        <v>0.52272000000000007</v>
      </c>
      <c r="S368" s="8">
        <v>0.50475999999999999</v>
      </c>
      <c r="T368" s="8">
        <v>0.53245600000000004</v>
      </c>
      <c r="U368" s="8">
        <v>0.59797600000000006</v>
      </c>
      <c r="V368" s="8">
        <v>0.70530400000000004</v>
      </c>
      <c r="W368" s="8">
        <v>0.77344000000000013</v>
      </c>
      <c r="X368" s="8">
        <v>0.75512800000000013</v>
      </c>
      <c r="Y368" s="8">
        <v>0.7026</v>
      </c>
      <c r="Z368" s="8">
        <v>0.66615999999999997</v>
      </c>
      <c r="AA368" s="8">
        <v>0.68766400000000005</v>
      </c>
      <c r="AB368" s="8">
        <v>0.8</v>
      </c>
      <c r="AC368" s="8">
        <v>0.91121600000000003</v>
      </c>
      <c r="AD368" s="8">
        <v>0.99580800000000014</v>
      </c>
      <c r="AE368" s="8">
        <v>1.1214960000000003</v>
      </c>
      <c r="AF368" s="8">
        <v>1.2397120000000001</v>
      </c>
      <c r="AG368" s="8">
        <v>1.3028960000000001</v>
      </c>
      <c r="AH368" s="8">
        <v>1.3675920000000001</v>
      </c>
    </row>
    <row r="369" spans="1:34" x14ac:dyDescent="0.25">
      <c r="A369">
        <v>47</v>
      </c>
      <c r="B369" t="s">
        <v>150</v>
      </c>
      <c r="C369" s="8">
        <v>9.9720000000000017E-3</v>
      </c>
      <c r="D369" s="8">
        <v>1.3049999999999999E-2</v>
      </c>
      <c r="E369" s="8">
        <v>1.6560000000000002E-2</v>
      </c>
      <c r="F369" s="8">
        <v>4.6637999999999999E-2</v>
      </c>
      <c r="G369" s="8">
        <v>8.9550000000000005E-2</v>
      </c>
      <c r="H369" s="8">
        <v>0.12317400000000001</v>
      </c>
      <c r="I369" s="8">
        <v>0.14526000000000003</v>
      </c>
      <c r="J369" s="8">
        <v>0.15327000000000002</v>
      </c>
      <c r="K369" s="8">
        <v>0.16322399999999998</v>
      </c>
      <c r="L369" s="8">
        <v>0.18068400000000001</v>
      </c>
      <c r="M369" s="8">
        <v>0.231048</v>
      </c>
      <c r="N369" s="8">
        <v>0.32259599999999999</v>
      </c>
      <c r="O369" s="8">
        <v>0.429174</v>
      </c>
      <c r="P369" s="8">
        <v>0.52979399999999999</v>
      </c>
      <c r="Q369" s="8">
        <v>0.61086600000000002</v>
      </c>
      <c r="R369" s="8">
        <v>0.70914599999999994</v>
      </c>
      <c r="S369" s="8">
        <v>0.84092400000000012</v>
      </c>
      <c r="T369" s="8">
        <v>0.97972199999999998</v>
      </c>
      <c r="U369" s="8">
        <v>1.110708</v>
      </c>
      <c r="V369" s="8">
        <v>1.1632140000000002</v>
      </c>
      <c r="W369" s="8">
        <v>1.2006000000000001</v>
      </c>
      <c r="X369" s="8">
        <v>1.347156</v>
      </c>
      <c r="Y369" s="8">
        <v>1.5785820000000002</v>
      </c>
      <c r="Z369" s="8">
        <v>1.6914600000000002</v>
      </c>
      <c r="AA369" s="8">
        <v>1.6656120000000001</v>
      </c>
      <c r="AB369" s="8">
        <v>1.8</v>
      </c>
      <c r="AC369" s="8">
        <v>2.0707019999999998</v>
      </c>
      <c r="AD369" s="8">
        <v>2.1734819999999999</v>
      </c>
      <c r="AE369" s="8">
        <v>2.2249080000000001</v>
      </c>
      <c r="AF369" s="8">
        <v>2.3113080000000004</v>
      </c>
      <c r="AG369" s="8">
        <v>2.4335999999999998</v>
      </c>
      <c r="AH369" s="8">
        <v>2.6806860000000001</v>
      </c>
    </row>
    <row r="370" spans="1:34" x14ac:dyDescent="0.25">
      <c r="A370">
        <v>48</v>
      </c>
      <c r="B370" t="s">
        <v>151</v>
      </c>
      <c r="C370" s="8">
        <v>1.2246239999999999</v>
      </c>
      <c r="D370" s="8">
        <v>1.5975540000000001</v>
      </c>
      <c r="E370" s="8">
        <v>1.9663919999999999</v>
      </c>
      <c r="F370" s="8">
        <v>2.2879860000000001</v>
      </c>
      <c r="G370" s="8">
        <v>2.5247640000000002</v>
      </c>
      <c r="H370" s="8">
        <v>2.6458500000000003</v>
      </c>
      <c r="I370" s="8">
        <v>2.8095300000000005</v>
      </c>
      <c r="J370" s="8">
        <v>3.050586</v>
      </c>
      <c r="K370" s="8">
        <v>3.274902</v>
      </c>
      <c r="L370" s="8">
        <v>3.6169560000000005</v>
      </c>
      <c r="M370" s="8">
        <v>4.2971580000000005</v>
      </c>
      <c r="N370" s="8">
        <v>5.2344119999999998</v>
      </c>
      <c r="O370" s="8">
        <v>6.7051140000000009</v>
      </c>
      <c r="P370" s="8">
        <v>8.4250560000000014</v>
      </c>
      <c r="Q370" s="8">
        <v>9.4309440000000002</v>
      </c>
      <c r="R370" s="8">
        <v>10.454316</v>
      </c>
      <c r="S370" s="8">
        <v>11.824764</v>
      </c>
      <c r="T370" s="8">
        <v>13.324295999999999</v>
      </c>
      <c r="U370" s="8">
        <v>14.965374000000002</v>
      </c>
      <c r="V370" s="8">
        <v>16.567206000000002</v>
      </c>
      <c r="W370" s="8">
        <v>17.74905</v>
      </c>
      <c r="X370" s="8">
        <v>18.368244000000001</v>
      </c>
      <c r="Y370" s="8">
        <v>19.17474</v>
      </c>
      <c r="Z370" s="8">
        <v>19.428630000000002</v>
      </c>
      <c r="AA370" s="8">
        <v>19.080252000000002</v>
      </c>
      <c r="AB370" s="8">
        <v>18.600000000000001</v>
      </c>
      <c r="AC370" s="8">
        <v>17.898036000000001</v>
      </c>
      <c r="AD370" s="8">
        <v>17.334455999999999</v>
      </c>
      <c r="AE370" s="8">
        <v>17.451636000000001</v>
      </c>
      <c r="AF370" s="8">
        <v>18.185592</v>
      </c>
      <c r="AG370" s="8">
        <v>18.069900000000004</v>
      </c>
      <c r="AH370" s="8">
        <v>17.632056000000002</v>
      </c>
    </row>
    <row r="371" spans="1:34" x14ac:dyDescent="0.25">
      <c r="A371">
        <v>49</v>
      </c>
      <c r="B371" t="s">
        <v>152</v>
      </c>
      <c r="C371" s="8">
        <v>7.0873440000000008</v>
      </c>
      <c r="D371" s="8">
        <v>8.0897600000000001</v>
      </c>
      <c r="E371" s="8">
        <v>9.2414720000000017</v>
      </c>
      <c r="F371" s="8">
        <v>10.426912</v>
      </c>
      <c r="G371" s="8">
        <v>11.525551999999999</v>
      </c>
      <c r="H371" s="8">
        <v>12.668336000000002</v>
      </c>
      <c r="I371" s="8">
        <v>13.70448</v>
      </c>
      <c r="J371" s="8">
        <v>14.518912</v>
      </c>
      <c r="K371" s="8">
        <v>15.321936000000001</v>
      </c>
      <c r="L371" s="8">
        <v>16.234079999999999</v>
      </c>
      <c r="M371" s="8">
        <v>17.886751999999998</v>
      </c>
      <c r="N371" s="8">
        <v>19.993264</v>
      </c>
      <c r="O371" s="8">
        <v>22.627024000000002</v>
      </c>
      <c r="P371" s="8">
        <v>25.932368</v>
      </c>
      <c r="Q371" s="8">
        <v>28.451055999999998</v>
      </c>
      <c r="R371" s="8">
        <v>30.035280000000004</v>
      </c>
      <c r="S371" s="8">
        <v>31.680016000000002</v>
      </c>
      <c r="T371" s="8">
        <v>33.224560000000004</v>
      </c>
      <c r="U371" s="8">
        <v>35.203104000000003</v>
      </c>
      <c r="V371" s="8">
        <v>37.460400000000007</v>
      </c>
      <c r="W371" s="8">
        <v>39.553520000000006</v>
      </c>
      <c r="X371" s="8">
        <v>41.971024</v>
      </c>
      <c r="Y371" s="8">
        <v>43.983792000000001</v>
      </c>
      <c r="Z371" s="8">
        <v>45.889920000000004</v>
      </c>
      <c r="AA371" s="8">
        <v>47.627904000000001</v>
      </c>
      <c r="AB371" s="8">
        <v>49.6</v>
      </c>
      <c r="AC371" s="8">
        <v>51.896480000000004</v>
      </c>
      <c r="AD371" s="8">
        <v>53.313552000000001</v>
      </c>
      <c r="AE371" s="8">
        <v>54.436496000000005</v>
      </c>
      <c r="AF371" s="8">
        <v>55.973104000000006</v>
      </c>
      <c r="AG371" s="8">
        <v>58.419376</v>
      </c>
      <c r="AH371" s="8">
        <v>61.891376000000001</v>
      </c>
    </row>
    <row r="372" spans="1:34" x14ac:dyDescent="0.25">
      <c r="A372">
        <v>50</v>
      </c>
      <c r="B372" t="s">
        <v>153</v>
      </c>
      <c r="C372" s="8">
        <v>1.2852000000000001</v>
      </c>
      <c r="D372" s="8">
        <v>1.4384000000000001</v>
      </c>
      <c r="E372" s="8">
        <v>1.6632000000000002</v>
      </c>
      <c r="F372" s="8">
        <v>1.9434</v>
      </c>
      <c r="G372" s="8">
        <v>2.2114000000000003</v>
      </c>
      <c r="H372" s="8">
        <v>2.6368</v>
      </c>
      <c r="I372" s="8">
        <v>3.0380000000000003</v>
      </c>
      <c r="J372" s="8">
        <v>3.1654</v>
      </c>
      <c r="K372" s="8">
        <v>3.1863999999999999</v>
      </c>
      <c r="L372" s="8">
        <v>3.2563999999999997</v>
      </c>
      <c r="M372" s="8">
        <v>3.4984000000000002</v>
      </c>
      <c r="N372" s="8">
        <v>3.9838</v>
      </c>
      <c r="O372" s="8">
        <v>4.7553999999999998</v>
      </c>
      <c r="P372" s="8">
        <v>5.4917999999999996</v>
      </c>
      <c r="Q372" s="8">
        <v>6.0042000000000009</v>
      </c>
      <c r="R372" s="8">
        <v>6.8388000000000009</v>
      </c>
      <c r="S372" s="8">
        <v>7.8272000000000004</v>
      </c>
      <c r="T372" s="8">
        <v>8.5096000000000007</v>
      </c>
      <c r="U372" s="8">
        <v>8.9528000000000016</v>
      </c>
      <c r="V372" s="8">
        <v>9.2512000000000008</v>
      </c>
      <c r="W372" s="8">
        <v>10.1516</v>
      </c>
      <c r="X372" s="8">
        <v>12.155999999999999</v>
      </c>
      <c r="Y372" s="8">
        <v>14.6046</v>
      </c>
      <c r="Z372" s="8">
        <v>16.272000000000002</v>
      </c>
      <c r="AA372" s="8">
        <v>17.796799999999998</v>
      </c>
      <c r="AB372" s="8">
        <v>20</v>
      </c>
      <c r="AC372" s="8">
        <v>21.689399999999999</v>
      </c>
      <c r="AD372" s="8">
        <v>22.495799999999999</v>
      </c>
      <c r="AE372" s="8">
        <v>22.843000000000004</v>
      </c>
      <c r="AF372" s="8">
        <v>23.411600000000004</v>
      </c>
      <c r="AG372" s="8">
        <v>25.093400000000003</v>
      </c>
      <c r="AH372" s="8">
        <v>27.461399999999998</v>
      </c>
    </row>
    <row r="373" spans="1:34" x14ac:dyDescent="0.25">
      <c r="A373">
        <v>51</v>
      </c>
      <c r="B373" t="s">
        <v>154</v>
      </c>
      <c r="C373" s="8">
        <v>0.532389</v>
      </c>
      <c r="D373" s="8">
        <v>0.65265200000000012</v>
      </c>
      <c r="E373" s="8">
        <v>0.77434499999999995</v>
      </c>
      <c r="F373" s="8">
        <v>0.87330099999999999</v>
      </c>
      <c r="G373" s="8">
        <v>0.90461799999999992</v>
      </c>
      <c r="H373" s="8">
        <v>0.90104300000000004</v>
      </c>
      <c r="I373" s="8">
        <v>0.92764099999999994</v>
      </c>
      <c r="J373" s="8">
        <v>0.97397299999999998</v>
      </c>
      <c r="K373" s="8">
        <v>1.0142990000000001</v>
      </c>
      <c r="L373" s="8">
        <v>1.063348</v>
      </c>
      <c r="M373" s="8">
        <v>1.2023439999999999</v>
      </c>
      <c r="N373" s="8">
        <v>1.6343470000000002</v>
      </c>
      <c r="O373" s="8">
        <v>2.4764740000000005</v>
      </c>
      <c r="P373" s="8">
        <v>3.5127950000000006</v>
      </c>
      <c r="Q373" s="8">
        <v>4.4524480000000004</v>
      </c>
      <c r="R373" s="8">
        <v>5.3374750000000004</v>
      </c>
      <c r="S373" s="8">
        <v>6.281561</v>
      </c>
      <c r="T373" s="8">
        <v>7.3220290000000015</v>
      </c>
      <c r="U373" s="8">
        <v>8.2245020000000011</v>
      </c>
      <c r="V373" s="8">
        <v>8.927347000000001</v>
      </c>
      <c r="W373" s="8">
        <v>9.4884789999999999</v>
      </c>
      <c r="X373" s="8">
        <v>9.7860620000000011</v>
      </c>
      <c r="Y373" s="8">
        <v>10.631478000000001</v>
      </c>
      <c r="Z373" s="8">
        <v>11.835967</v>
      </c>
      <c r="AA373" s="8">
        <v>12.876292000000001</v>
      </c>
      <c r="AB373" s="8">
        <v>14.3</v>
      </c>
      <c r="AC373" s="8">
        <v>16.089645000000001</v>
      </c>
      <c r="AD373" s="8">
        <v>17.965376000000003</v>
      </c>
      <c r="AE373" s="8">
        <v>19.557538000000001</v>
      </c>
      <c r="AF373" s="8">
        <v>21.135114000000002</v>
      </c>
      <c r="AG373" s="8">
        <v>22.089067</v>
      </c>
      <c r="AH373" s="8">
        <v>22.549241000000002</v>
      </c>
    </row>
    <row r="374" spans="1:34" x14ac:dyDescent="0.25">
      <c r="A374">
        <v>52</v>
      </c>
      <c r="B374" t="s">
        <v>155</v>
      </c>
      <c r="C374" s="8">
        <v>2.2938E-2</v>
      </c>
      <c r="D374" s="8">
        <v>2.9192999999999997E-2</v>
      </c>
      <c r="E374" s="8">
        <v>4.0392000000000004E-2</v>
      </c>
      <c r="F374" s="8">
        <v>5.3891999999999995E-2</v>
      </c>
      <c r="G374" s="8">
        <v>6.8084999999999993E-2</v>
      </c>
      <c r="H374" s="8">
        <v>8.6891999999999997E-2</v>
      </c>
      <c r="I374" s="8">
        <v>0.11646600000000001</v>
      </c>
      <c r="J374" s="8">
        <v>0.147312</v>
      </c>
      <c r="K374" s="8">
        <v>0.17274599999999998</v>
      </c>
      <c r="L374" s="8">
        <v>0.19472099999999998</v>
      </c>
      <c r="M374" s="8">
        <v>0.218109</v>
      </c>
      <c r="N374" s="8">
        <v>0.25062600000000002</v>
      </c>
      <c r="O374" s="8">
        <v>0.27338999999999997</v>
      </c>
      <c r="P374" s="8">
        <v>0.27824099999999996</v>
      </c>
      <c r="Q374" s="8">
        <v>0.27562799999999998</v>
      </c>
      <c r="R374" s="8">
        <v>0.26512800000000003</v>
      </c>
      <c r="S374" s="8">
        <v>0.25854000000000005</v>
      </c>
      <c r="T374" s="8">
        <v>0.26036700000000002</v>
      </c>
      <c r="U374" s="8">
        <v>0.26349899999999998</v>
      </c>
      <c r="V374" s="8">
        <v>0.27336899999999997</v>
      </c>
      <c r="W374" s="8">
        <v>0.27068999999999999</v>
      </c>
      <c r="X374" s="8">
        <v>0.247332</v>
      </c>
      <c r="Y374" s="8">
        <v>0.23651699999999998</v>
      </c>
      <c r="Z374" s="8">
        <v>0.24252299999999999</v>
      </c>
      <c r="AA374" s="8">
        <v>0.26885700000000001</v>
      </c>
      <c r="AB374" s="8">
        <v>0.3</v>
      </c>
      <c r="AC374" s="8">
        <v>0.32301299999999999</v>
      </c>
      <c r="AD374" s="8">
        <v>0.35383799999999999</v>
      </c>
      <c r="AE374" s="8">
        <v>0.37729799999999997</v>
      </c>
      <c r="AF374" s="8">
        <v>0.40965599999999996</v>
      </c>
      <c r="AG374" s="8">
        <v>0.46042199999999994</v>
      </c>
      <c r="AH374" s="8">
        <v>0.51249299999999998</v>
      </c>
    </row>
    <row r="375" spans="1:34" x14ac:dyDescent="0.25">
      <c r="A375">
        <v>53</v>
      </c>
      <c r="B375" t="s">
        <v>83</v>
      </c>
      <c r="C375" s="8">
        <v>0.34587600000000002</v>
      </c>
      <c r="D375" s="8">
        <v>0.38494</v>
      </c>
      <c r="E375" s="8">
        <v>0.45349199999999995</v>
      </c>
      <c r="F375" s="8">
        <v>0.54735199999999995</v>
      </c>
      <c r="G375" s="8">
        <v>0.65299200000000002</v>
      </c>
      <c r="H375" s="8">
        <v>0.79161599999999988</v>
      </c>
      <c r="I375" s="8">
        <v>0.90470399999999995</v>
      </c>
      <c r="J375" s="8">
        <v>0.98062799999999994</v>
      </c>
      <c r="K375" s="8">
        <v>1.0718279999999998</v>
      </c>
      <c r="L375" s="8">
        <v>1.18408</v>
      </c>
      <c r="M375" s="8">
        <v>1.3982479999999997</v>
      </c>
      <c r="N375" s="8">
        <v>1.6750399999999999</v>
      </c>
      <c r="O375" s="8">
        <v>1.9069159999999998</v>
      </c>
      <c r="P375" s="8">
        <v>2.1365879999999997</v>
      </c>
      <c r="Q375" s="8">
        <v>2.3647399999999998</v>
      </c>
      <c r="R375" s="8">
        <v>2.6869799999999997</v>
      </c>
      <c r="S375" s="8">
        <v>3.0769359999999994</v>
      </c>
      <c r="T375" s="8">
        <v>3.4519199999999999</v>
      </c>
      <c r="U375" s="8">
        <v>3.7493840000000001</v>
      </c>
      <c r="V375" s="8">
        <v>4.0010200000000005</v>
      </c>
      <c r="W375" s="8">
        <v>4.3436279999999998</v>
      </c>
      <c r="X375" s="8">
        <v>4.8003879999999999</v>
      </c>
      <c r="Y375" s="8">
        <v>5.4431959999999995</v>
      </c>
      <c r="Z375" s="8">
        <v>6.1305399999999999</v>
      </c>
      <c r="AA375" s="8">
        <v>6.8187199999999999</v>
      </c>
      <c r="AB375" s="8">
        <v>7.6</v>
      </c>
      <c r="AC375" s="8">
        <v>8.2922079999999987</v>
      </c>
      <c r="AD375" s="8">
        <v>8.8427520000000008</v>
      </c>
      <c r="AE375" s="8">
        <v>9.6125559999999997</v>
      </c>
      <c r="AF375" s="8">
        <v>10.361916000000001</v>
      </c>
      <c r="AG375" s="8">
        <v>10.846568</v>
      </c>
      <c r="AH375" s="8">
        <v>11.394831999999999</v>
      </c>
    </row>
    <row r="376" spans="1:34" x14ac:dyDescent="0.25">
      <c r="A376">
        <v>54</v>
      </c>
      <c r="B376" t="s">
        <v>156</v>
      </c>
      <c r="C376" s="8">
        <v>0.555481</v>
      </c>
      <c r="D376" s="8">
        <v>0.63932300000000009</v>
      </c>
      <c r="E376" s="8">
        <v>0.76519700000000002</v>
      </c>
      <c r="F376" s="8">
        <v>0.923261</v>
      </c>
      <c r="G376" s="8">
        <v>1.0850249999999999</v>
      </c>
      <c r="H376" s="8">
        <v>1.3149430000000002</v>
      </c>
      <c r="I376" s="8">
        <v>1.5322070000000003</v>
      </c>
      <c r="J376" s="8">
        <v>1.628037</v>
      </c>
      <c r="K376" s="8">
        <v>1.6664430000000001</v>
      </c>
      <c r="L376" s="8">
        <v>1.7059960000000001</v>
      </c>
      <c r="M376" s="8">
        <v>1.7864339999999999</v>
      </c>
      <c r="N376" s="8">
        <v>1.869758</v>
      </c>
      <c r="O376" s="8">
        <v>1.8882950000000001</v>
      </c>
      <c r="P376" s="8">
        <v>1.8379380000000001</v>
      </c>
      <c r="Q376" s="8">
        <v>1.8216950000000001</v>
      </c>
      <c r="R376" s="8">
        <v>2.243236</v>
      </c>
      <c r="S376" s="8">
        <v>2.6546390000000004</v>
      </c>
      <c r="T376" s="8">
        <v>2.6443159999999999</v>
      </c>
      <c r="U376" s="8">
        <v>2.6446120000000004</v>
      </c>
      <c r="V376" s="8">
        <v>2.6186750000000001</v>
      </c>
      <c r="W376" s="8">
        <v>2.6381740000000002</v>
      </c>
      <c r="X376" s="8">
        <v>2.7814380000000005</v>
      </c>
      <c r="Y376" s="8">
        <v>2.9226670000000001</v>
      </c>
      <c r="Z376" s="8">
        <v>3.1275729999999999</v>
      </c>
      <c r="AA376" s="8">
        <v>3.3840570000000003</v>
      </c>
      <c r="AB376" s="8">
        <v>3.7</v>
      </c>
      <c r="AC376" s="8">
        <v>4.0363670000000003</v>
      </c>
      <c r="AD376" s="8">
        <v>4.2701700000000002</v>
      </c>
      <c r="AE376" s="8">
        <v>4.5266910000000005</v>
      </c>
      <c r="AF376" s="8">
        <v>4.8604310000000002</v>
      </c>
      <c r="AG376" s="8">
        <v>5.2930350000000006</v>
      </c>
      <c r="AH376" s="8">
        <v>5.8518090000000003</v>
      </c>
    </row>
    <row r="377" spans="1:34" x14ac:dyDescent="0.25">
      <c r="A377">
        <v>55</v>
      </c>
      <c r="B377" t="s">
        <v>157</v>
      </c>
      <c r="C377" s="8">
        <v>0.49139200000000005</v>
      </c>
      <c r="D377" s="8">
        <v>0.55661399999999994</v>
      </c>
      <c r="E377" s="8">
        <v>0.68824800000000008</v>
      </c>
      <c r="F377" s="8">
        <v>0.87066399999999988</v>
      </c>
      <c r="G377" s="8">
        <v>1.0723119999999999</v>
      </c>
      <c r="H377" s="8">
        <v>1.3429879999999998</v>
      </c>
      <c r="I377" s="8">
        <v>1.5434899999999998</v>
      </c>
      <c r="J377" s="8">
        <v>1.6150019999999998</v>
      </c>
      <c r="K377" s="8">
        <v>1.671986</v>
      </c>
      <c r="L377" s="8">
        <v>1.7384359999999999</v>
      </c>
      <c r="M377" s="8">
        <v>1.9161860000000002</v>
      </c>
      <c r="N377" s="8">
        <v>2.182248</v>
      </c>
      <c r="O377" s="8">
        <v>2.4213940000000003</v>
      </c>
      <c r="P377" s="8">
        <v>2.6539919999999997</v>
      </c>
      <c r="Q377" s="8">
        <v>2.8841600000000001</v>
      </c>
      <c r="R377" s="8">
        <v>3.2634020000000001</v>
      </c>
      <c r="S377" s="8">
        <v>3.7023999999999999</v>
      </c>
      <c r="T377" s="8">
        <v>4.0097259999999997</v>
      </c>
      <c r="U377" s="8">
        <v>4.2624319999999996</v>
      </c>
      <c r="V377" s="8">
        <v>4.4343839999999997</v>
      </c>
      <c r="W377" s="8">
        <v>4.6238839999999994</v>
      </c>
      <c r="X377" s="8">
        <v>5.0296320000000003</v>
      </c>
      <c r="Y377" s="8">
        <v>5.5989799999999992</v>
      </c>
      <c r="Z377" s="8">
        <v>5.9788059999999996</v>
      </c>
      <c r="AA377" s="8">
        <v>6.4806460000000001</v>
      </c>
      <c r="AB377" s="8">
        <v>7.3999999999999995</v>
      </c>
      <c r="AC377" s="8">
        <v>8.2406079999999999</v>
      </c>
      <c r="AD377" s="8">
        <v>8.7368579999999998</v>
      </c>
      <c r="AE377" s="8">
        <v>9.1796679999999977</v>
      </c>
      <c r="AF377" s="8">
        <v>9.8121699999999983</v>
      </c>
      <c r="AG377" s="8">
        <v>10.431832000000002</v>
      </c>
      <c r="AH377" s="8">
        <v>11.092908</v>
      </c>
    </row>
    <row r="378" spans="1:34" x14ac:dyDescent="0.25">
      <c r="A378">
        <v>56</v>
      </c>
      <c r="B378" t="s">
        <v>158</v>
      </c>
      <c r="C378" s="8">
        <v>1.3375E-2</v>
      </c>
      <c r="D378" s="8">
        <v>1.7024999999999998E-2</v>
      </c>
      <c r="E378" s="8">
        <v>2.435E-2</v>
      </c>
      <c r="F378" s="8">
        <v>3.4505000000000001E-2</v>
      </c>
      <c r="G378" s="8">
        <v>4.5289999999999997E-2</v>
      </c>
      <c r="H378" s="8">
        <v>6.0725000000000001E-2</v>
      </c>
      <c r="I378" s="8">
        <v>7.2344999999999993E-2</v>
      </c>
      <c r="J378" s="8">
        <v>7.6260000000000008E-2</v>
      </c>
      <c r="K378" s="8">
        <v>8.0645000000000008E-2</v>
      </c>
      <c r="L378" s="8">
        <v>8.7395E-2</v>
      </c>
      <c r="M378" s="8">
        <v>0.105735</v>
      </c>
      <c r="N378" s="8">
        <v>0.131665</v>
      </c>
      <c r="O378" s="8">
        <v>0.15254500000000001</v>
      </c>
      <c r="P378" s="8">
        <v>0.1691</v>
      </c>
      <c r="Q378" s="8">
        <v>0.18079000000000001</v>
      </c>
      <c r="R378" s="8">
        <v>0.19853500000000002</v>
      </c>
      <c r="S378" s="8">
        <v>0.21428999999999998</v>
      </c>
      <c r="T378" s="8">
        <v>0.22661500000000001</v>
      </c>
      <c r="U378" s="8">
        <v>0.24318000000000001</v>
      </c>
      <c r="V378" s="8">
        <v>0.27056000000000002</v>
      </c>
      <c r="W378" s="8">
        <v>0.29539500000000002</v>
      </c>
      <c r="X378" s="8">
        <v>0.30528</v>
      </c>
      <c r="Y378" s="8">
        <v>0.34311999999999998</v>
      </c>
      <c r="Z378" s="8">
        <v>0.38906499999999999</v>
      </c>
      <c r="AA378" s="8">
        <v>0.43920999999999999</v>
      </c>
      <c r="AB378" s="8">
        <v>0.5</v>
      </c>
      <c r="AC378" s="8">
        <v>0.53914499999999999</v>
      </c>
      <c r="AD378" s="8">
        <v>0.58765000000000001</v>
      </c>
      <c r="AE378" s="8">
        <v>0.62641999999999998</v>
      </c>
      <c r="AF378" s="8">
        <v>0.63409499999999996</v>
      </c>
      <c r="AG378" s="8">
        <v>0.62295</v>
      </c>
      <c r="AH378" s="8">
        <v>0.61823000000000006</v>
      </c>
    </row>
    <row r="379" spans="1:34" x14ac:dyDescent="0.25">
      <c r="A379">
        <v>57</v>
      </c>
      <c r="B379" t="s">
        <v>159</v>
      </c>
      <c r="C379" s="8">
        <v>5.0936269999999997</v>
      </c>
      <c r="D379" s="8">
        <v>5.3280149999999988</v>
      </c>
      <c r="E379" s="8">
        <v>5.5172040000000004</v>
      </c>
      <c r="F379" s="8">
        <v>5.744123000000001</v>
      </c>
      <c r="G379" s="8">
        <v>5.9586450000000006</v>
      </c>
      <c r="H379" s="8">
        <v>6.1543790000000005</v>
      </c>
      <c r="I379" s="8">
        <v>6.365513</v>
      </c>
      <c r="J379" s="8">
        <v>6.6106809999999996</v>
      </c>
      <c r="K379" s="8">
        <v>6.8546940000000003</v>
      </c>
      <c r="L379" s="8">
        <v>6.990907</v>
      </c>
      <c r="M379" s="8">
        <v>7.1142609999999999</v>
      </c>
      <c r="N379" s="8">
        <v>7.2871260000000007</v>
      </c>
      <c r="O379" s="8">
        <v>7.4681530000000009</v>
      </c>
      <c r="P379" s="8">
        <v>7.6143760000000009</v>
      </c>
      <c r="Q379" s="8">
        <v>7.6892969999999998</v>
      </c>
      <c r="R379" s="8">
        <v>7.7400400000000005</v>
      </c>
      <c r="S379" s="8">
        <v>7.8274350000000004</v>
      </c>
      <c r="T379" s="8">
        <v>7.9303840000000001</v>
      </c>
      <c r="U379" s="8">
        <v>7.9922920000000008</v>
      </c>
      <c r="V379" s="8">
        <v>8.0088469999999994</v>
      </c>
      <c r="W379" s="8">
        <v>7.9816660000000006</v>
      </c>
      <c r="X379" s="8">
        <v>7.9295369999999998</v>
      </c>
      <c r="Y379" s="8">
        <v>7.8952720000000003</v>
      </c>
      <c r="Z379" s="8">
        <v>7.8366750000000005</v>
      </c>
      <c r="AA379" s="8">
        <v>7.763833</v>
      </c>
      <c r="AB379" s="8">
        <v>7.7</v>
      </c>
      <c r="AC379" s="8">
        <v>7.6383230000000006</v>
      </c>
      <c r="AD379" s="8">
        <v>7.6549550000000011</v>
      </c>
      <c r="AE379" s="8">
        <v>7.7271040000000006</v>
      </c>
      <c r="AF379" s="8">
        <v>7.8476090000000003</v>
      </c>
      <c r="AG379" s="8">
        <v>8.0038419999999988</v>
      </c>
      <c r="AH379" s="8">
        <v>8.2067370000000004</v>
      </c>
    </row>
    <row r="380" spans="1:34" x14ac:dyDescent="0.25">
      <c r="A380">
        <v>58</v>
      </c>
      <c r="B380" t="s">
        <v>160</v>
      </c>
      <c r="C380" s="8">
        <v>2.0303999999999999E-2</v>
      </c>
      <c r="D380" s="8">
        <v>2.128E-2</v>
      </c>
      <c r="E380" s="8">
        <v>2.4068000000000006E-2</v>
      </c>
      <c r="F380" s="8">
        <v>2.8152000000000003E-2</v>
      </c>
      <c r="G380" s="8">
        <v>3.2464E-2</v>
      </c>
      <c r="H380" s="8">
        <v>3.7356E-2</v>
      </c>
      <c r="I380" s="8">
        <v>4.3252000000000006E-2</v>
      </c>
      <c r="J380" s="8">
        <v>4.8140000000000002E-2</v>
      </c>
      <c r="K380" s="8">
        <v>4.976400000000001E-2</v>
      </c>
      <c r="L380" s="8">
        <v>5.1279999999999999E-2</v>
      </c>
      <c r="M380" s="8">
        <v>5.7132000000000002E-2</v>
      </c>
      <c r="N380" s="8">
        <v>7.9892000000000005E-2</v>
      </c>
      <c r="O380" s="8">
        <v>0.110288</v>
      </c>
      <c r="P380" s="8">
        <v>0.140236</v>
      </c>
      <c r="Q380" s="8">
        <v>0.17834800000000001</v>
      </c>
      <c r="R380" s="8">
        <v>0.21290800000000001</v>
      </c>
      <c r="S380" s="8">
        <v>0.23637600000000003</v>
      </c>
      <c r="T380" s="8">
        <v>0.25668000000000002</v>
      </c>
      <c r="U380" s="8">
        <v>0.27836</v>
      </c>
      <c r="V380" s="8">
        <v>0.29402</v>
      </c>
      <c r="W380" s="8">
        <v>0.305284</v>
      </c>
      <c r="X380" s="8">
        <v>0.32293200000000005</v>
      </c>
      <c r="Y380" s="8">
        <v>0.35654000000000002</v>
      </c>
      <c r="Z380" s="8">
        <v>0.37032400000000004</v>
      </c>
      <c r="AA380" s="8">
        <v>0.36593600000000004</v>
      </c>
      <c r="AB380" s="8">
        <v>0.4</v>
      </c>
      <c r="AC380" s="8">
        <v>0.46122800000000003</v>
      </c>
      <c r="AD380" s="8">
        <v>0.52604399999999996</v>
      </c>
      <c r="AE380" s="8">
        <v>0.59286800000000006</v>
      </c>
      <c r="AF380" s="8">
        <v>0.68553200000000003</v>
      </c>
      <c r="AG380" s="8">
        <v>0.77668800000000005</v>
      </c>
      <c r="AH380" s="8">
        <v>0.85511199999999998</v>
      </c>
    </row>
    <row r="381" spans="1:34" x14ac:dyDescent="0.25">
      <c r="A381">
        <v>59</v>
      </c>
      <c r="B381" t="s">
        <v>161</v>
      </c>
      <c r="C381" s="8">
        <v>6.0648000000000007E-2</v>
      </c>
      <c r="D381" s="8">
        <v>6.3272000000000009E-2</v>
      </c>
      <c r="E381" s="8">
        <v>7.392E-2</v>
      </c>
      <c r="F381" s="8">
        <v>8.932000000000001E-2</v>
      </c>
      <c r="G381" s="8">
        <v>0.10620800000000001</v>
      </c>
      <c r="H381" s="8">
        <v>0.128856</v>
      </c>
      <c r="I381" s="8">
        <v>0.15646399999999999</v>
      </c>
      <c r="J381" s="8">
        <v>0.16921600000000001</v>
      </c>
      <c r="K381" s="8">
        <v>0.16991200000000004</v>
      </c>
      <c r="L381" s="8">
        <v>0.19009600000000001</v>
      </c>
      <c r="M381" s="8">
        <v>0.22507200000000002</v>
      </c>
      <c r="N381" s="8">
        <v>0.27288000000000001</v>
      </c>
      <c r="O381" s="8">
        <v>0.31163200000000002</v>
      </c>
      <c r="P381" s="8">
        <v>0.320384</v>
      </c>
      <c r="Q381" s="8">
        <v>0.32488</v>
      </c>
      <c r="R381" s="8">
        <v>0.338256</v>
      </c>
      <c r="S381" s="8">
        <v>0.36640800000000007</v>
      </c>
      <c r="T381" s="8">
        <v>0.41270400000000002</v>
      </c>
      <c r="U381" s="8">
        <v>0.46061599999999997</v>
      </c>
      <c r="V381" s="8">
        <v>0.531856</v>
      </c>
      <c r="W381" s="8">
        <v>0.59940800000000005</v>
      </c>
      <c r="X381" s="8">
        <v>0.68064000000000002</v>
      </c>
      <c r="Y381" s="8">
        <v>0.72989599999999999</v>
      </c>
      <c r="Z381" s="8">
        <v>0.70216800000000001</v>
      </c>
      <c r="AA381" s="8">
        <v>0.7169120000000001</v>
      </c>
      <c r="AB381" s="8">
        <v>0.8</v>
      </c>
      <c r="AC381" s="8">
        <v>0.8922000000000001</v>
      </c>
      <c r="AD381" s="8">
        <v>0.99269600000000013</v>
      </c>
      <c r="AE381" s="8">
        <v>1.0980560000000001</v>
      </c>
      <c r="AF381" s="8">
        <v>1.1495360000000001</v>
      </c>
      <c r="AG381" s="8">
        <v>1.2277439999999999</v>
      </c>
      <c r="AH381" s="8">
        <v>1.3781840000000001</v>
      </c>
    </row>
    <row r="382" spans="1:34" x14ac:dyDescent="0.25">
      <c r="A382">
        <v>60</v>
      </c>
      <c r="B382" t="s">
        <v>162</v>
      </c>
      <c r="C382" s="8">
        <v>5.1569999999999998E-2</v>
      </c>
      <c r="D382" s="8">
        <v>6.0762000000000004E-2</v>
      </c>
      <c r="E382" s="8">
        <v>7.6235999999999998E-2</v>
      </c>
      <c r="F382" s="8">
        <v>9.6293999999999991E-2</v>
      </c>
      <c r="G382" s="8">
        <v>0.11468400000000001</v>
      </c>
      <c r="H382" s="8">
        <v>0.13597199999999998</v>
      </c>
      <c r="I382" s="8">
        <v>0.16295999999999999</v>
      </c>
      <c r="J382" s="8">
        <v>0.18782999999999997</v>
      </c>
      <c r="K382" s="8">
        <v>0.211146</v>
      </c>
      <c r="L382" s="8">
        <v>0.24531600000000001</v>
      </c>
      <c r="M382" s="8">
        <v>0.30226799999999998</v>
      </c>
      <c r="N382" s="8">
        <v>0.37796399999999997</v>
      </c>
      <c r="O382" s="8">
        <v>0.41302799999999995</v>
      </c>
      <c r="P382" s="8">
        <v>0.40576799999999996</v>
      </c>
      <c r="Q382" s="8">
        <v>0.39012599999999997</v>
      </c>
      <c r="R382" s="8">
        <v>0.37009799999999998</v>
      </c>
      <c r="S382" s="8">
        <v>0.38165999999999994</v>
      </c>
      <c r="T382" s="8">
        <v>0.40013999999999994</v>
      </c>
      <c r="U382" s="8">
        <v>0.41860799999999998</v>
      </c>
      <c r="V382" s="8">
        <v>0.42979799999999996</v>
      </c>
      <c r="W382" s="8">
        <v>0.43855199999999994</v>
      </c>
      <c r="X382" s="8">
        <v>0.45663599999999993</v>
      </c>
      <c r="Y382" s="8">
        <v>0.48056399999999999</v>
      </c>
      <c r="Z382" s="8">
        <v>0.48772200000000004</v>
      </c>
      <c r="AA382" s="8">
        <v>0.50877600000000001</v>
      </c>
      <c r="AB382" s="8">
        <v>0.6</v>
      </c>
      <c r="AC382" s="8">
        <v>0.72688799999999998</v>
      </c>
      <c r="AD382" s="8">
        <v>0.81337200000000009</v>
      </c>
      <c r="AE382" s="8">
        <v>0.83589600000000008</v>
      </c>
      <c r="AF382" s="8">
        <v>0.83426999999999996</v>
      </c>
      <c r="AG382" s="8">
        <v>0.89869799999999989</v>
      </c>
      <c r="AH382" s="8">
        <v>1.036716</v>
      </c>
    </row>
    <row r="383" spans="1:34" x14ac:dyDescent="0.25">
      <c r="A383">
        <v>61</v>
      </c>
      <c r="B383" t="s">
        <v>99</v>
      </c>
      <c r="C383" s="8">
        <v>0.72311399999999992</v>
      </c>
      <c r="D383" s="8">
        <v>0.78617700000000001</v>
      </c>
      <c r="E383" s="8">
        <v>0.88842600000000005</v>
      </c>
      <c r="F383" s="8">
        <v>1.0171349999999999</v>
      </c>
      <c r="G383" s="8">
        <v>1.1548529999999999</v>
      </c>
      <c r="H383" s="8">
        <v>1.3134870000000001</v>
      </c>
      <c r="I383" s="8">
        <v>1.460529</v>
      </c>
      <c r="J383" s="8">
        <v>1.5644789999999997</v>
      </c>
      <c r="K383" s="8">
        <v>1.6422839999999999</v>
      </c>
      <c r="L383" s="8">
        <v>1.7288460000000001</v>
      </c>
      <c r="M383" s="8">
        <v>1.9123650000000001</v>
      </c>
      <c r="N383" s="8">
        <v>2.2797179999999999</v>
      </c>
      <c r="O383" s="8">
        <v>2.6339039999999998</v>
      </c>
      <c r="P383" s="8">
        <v>2.9051189999999996</v>
      </c>
      <c r="Q383" s="8">
        <v>3.203424</v>
      </c>
      <c r="R383" s="8">
        <v>3.415734</v>
      </c>
      <c r="S383" s="8">
        <v>3.6112229999999998</v>
      </c>
      <c r="T383" s="8">
        <v>3.8393459999999999</v>
      </c>
      <c r="U383" s="8">
        <v>4.060098</v>
      </c>
      <c r="V383" s="8">
        <v>4.3328879999999996</v>
      </c>
      <c r="W383" s="8">
        <v>4.67523</v>
      </c>
      <c r="X383" s="8">
        <v>5.06142</v>
      </c>
      <c r="Y383" s="8">
        <v>5.3688599999999997</v>
      </c>
      <c r="Z383" s="8">
        <v>5.6076929999999994</v>
      </c>
      <c r="AA383" s="8">
        <v>5.9144399999999999</v>
      </c>
      <c r="AB383" s="8">
        <v>6.3</v>
      </c>
      <c r="AC383" s="8">
        <v>6.6515399999999998</v>
      </c>
      <c r="AD383" s="8">
        <v>7.1474759999999993</v>
      </c>
      <c r="AE383" s="8">
        <v>7.829955</v>
      </c>
      <c r="AF383" s="8">
        <v>8.4580649999999995</v>
      </c>
      <c r="AG383" s="8">
        <v>8.778105</v>
      </c>
      <c r="AH383" s="8">
        <v>8.9963370000000005</v>
      </c>
    </row>
    <row r="384" spans="1:34" x14ac:dyDescent="0.25">
      <c r="A384">
        <v>62</v>
      </c>
      <c r="B384" t="s">
        <v>163</v>
      </c>
      <c r="C384" s="8">
        <v>103.31815571092434</v>
      </c>
      <c r="D384" s="8">
        <v>109.84374441041348</v>
      </c>
      <c r="E384" s="8">
        <v>114.24280665902577</v>
      </c>
      <c r="F384" s="8">
        <v>116.96335559673025</v>
      </c>
      <c r="G384" s="8">
        <v>117.8344055625</v>
      </c>
      <c r="H384" s="8">
        <v>117.23832352941177</v>
      </c>
      <c r="I384" s="8">
        <v>115.67517829722919</v>
      </c>
      <c r="J384" s="8">
        <v>113.71962143283579</v>
      </c>
      <c r="K384" s="8">
        <v>111.80588462243664</v>
      </c>
      <c r="L384" s="8">
        <v>110.26146989423074</v>
      </c>
      <c r="M384" s="8">
        <v>109.31281873933648</v>
      </c>
      <c r="N384" s="8">
        <v>108.94135901992964</v>
      </c>
      <c r="O384" s="8">
        <v>109.0412925583524</v>
      </c>
      <c r="P384" s="8">
        <v>109.38560764757709</v>
      </c>
      <c r="Q384" s="8">
        <v>110.24984660303687</v>
      </c>
      <c r="R384" s="8">
        <v>111.9692561361702</v>
      </c>
      <c r="S384" s="8">
        <v>114.59019608606559</v>
      </c>
      <c r="T384" s="8">
        <v>118.07966180645161</v>
      </c>
      <c r="U384" s="8">
        <v>122.218228</v>
      </c>
      <c r="V384" s="8">
        <v>126.47874025352112</v>
      </c>
      <c r="W384" s="8">
        <v>130.60462436697247</v>
      </c>
      <c r="X384" s="8">
        <v>134.44479323659303</v>
      </c>
      <c r="Y384" s="8">
        <v>137.6621120338983</v>
      </c>
      <c r="Z384" s="8">
        <v>140.51187827266028</v>
      </c>
      <c r="AA384" s="8">
        <v>143.14969288197878</v>
      </c>
      <c r="AB384" s="8">
        <v>145.19999999999999</v>
      </c>
      <c r="AC384" s="8">
        <v>147.19822284444442</v>
      </c>
      <c r="AD384" s="8">
        <v>148.77325504125739</v>
      </c>
      <c r="AE384" s="8">
        <v>149.55064369151003</v>
      </c>
      <c r="AF384" s="8">
        <v>150.46288320464816</v>
      </c>
      <c r="AG384" s="8">
        <v>151.65507577386936</v>
      </c>
      <c r="AH384" s="8">
        <v>153.29749688000001</v>
      </c>
    </row>
    <row r="385" spans="1:34" x14ac:dyDescent="0.25">
      <c r="A385">
        <v>63</v>
      </c>
      <c r="B385" t="s">
        <v>164</v>
      </c>
      <c r="C385" s="8">
        <v>5.8808619999999996</v>
      </c>
      <c r="D385" s="8">
        <v>6.4255740000000001</v>
      </c>
      <c r="E385" s="8">
        <v>7.2229139999999994</v>
      </c>
      <c r="F385" s="8">
        <v>8.2202739999999999</v>
      </c>
      <c r="G385" s="8">
        <v>9.1979059999999997</v>
      </c>
      <c r="H385" s="8">
        <v>10.193073999999999</v>
      </c>
      <c r="I385" s="8">
        <v>11.100014000000002</v>
      </c>
      <c r="J385" s="8">
        <v>11.775149999999998</v>
      </c>
      <c r="K385" s="8">
        <v>12.247525999999999</v>
      </c>
      <c r="L385" s="8">
        <v>12.678253999999999</v>
      </c>
      <c r="M385" s="8">
        <v>13.382708000000001</v>
      </c>
      <c r="N385" s="8">
        <v>14.388562</v>
      </c>
      <c r="O385" s="8">
        <v>15.416335999999999</v>
      </c>
      <c r="P385" s="8">
        <v>16.364375999999996</v>
      </c>
      <c r="Q385" s="8">
        <v>17.221173999999998</v>
      </c>
      <c r="R385" s="8">
        <v>17.947821999999999</v>
      </c>
      <c r="S385" s="8">
        <v>18.735023999999999</v>
      </c>
      <c r="T385" s="8">
        <v>19.726081999999998</v>
      </c>
      <c r="U385" s="8">
        <v>20.789749999999998</v>
      </c>
      <c r="V385" s="8">
        <v>21.873694</v>
      </c>
      <c r="W385" s="8">
        <v>23.042577999999999</v>
      </c>
      <c r="X385" s="8">
        <v>24.265166000000001</v>
      </c>
      <c r="Y385" s="8">
        <v>25.330203999999998</v>
      </c>
      <c r="Z385" s="8">
        <v>25.994653999999997</v>
      </c>
      <c r="AA385" s="8">
        <v>26.603482</v>
      </c>
      <c r="AB385" s="8">
        <v>27.4</v>
      </c>
      <c r="AC385" s="8">
        <v>28.286664000000002</v>
      </c>
      <c r="AD385" s="8">
        <v>29.272789999999997</v>
      </c>
      <c r="AE385" s="8">
        <v>30.360022000000001</v>
      </c>
      <c r="AF385" s="8">
        <v>31.55247</v>
      </c>
      <c r="AG385" s="8">
        <v>32.789031999999999</v>
      </c>
      <c r="AH385" s="8">
        <v>34.319596000000004</v>
      </c>
    </row>
    <row r="386" spans="1:34" s="37" customFormat="1" x14ac:dyDescent="0.25">
      <c r="A386" s="33" t="s">
        <v>602</v>
      </c>
      <c r="B386" s="32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</row>
    <row r="387" spans="1:34" x14ac:dyDescent="0.25">
      <c r="A387">
        <v>1</v>
      </c>
      <c r="B387" t="s">
        <v>505</v>
      </c>
      <c r="C387" s="36">
        <v>24.418794189079545</v>
      </c>
      <c r="D387" s="36">
        <v>23.479185109542914</v>
      </c>
      <c r="E387" s="36">
        <v>22.947621501935842</v>
      </c>
      <c r="F387" s="36">
        <v>22.629527558265387</v>
      </c>
      <c r="G387" s="36">
        <v>22.186102140205936</v>
      </c>
      <c r="H387" s="36">
        <v>21.47184949478762</v>
      </c>
      <c r="I387" s="36">
        <v>20.986834266788211</v>
      </c>
      <c r="J387" s="36">
        <v>20.916263708657052</v>
      </c>
      <c r="K387" s="36">
        <v>21.499375259298755</v>
      </c>
      <c r="L387" s="36">
        <v>21.8672905027063</v>
      </c>
      <c r="M387" s="36">
        <v>22.55402512077023</v>
      </c>
      <c r="N387" s="36">
        <v>23.406344620136608</v>
      </c>
      <c r="O387" s="36">
        <v>23.632162658838705</v>
      </c>
      <c r="P387" s="36">
        <v>23.364598768717915</v>
      </c>
      <c r="Q387" s="36">
        <v>23.410702466616851</v>
      </c>
      <c r="R387" s="36">
        <v>23.609513454088074</v>
      </c>
      <c r="S387" s="36">
        <v>24.011235874628284</v>
      </c>
      <c r="T387" s="36">
        <v>24.667965002846955</v>
      </c>
      <c r="U387" s="36">
        <v>25.376908694752615</v>
      </c>
      <c r="V387" s="36">
        <v>25.85957344977145</v>
      </c>
      <c r="W387" s="36">
        <v>26.190727797625208</v>
      </c>
      <c r="X387" s="36">
        <v>26.691351103539365</v>
      </c>
      <c r="Y387" s="36">
        <v>27.141247673154389</v>
      </c>
      <c r="Z387" s="36">
        <v>27.566170745492919</v>
      </c>
      <c r="AA387" s="36">
        <v>28.345493390733658</v>
      </c>
      <c r="AB387" s="36">
        <v>29.9</v>
      </c>
      <c r="AC387" s="36">
        <v>32.195954066678276</v>
      </c>
      <c r="AD387" s="36">
        <v>35.063289575165847</v>
      </c>
      <c r="AE387" s="36">
        <v>37.000152770893656</v>
      </c>
      <c r="AF387" s="36">
        <v>37.065054081125879</v>
      </c>
      <c r="AG387" s="36">
        <v>36.983782485389831</v>
      </c>
      <c r="AH387" s="36">
        <v>37.640672866991714</v>
      </c>
    </row>
    <row r="388" spans="1:34" x14ac:dyDescent="0.25">
      <c r="A388">
        <v>2</v>
      </c>
      <c r="B388" t="s">
        <v>506</v>
      </c>
      <c r="C388" s="36">
        <v>3.018848336084341</v>
      </c>
      <c r="D388" s="36">
        <v>3.003770426279357</v>
      </c>
      <c r="E388" s="36">
        <v>2.9961539422153618</v>
      </c>
      <c r="F388" s="36">
        <v>3.0540403351551113</v>
      </c>
      <c r="G388" s="36">
        <v>3.1312728242683439</v>
      </c>
      <c r="H388" s="36">
        <v>3.2087174509814362</v>
      </c>
      <c r="I388" s="36">
        <v>3.2756212950504668</v>
      </c>
      <c r="J388" s="36">
        <v>3.2923858800030872</v>
      </c>
      <c r="K388" s="36">
        <v>3.2634608124126605</v>
      </c>
      <c r="L388" s="36">
        <v>3.1797819289516021</v>
      </c>
      <c r="M388" s="36">
        <v>3.0394731581216137</v>
      </c>
      <c r="N388" s="36">
        <v>2.9372016794154372</v>
      </c>
      <c r="O388" s="36">
        <v>2.8719027893167559</v>
      </c>
      <c r="P388" s="36">
        <v>2.8345802356287595</v>
      </c>
      <c r="Q388" s="36">
        <v>2.8064110347794142</v>
      </c>
      <c r="R388" s="36">
        <v>2.8112910741688983</v>
      </c>
      <c r="S388" s="36">
        <v>2.882010257783636</v>
      </c>
      <c r="T388" s="36">
        <v>3.0128866661353442</v>
      </c>
      <c r="U388" s="36">
        <v>3.3431535343697423</v>
      </c>
      <c r="V388" s="36">
        <v>3.7006365675251702</v>
      </c>
      <c r="W388" s="36">
        <v>3.8801486011671478</v>
      </c>
      <c r="X388" s="36">
        <v>3.977245935421259</v>
      </c>
      <c r="Y388" s="36">
        <v>4.0578395507261789</v>
      </c>
      <c r="Z388" s="36">
        <v>4.1825534416421144</v>
      </c>
      <c r="AA388" s="36">
        <v>4.3703666788565343</v>
      </c>
      <c r="AB388" s="36">
        <v>4.5000000000000036</v>
      </c>
      <c r="AC388" s="36">
        <v>4.603314232281658</v>
      </c>
      <c r="AD388" s="36">
        <v>4.7657967021226302</v>
      </c>
      <c r="AE388" s="36">
        <v>4.9601287877316542</v>
      </c>
      <c r="AF388" s="36">
        <v>5.2507216911877732</v>
      </c>
      <c r="AG388" s="36">
        <v>5.6172073499838167</v>
      </c>
      <c r="AH388" s="36">
        <v>5.9441810288546977</v>
      </c>
    </row>
    <row r="389" spans="1:34" x14ac:dyDescent="0.25">
      <c r="A389">
        <v>3</v>
      </c>
      <c r="B389" t="s">
        <v>507</v>
      </c>
      <c r="C389" s="36">
        <v>65.67765042862824</v>
      </c>
      <c r="D389" s="36">
        <v>64.5532943189435</v>
      </c>
      <c r="E389" s="36">
        <v>63.642018487733004</v>
      </c>
      <c r="F389" s="36">
        <v>62.866799932744307</v>
      </c>
      <c r="G389" s="36">
        <v>62.36382045214711</v>
      </c>
      <c r="H389" s="36">
        <v>60.750506824042787</v>
      </c>
      <c r="I389" s="36">
        <v>59.588617069086752</v>
      </c>
      <c r="J389" s="36">
        <v>59.435896934884688</v>
      </c>
      <c r="K389" s="36">
        <v>58.613625524160028</v>
      </c>
      <c r="L389" s="36">
        <v>57.73660863213415</v>
      </c>
      <c r="M389" s="36">
        <v>57.568501673951168</v>
      </c>
      <c r="N389" s="36">
        <v>57.687540054685478</v>
      </c>
      <c r="O389" s="36">
        <v>57.632776173599289</v>
      </c>
      <c r="P389" s="36">
        <v>58.028203931135749</v>
      </c>
      <c r="Q389" s="36">
        <v>58.679399413798357</v>
      </c>
      <c r="R389" s="36">
        <v>58.551206522457434</v>
      </c>
      <c r="S389" s="36">
        <v>57.815540100837225</v>
      </c>
      <c r="T389" s="36">
        <v>57.962533346708327</v>
      </c>
      <c r="U389" s="36">
        <v>58.271831703446708</v>
      </c>
      <c r="V389" s="36">
        <v>59.137564630007546</v>
      </c>
      <c r="W389" s="36">
        <v>60.476340570262025</v>
      </c>
      <c r="X389" s="36">
        <v>61.713541924931071</v>
      </c>
      <c r="Y389" s="36">
        <v>62.015129929863704</v>
      </c>
      <c r="Z389" s="36">
        <v>61.950840799343894</v>
      </c>
      <c r="AA389" s="36">
        <v>62.727777787617725</v>
      </c>
      <c r="AB389" s="36">
        <v>64.400000000000048</v>
      </c>
      <c r="AC389" s="36">
        <v>66.793747507085484</v>
      </c>
      <c r="AD389" s="36">
        <v>69.304100172138249</v>
      </c>
      <c r="AE389" s="36">
        <v>70.580520701388508</v>
      </c>
      <c r="AF389" s="36">
        <v>69.255212793453012</v>
      </c>
      <c r="AG389" s="36">
        <v>67.310964264182672</v>
      </c>
      <c r="AH389" s="36">
        <v>66.854215117758798</v>
      </c>
    </row>
    <row r="390" spans="1:34" x14ac:dyDescent="0.25">
      <c r="A390">
        <v>4</v>
      </c>
      <c r="B390" t="s">
        <v>508</v>
      </c>
      <c r="C390" s="36">
        <v>9.525561404657072</v>
      </c>
      <c r="D390" s="36">
        <v>9.2438341203873158</v>
      </c>
      <c r="E390" s="36">
        <v>9.0435677268542616</v>
      </c>
      <c r="F390" s="36">
        <v>8.7349223039045771</v>
      </c>
      <c r="G390" s="36">
        <v>8.1042559107411698</v>
      </c>
      <c r="H390" s="36">
        <v>7.863852410788672</v>
      </c>
      <c r="I390" s="36">
        <v>7.7803905975508814</v>
      </c>
      <c r="J390" s="36">
        <v>7.9481402478878787</v>
      </c>
      <c r="K390" s="36">
        <v>8.563201455187448</v>
      </c>
      <c r="L390" s="36">
        <v>9.0343460934051638</v>
      </c>
      <c r="M390" s="36">
        <v>9.2984251059581045</v>
      </c>
      <c r="N390" s="36">
        <v>9.2305317785908514</v>
      </c>
      <c r="O390" s="36">
        <v>9.0234536605073714</v>
      </c>
      <c r="P390" s="36">
        <v>8.7162209985750909</v>
      </c>
      <c r="Q390" s="36">
        <v>8.3392452395538879</v>
      </c>
      <c r="R390" s="36">
        <v>7.7397189758156291</v>
      </c>
      <c r="S390" s="36">
        <v>7.2473362647307535</v>
      </c>
      <c r="T390" s="36">
        <v>6.963890453933046</v>
      </c>
      <c r="U390" s="36">
        <v>6.9940633035411146</v>
      </c>
      <c r="V390" s="36">
        <v>7.222190348794272</v>
      </c>
      <c r="W390" s="36">
        <v>7.5167604141990205</v>
      </c>
      <c r="X390" s="36">
        <v>7.8213707042956333</v>
      </c>
      <c r="Y390" s="36">
        <v>8.0099789544314142</v>
      </c>
      <c r="Z390" s="36">
        <v>8.2073541135748389</v>
      </c>
      <c r="AA390" s="36">
        <v>8.8445148313492119</v>
      </c>
      <c r="AB390" s="36">
        <v>9.8000000000000007</v>
      </c>
      <c r="AC390" s="36">
        <v>10.427151208068025</v>
      </c>
      <c r="AD390" s="36">
        <v>10.589242340751678</v>
      </c>
      <c r="AE390" s="36">
        <v>10.62445364062128</v>
      </c>
      <c r="AF390" s="36">
        <v>10.42461224768957</v>
      </c>
      <c r="AG390" s="36">
        <v>10.181051666884528</v>
      </c>
      <c r="AH390" s="36">
        <v>10.104786388294999</v>
      </c>
    </row>
    <row r="391" spans="1:34" x14ac:dyDescent="0.25">
      <c r="A391">
        <v>5</v>
      </c>
      <c r="B391" t="s">
        <v>509</v>
      </c>
      <c r="C391" s="36">
        <v>7.3303344780014505</v>
      </c>
      <c r="D391" s="36">
        <v>7.0608891389804862</v>
      </c>
      <c r="E391" s="36">
        <v>6.8509743311127353</v>
      </c>
      <c r="F391" s="36">
        <v>6.6764968706371315</v>
      </c>
      <c r="G391" s="36">
        <v>6.5165528045912682</v>
      </c>
      <c r="H391" s="36">
        <v>6.4850830191846462</v>
      </c>
      <c r="I391" s="36">
        <v>6.1909092803726091</v>
      </c>
      <c r="J391" s="36">
        <v>6.0047004738434318</v>
      </c>
      <c r="K391" s="36">
        <v>6.0862408594296991</v>
      </c>
      <c r="L391" s="36">
        <v>6.0052201893020882</v>
      </c>
      <c r="M391" s="36">
        <v>6.0360885213766498</v>
      </c>
      <c r="N391" s="36">
        <v>6.17367356049823</v>
      </c>
      <c r="O391" s="36">
        <v>6.1947765221202156</v>
      </c>
      <c r="P391" s="36">
        <v>6.1473811477258096</v>
      </c>
      <c r="Q391" s="36">
        <v>6.0492499739014649</v>
      </c>
      <c r="R391" s="36">
        <v>5.8104957572364722</v>
      </c>
      <c r="S391" s="36">
        <v>5.5889703770873158</v>
      </c>
      <c r="T391" s="36">
        <v>5.4332716157601739</v>
      </c>
      <c r="U391" s="36">
        <v>5.4344348144925645</v>
      </c>
      <c r="V391" s="36">
        <v>6.0114160510491139</v>
      </c>
      <c r="W391" s="36">
        <v>6.8226432729299926</v>
      </c>
      <c r="X391" s="36">
        <v>7.9747736318346707</v>
      </c>
      <c r="Y391" s="36">
        <v>8.74004290887585</v>
      </c>
      <c r="Z391" s="36">
        <v>9.1276487581212553</v>
      </c>
      <c r="AA391" s="36">
        <v>10.12921922935468</v>
      </c>
      <c r="AB391" s="36">
        <v>11.8</v>
      </c>
      <c r="AC391" s="36">
        <v>13.028788788752045</v>
      </c>
      <c r="AD391" s="36">
        <v>13.775105175343354</v>
      </c>
      <c r="AE391" s="36">
        <v>13.891867413544851</v>
      </c>
      <c r="AF391" s="36">
        <v>12.884777891979272</v>
      </c>
      <c r="AG391" s="36">
        <v>12.009629764311292</v>
      </c>
      <c r="AH391" s="36">
        <v>11.736116221869338</v>
      </c>
    </row>
    <row r="392" spans="1:34" x14ac:dyDescent="0.25">
      <c r="A392">
        <v>6</v>
      </c>
      <c r="B392" t="s">
        <v>13</v>
      </c>
      <c r="C392" s="36">
        <v>34.495439447359942</v>
      </c>
      <c r="D392" s="36">
        <v>35.469663392246133</v>
      </c>
      <c r="E392" s="36">
        <v>35.799730110672776</v>
      </c>
      <c r="F392" s="36">
        <v>36.243398765592289</v>
      </c>
      <c r="G392" s="36">
        <v>36.740017485726845</v>
      </c>
      <c r="H392" s="36">
        <v>37.07112000531145</v>
      </c>
      <c r="I392" s="36">
        <v>37.866237331672679</v>
      </c>
      <c r="J392" s="36">
        <v>38.296018420257269</v>
      </c>
      <c r="K392" s="36">
        <v>38.555572020789661</v>
      </c>
      <c r="L392" s="36">
        <v>38.734830000159164</v>
      </c>
      <c r="M392" s="36">
        <v>38.76534540667393</v>
      </c>
      <c r="N392" s="36">
        <v>38.630293634967387</v>
      </c>
      <c r="O392" s="36">
        <v>38.605070216609583</v>
      </c>
      <c r="P392" s="36">
        <v>39.281691237551463</v>
      </c>
      <c r="Q392" s="36">
        <v>40.506621162857812</v>
      </c>
      <c r="R392" s="36">
        <v>41.290935026828876</v>
      </c>
      <c r="S392" s="36">
        <v>41.752803982062431</v>
      </c>
      <c r="T392" s="36">
        <v>42.321530156244719</v>
      </c>
      <c r="U392" s="36">
        <v>42.980113439128857</v>
      </c>
      <c r="V392" s="36">
        <v>44.181104317433309</v>
      </c>
      <c r="W392" s="36">
        <v>46.017747314603454</v>
      </c>
      <c r="X392" s="36">
        <v>48.273490583144884</v>
      </c>
      <c r="Y392" s="36">
        <v>50.32164301470808</v>
      </c>
      <c r="Z392" s="36">
        <v>51.596159817834994</v>
      </c>
      <c r="AA392" s="36">
        <v>52.565781276342619</v>
      </c>
      <c r="AB392" s="36">
        <v>54.199999999999989</v>
      </c>
      <c r="AC392" s="36">
        <v>55.906116488028744</v>
      </c>
      <c r="AD392" s="36">
        <v>57.494251225539756</v>
      </c>
      <c r="AE392" s="36">
        <v>59.301534477490847</v>
      </c>
      <c r="AF392" s="36">
        <v>61.117480928753324</v>
      </c>
      <c r="AG392" s="36">
        <v>62.862716282342397</v>
      </c>
      <c r="AH392" s="36">
        <v>64.827164313333668</v>
      </c>
    </row>
    <row r="393" spans="1:34" x14ac:dyDescent="0.25">
      <c r="A393">
        <v>7</v>
      </c>
      <c r="B393" t="s">
        <v>15</v>
      </c>
      <c r="C393" s="36">
        <v>11.029231199058854</v>
      </c>
      <c r="D393" s="36">
        <v>10.838521436198503</v>
      </c>
      <c r="E393" s="36">
        <v>10.874335860699002</v>
      </c>
      <c r="F393" s="36">
        <v>10.859661390255976</v>
      </c>
      <c r="G393" s="36">
        <v>10.714277320601827</v>
      </c>
      <c r="H393" s="36">
        <v>10.169901494475333</v>
      </c>
      <c r="I393" s="36">
        <v>10.113652788210224</v>
      </c>
      <c r="J393" s="36">
        <v>10.820351404778226</v>
      </c>
      <c r="K393" s="36">
        <v>12.194457821074241</v>
      </c>
      <c r="L393" s="36">
        <v>14.26243149428576</v>
      </c>
      <c r="M393" s="36">
        <v>16.720501423092784</v>
      </c>
      <c r="N393" s="36">
        <v>19.304077142493938</v>
      </c>
      <c r="O393" s="36">
        <v>21.911395019042907</v>
      </c>
      <c r="P393" s="36">
        <v>23.819581854819209</v>
      </c>
      <c r="Q393" s="36">
        <v>24.527503255947792</v>
      </c>
      <c r="R393" s="36">
        <v>25.455141965663657</v>
      </c>
      <c r="S393" s="36">
        <v>26.498320574417303</v>
      </c>
      <c r="T393" s="36">
        <v>27.669628491177139</v>
      </c>
      <c r="U393" s="36">
        <v>29.468157200327802</v>
      </c>
      <c r="V393" s="36">
        <v>31.554935120901991</v>
      </c>
      <c r="W393" s="36">
        <v>33.808395114674106</v>
      </c>
      <c r="X393" s="36">
        <v>35.169140614213525</v>
      </c>
      <c r="Y393" s="36">
        <v>33.805267190664701</v>
      </c>
      <c r="Z393" s="36">
        <v>31.741823768432187</v>
      </c>
      <c r="AA393" s="36">
        <v>31.208713901965584</v>
      </c>
      <c r="AB393" s="36">
        <v>31.500000000000028</v>
      </c>
      <c r="AC393" s="36">
        <v>32.765103003077662</v>
      </c>
      <c r="AD393" s="36">
        <v>34.229556971262298</v>
      </c>
      <c r="AE393" s="36">
        <v>36.030004256373452</v>
      </c>
      <c r="AF393" s="36">
        <v>38.184630083144761</v>
      </c>
      <c r="AG393" s="36">
        <v>40.087356752277216</v>
      </c>
      <c r="AH393" s="36">
        <v>42.306926026825977</v>
      </c>
    </row>
    <row r="394" spans="1:34" x14ac:dyDescent="0.25">
      <c r="A394">
        <v>8</v>
      </c>
      <c r="B394" t="s">
        <v>511</v>
      </c>
      <c r="C394" s="36">
        <v>2.479406457653595</v>
      </c>
      <c r="D394" s="36">
        <v>2.456190544199087</v>
      </c>
      <c r="E394" s="36">
        <v>2.4333563621116721</v>
      </c>
      <c r="F394" s="36">
        <v>2.4285900821595816</v>
      </c>
      <c r="G394" s="36">
        <v>2.3975180074786429</v>
      </c>
      <c r="H394" s="36">
        <v>2.3459465965262383</v>
      </c>
      <c r="I394" s="36">
        <v>2.3218737733082442</v>
      </c>
      <c r="J394" s="36">
        <v>2.3705913612824983</v>
      </c>
      <c r="K394" s="36">
        <v>2.5075559092985329</v>
      </c>
      <c r="L394" s="36">
        <v>2.6391618801114118</v>
      </c>
      <c r="M394" s="36">
        <v>2.7360038925249364</v>
      </c>
      <c r="N394" s="36">
        <v>2.7809179499182672</v>
      </c>
      <c r="O394" s="36">
        <v>2.8443495932467395</v>
      </c>
      <c r="P394" s="36">
        <v>2.8959801575749036</v>
      </c>
      <c r="Q394" s="36">
        <v>2.9083117207265077</v>
      </c>
      <c r="R394" s="36">
        <v>2.8801993381133264</v>
      </c>
      <c r="S394" s="36">
        <v>2.8310656842889674</v>
      </c>
      <c r="T394" s="36">
        <v>2.8283427194212036</v>
      </c>
      <c r="U394" s="36">
        <v>2.8953606821497395</v>
      </c>
      <c r="V394" s="36">
        <v>3.028879795782641</v>
      </c>
      <c r="W394" s="36">
        <v>3.126270115652487</v>
      </c>
      <c r="X394" s="36">
        <v>3.0994428706529038</v>
      </c>
      <c r="Y394" s="36">
        <v>2.9556039413304411</v>
      </c>
      <c r="Z394" s="36">
        <v>2.7828382730878722</v>
      </c>
      <c r="AA394" s="36">
        <v>2.6660484106907218</v>
      </c>
      <c r="AB394" s="36">
        <v>2.6000000000000019</v>
      </c>
      <c r="AC394" s="36">
        <v>2.6436860977076266</v>
      </c>
      <c r="AD394" s="36">
        <v>2.7952266732789282</v>
      </c>
      <c r="AE394" s="36">
        <v>2.9655406118112673</v>
      </c>
      <c r="AF394" s="36">
        <v>3.1058227800222569</v>
      </c>
      <c r="AG394" s="36">
        <v>3.2602919815803926</v>
      </c>
      <c r="AH394" s="36">
        <v>3.4516929046056166</v>
      </c>
    </row>
    <row r="395" spans="1:34" x14ac:dyDescent="0.25">
      <c r="A395">
        <v>9</v>
      </c>
      <c r="B395" t="s">
        <v>512</v>
      </c>
      <c r="C395" s="36">
        <v>4.8905035714488632</v>
      </c>
      <c r="D395" s="36">
        <v>4.9484081797416168</v>
      </c>
      <c r="E395" s="36">
        <v>5.0421489729225835</v>
      </c>
      <c r="F395" s="36">
        <v>5.1427565551135244</v>
      </c>
      <c r="G395" s="36">
        <v>5.1822255953126328</v>
      </c>
      <c r="H395" s="36">
        <v>5.1779225176054595</v>
      </c>
      <c r="I395" s="36">
        <v>5.1481536393148293</v>
      </c>
      <c r="J395" s="36">
        <v>5.1084218906120586</v>
      </c>
      <c r="K395" s="36">
        <v>5.2179329101389591</v>
      </c>
      <c r="L395" s="36">
        <v>5.3264637765431759</v>
      </c>
      <c r="M395" s="36">
        <v>5.5240925902349067</v>
      </c>
      <c r="N395" s="36">
        <v>5.7685139986697491</v>
      </c>
      <c r="O395" s="36">
        <v>5.9996327469113346</v>
      </c>
      <c r="P395" s="36">
        <v>6.2240190832754072</v>
      </c>
      <c r="Q395" s="36">
        <v>6.3952486760197198</v>
      </c>
      <c r="R395" s="36">
        <v>6.4901669386184393</v>
      </c>
      <c r="S395" s="36">
        <v>6.5397987724822197</v>
      </c>
      <c r="T395" s="36">
        <v>6.5770733928489422</v>
      </c>
      <c r="U395" s="36">
        <v>6.6970247449120235</v>
      </c>
      <c r="V395" s="36">
        <v>6.915366278865303</v>
      </c>
      <c r="W395" s="36">
        <v>7.2685211899879665</v>
      </c>
      <c r="X395" s="36">
        <v>7.4995026731330485</v>
      </c>
      <c r="Y395" s="36">
        <v>7.4311245893959406</v>
      </c>
      <c r="Z395" s="36">
        <v>7.2644979759919055</v>
      </c>
      <c r="AA395" s="36">
        <v>7.1497976639095615</v>
      </c>
      <c r="AB395" s="36">
        <v>7.1</v>
      </c>
      <c r="AC395" s="36">
        <v>7.0860146400240138</v>
      </c>
      <c r="AD395" s="36">
        <v>7.1278059971336871</v>
      </c>
      <c r="AE395" s="36">
        <v>7.2087205230444509</v>
      </c>
      <c r="AF395" s="36">
        <v>7.3434916640081447</v>
      </c>
      <c r="AG395" s="36">
        <v>7.4681243117210752</v>
      </c>
      <c r="AH395" s="36">
        <v>7.5814219697470273</v>
      </c>
    </row>
    <row r="396" spans="1:34" x14ac:dyDescent="0.25">
      <c r="A396">
        <v>10</v>
      </c>
      <c r="B396" t="s">
        <v>513</v>
      </c>
      <c r="C396" s="36">
        <v>8.0224887384074268</v>
      </c>
      <c r="D396" s="36">
        <v>7.942554246360614</v>
      </c>
      <c r="E396" s="36">
        <v>7.8782638038146127</v>
      </c>
      <c r="F396" s="36">
        <v>7.9011323701818421</v>
      </c>
      <c r="G396" s="36">
        <v>7.9444342698466173</v>
      </c>
      <c r="H396" s="36">
        <v>7.9954391584148814</v>
      </c>
      <c r="I396" s="36">
        <v>7.9274932695882026</v>
      </c>
      <c r="J396" s="36">
        <v>7.9457871237006499</v>
      </c>
      <c r="K396" s="36">
        <v>8.053725420739223</v>
      </c>
      <c r="L396" s="36">
        <v>8.1913825431389053</v>
      </c>
      <c r="M396" s="36">
        <v>8.2847605582845674</v>
      </c>
      <c r="N396" s="36">
        <v>8.3458530576835166</v>
      </c>
      <c r="O396" s="36">
        <v>8.3424244340059346</v>
      </c>
      <c r="P396" s="36">
        <v>8.2617030844542381</v>
      </c>
      <c r="Q396" s="36">
        <v>8.1352540895728023</v>
      </c>
      <c r="R396" s="36">
        <v>7.9593878964396758</v>
      </c>
      <c r="S396" s="36">
        <v>7.7381972749177006</v>
      </c>
      <c r="T396" s="36">
        <v>7.5378976295009377</v>
      </c>
      <c r="U396" s="36">
        <v>7.4473237695988868</v>
      </c>
      <c r="V396" s="36">
        <v>7.434328498509907</v>
      </c>
      <c r="W396" s="36">
        <v>7.5077872132009391</v>
      </c>
      <c r="X396" s="36">
        <v>7.7739062781834924</v>
      </c>
      <c r="Y396" s="36">
        <v>8.0509153375413174</v>
      </c>
      <c r="Z396" s="36">
        <v>8.1868146620927913</v>
      </c>
      <c r="AA396" s="36">
        <v>8.3155876952634564</v>
      </c>
      <c r="AB396" s="36">
        <v>8.5000000000000053</v>
      </c>
      <c r="AC396" s="36">
        <v>8.6636260626486816</v>
      </c>
      <c r="AD396" s="36">
        <v>8.7142918687912836</v>
      </c>
      <c r="AE396" s="36">
        <v>8.6717434810613376</v>
      </c>
      <c r="AF396" s="36">
        <v>8.6449393563242936</v>
      </c>
      <c r="AG396" s="36">
        <v>8.6428059972926992</v>
      </c>
      <c r="AH396" s="36">
        <v>8.6379471886464962</v>
      </c>
    </row>
    <row r="397" spans="1:34" x14ac:dyDescent="0.25">
      <c r="A397">
        <v>11</v>
      </c>
      <c r="B397" t="s">
        <v>514</v>
      </c>
      <c r="C397" s="36">
        <v>6.7711024321546809</v>
      </c>
      <c r="D397" s="36">
        <v>6.90126131676291</v>
      </c>
      <c r="E397" s="36">
        <v>7.0142883470997708</v>
      </c>
      <c r="F397" s="36">
        <v>7.2012383695591344</v>
      </c>
      <c r="G397" s="36">
        <v>7.4305056210948353</v>
      </c>
      <c r="H397" s="36">
        <v>7.5874989020808892</v>
      </c>
      <c r="I397" s="36">
        <v>7.7405273666211176</v>
      </c>
      <c r="J397" s="36">
        <v>7.9164238031941139</v>
      </c>
      <c r="K397" s="36">
        <v>8.242919947275146</v>
      </c>
      <c r="L397" s="36">
        <v>8.6352166509126782</v>
      </c>
      <c r="M397" s="36">
        <v>9.0034505511928256</v>
      </c>
      <c r="N397" s="36">
        <v>9.4346739911510369</v>
      </c>
      <c r="O397" s="36">
        <v>9.8047382778346837</v>
      </c>
      <c r="P397" s="36">
        <v>10.095739035779998</v>
      </c>
      <c r="Q397" s="36">
        <v>10.294116934379954</v>
      </c>
      <c r="R397" s="36">
        <v>10.38201754982753</v>
      </c>
      <c r="S397" s="36">
        <v>10.328487320958773</v>
      </c>
      <c r="T397" s="36">
        <v>10.281351574541491</v>
      </c>
      <c r="U397" s="36">
        <v>10.344869694410709</v>
      </c>
      <c r="V397" s="36">
        <v>10.512621414291127</v>
      </c>
      <c r="W397" s="36">
        <v>10.854430703402867</v>
      </c>
      <c r="X397" s="36">
        <v>11.283630665566911</v>
      </c>
      <c r="Y397" s="36">
        <v>11.425417482722843</v>
      </c>
      <c r="Z397" s="36">
        <v>11.359465907384685</v>
      </c>
      <c r="AA397" s="36">
        <v>11.539026157315174</v>
      </c>
      <c r="AB397" s="36">
        <v>12.000000000000007</v>
      </c>
      <c r="AC397" s="36">
        <v>12.480107959533575</v>
      </c>
      <c r="AD397" s="36">
        <v>12.795273749054004</v>
      </c>
      <c r="AE397" s="36">
        <v>12.97854295528116</v>
      </c>
      <c r="AF397" s="36">
        <v>13.14220052537755</v>
      </c>
      <c r="AG397" s="36">
        <v>13.323454598576054</v>
      </c>
      <c r="AH397" s="36">
        <v>13.521209362893877</v>
      </c>
    </row>
    <row r="398" spans="1:34" x14ac:dyDescent="0.25">
      <c r="A398">
        <v>12</v>
      </c>
      <c r="B398" t="s">
        <v>515</v>
      </c>
      <c r="C398" s="36">
        <v>9.0851384205531911</v>
      </c>
      <c r="D398" s="36">
        <v>9.2512763226269232</v>
      </c>
      <c r="E398" s="36">
        <v>9.4781177336714038</v>
      </c>
      <c r="F398" s="36">
        <v>9.8829897206673554</v>
      </c>
      <c r="G398" s="36">
        <v>10.240596522452003</v>
      </c>
      <c r="H398" s="36">
        <v>10.595780186104291</v>
      </c>
      <c r="I398" s="36">
        <v>10.84278994109739</v>
      </c>
      <c r="J398" s="36">
        <v>11.114212527442486</v>
      </c>
      <c r="K398" s="36">
        <v>11.738987215138287</v>
      </c>
      <c r="L398" s="36">
        <v>12.57054786083598</v>
      </c>
      <c r="M398" s="36">
        <v>13.967433104464842</v>
      </c>
      <c r="N398" s="36">
        <v>15.510833197654922</v>
      </c>
      <c r="O398" s="36">
        <v>16.560785287542537</v>
      </c>
      <c r="P398" s="36">
        <v>17.227319207680207</v>
      </c>
      <c r="Q398" s="36">
        <v>17.489355540309063</v>
      </c>
      <c r="R398" s="36">
        <v>17.140045809700055</v>
      </c>
      <c r="S398" s="36">
        <v>16.444249304548247</v>
      </c>
      <c r="T398" s="36">
        <v>15.945407418319991</v>
      </c>
      <c r="U398" s="36">
        <v>15.742289754342728</v>
      </c>
      <c r="V398" s="36">
        <v>15.785945181308348</v>
      </c>
      <c r="W398" s="36">
        <v>15.975981226059698</v>
      </c>
      <c r="X398" s="36">
        <v>16.362814733145086</v>
      </c>
      <c r="Y398" s="36">
        <v>16.728719550796132</v>
      </c>
      <c r="Z398" s="36">
        <v>16.966887615858127</v>
      </c>
      <c r="AA398" s="36">
        <v>17.608985964314932</v>
      </c>
      <c r="AB398" s="36">
        <v>18.400000000000013</v>
      </c>
      <c r="AC398" s="36">
        <v>19.0080099854049</v>
      </c>
      <c r="AD398" s="36">
        <v>19.42411247137721</v>
      </c>
      <c r="AE398" s="36">
        <v>19.524327703105836</v>
      </c>
      <c r="AF398" s="36">
        <v>19.506777262704855</v>
      </c>
      <c r="AG398" s="36">
        <v>19.470365192337148</v>
      </c>
      <c r="AH398" s="36">
        <v>19.506936658675908</v>
      </c>
    </row>
    <row r="399" spans="1:34" x14ac:dyDescent="0.25">
      <c r="A399">
        <v>13</v>
      </c>
      <c r="B399" t="s">
        <v>516</v>
      </c>
      <c r="C399" s="36">
        <v>25.872361760909875</v>
      </c>
      <c r="D399" s="36">
        <v>27.161166225140395</v>
      </c>
      <c r="E399" s="36">
        <v>28.249140594104201</v>
      </c>
      <c r="F399" s="36">
        <v>29.48246357242213</v>
      </c>
      <c r="G399" s="36">
        <v>30.551354837171125</v>
      </c>
      <c r="H399" s="36">
        <v>31.803705141757678</v>
      </c>
      <c r="I399" s="36">
        <v>33.09471635136476</v>
      </c>
      <c r="J399" s="36">
        <v>34.809238529471706</v>
      </c>
      <c r="K399" s="36">
        <v>37.800628644545121</v>
      </c>
      <c r="L399" s="36">
        <v>42.288296631781229</v>
      </c>
      <c r="M399" s="36">
        <v>47.901512317616969</v>
      </c>
      <c r="N399" s="36">
        <v>53.776505074412796</v>
      </c>
      <c r="O399" s="36">
        <v>59.012075104680733</v>
      </c>
      <c r="P399" s="36">
        <v>64.777572605304073</v>
      </c>
      <c r="Q399" s="36">
        <v>71.717669820466966</v>
      </c>
      <c r="R399" s="36">
        <v>74.756131753265066</v>
      </c>
      <c r="S399" s="36">
        <v>73.623535649049558</v>
      </c>
      <c r="T399" s="36">
        <v>72.711050334105238</v>
      </c>
      <c r="U399" s="36">
        <v>73.334578138229787</v>
      </c>
      <c r="V399" s="36">
        <v>75.320913173017047</v>
      </c>
      <c r="W399" s="36">
        <v>78.219219859451911</v>
      </c>
      <c r="X399" s="36">
        <v>83.093139011255076</v>
      </c>
      <c r="Y399" s="36">
        <v>85.639760660803532</v>
      </c>
      <c r="Z399" s="36">
        <v>85.354208270157827</v>
      </c>
      <c r="AA399" s="36">
        <v>87.109554255278965</v>
      </c>
      <c r="AB399" s="36">
        <v>89.000000000000071</v>
      </c>
      <c r="AC399" s="36">
        <v>89.816222013328982</v>
      </c>
      <c r="AD399" s="36">
        <v>90.83456000110526</v>
      </c>
      <c r="AE399" s="36">
        <v>92.010365300701409</v>
      </c>
      <c r="AF399" s="36">
        <v>93.610956268329502</v>
      </c>
      <c r="AG399" s="36">
        <v>95.574731856280664</v>
      </c>
      <c r="AH399" s="36">
        <v>97.744427120813739</v>
      </c>
    </row>
    <row r="400" spans="1:34" x14ac:dyDescent="0.25">
      <c r="A400">
        <v>14</v>
      </c>
      <c r="B400" t="s">
        <v>517</v>
      </c>
      <c r="C400" s="36">
        <v>5.3131721971301911</v>
      </c>
      <c r="D400" s="36">
        <v>5.276761783164333</v>
      </c>
      <c r="E400" s="36">
        <v>5.3003129749899642</v>
      </c>
      <c r="F400" s="36">
        <v>5.3547900871122298</v>
      </c>
      <c r="G400" s="36">
        <v>5.3911238405649007</v>
      </c>
      <c r="H400" s="36">
        <v>5.4924862212901573</v>
      </c>
      <c r="I400" s="36">
        <v>5.5137526012775222</v>
      </c>
      <c r="J400" s="36">
        <v>5.5783284485218676</v>
      </c>
      <c r="K400" s="36">
        <v>5.7236484442920785</v>
      </c>
      <c r="L400" s="36">
        <v>5.9555118533078941</v>
      </c>
      <c r="M400" s="36">
        <v>6.0933896831541459</v>
      </c>
      <c r="N400" s="36">
        <v>6.1227558960359936</v>
      </c>
      <c r="O400" s="36">
        <v>6.1444085855260173</v>
      </c>
      <c r="P400" s="36">
        <v>6.2450146383706837</v>
      </c>
      <c r="Q400" s="36">
        <v>6.4114815831615548</v>
      </c>
      <c r="R400" s="36">
        <v>6.441465419080556</v>
      </c>
      <c r="S400" s="36">
        <v>6.3743291593962033</v>
      </c>
      <c r="T400" s="36">
        <v>6.2878754811663899</v>
      </c>
      <c r="U400" s="36">
        <v>6.180015745614778</v>
      </c>
      <c r="V400" s="36">
        <v>6.1815457504225195</v>
      </c>
      <c r="W400" s="36">
        <v>6.3148645053892594</v>
      </c>
      <c r="X400" s="36">
        <v>6.4302259969452162</v>
      </c>
      <c r="Y400" s="36">
        <v>6.4559964934384819</v>
      </c>
      <c r="Z400" s="36">
        <v>6.3821476934622838</v>
      </c>
      <c r="AA400" s="36">
        <v>6.3448337663770129</v>
      </c>
      <c r="AB400" s="36">
        <v>6.4000000000000021</v>
      </c>
      <c r="AC400" s="36">
        <v>6.5046730906917842</v>
      </c>
      <c r="AD400" s="36">
        <v>6.6144771178857722</v>
      </c>
      <c r="AE400" s="36">
        <v>6.739634715901035</v>
      </c>
      <c r="AF400" s="36">
        <v>6.8026055377868104</v>
      </c>
      <c r="AG400" s="36">
        <v>6.8586954265218978</v>
      </c>
      <c r="AH400" s="36">
        <v>7.0013690973372631</v>
      </c>
    </row>
    <row r="401" spans="1:34" x14ac:dyDescent="0.25">
      <c r="A401">
        <v>15</v>
      </c>
      <c r="B401" t="s">
        <v>518</v>
      </c>
      <c r="C401" s="36">
        <v>18.230255792538902</v>
      </c>
      <c r="D401" s="36">
        <v>18.751574377993574</v>
      </c>
      <c r="E401" s="36">
        <v>19.337654032296566</v>
      </c>
      <c r="F401" s="36">
        <v>20.053499809779399</v>
      </c>
      <c r="G401" s="36">
        <v>20.494796783879721</v>
      </c>
      <c r="H401" s="36">
        <v>20.931821635610355</v>
      </c>
      <c r="I401" s="36">
        <v>21.749453216358834</v>
      </c>
      <c r="J401" s="36">
        <v>23.27382882930717</v>
      </c>
      <c r="K401" s="36">
        <v>25.241581085700982</v>
      </c>
      <c r="L401" s="36">
        <v>27.403161747765697</v>
      </c>
      <c r="M401" s="36">
        <v>29.170500864376468</v>
      </c>
      <c r="N401" s="36">
        <v>30.495415381371934</v>
      </c>
      <c r="O401" s="36">
        <v>31.680936202925555</v>
      </c>
      <c r="P401" s="36">
        <v>32.488440170285692</v>
      </c>
      <c r="Q401" s="36">
        <v>32.784184891979514</v>
      </c>
      <c r="R401" s="36">
        <v>32.965773456789627</v>
      </c>
      <c r="S401" s="36">
        <v>33.311505028470634</v>
      </c>
      <c r="T401" s="36">
        <v>33.59014291595043</v>
      </c>
      <c r="U401" s="36">
        <v>33.695708716169172</v>
      </c>
      <c r="V401" s="36">
        <v>33.776024511589647</v>
      </c>
      <c r="W401" s="36">
        <v>33.57267814240322</v>
      </c>
      <c r="X401" s="36">
        <v>32.59846399644168</v>
      </c>
      <c r="Y401" s="36">
        <v>30.860691674224899</v>
      </c>
      <c r="Z401" s="36">
        <v>29.399428105330617</v>
      </c>
      <c r="AA401" s="36">
        <v>28.974661351834531</v>
      </c>
      <c r="AB401" s="36">
        <v>29.70000000000001</v>
      </c>
      <c r="AC401" s="36">
        <v>31.255751081682597</v>
      </c>
      <c r="AD401" s="36">
        <v>33.005300612147828</v>
      </c>
      <c r="AE401" s="36">
        <v>34.455577615510421</v>
      </c>
      <c r="AF401" s="36">
        <v>35.506237698008704</v>
      </c>
      <c r="AG401" s="36">
        <v>36.634300868564516</v>
      </c>
      <c r="AH401" s="36">
        <v>37.875164437016501</v>
      </c>
    </row>
    <row r="402" spans="1:34" x14ac:dyDescent="0.25">
      <c r="A402">
        <v>16</v>
      </c>
      <c r="B402" t="s">
        <v>519</v>
      </c>
      <c r="C402" s="36">
        <v>13.170681175479626</v>
      </c>
      <c r="D402" s="36">
        <v>13.962523628354427</v>
      </c>
      <c r="E402" s="36">
        <v>14.359827068758118</v>
      </c>
      <c r="F402" s="36">
        <v>14.540042089919584</v>
      </c>
      <c r="G402" s="36">
        <v>14.583955415744283</v>
      </c>
      <c r="H402" s="36">
        <v>14.556463727189518</v>
      </c>
      <c r="I402" s="36">
        <v>14.533259966032258</v>
      </c>
      <c r="J402" s="36">
        <v>14.350516808601698</v>
      </c>
      <c r="K402" s="36">
        <v>14.259315150294073</v>
      </c>
      <c r="L402" s="36">
        <v>14.31126010777691</v>
      </c>
      <c r="M402" s="36">
        <v>14.844223290545713</v>
      </c>
      <c r="N402" s="36">
        <v>15.641949588235748</v>
      </c>
      <c r="O402" s="36">
        <v>16.184463999494536</v>
      </c>
      <c r="P402" s="36">
        <v>16.172944052259563</v>
      </c>
      <c r="Q402" s="36">
        <v>15.793695100867808</v>
      </c>
      <c r="R402" s="36">
        <v>15.702447273855737</v>
      </c>
      <c r="S402" s="36">
        <v>15.809418402969188</v>
      </c>
      <c r="T402" s="36">
        <v>15.986793405059922</v>
      </c>
      <c r="U402" s="36">
        <v>16.595383431592559</v>
      </c>
      <c r="V402" s="36">
        <v>17.553054502770376</v>
      </c>
      <c r="W402" s="36">
        <v>18.823942973002964</v>
      </c>
      <c r="X402" s="36">
        <v>20.077923892102994</v>
      </c>
      <c r="Y402" s="36">
        <v>20.927209948384721</v>
      </c>
      <c r="Z402" s="36">
        <v>21.037673387960531</v>
      </c>
      <c r="AA402" s="36">
        <v>20.653795951471153</v>
      </c>
      <c r="AB402" s="36">
        <v>20.299999999999997</v>
      </c>
      <c r="AC402" s="36">
        <v>20.337048440061363</v>
      </c>
      <c r="AD402" s="36">
        <v>20.782166069577752</v>
      </c>
      <c r="AE402" s="36">
        <v>21.342540831191062</v>
      </c>
      <c r="AF402" s="36">
        <v>22.271013122283598</v>
      </c>
      <c r="AG402" s="36">
        <v>23.167128120322804</v>
      </c>
      <c r="AH402" s="36">
        <v>23.848931640430639</v>
      </c>
    </row>
    <row r="403" spans="1:34" x14ac:dyDescent="0.25">
      <c r="A403">
        <v>17</v>
      </c>
      <c r="B403" t="s">
        <v>520</v>
      </c>
      <c r="C403" s="36">
        <v>0.86317397078424851</v>
      </c>
      <c r="D403" s="36">
        <v>0.90031118663631615</v>
      </c>
      <c r="E403" s="36">
        <v>0.93850904561198434</v>
      </c>
      <c r="F403" s="36">
        <v>0.97719373668650955</v>
      </c>
      <c r="G403" s="36">
        <v>0.93642443700000666</v>
      </c>
      <c r="H403" s="36">
        <v>0.95122474596411355</v>
      </c>
      <c r="I403" s="36">
        <v>0.9826724644623448</v>
      </c>
      <c r="J403" s="36">
        <v>1.0395570491018915</v>
      </c>
      <c r="K403" s="36">
        <v>1.1146663219976682</v>
      </c>
      <c r="L403" s="36">
        <v>1.2080468637223889</v>
      </c>
      <c r="M403" s="36">
        <v>1.3230550313820131</v>
      </c>
      <c r="N403" s="36">
        <v>1.4195871398257838</v>
      </c>
      <c r="O403" s="36">
        <v>1.5726649894256051</v>
      </c>
      <c r="P403" s="36">
        <v>1.7149207353126468</v>
      </c>
      <c r="Q403" s="36">
        <v>1.7792010373794778</v>
      </c>
      <c r="R403" s="36">
        <v>1.8714879824264137</v>
      </c>
      <c r="S403" s="36">
        <v>1.9537326678124212</v>
      </c>
      <c r="T403" s="36">
        <v>1.9713289343448697</v>
      </c>
      <c r="U403" s="36">
        <v>1.9950747482951889</v>
      </c>
      <c r="V403" s="36">
        <v>2.0213996142388755</v>
      </c>
      <c r="W403" s="36">
        <v>2.0876516261685056</v>
      </c>
      <c r="X403" s="36">
        <v>2.0878290529580852</v>
      </c>
      <c r="Y403" s="36">
        <v>2.0231948847633547</v>
      </c>
      <c r="Z403" s="36">
        <v>1.9338138837470789</v>
      </c>
      <c r="AA403" s="36">
        <v>1.8845559675824084</v>
      </c>
      <c r="AB403" s="36">
        <v>1.9000000000000004</v>
      </c>
      <c r="AC403" s="36">
        <v>1.9357344601616395</v>
      </c>
      <c r="AD403" s="36">
        <v>1.9384570400149606</v>
      </c>
      <c r="AE403" s="36">
        <v>1.9776811086268109</v>
      </c>
      <c r="AF403" s="36">
        <v>2.0544430848170281</v>
      </c>
      <c r="AG403" s="36">
        <v>2.1035706763486934</v>
      </c>
      <c r="AH403" s="36">
        <v>2.1491960488103121</v>
      </c>
    </row>
    <row r="404" spans="1:34" x14ac:dyDescent="0.25">
      <c r="A404">
        <v>18</v>
      </c>
      <c r="B404" t="s">
        <v>521</v>
      </c>
      <c r="C404" s="36">
        <v>4.6759089070158133</v>
      </c>
      <c r="D404" s="36">
        <v>4.8384427138214292</v>
      </c>
      <c r="E404" s="36">
        <v>4.9897418970715099</v>
      </c>
      <c r="F404" s="36">
        <v>5.2803924449455382</v>
      </c>
      <c r="G404" s="36">
        <v>5.4756363485472441</v>
      </c>
      <c r="H404" s="36">
        <v>5.6518425097877989</v>
      </c>
      <c r="I404" s="36">
        <v>5.7204249579255508</v>
      </c>
      <c r="J404" s="36">
        <v>5.7040343617082465</v>
      </c>
      <c r="K404" s="36">
        <v>5.768630266327027</v>
      </c>
      <c r="L404" s="36">
        <v>5.947402101809514</v>
      </c>
      <c r="M404" s="36">
        <v>6.1568804481172696</v>
      </c>
      <c r="N404" s="36">
        <v>6.4113852457139204</v>
      </c>
      <c r="O404" s="36">
        <v>6.7062648407862397</v>
      </c>
      <c r="P404" s="36">
        <v>7.0342695962503692</v>
      </c>
      <c r="Q404" s="36">
        <v>7.2695506997528527</v>
      </c>
      <c r="R404" s="36">
        <v>7.4800999563465096</v>
      </c>
      <c r="S404" s="36">
        <v>7.6510551032991474</v>
      </c>
      <c r="T404" s="36">
        <v>7.8797467312512603</v>
      </c>
      <c r="U404" s="36">
        <v>8.2113742529864346</v>
      </c>
      <c r="V404" s="36">
        <v>8.5537381520354039</v>
      </c>
      <c r="W404" s="36">
        <v>8.8451915705756292</v>
      </c>
      <c r="X404" s="36">
        <v>9.1408984189614984</v>
      </c>
      <c r="Y404" s="36">
        <v>9.4041441137039836</v>
      </c>
      <c r="Z404" s="36">
        <v>9.6578704266372259</v>
      </c>
      <c r="AA404" s="36">
        <v>10.01090137546759</v>
      </c>
      <c r="AB404" s="36">
        <v>10.500000000000007</v>
      </c>
      <c r="AC404" s="36">
        <v>10.89724274205494</v>
      </c>
      <c r="AD404" s="36">
        <v>11.089762285161067</v>
      </c>
      <c r="AE404" s="36">
        <v>11.271477232753421</v>
      </c>
      <c r="AF404" s="36">
        <v>11.457304073311953</v>
      </c>
      <c r="AG404" s="36">
        <v>11.562244494157756</v>
      </c>
      <c r="AH404" s="36">
        <v>11.697340127517229</v>
      </c>
    </row>
    <row r="405" spans="1:34" x14ac:dyDescent="0.25">
      <c r="A405">
        <v>19</v>
      </c>
      <c r="B405" t="s">
        <v>523</v>
      </c>
      <c r="C405" s="36">
        <v>11.374552832092554</v>
      </c>
      <c r="D405" s="36">
        <v>11.672356565775187</v>
      </c>
      <c r="E405" s="36">
        <v>11.885099873090041</v>
      </c>
      <c r="F405" s="36">
        <v>12.277581388789338</v>
      </c>
      <c r="G405" s="36">
        <v>12.718648234332861</v>
      </c>
      <c r="H405" s="36">
        <v>13.128384616861533</v>
      </c>
      <c r="I405" s="36">
        <v>13.497744652740499</v>
      </c>
      <c r="J405" s="36">
        <v>13.716605374688557</v>
      </c>
      <c r="K405" s="36">
        <v>14.110956348743057</v>
      </c>
      <c r="L405" s="36">
        <v>14.421242213296726</v>
      </c>
      <c r="M405" s="36">
        <v>14.726169054522678</v>
      </c>
      <c r="N405" s="36">
        <v>15.113258217133444</v>
      </c>
      <c r="O405" s="36">
        <v>15.554294558436528</v>
      </c>
      <c r="P405" s="36">
        <v>15.942914884336142</v>
      </c>
      <c r="Q405" s="36">
        <v>16.199822896021001</v>
      </c>
      <c r="R405" s="36">
        <v>16.488290868477328</v>
      </c>
      <c r="S405" s="36">
        <v>16.711529177677459</v>
      </c>
      <c r="T405" s="36">
        <v>16.873280590126225</v>
      </c>
      <c r="U405" s="36">
        <v>17.174700461357894</v>
      </c>
      <c r="V405" s="36">
        <v>17.562432536036241</v>
      </c>
      <c r="W405" s="36">
        <v>17.893522970234361</v>
      </c>
      <c r="X405" s="36">
        <v>18.335835787135785</v>
      </c>
      <c r="Y405" s="36">
        <v>18.766933105402305</v>
      </c>
      <c r="Z405" s="36">
        <v>18.98326256571351</v>
      </c>
      <c r="AA405" s="36">
        <v>19.202781901767423</v>
      </c>
      <c r="AB405" s="36">
        <v>19.600000000000001</v>
      </c>
      <c r="AC405" s="36">
        <v>20.066687427605608</v>
      </c>
      <c r="AD405" s="36">
        <v>20.462518751167991</v>
      </c>
      <c r="AE405" s="36">
        <v>20.904640198481538</v>
      </c>
      <c r="AF405" s="36">
        <v>21.434269845127975</v>
      </c>
      <c r="AG405" s="36">
        <v>21.820096716421727</v>
      </c>
      <c r="AH405" s="36">
        <v>22.155593062917625</v>
      </c>
    </row>
    <row r="406" spans="1:34" x14ac:dyDescent="0.25">
      <c r="A406">
        <v>20</v>
      </c>
      <c r="B406" t="s">
        <v>524</v>
      </c>
      <c r="C406" s="36">
        <v>3.1204066412724472</v>
      </c>
      <c r="D406" s="36">
        <v>3.1732233609075347</v>
      </c>
      <c r="E406" s="36">
        <v>3.0174900009721957</v>
      </c>
      <c r="F406" s="36">
        <v>3.1053909089809038</v>
      </c>
      <c r="G406" s="36">
        <v>3.1654488610374494</v>
      </c>
      <c r="H406" s="36">
        <v>3.1759196982960716</v>
      </c>
      <c r="I406" s="36">
        <v>3.2334323793651998</v>
      </c>
      <c r="J406" s="36">
        <v>3.2412520621785852</v>
      </c>
      <c r="K406" s="36">
        <v>3.3762994904407071</v>
      </c>
      <c r="L406" s="36">
        <v>3.4485007148161246</v>
      </c>
      <c r="M406" s="36">
        <v>3.5224967719518112</v>
      </c>
      <c r="N406" s="36">
        <v>3.5119286303137471</v>
      </c>
      <c r="O406" s="36">
        <v>3.5351116759973746</v>
      </c>
      <c r="P406" s="36">
        <v>3.4952734023209713</v>
      </c>
      <c r="Q406" s="36">
        <v>3.3917081514718692</v>
      </c>
      <c r="R406" s="36">
        <v>3.2066740864930243</v>
      </c>
      <c r="S406" s="36">
        <v>3.0936780101332646</v>
      </c>
      <c r="T406" s="36">
        <v>2.9167638914555996</v>
      </c>
      <c r="U406" s="36">
        <v>2.7674054383183644</v>
      </c>
      <c r="V406" s="36">
        <v>2.6500194542137661</v>
      </c>
      <c r="W406" s="36">
        <v>2.564109574651543</v>
      </c>
      <c r="X406" s="36">
        <v>2.4853643205484857</v>
      </c>
      <c r="Y406" s="36">
        <v>2.4083485418573232</v>
      </c>
      <c r="Z406" s="36">
        <v>2.3298642444550928</v>
      </c>
      <c r="AA406" s="36">
        <v>2.2428888190297021</v>
      </c>
      <c r="AB406" s="36">
        <v>2.2000000000000015</v>
      </c>
      <c r="AC406" s="36">
        <v>2.1755382197672772</v>
      </c>
      <c r="AD406" s="36">
        <v>2.1694821995110884</v>
      </c>
      <c r="AE406" s="36">
        <v>2.1553121182519308</v>
      </c>
      <c r="AF406" s="36">
        <v>2.1214139574865252</v>
      </c>
      <c r="AG406" s="36">
        <v>2.0597753755390671</v>
      </c>
      <c r="AH406" s="36">
        <v>1.9973388563628709</v>
      </c>
    </row>
    <row r="407" spans="1:34" x14ac:dyDescent="0.25">
      <c r="A407">
        <v>21</v>
      </c>
      <c r="B407" t="s">
        <v>525</v>
      </c>
      <c r="C407" s="36">
        <v>0.94580428403057082</v>
      </c>
      <c r="D407" s="36">
        <v>0.96010949991847061</v>
      </c>
      <c r="E407" s="36">
        <v>0.97907086771490437</v>
      </c>
      <c r="F407" s="36">
        <v>0.89922147307731404</v>
      </c>
      <c r="G407" s="36">
        <v>0.94585334181474257</v>
      </c>
      <c r="H407" s="36">
        <v>0.96859452087726028</v>
      </c>
      <c r="I407" s="36">
        <v>1.0000137258284911</v>
      </c>
      <c r="J407" s="36">
        <v>1.066135623537076</v>
      </c>
      <c r="K407" s="36">
        <v>1.1325394859757822</v>
      </c>
      <c r="L407" s="36">
        <v>1.2028555786455735</v>
      </c>
      <c r="M407" s="36">
        <v>1.1782022909788621</v>
      </c>
      <c r="N407" s="36">
        <v>1.2534279780141109</v>
      </c>
      <c r="O407" s="36">
        <v>1.3111993583799291</v>
      </c>
      <c r="P407" s="36">
        <v>1.36346469817202</v>
      </c>
      <c r="Q407" s="36">
        <v>1.3485871002796959</v>
      </c>
      <c r="R407" s="36">
        <v>1.3366031395268552</v>
      </c>
      <c r="S407" s="36">
        <v>1.2914626340312636</v>
      </c>
      <c r="T407" s="36">
        <v>1.2393158678671286</v>
      </c>
      <c r="U407" s="36">
        <v>1.1807527951182439</v>
      </c>
      <c r="V407" s="36">
        <v>1.1498168347109983</v>
      </c>
      <c r="W407" s="36">
        <v>1.1189815734797153</v>
      </c>
      <c r="X407" s="36">
        <v>1.074805466075462</v>
      </c>
      <c r="Y407" s="36">
        <v>1.0453028073155257</v>
      </c>
      <c r="Z407" s="36">
        <v>1.0132082313562767</v>
      </c>
      <c r="AA407" s="36">
        <v>0.98954063053994123</v>
      </c>
      <c r="AB407" s="36">
        <v>1.0000000000000004</v>
      </c>
      <c r="AC407" s="36">
        <v>1.0303431151755977</v>
      </c>
      <c r="AD407" s="36">
        <v>1.0331889617760295</v>
      </c>
      <c r="AE407" s="36">
        <v>1.0041122412258059</v>
      </c>
      <c r="AF407" s="36">
        <v>0.97942878564293878</v>
      </c>
      <c r="AG407" s="36">
        <v>0.96039401101649546</v>
      </c>
      <c r="AH407" s="36">
        <v>0.92342300784506048</v>
      </c>
    </row>
    <row r="408" spans="1:34" x14ac:dyDescent="0.25">
      <c r="A408">
        <v>22</v>
      </c>
      <c r="B408" t="s">
        <v>526</v>
      </c>
      <c r="C408" s="36">
        <v>7.6756703895496594</v>
      </c>
      <c r="D408" s="36">
        <v>7.8994769460148451</v>
      </c>
      <c r="E408" s="36">
        <v>8.2265494048745715</v>
      </c>
      <c r="F408" s="36">
        <v>8.8659936657082046</v>
      </c>
      <c r="G408" s="36">
        <v>9.3222999797881929</v>
      </c>
      <c r="H408" s="36">
        <v>9.599330646883514</v>
      </c>
      <c r="I408" s="36">
        <v>9.6457363721775682</v>
      </c>
      <c r="J408" s="36">
        <v>9.7159095315783421</v>
      </c>
      <c r="K408" s="36">
        <v>9.7822980942915834</v>
      </c>
      <c r="L408" s="36">
        <v>9.9456880977084889</v>
      </c>
      <c r="M408" s="36">
        <v>10.059770530627835</v>
      </c>
      <c r="N408" s="36">
        <v>10.170065771159313</v>
      </c>
      <c r="O408" s="36">
        <v>10.123056531109576</v>
      </c>
      <c r="P408" s="36">
        <v>9.976286943474225</v>
      </c>
      <c r="Q408" s="36">
        <v>9.8715274098653865</v>
      </c>
      <c r="R408" s="36">
        <v>9.6670272436691569</v>
      </c>
      <c r="S408" s="36">
        <v>9.4596044683772753</v>
      </c>
      <c r="T408" s="36">
        <v>9.2211316546809954</v>
      </c>
      <c r="U408" s="36">
        <v>8.9821674066986148</v>
      </c>
      <c r="V408" s="36">
        <v>8.9389048444952124</v>
      </c>
      <c r="W408" s="36">
        <v>8.9276309696799743</v>
      </c>
      <c r="X408" s="36">
        <v>8.7990064828694408</v>
      </c>
      <c r="Y408" s="36">
        <v>8.5307577158806094</v>
      </c>
      <c r="Z408" s="36">
        <v>8.295045624199453</v>
      </c>
      <c r="AA408" s="36">
        <v>8.2200837942155971</v>
      </c>
      <c r="AB408" s="36">
        <v>8.2999999999999972</v>
      </c>
      <c r="AC408" s="36">
        <v>8.3980763942165044</v>
      </c>
      <c r="AD408" s="36">
        <v>8.5125471242956117</v>
      </c>
      <c r="AE408" s="36">
        <v>8.668027894205407</v>
      </c>
      <c r="AF408" s="36">
        <v>8.7697467070486823</v>
      </c>
      <c r="AG408" s="36">
        <v>8.8170096867935062</v>
      </c>
      <c r="AH408" s="36">
        <v>8.8708601103806579</v>
      </c>
    </row>
    <row r="409" spans="1:34" x14ac:dyDescent="0.25">
      <c r="A409">
        <v>23</v>
      </c>
      <c r="B409" t="s">
        <v>527</v>
      </c>
      <c r="C409" s="36">
        <v>2.9142110148432367</v>
      </c>
      <c r="D409" s="36">
        <v>3.0505446434996126</v>
      </c>
      <c r="E409" s="36">
        <v>3.2331975387203671</v>
      </c>
      <c r="F409" s="36">
        <v>3.231325679375447</v>
      </c>
      <c r="G409" s="36">
        <v>3.3565866417995678</v>
      </c>
      <c r="H409" s="36">
        <v>3.4441786131866201</v>
      </c>
      <c r="I409" s="36">
        <v>3.4694587573009521</v>
      </c>
      <c r="J409" s="36">
        <v>3.5038330184665796</v>
      </c>
      <c r="K409" s="36">
        <v>3.469060094109838</v>
      </c>
      <c r="L409" s="36">
        <v>3.5345234654022835</v>
      </c>
      <c r="M409" s="36">
        <v>3.6557456559447412</v>
      </c>
      <c r="N409" s="36">
        <v>3.8332945332762893</v>
      </c>
      <c r="O409" s="36">
        <v>4.096686198025222</v>
      </c>
      <c r="P409" s="36">
        <v>4.2856389025467765</v>
      </c>
      <c r="Q409" s="36">
        <v>4.3566455316290025</v>
      </c>
      <c r="R409" s="36">
        <v>4.4093823641607761</v>
      </c>
      <c r="S409" s="36">
        <v>4.4348206667082772</v>
      </c>
      <c r="T409" s="36">
        <v>4.4927404999226956</v>
      </c>
      <c r="U409" s="36">
        <v>4.6560132792085724</v>
      </c>
      <c r="V409" s="36">
        <v>4.8446513130623057</v>
      </c>
      <c r="W409" s="36">
        <v>4.9969397768606534</v>
      </c>
      <c r="X409" s="36">
        <v>5.1391286832223271</v>
      </c>
      <c r="Y409" s="36">
        <v>5.0477226295161213</v>
      </c>
      <c r="Z409" s="36">
        <v>4.7713766037020768</v>
      </c>
      <c r="AA409" s="36">
        <v>4.6344673244880106</v>
      </c>
      <c r="AB409" s="36">
        <v>4.6000000000000041</v>
      </c>
      <c r="AC409" s="36">
        <v>4.5029763918928545</v>
      </c>
      <c r="AD409" s="36">
        <v>4.3954212515692701</v>
      </c>
      <c r="AE409" s="36">
        <v>4.3008371915348853</v>
      </c>
      <c r="AF409" s="36">
        <v>4.2480475991345967</v>
      </c>
      <c r="AG409" s="36">
        <v>4.2203201890310922</v>
      </c>
      <c r="AH409" s="36">
        <v>4.2091506606633837</v>
      </c>
    </row>
    <row r="410" spans="1:34" x14ac:dyDescent="0.25">
      <c r="A410">
        <v>24</v>
      </c>
      <c r="B410" t="s">
        <v>528</v>
      </c>
      <c r="C410" s="36">
        <v>8.9023760333478208</v>
      </c>
      <c r="D410" s="36">
        <v>8.871589573260259</v>
      </c>
      <c r="E410" s="36">
        <v>8.9058126610515203</v>
      </c>
      <c r="F410" s="36">
        <v>9.0159534963308676</v>
      </c>
      <c r="G410" s="36">
        <v>9.1771043406309012</v>
      </c>
      <c r="H410" s="36">
        <v>9.4478190166797305</v>
      </c>
      <c r="I410" s="36">
        <v>9.6888691366111939</v>
      </c>
      <c r="J410" s="36">
        <v>9.8318696932881462</v>
      </c>
      <c r="K410" s="36">
        <v>10.155653485025125</v>
      </c>
      <c r="L410" s="36">
        <v>10.422892373215248</v>
      </c>
      <c r="M410" s="36">
        <v>10.558408267456651</v>
      </c>
      <c r="N410" s="36">
        <v>10.600981138022565</v>
      </c>
      <c r="O410" s="36">
        <v>10.620608403150257</v>
      </c>
      <c r="P410" s="36">
        <v>10.672575922629813</v>
      </c>
      <c r="Q410" s="36">
        <v>10.746837764024578</v>
      </c>
      <c r="R410" s="36">
        <v>10.850859291264726</v>
      </c>
      <c r="S410" s="36">
        <v>11.065221597198708</v>
      </c>
      <c r="T410" s="36">
        <v>11.297640700150117</v>
      </c>
      <c r="U410" s="36">
        <v>11.687871739550115</v>
      </c>
      <c r="V410" s="36">
        <v>12.278642254040751</v>
      </c>
      <c r="W410" s="36">
        <v>12.997017417363882</v>
      </c>
      <c r="X410" s="36">
        <v>13.988544729324815</v>
      </c>
      <c r="Y410" s="36">
        <v>15.044898515785196</v>
      </c>
      <c r="Z410" s="36">
        <v>15.772943317621145</v>
      </c>
      <c r="AA410" s="36">
        <v>15.975339440324694</v>
      </c>
      <c r="AB410" s="36">
        <v>16.20000000000001</v>
      </c>
      <c r="AC410" s="36">
        <v>17.270277429349314</v>
      </c>
      <c r="AD410" s="36">
        <v>18.041189185974037</v>
      </c>
      <c r="AE410" s="36">
        <v>17.93460718310741</v>
      </c>
      <c r="AF410" s="36">
        <v>18.025207120458809</v>
      </c>
      <c r="AG410" s="36">
        <v>18.26803596843347</v>
      </c>
      <c r="AH410" s="36">
        <v>18.546560448154466</v>
      </c>
    </row>
    <row r="411" spans="1:34" x14ac:dyDescent="0.25">
      <c r="A411">
        <v>25</v>
      </c>
      <c r="B411" t="s">
        <v>529</v>
      </c>
      <c r="C411" s="36">
        <v>22.016130841046884</v>
      </c>
      <c r="D411" s="36">
        <v>22.722046994413923</v>
      </c>
      <c r="E411" s="36">
        <v>24.046542385559906</v>
      </c>
      <c r="F411" s="36">
        <v>25.451918353049852</v>
      </c>
      <c r="G411" s="36">
        <v>27.273162226043336</v>
      </c>
      <c r="H411" s="36">
        <v>29.095735168117493</v>
      </c>
      <c r="I411" s="36">
        <v>30.935086694440585</v>
      </c>
      <c r="J411" s="36">
        <v>32.317351204026409</v>
      </c>
      <c r="K411" s="36">
        <v>33.997602325036638</v>
      </c>
      <c r="L411" s="36">
        <v>36.081336546978839</v>
      </c>
      <c r="M411" s="36">
        <v>38.278353310644036</v>
      </c>
      <c r="N411" s="36">
        <v>40.658029154550796</v>
      </c>
      <c r="O411" s="36">
        <v>42.963181058892715</v>
      </c>
      <c r="P411" s="36">
        <v>44.894064619267738</v>
      </c>
      <c r="Q411" s="36">
        <v>46.60548545984161</v>
      </c>
      <c r="R411" s="36">
        <v>48.291159478938489</v>
      </c>
      <c r="S411" s="36">
        <v>49.650974246991211</v>
      </c>
      <c r="T411" s="36">
        <v>50.896751820039633</v>
      </c>
      <c r="U411" s="36">
        <v>52.362719124604325</v>
      </c>
      <c r="V411" s="36">
        <v>53.919354083845768</v>
      </c>
      <c r="W411" s="36">
        <v>56.604205256828848</v>
      </c>
      <c r="X411" s="36">
        <v>60.006409459864123</v>
      </c>
      <c r="Y411" s="36">
        <v>62.730839964226696</v>
      </c>
      <c r="Z411" s="36">
        <v>64.78124435206712</v>
      </c>
      <c r="AA411" s="36">
        <v>66.729127926784344</v>
      </c>
      <c r="AB411" s="36">
        <v>68.80000000000004</v>
      </c>
      <c r="AC411" s="36">
        <v>70.84995808816673</v>
      </c>
      <c r="AD411" s="36">
        <v>73.107045368521199</v>
      </c>
      <c r="AE411" s="36">
        <v>75.98859670984892</v>
      </c>
      <c r="AF411" s="36">
        <v>79.100385330693229</v>
      </c>
      <c r="AG411" s="36">
        <v>81.773742579598576</v>
      </c>
      <c r="AH411" s="36">
        <v>84.181048470579157</v>
      </c>
    </row>
    <row r="412" spans="1:34" x14ac:dyDescent="0.25">
      <c r="A412">
        <v>26</v>
      </c>
      <c r="B412" t="s">
        <v>530</v>
      </c>
      <c r="C412" s="36">
        <v>5.1470804964275603</v>
      </c>
      <c r="D412" s="36">
        <v>5.2764391788780856</v>
      </c>
      <c r="E412" s="36">
        <v>5.4393768031223022</v>
      </c>
      <c r="F412" s="36">
        <v>5.7157635299603236</v>
      </c>
      <c r="G412" s="36">
        <v>5.8890063102864403</v>
      </c>
      <c r="H412" s="36">
        <v>6.0595711882831447</v>
      </c>
      <c r="I412" s="36">
        <v>6.2362448355550066</v>
      </c>
      <c r="J412" s="36">
        <v>6.494576527875128</v>
      </c>
      <c r="K412" s="36">
        <v>6.8812453938251323</v>
      </c>
      <c r="L412" s="36">
        <v>7.2196262533716098</v>
      </c>
      <c r="M412" s="36">
        <v>7.5611482859193213</v>
      </c>
      <c r="N412" s="36">
        <v>7.9477207096048437</v>
      </c>
      <c r="O412" s="36">
        <v>8.3177217692628798</v>
      </c>
      <c r="P412" s="36">
        <v>8.678352741471377</v>
      </c>
      <c r="Q412" s="36">
        <v>8.8708598581991556</v>
      </c>
      <c r="R412" s="36">
        <v>8.9760742550729571</v>
      </c>
      <c r="S412" s="36">
        <v>9.0402751734557807</v>
      </c>
      <c r="T412" s="36">
        <v>9.00965667515616</v>
      </c>
      <c r="U412" s="36">
        <v>9.0230049960036425</v>
      </c>
      <c r="V412" s="36">
        <v>9.0682656323769102</v>
      </c>
      <c r="W412" s="36">
        <v>9.1307172960438159</v>
      </c>
      <c r="X412" s="36">
        <v>9.184349916755993</v>
      </c>
      <c r="Y412" s="36">
        <v>9.0689783677038864</v>
      </c>
      <c r="Z412" s="36">
        <v>8.8889642756728815</v>
      </c>
      <c r="AA412" s="36">
        <v>8.8502838885354329</v>
      </c>
      <c r="AB412" s="36">
        <v>8.9000000000000092</v>
      </c>
      <c r="AC412" s="36">
        <v>9.0497185813545613</v>
      </c>
      <c r="AD412" s="36">
        <v>9.3188267923232093</v>
      </c>
      <c r="AE412" s="36">
        <v>9.5969379739163418</v>
      </c>
      <c r="AF412" s="36">
        <v>9.9170275906332197</v>
      </c>
      <c r="AG412" s="36">
        <v>10.200986263127778</v>
      </c>
      <c r="AH412" s="36">
        <v>10.384738767419469</v>
      </c>
    </row>
    <row r="413" spans="1:34" x14ac:dyDescent="0.25">
      <c r="A413">
        <v>27</v>
      </c>
      <c r="B413" t="s">
        <v>40</v>
      </c>
      <c r="C413" s="36">
        <v>24.386358256593486</v>
      </c>
      <c r="D413" s="36">
        <v>25.098037441265049</v>
      </c>
      <c r="E413" s="36">
        <v>25.385761785738051</v>
      </c>
      <c r="F413" s="36">
        <v>25.097201420338578</v>
      </c>
      <c r="G413" s="36">
        <v>24.594221403515004</v>
      </c>
      <c r="H413" s="36">
        <v>24.170873103534912</v>
      </c>
      <c r="I413" s="36">
        <v>24.592934352984177</v>
      </c>
      <c r="J413" s="36">
        <v>26.257753153026357</v>
      </c>
      <c r="K413" s="36">
        <v>28.759408428371941</v>
      </c>
      <c r="L413" s="36">
        <v>31.791521896422445</v>
      </c>
      <c r="M413" s="36">
        <v>35.037330953637749</v>
      </c>
      <c r="N413" s="36">
        <v>38.204940800563648</v>
      </c>
      <c r="O413" s="36">
        <v>40.530083876470499</v>
      </c>
      <c r="P413" s="36">
        <v>42.305424385038187</v>
      </c>
      <c r="Q413" s="36">
        <v>43.071844182432876</v>
      </c>
      <c r="R413" s="36">
        <v>42.795874314352162</v>
      </c>
      <c r="S413" s="36">
        <v>43.172934329028514</v>
      </c>
      <c r="T413" s="36">
        <v>44.746443125763982</v>
      </c>
      <c r="U413" s="36">
        <v>47.912995679131107</v>
      </c>
      <c r="V413" s="36">
        <v>51.125434547926744</v>
      </c>
      <c r="W413" s="36">
        <v>52.147442812135203</v>
      </c>
      <c r="X413" s="36">
        <v>52.32073738612921</v>
      </c>
      <c r="Y413" s="36">
        <v>51.680198912331896</v>
      </c>
      <c r="Z413" s="36">
        <v>51.132621697259559</v>
      </c>
      <c r="AA413" s="36">
        <v>52.661465321407086</v>
      </c>
      <c r="AB413" s="36">
        <v>55.300000000000018</v>
      </c>
      <c r="AC413" s="36">
        <v>56.859933024217234</v>
      </c>
      <c r="AD413" s="36">
        <v>58.444338828308744</v>
      </c>
      <c r="AE413" s="36">
        <v>60.292156468228107</v>
      </c>
      <c r="AF413" s="36">
        <v>61.602394337533063</v>
      </c>
      <c r="AG413" s="36">
        <v>62.838361291929004</v>
      </c>
      <c r="AH413" s="36">
        <v>64.215943712562108</v>
      </c>
    </row>
    <row r="414" spans="1:34" x14ac:dyDescent="0.25">
      <c r="A414">
        <v>28</v>
      </c>
      <c r="B414" t="s">
        <v>42</v>
      </c>
      <c r="C414" s="36">
        <v>16.595113877653169</v>
      </c>
      <c r="D414" s="36">
        <v>17.565725018644152</v>
      </c>
      <c r="E414" s="36">
        <v>18.826673054422017</v>
      </c>
      <c r="F414" s="36">
        <v>19.647241195519847</v>
      </c>
      <c r="G414" s="36">
        <v>20.399778751433601</v>
      </c>
      <c r="H414" s="36">
        <v>21.147567029020262</v>
      </c>
      <c r="I414" s="36">
        <v>22.170900765903074</v>
      </c>
      <c r="J414" s="36">
        <v>23.560225367650734</v>
      </c>
      <c r="K414" s="36">
        <v>25.184273735699094</v>
      </c>
      <c r="L414" s="36">
        <v>26.911276617563637</v>
      </c>
      <c r="M414" s="36">
        <v>28.279610552062792</v>
      </c>
      <c r="N414" s="36">
        <v>30.167826050687804</v>
      </c>
      <c r="O414" s="36">
        <v>32.549945224530937</v>
      </c>
      <c r="P414" s="36">
        <v>35.501484510258742</v>
      </c>
      <c r="Q414" s="36">
        <v>38.693547110969853</v>
      </c>
      <c r="R414" s="36">
        <v>41.669132846934716</v>
      </c>
      <c r="S414" s="36">
        <v>45.102344012872557</v>
      </c>
      <c r="T414" s="36">
        <v>49.252842057302985</v>
      </c>
      <c r="U414" s="36">
        <v>53.242547654064936</v>
      </c>
      <c r="V414" s="36">
        <v>56.87669078994891</v>
      </c>
      <c r="W414" s="36">
        <v>59.806721548869064</v>
      </c>
      <c r="X414" s="36">
        <v>61.10957683937383</v>
      </c>
      <c r="Y414" s="36">
        <v>60.775405768899731</v>
      </c>
      <c r="Z414" s="36">
        <v>60.667683507803794</v>
      </c>
      <c r="AA414" s="36">
        <v>62.552438207591855</v>
      </c>
      <c r="AB414" s="36">
        <v>65.500000000000028</v>
      </c>
      <c r="AC414" s="36">
        <v>67.884669350768789</v>
      </c>
      <c r="AD414" s="36">
        <v>70.147613363144472</v>
      </c>
      <c r="AE414" s="36">
        <v>72.913695442728795</v>
      </c>
      <c r="AF414" s="36">
        <v>75.371493998326883</v>
      </c>
      <c r="AG414" s="36">
        <v>78.378137787273303</v>
      </c>
      <c r="AH414" s="36">
        <v>82.506211533648141</v>
      </c>
    </row>
    <row r="415" spans="1:34" x14ac:dyDescent="0.25">
      <c r="A415">
        <v>29</v>
      </c>
      <c r="B415" t="s">
        <v>531</v>
      </c>
      <c r="C415" s="36">
        <v>5.4178202918042579</v>
      </c>
      <c r="D415" s="36">
        <v>5.4805323414937721</v>
      </c>
      <c r="E415" s="36">
        <v>5.6495432949529309</v>
      </c>
      <c r="F415" s="36">
        <v>5.5863164575390156</v>
      </c>
      <c r="G415" s="36">
        <v>5.738781055104913</v>
      </c>
      <c r="H415" s="36">
        <v>6.0968594218930487</v>
      </c>
      <c r="I415" s="36">
        <v>6.4717067377250714</v>
      </c>
      <c r="J415" s="36">
        <v>6.7747623054301433</v>
      </c>
      <c r="K415" s="36">
        <v>7.4712696362425683</v>
      </c>
      <c r="L415" s="36">
        <v>8.5239129001013314</v>
      </c>
      <c r="M415" s="36">
        <v>10.053106838832841</v>
      </c>
      <c r="N415" s="36">
        <v>11.850415498921853</v>
      </c>
      <c r="O415" s="36">
        <v>12.966792307884139</v>
      </c>
      <c r="P415" s="36">
        <v>13.879573357640975</v>
      </c>
      <c r="Q415" s="36">
        <v>15.092668364766226</v>
      </c>
      <c r="R415" s="36">
        <v>15.015923094958833</v>
      </c>
      <c r="S415" s="36">
        <v>14.048762197079188</v>
      </c>
      <c r="T415" s="36">
        <v>13.332503159582052</v>
      </c>
      <c r="U415" s="36">
        <v>12.7824700954792</v>
      </c>
      <c r="V415" s="36">
        <v>12.258534715933287</v>
      </c>
      <c r="W415" s="36">
        <v>12.099966404802734</v>
      </c>
      <c r="X415" s="36">
        <v>12.356993714815037</v>
      </c>
      <c r="Y415" s="36">
        <v>12.468307010364477</v>
      </c>
      <c r="Z415" s="36">
        <v>12.348068647120071</v>
      </c>
      <c r="AA415" s="36">
        <v>12.32861211085924</v>
      </c>
      <c r="AB415" s="36">
        <v>12.400000000000009</v>
      </c>
      <c r="AC415" s="36">
        <v>12.688032773109343</v>
      </c>
      <c r="AD415" s="36">
        <v>13.28297282673573</v>
      </c>
      <c r="AE415" s="36">
        <v>14.012548504276616</v>
      </c>
      <c r="AF415" s="36">
        <v>14.735013063959286</v>
      </c>
      <c r="AG415" s="36">
        <v>15.360560302556586</v>
      </c>
      <c r="AH415" s="36">
        <v>15.968168261479732</v>
      </c>
    </row>
    <row r="416" spans="1:34" x14ac:dyDescent="0.25">
      <c r="A416">
        <v>30</v>
      </c>
      <c r="B416" t="s">
        <v>532</v>
      </c>
      <c r="C416" s="36">
        <v>5.9392068225554588</v>
      </c>
      <c r="D416" s="36">
        <v>5.8502735893142619</v>
      </c>
      <c r="E416" s="36">
        <v>5.8140500032456153</v>
      </c>
      <c r="F416" s="36">
        <v>5.7915704301717161</v>
      </c>
      <c r="G416" s="36">
        <v>5.2246851688188771</v>
      </c>
      <c r="H416" s="36">
        <v>5.2031992200599735</v>
      </c>
      <c r="I416" s="36">
        <v>5.3524724517900619</v>
      </c>
      <c r="J416" s="36">
        <v>5.3707235654103771</v>
      </c>
      <c r="K416" s="36">
        <v>5.4264904569592769</v>
      </c>
      <c r="L416" s="36">
        <v>5.5139199858314454</v>
      </c>
      <c r="M416" s="36">
        <v>5.5316576101492716</v>
      </c>
      <c r="N416" s="36">
        <v>5.6749328987586214</v>
      </c>
      <c r="O416" s="36">
        <v>5.8060022255042405</v>
      </c>
      <c r="P416" s="36">
        <v>5.8019571236092427</v>
      </c>
      <c r="Q416" s="36">
        <v>5.7493101322162818</v>
      </c>
      <c r="R416" s="36">
        <v>5.6822367774851967</v>
      </c>
      <c r="S416" s="36">
        <v>5.6722724760521741</v>
      </c>
      <c r="T416" s="36">
        <v>5.6669539924887173</v>
      </c>
      <c r="U416" s="36">
        <v>5.6550246517365892</v>
      </c>
      <c r="V416" s="36">
        <v>5.6684639433422346</v>
      </c>
      <c r="W416" s="36">
        <v>5.7643502649994227</v>
      </c>
      <c r="X416" s="36">
        <v>5.9348633726101916</v>
      </c>
      <c r="Y416" s="36">
        <v>6.0048533444801828</v>
      </c>
      <c r="Z416" s="36">
        <v>6.0061674580265825</v>
      </c>
      <c r="AA416" s="36">
        <v>6.1126842666066743</v>
      </c>
      <c r="AB416" s="36">
        <v>6.3000000000000034</v>
      </c>
      <c r="AC416" s="36">
        <v>6.4049740752136124</v>
      </c>
      <c r="AD416" s="36">
        <v>6.5596743857568161</v>
      </c>
      <c r="AE416" s="36">
        <v>6.8391525710906231</v>
      </c>
      <c r="AF416" s="36">
        <v>6.9647959673143056</v>
      </c>
      <c r="AG416" s="36">
        <v>6.8513279067111581</v>
      </c>
      <c r="AH416" s="36">
        <v>6.6801936993914133</v>
      </c>
    </row>
    <row r="417" spans="1:34" x14ac:dyDescent="0.25">
      <c r="A417">
        <v>31</v>
      </c>
      <c r="B417" t="s">
        <v>533</v>
      </c>
      <c r="C417" s="36">
        <v>2.8221750000000001</v>
      </c>
      <c r="D417" s="36">
        <v>2.8065150000000001</v>
      </c>
      <c r="E417" s="36">
        <v>2.7709020000000004</v>
      </c>
      <c r="F417" s="36">
        <v>2.7234630000000006</v>
      </c>
      <c r="G417" s="36">
        <v>2.6618759999999999</v>
      </c>
      <c r="H417" s="36">
        <v>2.563542</v>
      </c>
      <c r="I417" s="36">
        <v>2.5162110000000002</v>
      </c>
      <c r="J417" s="36">
        <v>2.5482330000000002</v>
      </c>
      <c r="K417" s="36">
        <v>2.4257104550065174</v>
      </c>
      <c r="L417" s="36">
        <v>2.506290577604783</v>
      </c>
      <c r="M417" s="36">
        <v>2.6889069990004226</v>
      </c>
      <c r="N417" s="36">
        <v>2.8758328619710172</v>
      </c>
      <c r="O417" s="36">
        <v>2.9127756093859234</v>
      </c>
      <c r="P417" s="36">
        <v>2.8870189330578371</v>
      </c>
      <c r="Q417" s="36">
        <v>2.771561198164175</v>
      </c>
      <c r="R417" s="36">
        <v>2.6466963280066311</v>
      </c>
      <c r="S417" s="36">
        <v>2.5544366905115563</v>
      </c>
      <c r="T417" s="36">
        <v>2.5424393803818295</v>
      </c>
      <c r="U417" s="36">
        <v>2.5107174038348461</v>
      </c>
      <c r="V417" s="36">
        <v>2.5100664197702711</v>
      </c>
      <c r="W417" s="36">
        <v>2.5338471174901143</v>
      </c>
      <c r="X417" s="36">
        <v>2.5611748248686483</v>
      </c>
      <c r="Y417" s="36">
        <v>2.5922064273738421</v>
      </c>
      <c r="Z417" s="36">
        <v>2.6396732000930534</v>
      </c>
      <c r="AA417" s="36">
        <v>2.6461164992580204</v>
      </c>
      <c r="AB417" s="36">
        <v>2.7000000000000006</v>
      </c>
      <c r="AC417" s="36">
        <v>2.7980468254435324</v>
      </c>
      <c r="AD417" s="36">
        <v>2.9827931226048023</v>
      </c>
      <c r="AE417" s="36">
        <v>3.219261990187003</v>
      </c>
      <c r="AF417" s="36">
        <v>3.4662525326332267</v>
      </c>
      <c r="AG417" s="36">
        <v>3.5127430374413873</v>
      </c>
      <c r="AH417" s="36">
        <v>3.4402484827951305</v>
      </c>
    </row>
    <row r="418" spans="1:34" x14ac:dyDescent="0.25">
      <c r="A418">
        <v>32</v>
      </c>
      <c r="B418" t="s">
        <v>534</v>
      </c>
      <c r="C418" s="36">
        <v>8.6469880000000003</v>
      </c>
      <c r="D418" s="36">
        <v>8.9657680000000024</v>
      </c>
      <c r="E418" s="36">
        <v>9.1182350000000003</v>
      </c>
      <c r="F418" s="36">
        <v>8.8442825098417241</v>
      </c>
      <c r="G418" s="36">
        <v>8.4280373344935189</v>
      </c>
      <c r="H418" s="36">
        <v>8.0448827997469596</v>
      </c>
      <c r="I418" s="36">
        <v>7.7922265076601613</v>
      </c>
      <c r="J418" s="36">
        <v>8.0543066458507067</v>
      </c>
      <c r="K418" s="36">
        <v>9.0492803533437183</v>
      </c>
      <c r="L418" s="36">
        <v>9.667399332519711</v>
      </c>
      <c r="M418" s="36">
        <v>10.079262776613081</v>
      </c>
      <c r="N418" s="36">
        <v>10.643948129219991</v>
      </c>
      <c r="O418" s="36">
        <v>11.075406239535351</v>
      </c>
      <c r="P418" s="36">
        <v>11.452317572391784</v>
      </c>
      <c r="Q418" s="36">
        <v>11.604694556969774</v>
      </c>
      <c r="R418" s="36">
        <v>11.713170081967014</v>
      </c>
      <c r="S418" s="36">
        <v>11.886519994257606</v>
      </c>
      <c r="T418" s="36">
        <v>12.394305416695079</v>
      </c>
      <c r="U418" s="36">
        <v>13.984412728743569</v>
      </c>
      <c r="V418" s="36">
        <v>16.186861493079419</v>
      </c>
      <c r="W418" s="36">
        <v>17.037450856483662</v>
      </c>
      <c r="X418" s="36">
        <v>16.608513289682172</v>
      </c>
      <c r="Y418" s="36">
        <v>15.84752001321114</v>
      </c>
      <c r="Z418" s="36">
        <v>15.14253017225516</v>
      </c>
      <c r="AA418" s="36">
        <v>15.348923317302022</v>
      </c>
      <c r="AB418" s="36">
        <v>16.100000000000009</v>
      </c>
      <c r="AC418" s="36">
        <v>16.819312150728159</v>
      </c>
      <c r="AD418" s="36">
        <v>17.887106368676438</v>
      </c>
      <c r="AE418" s="36">
        <v>19.262226027741637</v>
      </c>
      <c r="AF418" s="36">
        <v>20.217318012680732</v>
      </c>
      <c r="AG418" s="36">
        <v>20.759702654420543</v>
      </c>
      <c r="AH418" s="36">
        <v>21.552967119768923</v>
      </c>
    </row>
    <row r="419" spans="1:34" x14ac:dyDescent="0.25">
      <c r="A419">
        <v>33</v>
      </c>
      <c r="B419" t="s">
        <v>535</v>
      </c>
      <c r="C419" s="36">
        <v>1.0690316884871973</v>
      </c>
      <c r="D419" s="36">
        <v>1.1174511896875736</v>
      </c>
      <c r="E419" s="36">
        <v>1.1411663068880191</v>
      </c>
      <c r="F419" s="36">
        <v>1.1500279860028311</v>
      </c>
      <c r="G419" s="36">
        <v>1.1413322692064536</v>
      </c>
      <c r="H419" s="36">
        <v>1.124592112686039</v>
      </c>
      <c r="I419" s="36">
        <v>1.1336615055901553</v>
      </c>
      <c r="J419" s="36">
        <v>1.1856396131786209</v>
      </c>
      <c r="K419" s="36">
        <v>1.2611291514742329</v>
      </c>
      <c r="L419" s="36">
        <v>1.3829805512852564</v>
      </c>
      <c r="M419" s="36">
        <v>1.5152487639017105</v>
      </c>
      <c r="N419" s="36">
        <v>1.6595767467287998</v>
      </c>
      <c r="O419" s="36">
        <v>1.9258505819626839</v>
      </c>
      <c r="P419" s="36">
        <v>2.2156402445981298</v>
      </c>
      <c r="Q419" s="36">
        <v>2.3899414820366549</v>
      </c>
      <c r="R419" s="36">
        <v>2.3679188834522904</v>
      </c>
      <c r="S419" s="36">
        <v>2.3089449462027587</v>
      </c>
      <c r="T419" s="36">
        <v>2.3908588990743653</v>
      </c>
      <c r="U419" s="36">
        <v>2.4345458156170086</v>
      </c>
      <c r="V419" s="36">
        <v>2.4959461664906977</v>
      </c>
      <c r="W419" s="36">
        <v>2.6187601973589096</v>
      </c>
      <c r="X419" s="36">
        <v>2.6898052221374478</v>
      </c>
      <c r="Y419" s="36">
        <v>2.6460687177138049</v>
      </c>
      <c r="Z419" s="36">
        <v>2.6192982263537461</v>
      </c>
      <c r="AA419" s="36">
        <v>2.6082385251431246</v>
      </c>
      <c r="AB419" s="36">
        <v>2.6</v>
      </c>
      <c r="AC419" s="36">
        <v>2.7999952317770642</v>
      </c>
      <c r="AD419" s="36">
        <v>2.8848690365962102</v>
      </c>
      <c r="AE419" s="36">
        <v>2.8725765017296943</v>
      </c>
      <c r="AF419" s="36">
        <v>2.9263546871718744</v>
      </c>
      <c r="AG419" s="36">
        <v>3.0682163689184274</v>
      </c>
      <c r="AH419" s="36">
        <v>3.276872304705809</v>
      </c>
    </row>
    <row r="420" spans="1:34" x14ac:dyDescent="0.25">
      <c r="A420">
        <v>34</v>
      </c>
      <c r="B420" t="s">
        <v>536</v>
      </c>
      <c r="C420" s="36">
        <v>1.6749279702394686</v>
      </c>
      <c r="D420" s="36">
        <v>1.520566681230594</v>
      </c>
      <c r="E420" s="36">
        <v>1.5738205499735758</v>
      </c>
      <c r="F420" s="36">
        <v>1.6109468381978211</v>
      </c>
      <c r="G420" s="36">
        <v>1.6834418712160624</v>
      </c>
      <c r="H420" s="36">
        <v>1.8623639518441479</v>
      </c>
      <c r="I420" s="36">
        <v>2.0057681388601853</v>
      </c>
      <c r="J420" s="36">
        <v>2.1402714214348357</v>
      </c>
      <c r="K420" s="36">
        <v>2.3037453492899056</v>
      </c>
      <c r="L420" s="36">
        <v>2.4988263497671372</v>
      </c>
      <c r="M420" s="36">
        <v>2.7206530401841742</v>
      </c>
      <c r="N420" s="36">
        <v>2.8857949163170002</v>
      </c>
      <c r="O420" s="36">
        <v>3.0331264178026656</v>
      </c>
      <c r="P420" s="36">
        <v>3.2434454286851748</v>
      </c>
      <c r="Q420" s="36">
        <v>3.5473494666404894</v>
      </c>
      <c r="R420" s="36">
        <v>3.6857190240212678</v>
      </c>
      <c r="S420" s="36">
        <v>3.6037152416927181</v>
      </c>
      <c r="T420" s="36">
        <v>3.6599709624507195</v>
      </c>
      <c r="U420" s="36">
        <v>3.8396604966573817</v>
      </c>
      <c r="V420" s="36">
        <v>4.216912871622875</v>
      </c>
      <c r="W420" s="36">
        <v>4.7913132680503683</v>
      </c>
      <c r="X420" s="36">
        <v>5.5739841806710828</v>
      </c>
      <c r="Y420" s="36">
        <v>6.0638678185927759</v>
      </c>
      <c r="Z420" s="36">
        <v>6.1078766443052448</v>
      </c>
      <c r="AA420" s="36">
        <v>6.0217169152093311</v>
      </c>
      <c r="AB420" s="36">
        <v>6.0000000000000027</v>
      </c>
      <c r="AC420" s="36">
        <v>6.5275225683412739</v>
      </c>
      <c r="AD420" s="36">
        <v>7.7710523213391003</v>
      </c>
      <c r="AE420" s="36">
        <v>8.7595772881918652</v>
      </c>
      <c r="AF420" s="36">
        <v>9.5325960873729674</v>
      </c>
      <c r="AG420" s="36">
        <v>10.203266331154808</v>
      </c>
      <c r="AH420" s="36">
        <v>10.385066819952192</v>
      </c>
    </row>
    <row r="421" spans="1:34" x14ac:dyDescent="0.25">
      <c r="A421">
        <v>35</v>
      </c>
      <c r="B421" t="s">
        <v>537</v>
      </c>
      <c r="C421" s="36">
        <v>7.3531431323686709</v>
      </c>
      <c r="D421" s="36">
        <v>7.5007117246124322</v>
      </c>
      <c r="E421" s="36">
        <v>7.5188965386957856</v>
      </c>
      <c r="F421" s="36">
        <v>7.4490815638972707</v>
      </c>
      <c r="G421" s="36">
        <v>6.7670707223608675</v>
      </c>
      <c r="H421" s="36">
        <v>6.5855915008202759</v>
      </c>
      <c r="I421" s="36">
        <v>6.1903418796434604</v>
      </c>
      <c r="J421" s="36">
        <v>6.2715348117999516</v>
      </c>
      <c r="K421" s="36">
        <v>6.4531997418297395</v>
      </c>
      <c r="L421" s="36">
        <v>6.5527199324151795</v>
      </c>
      <c r="M421" s="36">
        <v>6.7817160257573823</v>
      </c>
      <c r="N421" s="36">
        <v>7.2518973614441542</v>
      </c>
      <c r="O421" s="36">
        <v>7.7016762891349559</v>
      </c>
      <c r="P421" s="36">
        <v>8.1551741124710038</v>
      </c>
      <c r="Q421" s="36">
        <v>8.409040964219491</v>
      </c>
      <c r="R421" s="36">
        <v>8.1567471581743831</v>
      </c>
      <c r="S421" s="36">
        <v>7.7629066531125064</v>
      </c>
      <c r="T421" s="36">
        <v>7.5796057645763399</v>
      </c>
      <c r="U421" s="36">
        <v>7.4971974891782622</v>
      </c>
      <c r="V421" s="36">
        <v>7.7930555615732597</v>
      </c>
      <c r="W421" s="36">
        <v>8.0350195323784384</v>
      </c>
      <c r="X421" s="36">
        <v>7.856988340595163</v>
      </c>
      <c r="Y421" s="36">
        <v>7.5419929340342113</v>
      </c>
      <c r="Z421" s="36">
        <v>7.208841020798527</v>
      </c>
      <c r="AA421" s="36">
        <v>7.2555765321872991</v>
      </c>
      <c r="AB421" s="36">
        <v>7.5000000000000071</v>
      </c>
      <c r="AC421" s="36">
        <v>7.3896953972509518</v>
      </c>
      <c r="AD421" s="36">
        <v>7.4541811964633258</v>
      </c>
      <c r="AE421" s="36">
        <v>8.2535311431143157</v>
      </c>
      <c r="AF421" s="36">
        <v>8.8411544655545882</v>
      </c>
      <c r="AG421" s="36">
        <v>9.2209155401847678</v>
      </c>
      <c r="AH421" s="36">
        <v>9.9110060251295593</v>
      </c>
    </row>
    <row r="422" spans="1:34" x14ac:dyDescent="0.25">
      <c r="A422">
        <v>36</v>
      </c>
      <c r="B422" t="s">
        <v>538</v>
      </c>
      <c r="C422" s="36">
        <v>0.80905861223883457</v>
      </c>
      <c r="D422" s="36">
        <v>0.85251282010742424</v>
      </c>
      <c r="E422" s="36">
        <v>0.88989788352254051</v>
      </c>
      <c r="F422" s="36">
        <v>0.89990265817606063</v>
      </c>
      <c r="G422" s="36">
        <v>0.89844356859436092</v>
      </c>
      <c r="H422" s="36">
        <v>0.88319319989090028</v>
      </c>
      <c r="I422" s="36">
        <v>0.89252790395166226</v>
      </c>
      <c r="J422" s="36">
        <v>0.9705782824175303</v>
      </c>
      <c r="K422" s="36">
        <v>0.93379968192559393</v>
      </c>
      <c r="L422" s="36">
        <v>1.0035165874355187</v>
      </c>
      <c r="M422" s="36">
        <v>1.0942380175950064</v>
      </c>
      <c r="N422" s="36">
        <v>1.1603522516903102</v>
      </c>
      <c r="O422" s="36">
        <v>1.1657347049671758</v>
      </c>
      <c r="P422" s="36">
        <v>1.1685277744725353</v>
      </c>
      <c r="Q422" s="36">
        <v>1.1442364824453248</v>
      </c>
      <c r="R422" s="36">
        <v>1.171525331533807</v>
      </c>
      <c r="S422" s="36">
        <v>1.243456686949646</v>
      </c>
      <c r="T422" s="36">
        <v>1.3032000697259767</v>
      </c>
      <c r="U422" s="36">
        <v>1.3471018242568293</v>
      </c>
      <c r="V422" s="36">
        <v>1.4174181681595681</v>
      </c>
      <c r="W422" s="36">
        <v>1.5786318498739262</v>
      </c>
      <c r="X422" s="36">
        <v>1.7125657071096989</v>
      </c>
      <c r="Y422" s="36">
        <v>1.7827435567224823</v>
      </c>
      <c r="Z422" s="36">
        <v>1.809341710118447</v>
      </c>
      <c r="AA422" s="36">
        <v>1.7916816774427184</v>
      </c>
      <c r="AB422" s="36">
        <v>1.8000000000000014</v>
      </c>
      <c r="AC422" s="36">
        <v>1.8846139001553885</v>
      </c>
      <c r="AD422" s="36">
        <v>2.170483617221894</v>
      </c>
      <c r="AE422" s="36">
        <v>2.4509675450061068</v>
      </c>
      <c r="AF422" s="36">
        <v>2.6578989266164457</v>
      </c>
      <c r="AG422" s="36">
        <v>2.8665387602961698</v>
      </c>
      <c r="AH422" s="36">
        <v>3.0641706810849469</v>
      </c>
    </row>
    <row r="423" spans="1:34" x14ac:dyDescent="0.25">
      <c r="A423">
        <v>37</v>
      </c>
      <c r="B423" t="s">
        <v>539</v>
      </c>
      <c r="C423" s="36">
        <v>7.2869195319295201</v>
      </c>
      <c r="D423" s="36">
        <v>8.0092677073073517</v>
      </c>
      <c r="E423" s="36">
        <v>8.7290699250532313</v>
      </c>
      <c r="F423" s="36">
        <v>9.4618808153776897</v>
      </c>
      <c r="G423" s="36">
        <v>10.095052560861564</v>
      </c>
      <c r="H423" s="36">
        <v>10.622765289827646</v>
      </c>
      <c r="I423" s="36">
        <v>11.163205226821823</v>
      </c>
      <c r="J423" s="36">
        <v>11.499467829016917</v>
      </c>
      <c r="K423" s="36">
        <v>11.761511847254527</v>
      </c>
      <c r="L423" s="36">
        <v>12.049580944126902</v>
      </c>
      <c r="M423" s="36">
        <v>12.61245286803323</v>
      </c>
      <c r="N423" s="36">
        <v>13.711855728753081</v>
      </c>
      <c r="O423" s="36">
        <v>15.584118932944858</v>
      </c>
      <c r="P423" s="36">
        <v>17.905960212773405</v>
      </c>
      <c r="Q423" s="36">
        <v>20.042408224846152</v>
      </c>
      <c r="R423" s="36">
        <v>22.837070052376372</v>
      </c>
      <c r="S423" s="36">
        <v>26.834148405540123</v>
      </c>
      <c r="T423" s="36">
        <v>30.226519759737812</v>
      </c>
      <c r="U423" s="36">
        <v>32.35205300695025</v>
      </c>
      <c r="V423" s="36">
        <v>34.534764800245682</v>
      </c>
      <c r="W423" s="36">
        <v>37.226285642127728</v>
      </c>
      <c r="X423" s="36">
        <v>39.884055905916306</v>
      </c>
      <c r="Y423" s="36">
        <v>42.344929236308332</v>
      </c>
      <c r="Z423" s="36">
        <v>44.694540495138888</v>
      </c>
      <c r="AA423" s="36">
        <v>47.629759497186384</v>
      </c>
      <c r="AB423" s="36">
        <v>49.800000000000026</v>
      </c>
      <c r="AC423" s="36">
        <v>51.600190210457569</v>
      </c>
      <c r="AD423" s="36">
        <v>55.041013284214095</v>
      </c>
      <c r="AE423" s="36">
        <v>57.524746903191357</v>
      </c>
      <c r="AF423" s="36">
        <v>58.405832393006818</v>
      </c>
      <c r="AG423" s="36">
        <v>59.561524654591103</v>
      </c>
      <c r="AH423" s="36">
        <v>61.428702737990115</v>
      </c>
    </row>
    <row r="424" spans="1:34" x14ac:dyDescent="0.25">
      <c r="A424">
        <v>38</v>
      </c>
      <c r="B424" t="s">
        <v>540</v>
      </c>
      <c r="C424" s="36">
        <v>11.31406692837043</v>
      </c>
      <c r="D424" s="36">
        <v>11.972881920064957</v>
      </c>
      <c r="E424" s="36">
        <v>12.549727406970575</v>
      </c>
      <c r="F424" s="36">
        <v>13.221878154679603</v>
      </c>
      <c r="G424" s="36">
        <v>13.85272382569139</v>
      </c>
      <c r="H424" s="36">
        <v>14.561660948328713</v>
      </c>
      <c r="I424" s="36">
        <v>15.278423423726712</v>
      </c>
      <c r="J424" s="36">
        <v>16.100985831361328</v>
      </c>
      <c r="K424" s="36">
        <v>17.010907366172962</v>
      </c>
      <c r="L424" s="36">
        <v>17.962862785496345</v>
      </c>
      <c r="M424" s="36">
        <v>18.863953399465455</v>
      </c>
      <c r="N424" s="36">
        <v>19.81846637532443</v>
      </c>
      <c r="O424" s="36">
        <v>20.844273906576976</v>
      </c>
      <c r="P424" s="36">
        <v>21.83184518336946</v>
      </c>
      <c r="Q424" s="36">
        <v>22.722492820652938</v>
      </c>
      <c r="R424" s="36">
        <v>23.450785961377008</v>
      </c>
      <c r="S424" s="36">
        <v>24.309242945874058</v>
      </c>
      <c r="T424" s="36">
        <v>25.379203521861022</v>
      </c>
      <c r="U424" s="36">
        <v>26.691324807021569</v>
      </c>
      <c r="V424" s="36">
        <v>27.901573014151939</v>
      </c>
      <c r="W424" s="36">
        <v>28.868735523543073</v>
      </c>
      <c r="X424" s="36">
        <v>29.47014668069351</v>
      </c>
      <c r="Y424" s="36">
        <v>29.59692412994189</v>
      </c>
      <c r="Z424" s="36">
        <v>29.843551908686944</v>
      </c>
      <c r="AA424" s="36">
        <v>30.051749417036032</v>
      </c>
      <c r="AB424" s="36">
        <v>29.9</v>
      </c>
      <c r="AC424" s="36">
        <v>29.703387370888596</v>
      </c>
      <c r="AD424" s="36">
        <v>29.843299670935881</v>
      </c>
      <c r="AE424" s="36">
        <v>30.451380547131468</v>
      </c>
      <c r="AF424" s="36">
        <v>31.158409666217619</v>
      </c>
      <c r="AG424" s="36">
        <v>31.924884495018183</v>
      </c>
      <c r="AH424" s="36">
        <v>32.79617233770901</v>
      </c>
    </row>
    <row r="425" spans="1:34" x14ac:dyDescent="0.25">
      <c r="A425">
        <v>39</v>
      </c>
      <c r="B425" t="s">
        <v>541</v>
      </c>
      <c r="C425" s="36">
        <v>21.477375652660903</v>
      </c>
      <c r="D425" s="36">
        <v>22.746484570617898</v>
      </c>
      <c r="E425" s="36">
        <v>24.247114776024322</v>
      </c>
      <c r="F425" s="36">
        <v>25.772876876256483</v>
      </c>
      <c r="G425" s="36">
        <v>27.326265685455223</v>
      </c>
      <c r="H425" s="36">
        <v>29.012855563700814</v>
      </c>
      <c r="I425" s="36">
        <v>30.993019499856601</v>
      </c>
      <c r="J425" s="36">
        <v>33.07119067310753</v>
      </c>
      <c r="K425" s="36">
        <v>35.341089925187525</v>
      </c>
      <c r="L425" s="36">
        <v>37.907825156297875</v>
      </c>
      <c r="M425" s="36">
        <v>40.833642863449562</v>
      </c>
      <c r="N425" s="36">
        <v>44.277429777851069</v>
      </c>
      <c r="O425" s="36">
        <v>49.140166008753049</v>
      </c>
      <c r="P425" s="36">
        <v>56.449152672504368</v>
      </c>
      <c r="Q425" s="36">
        <v>63.511745712949633</v>
      </c>
      <c r="R425" s="36">
        <v>65.552454042170766</v>
      </c>
      <c r="S425" s="36">
        <v>64.81678187637209</v>
      </c>
      <c r="T425" s="36">
        <v>65.299522494085025</v>
      </c>
      <c r="U425" s="36">
        <v>67.264736773668446</v>
      </c>
      <c r="V425" s="36">
        <v>70.798745884859642</v>
      </c>
      <c r="W425" s="36">
        <v>75.725860983168715</v>
      </c>
      <c r="X425" s="36">
        <v>81.120283873672037</v>
      </c>
      <c r="Y425" s="36">
        <v>85.900493290637172</v>
      </c>
      <c r="Z425" s="36">
        <v>90.791483171237857</v>
      </c>
      <c r="AA425" s="36">
        <v>96.788237481836859</v>
      </c>
      <c r="AB425" s="36">
        <v>103.60000000000012</v>
      </c>
      <c r="AC425" s="36">
        <v>110.6857308055682</v>
      </c>
      <c r="AD425" s="36">
        <v>117.73987178685944</v>
      </c>
      <c r="AE425" s="36">
        <v>125.40336487956397</v>
      </c>
      <c r="AF425" s="36">
        <v>133.93590450041623</v>
      </c>
      <c r="AG425" s="36">
        <v>143.41223731813062</v>
      </c>
      <c r="AH425" s="36">
        <v>153.809506192664</v>
      </c>
    </row>
    <row r="426" spans="1:34" x14ac:dyDescent="0.25">
      <c r="A426">
        <v>40</v>
      </c>
      <c r="B426" t="s">
        <v>542</v>
      </c>
      <c r="C426" s="36">
        <v>0.57335554647808618</v>
      </c>
      <c r="D426" s="36">
        <v>0.67464582483693503</v>
      </c>
      <c r="E426" s="36">
        <v>0.78736511631135908</v>
      </c>
      <c r="F426" s="36">
        <v>0.8658952515888515</v>
      </c>
      <c r="G426" s="36">
        <v>0.94962311315595116</v>
      </c>
      <c r="H426" s="36">
        <v>1.0176172145401359</v>
      </c>
      <c r="I426" s="36">
        <v>1.0936437066566864</v>
      </c>
      <c r="J426" s="36">
        <v>1.1871641493253577</v>
      </c>
      <c r="K426" s="36">
        <v>1.3090287579491684</v>
      </c>
      <c r="L426" s="36">
        <v>1.4511985835483465</v>
      </c>
      <c r="M426" s="36">
        <v>1.6776777127223701</v>
      </c>
      <c r="N426" s="36">
        <v>2.5370643554441283</v>
      </c>
      <c r="O426" s="36">
        <v>4.083194786323884</v>
      </c>
      <c r="P426" s="36">
        <v>6.2151199313148142</v>
      </c>
      <c r="Q426" s="36">
        <v>8.2763335752586222</v>
      </c>
      <c r="R426" s="36">
        <v>10.2613742271527</v>
      </c>
      <c r="S426" s="36">
        <v>12.042791822550889</v>
      </c>
      <c r="T426" s="36">
        <v>13.356869850984957</v>
      </c>
      <c r="U426" s="36">
        <v>14.195616533998539</v>
      </c>
      <c r="V426" s="36">
        <v>15.232595795165039</v>
      </c>
      <c r="W426" s="36">
        <v>16.630015500733286</v>
      </c>
      <c r="X426" s="36">
        <v>17.275503268706426</v>
      </c>
      <c r="Y426" s="36">
        <v>17.41479226592838</v>
      </c>
      <c r="Z426" s="36">
        <v>19.816362598975818</v>
      </c>
      <c r="AA426" s="36">
        <v>23.917781842228525</v>
      </c>
      <c r="AB426" s="36">
        <v>27.600000000000009</v>
      </c>
      <c r="AC426" s="36">
        <v>32.793475871806578</v>
      </c>
      <c r="AD426" s="36">
        <v>39.715716128133948</v>
      </c>
      <c r="AE426" s="36">
        <v>46.469546292784365</v>
      </c>
      <c r="AF426" s="36">
        <v>54.786631178516963</v>
      </c>
      <c r="AG426" s="36">
        <v>66.104294337981557</v>
      </c>
      <c r="AH426" s="36">
        <v>77.904621982874716</v>
      </c>
    </row>
    <row r="427" spans="1:34" x14ac:dyDescent="0.25">
      <c r="A427">
        <v>41</v>
      </c>
      <c r="B427" t="s">
        <v>244</v>
      </c>
      <c r="C427" s="36">
        <v>13.373166631140315</v>
      </c>
      <c r="D427" s="36">
        <v>14.706587994368228</v>
      </c>
      <c r="E427" s="36">
        <v>16.137638873964583</v>
      </c>
      <c r="F427" s="36">
        <v>17.633396356688095</v>
      </c>
      <c r="G427" s="36">
        <v>18.653024100557214</v>
      </c>
      <c r="H427" s="36">
        <v>19.81889074743675</v>
      </c>
      <c r="I427" s="36">
        <v>21.553413016523091</v>
      </c>
      <c r="J427" s="36">
        <v>23.888100259245572</v>
      </c>
      <c r="K427" s="36">
        <v>26.147862170407485</v>
      </c>
      <c r="L427" s="36">
        <v>28.936206655283385</v>
      </c>
      <c r="M427" s="36">
        <v>32.862983983438177</v>
      </c>
      <c r="N427" s="36">
        <v>37.963736548740499</v>
      </c>
      <c r="O427" s="36">
        <v>44.232949858459307</v>
      </c>
      <c r="P427" s="36">
        <v>49.578112554535856</v>
      </c>
      <c r="Q427" s="36">
        <v>53.425991455863667</v>
      </c>
      <c r="R427" s="36">
        <v>56.771098181624929</v>
      </c>
      <c r="S427" s="36">
        <v>59.909132178601595</v>
      </c>
      <c r="T427" s="36">
        <v>63.82777453875272</v>
      </c>
      <c r="U427" s="36">
        <v>68.627321814991944</v>
      </c>
      <c r="V427" s="36">
        <v>73.636293161606375</v>
      </c>
      <c r="W427" s="36">
        <v>78.432347326246614</v>
      </c>
      <c r="X427" s="36">
        <v>80.412988279881915</v>
      </c>
      <c r="Y427" s="36">
        <v>77.650505281363607</v>
      </c>
      <c r="Z427" s="36">
        <v>75.576948479062082</v>
      </c>
      <c r="AA427" s="36">
        <v>76.610999346754554</v>
      </c>
      <c r="AB427" s="36">
        <v>79.600000000000023</v>
      </c>
      <c r="AC427" s="36">
        <v>84.440684589461611</v>
      </c>
      <c r="AD427" s="36">
        <v>89.335312685386484</v>
      </c>
      <c r="AE427" s="36">
        <v>96.233591677529361</v>
      </c>
      <c r="AF427" s="36">
        <v>104.61863360526013</v>
      </c>
      <c r="AG427" s="36">
        <v>111.30479139043115</v>
      </c>
      <c r="AH427" s="36">
        <v>117.30714705471351</v>
      </c>
    </row>
    <row r="428" spans="1:34" x14ac:dyDescent="0.25">
      <c r="A428">
        <v>42</v>
      </c>
      <c r="B428" t="s">
        <v>543</v>
      </c>
      <c r="C428" s="36">
        <v>2.1964430332781806</v>
      </c>
      <c r="D428" s="36">
        <v>2.7645469380280554</v>
      </c>
      <c r="E428" s="36">
        <v>3.3694907693194538</v>
      </c>
      <c r="F428" s="36">
        <v>3.8733977266016608</v>
      </c>
      <c r="G428" s="36">
        <v>4.1779938177219664</v>
      </c>
      <c r="H428" s="36">
        <v>3.981274972170104</v>
      </c>
      <c r="I428" s="36">
        <v>3.7257646282082875</v>
      </c>
      <c r="J428" s="36">
        <v>3.7734679725890885</v>
      </c>
      <c r="K428" s="36">
        <v>3.8713939737748744</v>
      </c>
      <c r="L428" s="36">
        <v>3.9998613564434002</v>
      </c>
      <c r="M428" s="36">
        <v>4.2485286258901409</v>
      </c>
      <c r="N428" s="36">
        <v>4.9437194714806187</v>
      </c>
      <c r="O428" s="36">
        <v>5.9577282566410865</v>
      </c>
      <c r="P428" s="36">
        <v>7.300022744142999</v>
      </c>
      <c r="Q428" s="36">
        <v>8.3026981871106997</v>
      </c>
      <c r="R428" s="36">
        <v>8.7536463116914618</v>
      </c>
      <c r="S428" s="36">
        <v>9.1691061901398001</v>
      </c>
      <c r="T428" s="36">
        <v>9.65148350106994</v>
      </c>
      <c r="U428" s="36">
        <v>10.199661048432398</v>
      </c>
      <c r="V428" s="36">
        <v>10.990282614960005</v>
      </c>
      <c r="W428" s="36">
        <v>12.594689524837076</v>
      </c>
      <c r="X428" s="36">
        <v>14.074638234610175</v>
      </c>
      <c r="Y428" s="36">
        <v>15.680383922843006</v>
      </c>
      <c r="Z428" s="36">
        <v>17.360514887998143</v>
      </c>
      <c r="AA428" s="36">
        <v>18.192353341506792</v>
      </c>
      <c r="AB428" s="36">
        <v>18.500000000000014</v>
      </c>
      <c r="AC428" s="36">
        <v>18.710699016034276</v>
      </c>
      <c r="AD428" s="36">
        <v>19.375061405635282</v>
      </c>
      <c r="AE428" s="36">
        <v>20.346196049634461</v>
      </c>
      <c r="AF428" s="36">
        <v>21.708655300670053</v>
      </c>
      <c r="AG428" s="36">
        <v>23.687776783336552</v>
      </c>
      <c r="AH428" s="36">
        <v>26.124853046502142</v>
      </c>
    </row>
    <row r="429" spans="1:34" x14ac:dyDescent="0.25">
      <c r="A429">
        <v>43</v>
      </c>
      <c r="B429" t="s">
        <v>544</v>
      </c>
      <c r="C429" s="36">
        <v>3.9275257355889068</v>
      </c>
      <c r="D429" s="36">
        <v>4.3605350312779461</v>
      </c>
      <c r="E429" s="36">
        <v>4.8833536365179784</v>
      </c>
      <c r="F429" s="36">
        <v>5.60305007924892</v>
      </c>
      <c r="G429" s="36">
        <v>6.2062519273248133</v>
      </c>
      <c r="H429" s="36">
        <v>7.0533168792385785</v>
      </c>
      <c r="I429" s="36">
        <v>7.8539650052525678</v>
      </c>
      <c r="J429" s="36">
        <v>8.7225290661346353</v>
      </c>
      <c r="K429" s="36">
        <v>9.9568153726398396</v>
      </c>
      <c r="L429" s="36">
        <v>10.94401480449349</v>
      </c>
      <c r="M429" s="36">
        <v>11.442614374235227</v>
      </c>
      <c r="N429" s="36">
        <v>12.726071556940543</v>
      </c>
      <c r="O429" s="36">
        <v>14.462941260902124</v>
      </c>
      <c r="P429" s="36">
        <v>16.163456085308134</v>
      </c>
      <c r="Q429" s="36">
        <v>17.831664918306373</v>
      </c>
      <c r="R429" s="36">
        <v>19.28539534036646</v>
      </c>
      <c r="S429" s="36">
        <v>21.247813708277739</v>
      </c>
      <c r="T429" s="36">
        <v>23.511098843254654</v>
      </c>
      <c r="U429" s="36">
        <v>24.891394602131605</v>
      </c>
      <c r="V429" s="36">
        <v>25.432397324269392</v>
      </c>
      <c r="W429" s="36">
        <v>26.13282969531722</v>
      </c>
      <c r="X429" s="36">
        <v>27.276112295790064</v>
      </c>
      <c r="Y429" s="36">
        <v>28.424609952107691</v>
      </c>
      <c r="Z429" s="36">
        <v>28.852188811293271</v>
      </c>
      <c r="AA429" s="36">
        <v>29.282056571355589</v>
      </c>
      <c r="AB429" s="36">
        <v>31.099999999999994</v>
      </c>
      <c r="AC429" s="36">
        <v>34.000292569457152</v>
      </c>
      <c r="AD429" s="36">
        <v>36.38189521199029</v>
      </c>
      <c r="AE429" s="36">
        <v>38.428050174595349</v>
      </c>
      <c r="AF429" s="36">
        <v>40.972538805972448</v>
      </c>
      <c r="AG429" s="36">
        <v>43.419887552100242</v>
      </c>
      <c r="AH429" s="36">
        <v>46.292042776805793</v>
      </c>
    </row>
    <row r="430" spans="1:34" x14ac:dyDescent="0.25">
      <c r="A430">
        <v>44</v>
      </c>
      <c r="B430" t="s">
        <v>545</v>
      </c>
      <c r="C430" s="36">
        <v>0.13780064870674594</v>
      </c>
      <c r="D430" s="36">
        <v>0.1560340414377332</v>
      </c>
      <c r="E430" s="36">
        <v>0.17509777680622704</v>
      </c>
      <c r="F430" s="36">
        <v>0.19248763358261642</v>
      </c>
      <c r="G430" s="36">
        <v>0.22434483396771146</v>
      </c>
      <c r="H430" s="36">
        <v>0.21504916855454245</v>
      </c>
      <c r="I430" s="36">
        <v>0.50534400000000013</v>
      </c>
      <c r="J430" s="36">
        <v>0.53994000000000009</v>
      </c>
      <c r="K430" s="36">
        <v>0.40152666759396083</v>
      </c>
      <c r="L430" s="36">
        <v>0.43769293085224525</v>
      </c>
      <c r="M430" s="36">
        <v>0.48890318884927475</v>
      </c>
      <c r="N430" s="36">
        <v>0.40540858406196478</v>
      </c>
      <c r="O430" s="36">
        <v>0.53172991557329996</v>
      </c>
      <c r="P430" s="36">
        <v>0.59864892584108131</v>
      </c>
      <c r="Q430" s="36">
        <v>0.6458867525113331</v>
      </c>
      <c r="R430" s="36">
        <v>0.64712758162653716</v>
      </c>
      <c r="S430" s="36">
        <v>0.65653972012018169</v>
      </c>
      <c r="T430" s="36">
        <v>0.67405956211523743</v>
      </c>
      <c r="U430" s="36">
        <v>0.76507693275209276</v>
      </c>
      <c r="V430" s="36">
        <v>0.78938522304286363</v>
      </c>
      <c r="W430" s="36">
        <v>0.87119694519437973</v>
      </c>
      <c r="X430" s="36">
        <v>0.96676373528022097</v>
      </c>
      <c r="Y430" s="36">
        <v>1.0486525906543154</v>
      </c>
      <c r="Z430" s="36">
        <v>1.0229549783054639</v>
      </c>
      <c r="AA430" s="36">
        <v>1.0718460491399302</v>
      </c>
      <c r="AB430" s="36">
        <v>1.2000000000000002</v>
      </c>
      <c r="AC430" s="36">
        <v>1.2349959397373464</v>
      </c>
      <c r="AD430" s="36">
        <v>1.1455800086777714</v>
      </c>
      <c r="AE430" s="36">
        <v>1.1151755861120005</v>
      </c>
      <c r="AF430" s="36">
        <v>1.1548172953706071</v>
      </c>
      <c r="AG430" s="36">
        <v>1.2354941728596216</v>
      </c>
      <c r="AH430" s="36">
        <v>1.283942729983059</v>
      </c>
    </row>
    <row r="431" spans="1:34" x14ac:dyDescent="0.25">
      <c r="A431">
        <v>45</v>
      </c>
      <c r="B431" t="s">
        <v>546</v>
      </c>
      <c r="C431" s="36">
        <v>157.24357954613569</v>
      </c>
      <c r="D431" s="36">
        <v>163.56430630553939</v>
      </c>
      <c r="E431" s="36">
        <v>169.76088803436053</v>
      </c>
      <c r="F431" s="36">
        <v>174.38711820173742</v>
      </c>
      <c r="G431" s="36">
        <v>177.93618528113154</v>
      </c>
      <c r="H431" s="36">
        <v>180.88160753623819</v>
      </c>
      <c r="I431" s="36">
        <v>184.52795021441906</v>
      </c>
      <c r="J431" s="36">
        <v>189.01751842769784</v>
      </c>
      <c r="K431" s="36">
        <v>193.41231736621037</v>
      </c>
      <c r="L431" s="36">
        <v>198.51951382743971</v>
      </c>
      <c r="M431" s="36">
        <v>204.6820544426493</v>
      </c>
      <c r="N431" s="36">
        <v>212.36127044321537</v>
      </c>
      <c r="O431" s="36">
        <v>221.50216114499969</v>
      </c>
      <c r="P431" s="36">
        <v>230.32548284175408</v>
      </c>
      <c r="Q431" s="36">
        <v>238.28638574994275</v>
      </c>
      <c r="R431" s="36">
        <v>247.12104880023409</v>
      </c>
      <c r="S431" s="36">
        <v>257.56439808613459</v>
      </c>
      <c r="T431" s="36">
        <v>269.55253352148389</v>
      </c>
      <c r="U431" s="36">
        <v>282.64611961511474</v>
      </c>
      <c r="V431" s="36">
        <v>294.08227085784398</v>
      </c>
      <c r="W431" s="36">
        <v>301.50013387117349</v>
      </c>
      <c r="X431" s="36">
        <v>304.27465171565399</v>
      </c>
      <c r="Y431" s="36">
        <v>303.36952652192582</v>
      </c>
      <c r="Z431" s="36">
        <v>301.35511814542525</v>
      </c>
      <c r="AA431" s="36">
        <v>299.42626821648582</v>
      </c>
      <c r="AB431" s="36">
        <v>298.90000000000015</v>
      </c>
      <c r="AC431" s="36">
        <v>301.51213845608544</v>
      </c>
      <c r="AD431" s="36">
        <v>305.05607203872847</v>
      </c>
      <c r="AE431" s="36">
        <v>308.77374119646464</v>
      </c>
      <c r="AF431" s="36">
        <v>314.1660426786388</v>
      </c>
      <c r="AG431" s="36">
        <v>319.8666589576481</v>
      </c>
      <c r="AH431" s="36">
        <v>324.73045397157659</v>
      </c>
    </row>
    <row r="432" spans="1:34" x14ac:dyDescent="0.25">
      <c r="A432">
        <v>46</v>
      </c>
      <c r="B432" t="s">
        <v>547</v>
      </c>
      <c r="C432" s="36">
        <v>5.2777378180029553</v>
      </c>
      <c r="D432" s="36">
        <v>5.9263817540787302</v>
      </c>
      <c r="E432" s="36">
        <v>6.5588210843387751</v>
      </c>
      <c r="F432" s="36">
        <v>6.9742953029544337</v>
      </c>
      <c r="G432" s="36">
        <v>7.1836831780874943</v>
      </c>
      <c r="H432" s="36">
        <v>7.4964448672268471</v>
      </c>
      <c r="I432" s="36">
        <v>8.3460472648229107</v>
      </c>
      <c r="J432" s="36">
        <v>9.8274583857036291</v>
      </c>
      <c r="K432" s="36">
        <v>11.969100814120036</v>
      </c>
      <c r="L432" s="36">
        <v>14.610216681797789</v>
      </c>
      <c r="M432" s="36">
        <v>18.494767427202721</v>
      </c>
      <c r="N432" s="36">
        <v>22.307430880305461</v>
      </c>
      <c r="O432" s="36">
        <v>26.861442127835847</v>
      </c>
      <c r="P432" s="36">
        <v>32.571897434254602</v>
      </c>
      <c r="Q432" s="36">
        <v>36.159044977681198</v>
      </c>
      <c r="R432" s="36">
        <v>36.993332042043228</v>
      </c>
      <c r="S432" s="36">
        <v>37.244063597761574</v>
      </c>
      <c r="T432" s="36">
        <v>38.375978217647827</v>
      </c>
      <c r="U432" s="36">
        <v>40.587610518036989</v>
      </c>
      <c r="V432" s="36">
        <v>44.819329723269611</v>
      </c>
      <c r="W432" s="36">
        <v>48.713406365733199</v>
      </c>
      <c r="X432" s="36">
        <v>49.458064483688801</v>
      </c>
      <c r="Y432" s="36">
        <v>47.118260731215685</v>
      </c>
      <c r="Z432" s="36">
        <v>45.545493764105494</v>
      </c>
      <c r="AA432" s="36">
        <v>46.619981373330504</v>
      </c>
      <c r="AB432" s="36">
        <v>49.400000000000055</v>
      </c>
      <c r="AC432" s="36">
        <v>52.882363547222738</v>
      </c>
      <c r="AD432" s="36">
        <v>55.760778850410532</v>
      </c>
      <c r="AE432" s="36">
        <v>59.706178190853855</v>
      </c>
      <c r="AF432" s="36">
        <v>63.84802463063172</v>
      </c>
      <c r="AG432" s="36">
        <v>66.409574129012228</v>
      </c>
      <c r="AH432" s="36">
        <v>68.671208586685268</v>
      </c>
    </row>
    <row r="433" spans="1:34" x14ac:dyDescent="0.25">
      <c r="A433">
        <v>47</v>
      </c>
      <c r="B433" t="s">
        <v>548</v>
      </c>
      <c r="C433" s="36">
        <v>0.61687220494293138</v>
      </c>
      <c r="D433" s="36">
        <v>0.65833182857015915</v>
      </c>
      <c r="E433" s="36">
        <v>0.6804334430854887</v>
      </c>
      <c r="F433" s="36">
        <v>0.61424519533696387</v>
      </c>
      <c r="G433" s="36">
        <v>0.62897778641363533</v>
      </c>
      <c r="H433" s="36">
        <v>0.69235732772444936</v>
      </c>
      <c r="I433" s="36">
        <v>0.70764460602018597</v>
      </c>
      <c r="J433" s="36">
        <v>0.73645658969711392</v>
      </c>
      <c r="K433" s="36">
        <v>0.78340323270613255</v>
      </c>
      <c r="L433" s="36">
        <v>0.85263961041434899</v>
      </c>
      <c r="M433" s="36">
        <v>0.99759009559496792</v>
      </c>
      <c r="N433" s="36">
        <v>1.2252810305862172</v>
      </c>
      <c r="O433" s="36">
        <v>1.6203697049259604</v>
      </c>
      <c r="P433" s="36">
        <v>1.9633520350990503</v>
      </c>
      <c r="Q433" s="36">
        <v>2.2922707693814068</v>
      </c>
      <c r="R433" s="36">
        <v>2.6597474337019524</v>
      </c>
      <c r="S433" s="36">
        <v>3.0864861296774642</v>
      </c>
      <c r="T433" s="36">
        <v>3.5382103335282413</v>
      </c>
      <c r="U433" s="36">
        <v>3.9600320798573687</v>
      </c>
      <c r="V433" s="36">
        <v>4.241869946697391</v>
      </c>
      <c r="W433" s="36">
        <v>4.4590481347621873</v>
      </c>
      <c r="X433" s="36">
        <v>4.7799554616292861</v>
      </c>
      <c r="Y433" s="36">
        <v>5.1449524173092991</v>
      </c>
      <c r="Z433" s="36">
        <v>5.3104069381187857</v>
      </c>
      <c r="AA433" s="36">
        <v>5.2509201387676558</v>
      </c>
      <c r="AB433" s="36">
        <v>5.4000000000000048</v>
      </c>
      <c r="AC433" s="36">
        <v>5.7646075059070929</v>
      </c>
      <c r="AD433" s="36">
        <v>5.8357835272579077</v>
      </c>
      <c r="AE433" s="36">
        <v>5.813011689481506</v>
      </c>
      <c r="AF433" s="36">
        <v>5.8461303842827821</v>
      </c>
      <c r="AG433" s="36">
        <v>5.9442615652510415</v>
      </c>
      <c r="AH433" s="36">
        <v>6.2580524633728292</v>
      </c>
    </row>
    <row r="434" spans="1:34" x14ac:dyDescent="0.25">
      <c r="A434">
        <v>48</v>
      </c>
      <c r="B434" t="s">
        <v>549</v>
      </c>
      <c r="C434" s="36">
        <v>0.98905020526962129</v>
      </c>
      <c r="D434" s="36">
        <v>1.3229963175846557</v>
      </c>
      <c r="E434" s="36">
        <v>1.617477841333212</v>
      </c>
      <c r="F434" s="36">
        <v>1.8672243305146308</v>
      </c>
      <c r="G434" s="36">
        <v>2.0920458047785191</v>
      </c>
      <c r="H434" s="36">
        <v>2.2161064852790266</v>
      </c>
      <c r="I434" s="36">
        <v>2.4061244995213138</v>
      </c>
      <c r="J434" s="36">
        <v>2.6535329832435339</v>
      </c>
      <c r="K434" s="36">
        <v>2.9118763795812779</v>
      </c>
      <c r="L434" s="36">
        <v>3.2670769879273536</v>
      </c>
      <c r="M434" s="36">
        <v>4.0235288387538892</v>
      </c>
      <c r="N434" s="36">
        <v>5.2081232329990721</v>
      </c>
      <c r="O434" s="36">
        <v>7.1117944728348741</v>
      </c>
      <c r="P434" s="36">
        <v>9.3220245917981437</v>
      </c>
      <c r="Q434" s="36">
        <v>10.936040852144062</v>
      </c>
      <c r="R434" s="36">
        <v>12.441985321614171</v>
      </c>
      <c r="S434" s="36">
        <v>14.232619943421707</v>
      </c>
      <c r="T434" s="36">
        <v>16.277902069318305</v>
      </c>
      <c r="U434" s="36">
        <v>18.450066689357808</v>
      </c>
      <c r="V434" s="36">
        <v>20.732409751787142</v>
      </c>
      <c r="W434" s="36">
        <v>22.814395658677459</v>
      </c>
      <c r="X434" s="36">
        <v>24.245812296272334</v>
      </c>
      <c r="Y434" s="36">
        <v>26.02356088187689</v>
      </c>
      <c r="Z434" s="36">
        <v>27.278046117734437</v>
      </c>
      <c r="AA434" s="36">
        <v>27.576594042735088</v>
      </c>
      <c r="AB434" s="36">
        <v>27.500000000000014</v>
      </c>
      <c r="AC434" s="36">
        <v>27.191437156388165</v>
      </c>
      <c r="AD434" s="36">
        <v>26.6507135358084</v>
      </c>
      <c r="AE434" s="36">
        <v>26.495249633809618</v>
      </c>
      <c r="AF434" s="36">
        <v>26.95042199706786</v>
      </c>
      <c r="AG434" s="36">
        <v>26.511661199500253</v>
      </c>
      <c r="AH434" s="36">
        <v>25.929823347990062</v>
      </c>
    </row>
    <row r="435" spans="1:34" x14ac:dyDescent="0.25">
      <c r="A435">
        <v>49</v>
      </c>
      <c r="B435" t="s">
        <v>550</v>
      </c>
      <c r="C435" s="36">
        <v>9.0853616788236415</v>
      </c>
      <c r="D435" s="36">
        <v>10.29834182177108</v>
      </c>
      <c r="E435" s="36">
        <v>11.634837414254143</v>
      </c>
      <c r="F435" s="36">
        <v>12.997936126402546</v>
      </c>
      <c r="G435" s="36">
        <v>14.237093257485679</v>
      </c>
      <c r="H435" s="36">
        <v>15.566568209881787</v>
      </c>
      <c r="I435" s="36">
        <v>16.853316278740277</v>
      </c>
      <c r="J435" s="36">
        <v>18.013214645975896</v>
      </c>
      <c r="K435" s="36">
        <v>19.249634044776666</v>
      </c>
      <c r="L435" s="36">
        <v>20.69704823128426</v>
      </c>
      <c r="M435" s="36">
        <v>23.061709146420739</v>
      </c>
      <c r="N435" s="36">
        <v>26.249676712815102</v>
      </c>
      <c r="O435" s="36">
        <v>30.296380996315257</v>
      </c>
      <c r="P435" s="36">
        <v>35.176937957253152</v>
      </c>
      <c r="Q435" s="36">
        <v>39.128010080720131</v>
      </c>
      <c r="R435" s="36">
        <v>42.12730829629897</v>
      </c>
      <c r="S435" s="36">
        <v>45.378009462779822</v>
      </c>
      <c r="T435" s="36">
        <v>48.423584359709004</v>
      </c>
      <c r="U435" s="36">
        <v>52.164600168779501</v>
      </c>
      <c r="V435" s="36">
        <v>56.154970732807321</v>
      </c>
      <c r="W435" s="36">
        <v>59.671234263199857</v>
      </c>
      <c r="X435" s="36">
        <v>63.312475159491953</v>
      </c>
      <c r="Y435" s="36">
        <v>65.893088063223786</v>
      </c>
      <c r="Z435" s="36">
        <v>68.420415673222735</v>
      </c>
      <c r="AA435" s="36">
        <v>70.940540549863641</v>
      </c>
      <c r="AB435" s="36">
        <v>73.700000000000031</v>
      </c>
      <c r="AC435" s="36">
        <v>77.01848566569565</v>
      </c>
      <c r="AD435" s="36">
        <v>79.173522241148291</v>
      </c>
      <c r="AE435" s="36">
        <v>80.835558106227239</v>
      </c>
      <c r="AF435" s="36">
        <v>82.908643694017755</v>
      </c>
      <c r="AG435" s="36">
        <v>86.260419076719032</v>
      </c>
      <c r="AH435" s="36">
        <v>91.10751820847598</v>
      </c>
    </row>
    <row r="436" spans="1:34" x14ac:dyDescent="0.25">
      <c r="A436">
        <v>50</v>
      </c>
      <c r="B436" t="s">
        <v>551</v>
      </c>
      <c r="C436" s="36">
        <v>8.9584837995366069</v>
      </c>
      <c r="D436" s="36">
        <v>9.7188983268538482</v>
      </c>
      <c r="E436" s="36">
        <v>10.214003605010221</v>
      </c>
      <c r="F436" s="36">
        <v>10.638689734328878</v>
      </c>
      <c r="G436" s="36">
        <v>11.039267333536147</v>
      </c>
      <c r="H436" s="36">
        <v>11.431018187348137</v>
      </c>
      <c r="I436" s="36">
        <v>11.768784578756284</v>
      </c>
      <c r="J436" s="36">
        <v>12.174743894404765</v>
      </c>
      <c r="K436" s="36">
        <v>12.659667308974326</v>
      </c>
      <c r="L436" s="36">
        <v>13.323690322543877</v>
      </c>
      <c r="M436" s="36">
        <v>13.976685196679739</v>
      </c>
      <c r="N436" s="36">
        <v>14.72596975240989</v>
      </c>
      <c r="O436" s="36">
        <v>15.60800903287975</v>
      </c>
      <c r="P436" s="36">
        <v>16.24225473435564</v>
      </c>
      <c r="Q436" s="36">
        <v>16.384882911750005</v>
      </c>
      <c r="R436" s="36">
        <v>17.066925450366384</v>
      </c>
      <c r="S436" s="36">
        <v>18.21230142342036</v>
      </c>
      <c r="T436" s="36">
        <v>18.919128093422398</v>
      </c>
      <c r="U436" s="36">
        <v>19.170339916778286</v>
      </c>
      <c r="V436" s="36">
        <v>19.221772282868788</v>
      </c>
      <c r="W436" s="36">
        <v>19.803356677185207</v>
      </c>
      <c r="X436" s="36">
        <v>21.672768868577901</v>
      </c>
      <c r="Y436" s="36">
        <v>24.137824590825435</v>
      </c>
      <c r="Z436" s="36">
        <v>25.894841954501594</v>
      </c>
      <c r="AA436" s="36">
        <v>27.649973622338617</v>
      </c>
      <c r="AB436" s="36">
        <v>30.200000000000014</v>
      </c>
      <c r="AC436" s="36">
        <v>32.191345194181508</v>
      </c>
      <c r="AD436" s="36">
        <v>33.14554004561807</v>
      </c>
      <c r="AE436" s="36">
        <v>33.541007152137723</v>
      </c>
      <c r="AF436" s="36">
        <v>34.185669837750204</v>
      </c>
      <c r="AG436" s="36">
        <v>36.213345076922948</v>
      </c>
      <c r="AH436" s="36">
        <v>39.141742413565019</v>
      </c>
    </row>
    <row r="437" spans="1:34" x14ac:dyDescent="0.25">
      <c r="A437">
        <v>51</v>
      </c>
      <c r="B437" t="s">
        <v>552</v>
      </c>
      <c r="C437" s="36">
        <v>1.8460985297290591</v>
      </c>
      <c r="D437" s="36">
        <v>2.1575638529059331</v>
      </c>
      <c r="E437" s="36">
        <v>2.4546816876268482</v>
      </c>
      <c r="F437" s="36">
        <v>2.7160820119042821</v>
      </c>
      <c r="G437" s="36">
        <v>2.9118796089200965</v>
      </c>
      <c r="H437" s="36">
        <v>3.2679844191888687</v>
      </c>
      <c r="I437" s="36">
        <v>3.6035526468466794</v>
      </c>
      <c r="J437" s="36">
        <v>4.0578467977998613</v>
      </c>
      <c r="K437" s="36">
        <v>4.6280598018818067</v>
      </c>
      <c r="L437" s="36">
        <v>5.277303691353401</v>
      </c>
      <c r="M437" s="36">
        <v>6.0963458368554679</v>
      </c>
      <c r="N437" s="36">
        <v>7.2346958382428079</v>
      </c>
      <c r="O437" s="36">
        <v>8.9456314829339476</v>
      </c>
      <c r="P437" s="36">
        <v>10.825145116464716</v>
      </c>
      <c r="Q437" s="36">
        <v>12.517009383861446</v>
      </c>
      <c r="R437" s="36">
        <v>13.909710472077474</v>
      </c>
      <c r="S437" s="36">
        <v>15.495730531601742</v>
      </c>
      <c r="T437" s="36">
        <v>17.411886733986044</v>
      </c>
      <c r="U437" s="36">
        <v>19.12907096834445</v>
      </c>
      <c r="V437" s="36">
        <v>20.649859771096793</v>
      </c>
      <c r="W437" s="36">
        <v>21.96751521418884</v>
      </c>
      <c r="X437" s="36">
        <v>22.648854978893631</v>
      </c>
      <c r="Y437" s="36">
        <v>23.653092183054905</v>
      </c>
      <c r="Z437" s="36">
        <v>25.286818623945507</v>
      </c>
      <c r="AA437" s="36">
        <v>26.991466988445588</v>
      </c>
      <c r="AB437" s="36">
        <v>29.100000000000009</v>
      </c>
      <c r="AC437" s="36">
        <v>31.740204956481918</v>
      </c>
      <c r="AD437" s="36">
        <v>34.600276693091025</v>
      </c>
      <c r="AE437" s="36">
        <v>37.122419978126985</v>
      </c>
      <c r="AF437" s="36">
        <v>39.751867089540823</v>
      </c>
      <c r="AG437" s="36">
        <v>41.465355352113683</v>
      </c>
      <c r="AH437" s="36">
        <v>42.457721925842243</v>
      </c>
    </row>
    <row r="438" spans="1:34" x14ac:dyDescent="0.25">
      <c r="A438">
        <v>52</v>
      </c>
      <c r="B438" t="s">
        <v>553</v>
      </c>
      <c r="C438" s="36">
        <v>2.8922934744265341</v>
      </c>
      <c r="D438" s="36">
        <v>3.1638688780071451</v>
      </c>
      <c r="E438" s="36">
        <v>3.3960228385297428</v>
      </c>
      <c r="F438" s="36">
        <v>3.3459638691901592</v>
      </c>
      <c r="G438" s="36">
        <v>3.4359917155153998</v>
      </c>
      <c r="H438" s="36">
        <v>3.5468930311218925</v>
      </c>
      <c r="I438" s="36">
        <v>3.6619083312375613</v>
      </c>
      <c r="J438" s="36">
        <v>3.6615730980192791</v>
      </c>
      <c r="K438" s="36">
        <v>3.7092100033126276</v>
      </c>
      <c r="L438" s="36">
        <v>3.644451153221071</v>
      </c>
      <c r="M438" s="36">
        <v>3.5119606439702618</v>
      </c>
      <c r="N438" s="36">
        <v>3.4479329205730291</v>
      </c>
      <c r="O438" s="36">
        <v>3.427690925062759</v>
      </c>
      <c r="P438" s="36">
        <v>3.4338647474395043</v>
      </c>
      <c r="Q438" s="36">
        <v>3.4475572168861026</v>
      </c>
      <c r="R438" s="36">
        <v>3.4428645004932905</v>
      </c>
      <c r="S438" s="36">
        <v>3.4903547343304253</v>
      </c>
      <c r="T438" s="36">
        <v>3.6230434571716184</v>
      </c>
      <c r="U438" s="36">
        <v>3.78925280501312</v>
      </c>
      <c r="V438" s="36">
        <v>4.0549939794420551</v>
      </c>
      <c r="W438" s="36">
        <v>4.3006786260429557</v>
      </c>
      <c r="X438" s="36">
        <v>4.3074794062122121</v>
      </c>
      <c r="Y438" s="36">
        <v>4.2124250083534935</v>
      </c>
      <c r="Z438" s="36">
        <v>4.2008512367517179</v>
      </c>
      <c r="AA438" s="36">
        <v>4.3436464816500173</v>
      </c>
      <c r="AB438" s="36">
        <v>4.5000000000000018</v>
      </c>
      <c r="AC438" s="36">
        <v>4.5946216015717622</v>
      </c>
      <c r="AD438" s="36">
        <v>4.7461928769851864</v>
      </c>
      <c r="AE438" s="36">
        <v>4.8857521334036162</v>
      </c>
      <c r="AF438" s="36">
        <v>5.0609348640696208</v>
      </c>
      <c r="AG438" s="36">
        <v>5.3204039132552161</v>
      </c>
      <c r="AH438" s="36">
        <v>5.6824447883287776</v>
      </c>
    </row>
    <row r="439" spans="1:34" x14ac:dyDescent="0.25">
      <c r="A439">
        <v>53</v>
      </c>
      <c r="B439" t="s">
        <v>83</v>
      </c>
      <c r="C439" s="36">
        <v>2.7435546696503956</v>
      </c>
      <c r="D439" s="36">
        <v>2.8550438196728272</v>
      </c>
      <c r="E439" s="36">
        <v>3.0222786332736247</v>
      </c>
      <c r="F439" s="36">
        <v>3.2312408956418466</v>
      </c>
      <c r="G439" s="36">
        <v>3.3745577810673479</v>
      </c>
      <c r="H439" s="36">
        <v>3.6188146611586247</v>
      </c>
      <c r="I439" s="36">
        <v>3.9125947543483948</v>
      </c>
      <c r="J439" s="36">
        <v>4.1261829665579679</v>
      </c>
      <c r="K439" s="36">
        <v>4.3662225809377677</v>
      </c>
      <c r="L439" s="36">
        <v>4.8243836807234013</v>
      </c>
      <c r="M439" s="36">
        <v>5.3084795794251045</v>
      </c>
      <c r="N439" s="36">
        <v>6.0858251471055089</v>
      </c>
      <c r="O439" s="36">
        <v>6.8288973776273636</v>
      </c>
      <c r="P439" s="36">
        <v>7.6883468872874916</v>
      </c>
      <c r="Q439" s="36">
        <v>8.5919376883446112</v>
      </c>
      <c r="R439" s="36">
        <v>9.6459871298541149</v>
      </c>
      <c r="S439" s="36">
        <v>10.797225783708994</v>
      </c>
      <c r="T439" s="36">
        <v>11.983461195797723</v>
      </c>
      <c r="U439" s="36">
        <v>12.985603061150696</v>
      </c>
      <c r="V439" s="36">
        <v>13.881946795421999</v>
      </c>
      <c r="W439" s="36">
        <v>14.88303089687758</v>
      </c>
      <c r="X439" s="36">
        <v>15.998697279468827</v>
      </c>
      <c r="Y439" s="36">
        <v>17.189460202442714</v>
      </c>
      <c r="Z439" s="36">
        <v>18.364804484949968</v>
      </c>
      <c r="AA439" s="36">
        <v>19.532509221896269</v>
      </c>
      <c r="AB439" s="36">
        <v>20.70000000000001</v>
      </c>
      <c r="AC439" s="36">
        <v>21.653381186856731</v>
      </c>
      <c r="AD439" s="36">
        <v>22.394969668273617</v>
      </c>
      <c r="AE439" s="36">
        <v>23.517443416778963</v>
      </c>
      <c r="AF439" s="36">
        <v>24.637859794527476</v>
      </c>
      <c r="AG439" s="36">
        <v>25.403358389069503</v>
      </c>
      <c r="AH439" s="36">
        <v>26.325369933187048</v>
      </c>
    </row>
    <row r="440" spans="1:34" x14ac:dyDescent="0.25">
      <c r="A440">
        <v>54</v>
      </c>
      <c r="B440" t="s">
        <v>555</v>
      </c>
      <c r="C440" s="36">
        <v>7.0586984184581949</v>
      </c>
      <c r="D440" s="36">
        <v>7.5732208597237456</v>
      </c>
      <c r="E440" s="36">
        <v>8.2331763756169583</v>
      </c>
      <c r="F440" s="36">
        <v>8.9644427409645928</v>
      </c>
      <c r="G440" s="36">
        <v>9.6159093776391167</v>
      </c>
      <c r="H440" s="36">
        <v>10.66915458950316</v>
      </c>
      <c r="I440" s="36">
        <v>11.804025880519619</v>
      </c>
      <c r="J440" s="36">
        <v>12.658696873878762</v>
      </c>
      <c r="K440" s="36">
        <v>13.232623105853058</v>
      </c>
      <c r="L440" s="36">
        <v>13.814749809407699</v>
      </c>
      <c r="M440" s="36">
        <v>14.405957055453745</v>
      </c>
      <c r="N440" s="36">
        <v>15.062190547935508</v>
      </c>
      <c r="O440" s="36">
        <v>15.638409314340427</v>
      </c>
      <c r="P440" s="36">
        <v>15.981253063676482</v>
      </c>
      <c r="Q440" s="36">
        <v>16.215270819575395</v>
      </c>
      <c r="R440" s="36">
        <v>17.06158185478526</v>
      </c>
      <c r="S440" s="36">
        <v>18.324501620199161</v>
      </c>
      <c r="T440" s="36">
        <v>19.377141092687946</v>
      </c>
      <c r="U440" s="36">
        <v>20.744042281069543</v>
      </c>
      <c r="V440" s="36">
        <v>22.061539906385629</v>
      </c>
      <c r="W440" s="36">
        <v>23.682870442896967</v>
      </c>
      <c r="X440" s="36">
        <v>25.465720747513632</v>
      </c>
      <c r="Y440" s="36">
        <v>26.518558843594665</v>
      </c>
      <c r="Z440" s="36">
        <v>27.778909106764448</v>
      </c>
      <c r="AA440" s="36">
        <v>29.240260988009759</v>
      </c>
      <c r="AB440" s="36">
        <v>30.500000000000028</v>
      </c>
      <c r="AC440" s="36">
        <v>32.048247955594185</v>
      </c>
      <c r="AD440" s="36">
        <v>33.516690387732019</v>
      </c>
      <c r="AE440" s="36">
        <v>34.948574031135983</v>
      </c>
      <c r="AF440" s="36">
        <v>36.521482390025859</v>
      </c>
      <c r="AG440" s="36">
        <v>38.65152499843775</v>
      </c>
      <c r="AH440" s="36">
        <v>41.529303436574544</v>
      </c>
    </row>
    <row r="441" spans="1:34" x14ac:dyDescent="0.25">
      <c r="A441">
        <v>55</v>
      </c>
      <c r="B441" t="s">
        <v>157</v>
      </c>
      <c r="C441" s="36">
        <v>9.7780512336835699</v>
      </c>
      <c r="D441" s="36">
        <v>10.28652687826842</v>
      </c>
      <c r="E441" s="36">
        <v>10.987145693079553</v>
      </c>
      <c r="F441" s="36">
        <v>11.881872528702463</v>
      </c>
      <c r="G441" s="36">
        <v>12.608239538257154</v>
      </c>
      <c r="H441" s="36">
        <v>13.525765718152261</v>
      </c>
      <c r="I441" s="36">
        <v>14.223031208494014</v>
      </c>
      <c r="J441" s="36">
        <v>14.863419999481998</v>
      </c>
      <c r="K441" s="36">
        <v>15.408712220504729</v>
      </c>
      <c r="L441" s="36">
        <v>15.935374845774662</v>
      </c>
      <c r="M441" s="36">
        <v>16.830150179415121</v>
      </c>
      <c r="N441" s="36">
        <v>18.153688336353397</v>
      </c>
      <c r="O441" s="36">
        <v>19.49650153543103</v>
      </c>
      <c r="P441" s="36">
        <v>20.878571010680247</v>
      </c>
      <c r="Q441" s="36">
        <v>22.294219284821615</v>
      </c>
      <c r="R441" s="36">
        <v>24.007900706246193</v>
      </c>
      <c r="S441" s="36">
        <v>26.118770863154488</v>
      </c>
      <c r="T441" s="36">
        <v>28.341034639509374</v>
      </c>
      <c r="U441" s="36">
        <v>30.673352626276813</v>
      </c>
      <c r="V441" s="36">
        <v>33.256833614572265</v>
      </c>
      <c r="W441" s="36">
        <v>36.270512348347793</v>
      </c>
      <c r="X441" s="36">
        <v>39.584103748348213</v>
      </c>
      <c r="Y441" s="36">
        <v>42.742858404145935</v>
      </c>
      <c r="Z441" s="36">
        <v>45.102620011512755</v>
      </c>
      <c r="AA441" s="36">
        <v>47.670919632633876</v>
      </c>
      <c r="AB441" s="36">
        <v>51.100000000000009</v>
      </c>
      <c r="AC441" s="36">
        <v>54.599233534929382</v>
      </c>
      <c r="AD441" s="36">
        <v>57.476864829955076</v>
      </c>
      <c r="AE441" s="36">
        <v>59.949697223569729</v>
      </c>
      <c r="AF441" s="36">
        <v>62.727696916568924</v>
      </c>
      <c r="AG441" s="36">
        <v>65.705470224983799</v>
      </c>
      <c r="AH441" s="36">
        <v>69.080544264687887</v>
      </c>
    </row>
    <row r="442" spans="1:34" x14ac:dyDescent="0.25">
      <c r="A442">
        <v>56</v>
      </c>
      <c r="B442" t="s">
        <v>556</v>
      </c>
      <c r="C442" s="36">
        <v>0.57532935820925424</v>
      </c>
      <c r="D442" s="36">
        <v>0.60669620512316103</v>
      </c>
      <c r="E442" s="36">
        <v>0.63614119787724643</v>
      </c>
      <c r="F442" s="36">
        <v>0.61496366721421536</v>
      </c>
      <c r="G442" s="36">
        <v>0.65826591319629446</v>
      </c>
      <c r="H442" s="36">
        <v>0.71443947121934426</v>
      </c>
      <c r="I442" s="36">
        <v>0.75579166917731044</v>
      </c>
      <c r="J442" s="36">
        <v>0.77647340111159124</v>
      </c>
      <c r="K442" s="36">
        <v>0.7765458057439486</v>
      </c>
      <c r="L442" s="36">
        <v>0.80953558840566675</v>
      </c>
      <c r="M442" s="36">
        <v>0.87108618466714394</v>
      </c>
      <c r="N442" s="36">
        <v>1.0021757643249165</v>
      </c>
      <c r="O442" s="36">
        <v>1.1358367472591706</v>
      </c>
      <c r="P442" s="36">
        <v>1.2402737218648443</v>
      </c>
      <c r="Q442" s="36">
        <v>1.3786945936176176</v>
      </c>
      <c r="R442" s="36">
        <v>1.5926257980290515</v>
      </c>
      <c r="S442" s="36">
        <v>1.7212416768288148</v>
      </c>
      <c r="T442" s="36">
        <v>1.8665470760858502</v>
      </c>
      <c r="U442" s="36">
        <v>2.0560226804398298</v>
      </c>
      <c r="V442" s="36">
        <v>2.2852879666137351</v>
      </c>
      <c r="W442" s="36">
        <v>2.5411629151357737</v>
      </c>
      <c r="X442" s="36">
        <v>2.6861711422743895</v>
      </c>
      <c r="Y442" s="36">
        <v>2.7499725035951248</v>
      </c>
      <c r="Z442" s="36">
        <v>2.8532578896280363</v>
      </c>
      <c r="AA442" s="36">
        <v>2.982744084523989</v>
      </c>
      <c r="AB442" s="36">
        <v>3.1000000000000028</v>
      </c>
      <c r="AC442" s="36">
        <v>3.1713336612599479</v>
      </c>
      <c r="AD442" s="36">
        <v>3.2688473809866654</v>
      </c>
      <c r="AE442" s="36">
        <v>3.3378282705874422</v>
      </c>
      <c r="AF442" s="36">
        <v>3.3446877502694563</v>
      </c>
      <c r="AG442" s="36">
        <v>3.3006780283535018</v>
      </c>
      <c r="AH442" s="36">
        <v>3.2502804191654149</v>
      </c>
    </row>
    <row r="443" spans="1:34" x14ac:dyDescent="0.25">
      <c r="A443">
        <v>57</v>
      </c>
      <c r="B443" t="s">
        <v>557</v>
      </c>
      <c r="C443" s="36">
        <v>6.1356289354112485</v>
      </c>
      <c r="D443" s="36">
        <v>6.4558668896133611</v>
      </c>
      <c r="E443" s="36">
        <v>6.7977548765346478</v>
      </c>
      <c r="F443" s="36">
        <v>7.1321281762383979</v>
      </c>
      <c r="G443" s="36">
        <v>7.4362669642048376</v>
      </c>
      <c r="H443" s="36">
        <v>7.548211954949485</v>
      </c>
      <c r="I443" s="36">
        <v>7.9707479926337719</v>
      </c>
      <c r="J443" s="36">
        <v>8.2645053535329343</v>
      </c>
      <c r="K443" s="36">
        <v>8.52213762425108</v>
      </c>
      <c r="L443" s="36">
        <v>8.8236110153131726</v>
      </c>
      <c r="M443" s="36">
        <v>8.9837391321941613</v>
      </c>
      <c r="N443" s="36">
        <v>9.2975235219986629</v>
      </c>
      <c r="O443" s="36">
        <v>9.6208730634434296</v>
      </c>
      <c r="P443" s="36">
        <v>9.8585757708828492</v>
      </c>
      <c r="Q443" s="36">
        <v>10.146953383097063</v>
      </c>
      <c r="R443" s="36">
        <v>10.320937299131435</v>
      </c>
      <c r="S443" s="36">
        <v>10.605726446319935</v>
      </c>
      <c r="T443" s="36">
        <v>10.862701368038195</v>
      </c>
      <c r="U443" s="36">
        <v>11.088131759888302</v>
      </c>
      <c r="V443" s="36">
        <v>11.252465230743271</v>
      </c>
      <c r="W443" s="36">
        <v>11.449258747371697</v>
      </c>
      <c r="X443" s="36">
        <v>11.611238391496137</v>
      </c>
      <c r="Y443" s="36">
        <v>11.688399605448954</v>
      </c>
      <c r="Z443" s="36">
        <v>11.70892234609436</v>
      </c>
      <c r="AA443" s="36">
        <v>11.794336844723425</v>
      </c>
      <c r="AB443" s="36">
        <v>11.900000000000016</v>
      </c>
      <c r="AC443" s="36">
        <v>12.028977996969125</v>
      </c>
      <c r="AD443" s="36">
        <v>12.417300944206332</v>
      </c>
      <c r="AE443" s="36">
        <v>12.851458988730581</v>
      </c>
      <c r="AF443" s="36">
        <v>13.322916385020454</v>
      </c>
      <c r="AG443" s="36">
        <v>13.742235616471101</v>
      </c>
      <c r="AH443" s="36">
        <v>14.083189267029795</v>
      </c>
    </row>
    <row r="444" spans="1:34" x14ac:dyDescent="0.25">
      <c r="A444">
        <v>58</v>
      </c>
      <c r="B444" t="s">
        <v>558</v>
      </c>
      <c r="C444" s="36">
        <v>2.2487051125760535</v>
      </c>
      <c r="D444" s="36">
        <v>2.2541096521771951</v>
      </c>
      <c r="E444" s="36">
        <v>2.265013323218501</v>
      </c>
      <c r="F444" s="36">
        <v>2.3521176619088506</v>
      </c>
      <c r="G444" s="36">
        <v>2.3675244010486711</v>
      </c>
      <c r="H444" s="36">
        <v>2.4221335189842974</v>
      </c>
      <c r="I444" s="36">
        <v>2.3972713018583915</v>
      </c>
      <c r="J444" s="36">
        <v>2.6507928014964226</v>
      </c>
      <c r="K444" s="36">
        <v>2.8963184764732381</v>
      </c>
      <c r="L444" s="36">
        <v>3.1438206028111169</v>
      </c>
      <c r="M444" s="36">
        <v>3.4130167806225078</v>
      </c>
      <c r="N444" s="36">
        <v>3.75819867173638</v>
      </c>
      <c r="O444" s="36">
        <v>4.2130006184564497</v>
      </c>
      <c r="P444" s="36">
        <v>4.7426437871454707</v>
      </c>
      <c r="Q444" s="36">
        <v>5.3614215129483958</v>
      </c>
      <c r="R444" s="36">
        <v>5.7942224149633113</v>
      </c>
      <c r="S444" s="36">
        <v>6.0937213902369978</v>
      </c>
      <c r="T444" s="36">
        <v>6.3351919682833486</v>
      </c>
      <c r="U444" s="36">
        <v>6.5847436835545112</v>
      </c>
      <c r="V444" s="36">
        <v>6.7956556708451901</v>
      </c>
      <c r="W444" s="36">
        <v>7.0378093566715121</v>
      </c>
      <c r="X444" s="36">
        <v>7.2685269337746119</v>
      </c>
      <c r="Y444" s="36">
        <v>7.510107586990582</v>
      </c>
      <c r="Z444" s="36">
        <v>7.6221497219155045</v>
      </c>
      <c r="AA444" s="36">
        <v>7.5659141672156354</v>
      </c>
      <c r="AB444" s="36">
        <v>7.6000000000000059</v>
      </c>
      <c r="AC444" s="36">
        <v>7.7789714691316219</v>
      </c>
      <c r="AD444" s="36">
        <v>8.0568753081778919</v>
      </c>
      <c r="AE444" s="36">
        <v>8.3662576092914396</v>
      </c>
      <c r="AF444" s="36">
        <v>8.8620035543112241</v>
      </c>
      <c r="AG444" s="36">
        <v>9.4390645253764429</v>
      </c>
      <c r="AH444" s="36">
        <v>9.9753759992994606</v>
      </c>
    </row>
    <row r="445" spans="1:34" x14ac:dyDescent="0.25">
      <c r="A445">
        <v>59</v>
      </c>
      <c r="B445" t="s">
        <v>559</v>
      </c>
      <c r="C445" s="36">
        <v>4.8463171603672945</v>
      </c>
      <c r="D445" s="36">
        <v>4.9273337116818352</v>
      </c>
      <c r="E445" s="36">
        <v>5.1688471652509032</v>
      </c>
      <c r="F445" s="36">
        <v>5.5186314703154267</v>
      </c>
      <c r="G445" s="36">
        <v>5.8189116173438409</v>
      </c>
      <c r="H445" s="36">
        <v>5.7854142333406218</v>
      </c>
      <c r="I445" s="36">
        <v>5.90655705982521</v>
      </c>
      <c r="J445" s="36">
        <v>6.0033369262246685</v>
      </c>
      <c r="K445" s="36">
        <v>6.0707729259975398</v>
      </c>
      <c r="L445" s="36">
        <v>6.2920105174729493</v>
      </c>
      <c r="M445" s="36">
        <v>6.481606921973408</v>
      </c>
      <c r="N445" s="36">
        <v>6.7514493339662245</v>
      </c>
      <c r="O445" s="36">
        <v>7.0394001858160333</v>
      </c>
      <c r="P445" s="36">
        <v>7.3528803783775505</v>
      </c>
      <c r="Q445" s="36">
        <v>7.6115878464895754</v>
      </c>
      <c r="R445" s="36">
        <v>7.9921162536434247</v>
      </c>
      <c r="S445" s="36">
        <v>8.420903494909826</v>
      </c>
      <c r="T445" s="36">
        <v>8.858181760781429</v>
      </c>
      <c r="U445" s="36">
        <v>9.3533035698290021</v>
      </c>
      <c r="V445" s="36">
        <v>10.057749260724158</v>
      </c>
      <c r="W445" s="36">
        <v>10.878959499739704</v>
      </c>
      <c r="X445" s="36">
        <v>11.620039702240211</v>
      </c>
      <c r="Y445" s="36">
        <v>12.009774861179155</v>
      </c>
      <c r="Z445" s="36">
        <v>11.817280786562671</v>
      </c>
      <c r="AA445" s="36">
        <v>11.591794780369426</v>
      </c>
      <c r="AB445" s="36">
        <v>11.500000000000009</v>
      </c>
      <c r="AC445" s="36">
        <v>11.505715807131599</v>
      </c>
      <c r="AD445" s="36">
        <v>11.629563403731416</v>
      </c>
      <c r="AE445" s="36">
        <v>11.889681261133026</v>
      </c>
      <c r="AF445" s="36">
        <v>12.148462940047342</v>
      </c>
      <c r="AG445" s="36">
        <v>12.424278270221722</v>
      </c>
      <c r="AH445" s="36">
        <v>12.895359946798312</v>
      </c>
    </row>
    <row r="446" spans="1:34" x14ac:dyDescent="0.25">
      <c r="A446">
        <v>60</v>
      </c>
      <c r="B446" t="s">
        <v>560</v>
      </c>
      <c r="C446" s="36">
        <v>8.7435094206004838</v>
      </c>
      <c r="D446" s="36">
        <v>9.2443069730654077</v>
      </c>
      <c r="E446" s="36">
        <v>9.6444631790547</v>
      </c>
      <c r="F446" s="36">
        <v>9.6873583916128556</v>
      </c>
      <c r="G446" s="36">
        <v>9.8464062273733255</v>
      </c>
      <c r="H446" s="36">
        <v>9.99385015211171</v>
      </c>
      <c r="I446" s="36">
        <v>10.239378292973074</v>
      </c>
      <c r="J446" s="36">
        <v>10.461753323254706</v>
      </c>
      <c r="K446" s="36">
        <v>10.992635007826699</v>
      </c>
      <c r="L446" s="36">
        <v>11.563461599604661</v>
      </c>
      <c r="M446" s="36">
        <v>12.035920700676106</v>
      </c>
      <c r="N446" s="36">
        <v>12.468471881071997</v>
      </c>
      <c r="O446" s="36">
        <v>12.775016477539646</v>
      </c>
      <c r="P446" s="36">
        <v>12.918754585508431</v>
      </c>
      <c r="Q446" s="36">
        <v>12.902860668692208</v>
      </c>
      <c r="R446" s="36">
        <v>12.720081197014954</v>
      </c>
      <c r="S446" s="36">
        <v>12.630979444240273</v>
      </c>
      <c r="T446" s="36">
        <v>12.562765008675953</v>
      </c>
      <c r="U446" s="36">
        <v>12.571967230337895</v>
      </c>
      <c r="V446" s="36">
        <v>12.592067298453191</v>
      </c>
      <c r="W446" s="36">
        <v>12.724834053568575</v>
      </c>
      <c r="X446" s="36">
        <v>12.860959930405949</v>
      </c>
      <c r="Y446" s="36">
        <v>12.792814074615535</v>
      </c>
      <c r="Z446" s="36">
        <v>12.59975669388953</v>
      </c>
      <c r="AA446" s="36">
        <v>12.510510791119696</v>
      </c>
      <c r="AB446" s="36">
        <v>12.80000000000001</v>
      </c>
      <c r="AC446" s="36">
        <v>13.393638143702935</v>
      </c>
      <c r="AD446" s="36">
        <v>13.869009329979692</v>
      </c>
      <c r="AE446" s="36">
        <v>14.033170677187806</v>
      </c>
      <c r="AF446" s="36">
        <v>13.959807838967539</v>
      </c>
      <c r="AG446" s="36">
        <v>14.227590471628886</v>
      </c>
      <c r="AH446" s="36">
        <v>14.92796603549608</v>
      </c>
    </row>
    <row r="447" spans="1:34" x14ac:dyDescent="0.25">
      <c r="A447">
        <v>61</v>
      </c>
      <c r="B447" t="s">
        <v>99</v>
      </c>
      <c r="C447" s="36">
        <v>8.6965592610864135</v>
      </c>
      <c r="D447" s="36">
        <v>8.8517009656139152</v>
      </c>
      <c r="E447" s="36">
        <v>9.0652584201937358</v>
      </c>
      <c r="F447" s="36">
        <v>9.2772420557855444</v>
      </c>
      <c r="G447" s="36">
        <v>9.4953940944469704</v>
      </c>
      <c r="H447" s="36">
        <v>9.7418551929289681</v>
      </c>
      <c r="I447" s="36">
        <v>10.029512581928074</v>
      </c>
      <c r="J447" s="36">
        <v>10.391055682247991</v>
      </c>
      <c r="K447" s="36">
        <v>10.820455547401775</v>
      </c>
      <c r="L447" s="36">
        <v>11.068682924129671</v>
      </c>
      <c r="M447" s="36">
        <v>11.351902502371015</v>
      </c>
      <c r="N447" s="36">
        <v>12.054392416391197</v>
      </c>
      <c r="O447" s="36">
        <v>12.9887523005722</v>
      </c>
      <c r="P447" s="36">
        <v>14.089842389425</v>
      </c>
      <c r="Q447" s="36">
        <v>15.271712515304664</v>
      </c>
      <c r="R447" s="36">
        <v>16.374630122668332</v>
      </c>
      <c r="S447" s="36">
        <v>17.443576621946718</v>
      </c>
      <c r="T447" s="36">
        <v>18.48872905336394</v>
      </c>
      <c r="U447" s="36">
        <v>19.358791064592712</v>
      </c>
      <c r="V447" s="36">
        <v>20.365438036452016</v>
      </c>
      <c r="W447" s="36">
        <v>21.655695254953034</v>
      </c>
      <c r="X447" s="36">
        <v>22.805397911948948</v>
      </c>
      <c r="Y447" s="36">
        <v>23.272397590790305</v>
      </c>
      <c r="Z447" s="36">
        <v>23.513504449667376</v>
      </c>
      <c r="AA447" s="36">
        <v>24.059724997792522</v>
      </c>
      <c r="AB447" s="36">
        <v>24.700000000000014</v>
      </c>
      <c r="AC447" s="36">
        <v>25.235831832522514</v>
      </c>
      <c r="AD447" s="36">
        <v>26.109776660902831</v>
      </c>
      <c r="AE447" s="36">
        <v>27.563148621032479</v>
      </c>
      <c r="AF447" s="36">
        <v>29.06217976765781</v>
      </c>
      <c r="AG447" s="36">
        <v>29.773645817422302</v>
      </c>
      <c r="AH447" s="36">
        <v>30.042066210922421</v>
      </c>
    </row>
    <row r="448" spans="1:34" x14ac:dyDescent="0.25">
      <c r="A448">
        <v>62</v>
      </c>
      <c r="B448" t="s">
        <v>374</v>
      </c>
      <c r="C448" s="36">
        <v>174.88364199999995</v>
      </c>
      <c r="D448" s="36">
        <v>183.449083</v>
      </c>
      <c r="E448" s="36">
        <v>189.86596699999998</v>
      </c>
      <c r="F448" s="36">
        <v>195.12613700000003</v>
      </c>
      <c r="G448" s="36">
        <v>198.82657499999996</v>
      </c>
      <c r="H448" s="36">
        <v>200.65847500000001</v>
      </c>
      <c r="I448" s="36">
        <v>200.88353699999999</v>
      </c>
      <c r="J448" s="36">
        <v>199.62999399999998</v>
      </c>
      <c r="K448" s="36">
        <v>197.79547700000001</v>
      </c>
      <c r="L448" s="36">
        <v>196.54978500000001</v>
      </c>
      <c r="M448" s="36">
        <v>195.57887799999997</v>
      </c>
      <c r="N448" s="36">
        <v>194.85396899999995</v>
      </c>
      <c r="O448" s="36">
        <v>195.26222099999998</v>
      </c>
      <c r="P448" s="36">
        <v>195.90600299999997</v>
      </c>
      <c r="Q448" s="36">
        <v>196.49744499999997</v>
      </c>
      <c r="R448" s="36">
        <v>198.57272599999999</v>
      </c>
      <c r="S448" s="36">
        <v>202.32812099999998</v>
      </c>
      <c r="T448" s="36">
        <v>207.43388799999997</v>
      </c>
      <c r="U448" s="36">
        <v>213.863857</v>
      </c>
      <c r="V448" s="36">
        <v>221.31445599999998</v>
      </c>
      <c r="W448" s="36">
        <v>229.06600999999998</v>
      </c>
      <c r="X448" s="36">
        <v>237.28862399999997</v>
      </c>
      <c r="Y448" s="36">
        <v>245.27570800000001</v>
      </c>
      <c r="Z448" s="36">
        <v>252.270949</v>
      </c>
      <c r="AA448" s="36">
        <v>257.97600899999998</v>
      </c>
      <c r="AB448" s="36">
        <v>261.7</v>
      </c>
      <c r="AC448" s="36">
        <v>263.599942</v>
      </c>
      <c r="AD448" s="36">
        <v>263.79621700000001</v>
      </c>
      <c r="AE448" s="36">
        <v>263.21785999999997</v>
      </c>
      <c r="AF448" s="36">
        <v>262.97709599999996</v>
      </c>
      <c r="AG448" s="36">
        <v>263.67321800000002</v>
      </c>
      <c r="AH448" s="36">
        <v>265.68569099999996</v>
      </c>
    </row>
    <row r="449" spans="1:34" x14ac:dyDescent="0.25">
      <c r="A449">
        <v>63</v>
      </c>
      <c r="B449" t="s">
        <v>377</v>
      </c>
      <c r="C449" s="36">
        <v>99.806400000000011</v>
      </c>
      <c r="D449" s="36">
        <v>103.89656000000001</v>
      </c>
      <c r="E449" s="36">
        <v>108.65256000000001</v>
      </c>
      <c r="F449" s="36">
        <v>114.04192</v>
      </c>
      <c r="G449" s="36">
        <v>119.25496000000001</v>
      </c>
      <c r="H449" s="36">
        <v>124.14552000000002</v>
      </c>
      <c r="I449" s="36">
        <v>128.77392</v>
      </c>
      <c r="J449" s="36">
        <v>133.25152000000003</v>
      </c>
      <c r="K449" s="36">
        <v>137.90544000000003</v>
      </c>
      <c r="L449" s="36">
        <v>142.59880000000004</v>
      </c>
      <c r="M449" s="36">
        <v>147.76312000000001</v>
      </c>
      <c r="N449" s="36">
        <v>153.95287999999999</v>
      </c>
      <c r="O449" s="36">
        <v>160.82704000000004</v>
      </c>
      <c r="P449" s="36">
        <v>167.84736000000001</v>
      </c>
      <c r="Q449" s="36">
        <v>174.54752000000005</v>
      </c>
      <c r="R449" s="36">
        <v>180.93680000000001</v>
      </c>
      <c r="S449" s="36">
        <v>187.21472000000003</v>
      </c>
      <c r="T449" s="36">
        <v>193.28848000000002</v>
      </c>
      <c r="U449" s="36">
        <v>198.75672000000003</v>
      </c>
      <c r="V449" s="36">
        <v>204.11127999999999</v>
      </c>
      <c r="W449" s="36">
        <v>210.09920000000002</v>
      </c>
      <c r="X449" s="36">
        <v>216.18224000000001</v>
      </c>
      <c r="Y449" s="36">
        <v>221.57159999999999</v>
      </c>
      <c r="Z449" s="36">
        <v>225.71512000000001</v>
      </c>
      <c r="AA449" s="36">
        <v>229.06056000000004</v>
      </c>
      <c r="AB449" s="36">
        <v>232.00000000000003</v>
      </c>
      <c r="AC449" s="36">
        <v>234.72136000000003</v>
      </c>
      <c r="AD449" s="36">
        <v>237.39632</v>
      </c>
      <c r="AE449" s="36">
        <v>240.22904000000003</v>
      </c>
      <c r="AF449" s="36">
        <v>243.53040000000004</v>
      </c>
      <c r="AG449" s="36">
        <v>247.15192000000002</v>
      </c>
      <c r="AH449" s="36">
        <v>251.16320000000005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2"/>
  <dimension ref="A1:BT51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7" sqref="C27"/>
    </sheetView>
  </sheetViews>
  <sheetFormatPr defaultColWidth="11.42578125" defaultRowHeight="15" x14ac:dyDescent="0.25"/>
  <cols>
    <col min="1" max="1" width="15.28515625" style="31" customWidth="1"/>
    <col min="2" max="2" width="49.140625" style="31" customWidth="1"/>
  </cols>
  <sheetData>
    <row r="1" spans="1:67" s="35" customFormat="1" x14ac:dyDescent="0.25">
      <c r="B1" s="35" t="s">
        <v>489</v>
      </c>
      <c r="C1" s="35">
        <v>1987</v>
      </c>
      <c r="D1" s="35">
        <v>1988</v>
      </c>
      <c r="E1" s="35">
        <v>1989</v>
      </c>
      <c r="F1" s="35">
        <v>1990</v>
      </c>
      <c r="G1" s="35">
        <v>1991</v>
      </c>
      <c r="H1" s="35">
        <v>1992</v>
      </c>
      <c r="I1" s="35">
        <v>1993</v>
      </c>
      <c r="J1" s="35">
        <v>1994</v>
      </c>
      <c r="K1" s="35">
        <v>1995</v>
      </c>
      <c r="L1" s="35">
        <v>1996</v>
      </c>
      <c r="M1" s="35">
        <v>1997</v>
      </c>
      <c r="N1" s="35">
        <v>1998</v>
      </c>
      <c r="O1" s="35">
        <v>1999</v>
      </c>
      <c r="P1" s="35">
        <v>2000</v>
      </c>
      <c r="Q1" s="35">
        <v>2001</v>
      </c>
      <c r="R1" s="35">
        <v>2002</v>
      </c>
      <c r="S1" s="35">
        <v>2003</v>
      </c>
      <c r="T1" s="35">
        <v>2004</v>
      </c>
      <c r="U1" s="35">
        <v>2005</v>
      </c>
      <c r="V1" s="35">
        <v>2006</v>
      </c>
      <c r="W1" s="35">
        <v>2007</v>
      </c>
      <c r="X1" s="35">
        <v>2008</v>
      </c>
      <c r="Y1" s="35">
        <v>2009</v>
      </c>
      <c r="Z1" s="35">
        <v>2010</v>
      </c>
      <c r="AA1" s="35">
        <v>2011</v>
      </c>
      <c r="AB1" s="35">
        <v>2012</v>
      </c>
      <c r="AC1" s="35">
        <v>2013</v>
      </c>
      <c r="AD1" s="35">
        <v>2014</v>
      </c>
      <c r="AE1" s="35">
        <v>2015</v>
      </c>
      <c r="AF1" s="35">
        <v>2016</v>
      </c>
      <c r="AG1" s="35">
        <v>2017</v>
      </c>
      <c r="AH1" s="35">
        <v>2018</v>
      </c>
    </row>
    <row r="2" spans="1:67" s="33" customFormat="1" x14ac:dyDescent="0.25">
      <c r="A2" s="33" t="s">
        <v>494</v>
      </c>
    </row>
    <row r="3" spans="1:67" x14ac:dyDescent="0.25">
      <c r="A3" s="31">
        <v>1</v>
      </c>
      <c r="B3" s="31" t="s">
        <v>108</v>
      </c>
      <c r="C3" s="13">
        <v>53.690227210565723</v>
      </c>
      <c r="D3" s="13">
        <v>57.690874953643998</v>
      </c>
      <c r="E3" s="13">
        <v>59.634378363046956</v>
      </c>
      <c r="F3" s="13">
        <v>59.085707703630469</v>
      </c>
      <c r="G3" s="13">
        <v>56.554820891880922</v>
      </c>
      <c r="H3" s="13">
        <v>56.133852917614774</v>
      </c>
      <c r="I3" s="13">
        <v>58.537422802701798</v>
      </c>
      <c r="J3" s="13">
        <v>56.527699861858963</v>
      </c>
      <c r="K3" s="13">
        <v>57.12224841234675</v>
      </c>
      <c r="L3" s="13">
        <v>62.916544795721151</v>
      </c>
      <c r="M3" s="13">
        <v>59.758189765258422</v>
      </c>
      <c r="N3" s="13">
        <v>56.264198807353317</v>
      </c>
      <c r="O3" s="13">
        <v>52.917842727557257</v>
      </c>
      <c r="P3" s="13">
        <v>53.382032937168965</v>
      </c>
      <c r="Q3" s="13">
        <v>56.217899476787188</v>
      </c>
      <c r="R3" s="13">
        <v>53.681354847841909</v>
      </c>
      <c r="S3" s="13">
        <v>58.587873230907775</v>
      </c>
      <c r="T3" s="13">
        <v>65.770209664902168</v>
      </c>
      <c r="U3" s="13">
        <v>62.854525473933606</v>
      </c>
      <c r="V3" s="13">
        <v>63.071617993298275</v>
      </c>
      <c r="W3" s="13">
        <v>74.735871817143746</v>
      </c>
      <c r="X3" s="13">
        <v>83.310348933733067</v>
      </c>
      <c r="Y3" s="13">
        <v>72.027459959788118</v>
      </c>
      <c r="Z3" s="13">
        <v>77.673235178781155</v>
      </c>
      <c r="AA3" s="13">
        <v>95.309780109272111</v>
      </c>
      <c r="AB3" s="13">
        <v>100</v>
      </c>
      <c r="AC3" s="13">
        <v>101.80090318614477</v>
      </c>
      <c r="AD3" s="13">
        <v>100.59701913091159</v>
      </c>
      <c r="AE3" s="13">
        <v>89.551721374471242</v>
      </c>
      <c r="AF3" s="13">
        <v>79.695793486259902</v>
      </c>
      <c r="AG3" s="13">
        <v>82.004722081158263</v>
      </c>
      <c r="AH3" s="13">
        <v>82.005193347597128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</row>
    <row r="4" spans="1:67" x14ac:dyDescent="0.25">
      <c r="A4" s="31">
        <v>2</v>
      </c>
      <c r="B4" s="31" t="s">
        <v>109</v>
      </c>
      <c r="C4" s="13">
        <v>54.563471219687685</v>
      </c>
      <c r="D4" s="13">
        <v>59.989824312527915</v>
      </c>
      <c r="E4" s="13">
        <v>61.508355283297369</v>
      </c>
      <c r="F4" s="13">
        <v>63.380971614948919</v>
      </c>
      <c r="G4" s="13">
        <v>62.3170559861478</v>
      </c>
      <c r="H4" s="13">
        <v>68.102869180980221</v>
      </c>
      <c r="I4" s="13">
        <v>78.823070224611314</v>
      </c>
      <c r="J4" s="13">
        <v>80.613555673355208</v>
      </c>
      <c r="K4" s="13">
        <v>81.321937352441907</v>
      </c>
      <c r="L4" s="13">
        <v>80.483403088576864</v>
      </c>
      <c r="M4" s="13">
        <v>81.911803624939864</v>
      </c>
      <c r="N4" s="13">
        <v>80.541473986247638</v>
      </c>
      <c r="O4" s="13">
        <v>80.061621349055613</v>
      </c>
      <c r="P4" s="13">
        <v>80.142417766640037</v>
      </c>
      <c r="Q4" s="13">
        <v>73.733275095389601</v>
      </c>
      <c r="R4" s="13">
        <v>72.952738833276641</v>
      </c>
      <c r="S4" s="13">
        <v>74.599566554895262</v>
      </c>
      <c r="T4" s="13">
        <v>78.579829170566896</v>
      </c>
      <c r="U4" s="13">
        <v>81.404202224668538</v>
      </c>
      <c r="V4" s="13">
        <v>84.279315757745977</v>
      </c>
      <c r="W4" s="13">
        <v>89.424638268315547</v>
      </c>
      <c r="X4" s="13">
        <v>91.346046800005254</v>
      </c>
      <c r="Y4" s="13">
        <v>87.679173877907203</v>
      </c>
      <c r="Z4" s="13">
        <v>95.284131860228143</v>
      </c>
      <c r="AA4" s="13">
        <v>98.709069943080181</v>
      </c>
      <c r="AB4" s="13">
        <v>100</v>
      </c>
      <c r="AC4" s="13">
        <v>103.32662045640312</v>
      </c>
      <c r="AD4" s="13">
        <v>106.4124302076055</v>
      </c>
      <c r="AE4" s="13">
        <v>105.56207979632951</v>
      </c>
      <c r="AF4" s="13">
        <v>105.53155095132105</v>
      </c>
      <c r="AG4" s="13">
        <v>106.70967009307422</v>
      </c>
      <c r="AH4" s="13">
        <v>109.0326503590166</v>
      </c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</row>
    <row r="5" spans="1:67" x14ac:dyDescent="0.25">
      <c r="A5" s="31">
        <v>3</v>
      </c>
      <c r="B5" s="31" t="s">
        <v>110</v>
      </c>
      <c r="C5" s="13">
        <v>29.276980530971585</v>
      </c>
      <c r="D5" s="13">
        <v>25.907036253617843</v>
      </c>
      <c r="E5" s="13">
        <v>29.229673393930458</v>
      </c>
      <c r="F5" s="13">
        <v>34.664553582051852</v>
      </c>
      <c r="G5" s="13">
        <v>30.122237896856461</v>
      </c>
      <c r="H5" s="13">
        <v>29.526687789997855</v>
      </c>
      <c r="I5" s="13">
        <v>30.31247217940523</v>
      </c>
      <c r="J5" s="13">
        <v>27.825445901409289</v>
      </c>
      <c r="K5" s="13">
        <v>27.892590957396177</v>
      </c>
      <c r="L5" s="13">
        <v>37.874633820217753</v>
      </c>
      <c r="M5" s="13">
        <v>37.479202847414903</v>
      </c>
      <c r="N5" s="13">
        <v>28.403970060793405</v>
      </c>
      <c r="O5" s="13">
        <v>34.120049490593054</v>
      </c>
      <c r="P5" s="13">
        <v>54.866507045034083</v>
      </c>
      <c r="Q5" s="13">
        <v>52.600319529013426</v>
      </c>
      <c r="R5" s="13">
        <v>46.006851307181186</v>
      </c>
      <c r="S5" s="13">
        <v>65.340641329809586</v>
      </c>
      <c r="T5" s="13">
        <v>77.962575204598082</v>
      </c>
      <c r="U5" s="13">
        <v>102.4542262627243</v>
      </c>
      <c r="V5" s="13">
        <v>104.98807908083889</v>
      </c>
      <c r="W5" s="13">
        <v>111.49191094779901</v>
      </c>
      <c r="X5" s="13">
        <v>147.58437381361819</v>
      </c>
      <c r="Y5" s="13">
        <v>79.551209822558377</v>
      </c>
      <c r="Z5" s="13">
        <v>102.53981876586776</v>
      </c>
      <c r="AA5" s="13">
        <v>114.07358592437305</v>
      </c>
      <c r="AB5" s="13">
        <v>100</v>
      </c>
      <c r="AC5" s="13">
        <v>106.6502685375725</v>
      </c>
      <c r="AD5" s="13">
        <v>105.51200148699216</v>
      </c>
      <c r="AE5" s="13">
        <v>60.981969524155595</v>
      </c>
      <c r="AF5" s="13">
        <v>54.28549660471338</v>
      </c>
      <c r="AG5" s="13">
        <v>66.759606279018655</v>
      </c>
      <c r="AH5" s="13">
        <v>77.922021338039897</v>
      </c>
    </row>
    <row r="6" spans="1:67" x14ac:dyDescent="0.25">
      <c r="A6" s="31">
        <v>4</v>
      </c>
      <c r="B6" s="31" t="s">
        <v>111</v>
      </c>
      <c r="C6" s="13">
        <v>45.670481679554136</v>
      </c>
      <c r="D6" s="13">
        <v>46.178525474535576</v>
      </c>
      <c r="E6" s="13">
        <v>46.761919088156873</v>
      </c>
      <c r="F6" s="13">
        <v>46.409603445688106</v>
      </c>
      <c r="G6" s="13">
        <v>45.239078729610199</v>
      </c>
      <c r="H6" s="13">
        <v>44.324125308119854</v>
      </c>
      <c r="I6" s="13">
        <v>42.266981600276139</v>
      </c>
      <c r="J6" s="13">
        <v>43.018058292487019</v>
      </c>
      <c r="K6" s="13">
        <v>43.9333260450436</v>
      </c>
      <c r="L6" s="13">
        <v>42.717947485032987</v>
      </c>
      <c r="M6" s="13">
        <v>42.275844090448196</v>
      </c>
      <c r="N6" s="13">
        <v>40.906986756798695</v>
      </c>
      <c r="O6" s="13">
        <v>40.093961484772294</v>
      </c>
      <c r="P6" s="13">
        <v>40.805288108720625</v>
      </c>
      <c r="Q6" s="13">
        <v>41.503664664369701</v>
      </c>
      <c r="R6" s="13">
        <v>42.993130195693112</v>
      </c>
      <c r="S6" s="13">
        <v>45.120837060387842</v>
      </c>
      <c r="T6" s="13">
        <v>51.160798999407277</v>
      </c>
      <c r="U6" s="13">
        <v>60.560836884385893</v>
      </c>
      <c r="V6" s="13">
        <v>68.371862268220653</v>
      </c>
      <c r="W6" s="13">
        <v>73.485906060723011</v>
      </c>
      <c r="X6" s="13">
        <v>82.880736396341447</v>
      </c>
      <c r="Y6" s="13">
        <v>83.751709983971892</v>
      </c>
      <c r="Z6" s="13">
        <v>91.386727914424711</v>
      </c>
      <c r="AA6" s="13">
        <v>100.29804379737435</v>
      </c>
      <c r="AB6" s="13">
        <v>100</v>
      </c>
      <c r="AC6" s="13">
        <v>95.053485459939537</v>
      </c>
      <c r="AD6" s="13">
        <v>93.238730281171044</v>
      </c>
      <c r="AE6" s="13">
        <v>87.072176303742566</v>
      </c>
      <c r="AF6" s="13">
        <v>85.787504069603642</v>
      </c>
      <c r="AG6" s="13">
        <v>92.939483460830118</v>
      </c>
      <c r="AH6" s="13">
        <v>96.252363864162817</v>
      </c>
    </row>
    <row r="7" spans="1:67" x14ac:dyDescent="0.25">
      <c r="A7" s="31">
        <v>5</v>
      </c>
      <c r="B7" s="31" t="s">
        <v>112</v>
      </c>
      <c r="C7" s="13">
        <v>47.991887383834424</v>
      </c>
      <c r="D7" s="13">
        <v>52.481902263619752</v>
      </c>
      <c r="E7" s="13">
        <v>55.039173066835389</v>
      </c>
      <c r="F7" s="13">
        <v>57.397146170596216</v>
      </c>
      <c r="G7" s="13">
        <v>60.562638023960069</v>
      </c>
      <c r="H7" s="13">
        <v>56.016689704553777</v>
      </c>
      <c r="I7" s="13">
        <v>58.381704791828923</v>
      </c>
      <c r="J7" s="13">
        <v>59.26239728704752</v>
      </c>
      <c r="K7" s="13">
        <v>63.311427567498264</v>
      </c>
      <c r="L7" s="13">
        <v>67.189759635490546</v>
      </c>
      <c r="M7" s="13">
        <v>76.950032200628868</v>
      </c>
      <c r="N7" s="13">
        <v>80.81156359600682</v>
      </c>
      <c r="O7" s="13">
        <v>73.523040731721821</v>
      </c>
      <c r="P7" s="13">
        <v>70.313751332729936</v>
      </c>
      <c r="Q7" s="13">
        <v>68.421156775279897</v>
      </c>
      <c r="R7" s="13">
        <v>68.754640407713325</v>
      </c>
      <c r="S7" s="13">
        <v>70.483940793100842</v>
      </c>
      <c r="T7" s="13">
        <v>73.304854664832007</v>
      </c>
      <c r="U7" s="13">
        <v>79.883817187894678</v>
      </c>
      <c r="V7" s="13">
        <v>85.195210261877989</v>
      </c>
      <c r="W7" s="13">
        <v>88.362582193164911</v>
      </c>
      <c r="X7" s="13">
        <v>93.468998420271504</v>
      </c>
      <c r="Y7" s="13">
        <v>88.753863849810188</v>
      </c>
      <c r="Z7" s="13">
        <v>91.562741557521136</v>
      </c>
      <c r="AA7" s="13">
        <v>95.922354497901622</v>
      </c>
      <c r="AB7" s="13">
        <v>100</v>
      </c>
      <c r="AC7" s="13">
        <v>101.83562979773632</v>
      </c>
      <c r="AD7" s="13">
        <v>103.50754190248658</v>
      </c>
      <c r="AE7" s="13">
        <v>103.85097230472819</v>
      </c>
      <c r="AF7" s="13">
        <v>102.00794956312251</v>
      </c>
      <c r="AG7" s="13">
        <v>104.65525674515506</v>
      </c>
      <c r="AH7" s="13">
        <v>106.80213852944679</v>
      </c>
    </row>
    <row r="8" spans="1:67" x14ac:dyDescent="0.25">
      <c r="A8" s="31">
        <v>6</v>
      </c>
      <c r="B8" s="31" t="s">
        <v>13</v>
      </c>
      <c r="C8" s="13">
        <v>58.241971553076247</v>
      </c>
      <c r="D8" s="13">
        <v>57.960327896353519</v>
      </c>
      <c r="E8" s="13">
        <v>58.906227306443711</v>
      </c>
      <c r="F8" s="13">
        <v>59.640022058169862</v>
      </c>
      <c r="G8" s="13">
        <v>60.466729304605749</v>
      </c>
      <c r="H8" s="13">
        <v>61.492907530651024</v>
      </c>
      <c r="I8" s="13">
        <v>63.256786562810724</v>
      </c>
      <c r="J8" s="13">
        <v>63.056404913346412</v>
      </c>
      <c r="K8" s="13">
        <v>62.915388517775789</v>
      </c>
      <c r="L8" s="13">
        <v>64.754075869767661</v>
      </c>
      <c r="M8" s="13">
        <v>65.71752418357859</v>
      </c>
      <c r="N8" s="13">
        <v>63.965882063447737</v>
      </c>
      <c r="O8" s="13">
        <v>62.887073633931145</v>
      </c>
      <c r="P8" s="13">
        <v>67.742338277102149</v>
      </c>
      <c r="Q8" s="13">
        <v>74.353662471157875</v>
      </c>
      <c r="R8" s="13">
        <v>70.98048064065776</v>
      </c>
      <c r="S8" s="13">
        <v>78.875510095243669</v>
      </c>
      <c r="T8" s="13">
        <v>83.099523407225959</v>
      </c>
      <c r="U8" s="13">
        <v>92.627700761249713</v>
      </c>
      <c r="V8" s="13">
        <v>97.397803047147974</v>
      </c>
      <c r="W8" s="13">
        <v>99.138666972395441</v>
      </c>
      <c r="X8" s="13">
        <v>106.88538918372194</v>
      </c>
      <c r="Y8" s="13">
        <v>100.04959159137849</v>
      </c>
      <c r="Z8" s="13">
        <v>102.25561938312026</v>
      </c>
      <c r="AA8" s="13">
        <v>104.22205500745062</v>
      </c>
      <c r="AB8" s="13">
        <v>100</v>
      </c>
      <c r="AC8" s="13">
        <v>103.9665479332885</v>
      </c>
      <c r="AD8" s="13">
        <v>110.58554521651332</v>
      </c>
      <c r="AE8" s="13">
        <v>105.18000692936195</v>
      </c>
      <c r="AF8" s="13">
        <v>102.11384544183223</v>
      </c>
      <c r="AG8" s="13">
        <v>106.64175157465165</v>
      </c>
      <c r="AH8" s="13">
        <v>111.17466357139929</v>
      </c>
    </row>
    <row r="9" spans="1:67" x14ac:dyDescent="0.25">
      <c r="A9" s="31">
        <v>7</v>
      </c>
      <c r="B9" s="31" t="s">
        <v>15</v>
      </c>
      <c r="C9" s="13">
        <v>43.543822435879115</v>
      </c>
      <c r="D9" s="13">
        <v>45.022221644533225</v>
      </c>
      <c r="E9" s="13">
        <v>46.467555677964455</v>
      </c>
      <c r="F9" s="13">
        <v>47.781182058650124</v>
      </c>
      <c r="G9" s="13">
        <v>48.414954932708916</v>
      </c>
      <c r="H9" s="13">
        <v>48.814517549291175</v>
      </c>
      <c r="I9" s="13">
        <v>50.513861359893369</v>
      </c>
      <c r="J9" s="13">
        <v>52.246098333518127</v>
      </c>
      <c r="K9" s="13">
        <v>54.307136998997585</v>
      </c>
      <c r="L9" s="13">
        <v>55.606559762537891</v>
      </c>
      <c r="M9" s="13">
        <v>57.351374200879249</v>
      </c>
      <c r="N9" s="13">
        <v>59.156154543641726</v>
      </c>
      <c r="O9" s="13">
        <v>61.372551910816469</v>
      </c>
      <c r="P9" s="13">
        <v>64.008066985919214</v>
      </c>
      <c r="Q9" s="13">
        <v>66.576265991008228</v>
      </c>
      <c r="R9" s="13">
        <v>68.341066924611823</v>
      </c>
      <c r="S9" s="13">
        <v>70.850546642331878</v>
      </c>
      <c r="T9" s="13">
        <v>75.846529064126656</v>
      </c>
      <c r="U9" s="13">
        <v>82.148941664417293</v>
      </c>
      <c r="V9" s="13">
        <v>88.385888558205792</v>
      </c>
      <c r="W9" s="13">
        <v>92.38590921806086</v>
      </c>
      <c r="X9" s="13">
        <v>95.136142138520796</v>
      </c>
      <c r="Y9" s="13">
        <v>94.42921066707008</v>
      </c>
      <c r="Z9" s="13">
        <v>94.498550371603216</v>
      </c>
      <c r="AA9" s="13">
        <v>97.432561028911067</v>
      </c>
      <c r="AB9" s="13">
        <v>100</v>
      </c>
      <c r="AC9" s="13">
        <v>102.73685469365442</v>
      </c>
      <c r="AD9" s="13">
        <v>106.40693069624298</v>
      </c>
      <c r="AE9" s="13">
        <v>108.30642117461908</v>
      </c>
      <c r="AF9" s="13">
        <v>110.29509363578011</v>
      </c>
      <c r="AG9" s="13">
        <v>114.00511545734892</v>
      </c>
      <c r="AH9" s="13">
        <v>118.9741959023488</v>
      </c>
    </row>
    <row r="10" spans="1:67" x14ac:dyDescent="0.25">
      <c r="A10" s="31">
        <v>8</v>
      </c>
      <c r="B10" s="31" t="s">
        <v>113</v>
      </c>
      <c r="C10" s="13">
        <v>59.907914531118614</v>
      </c>
      <c r="D10" s="13">
        <v>61.731932785833905</v>
      </c>
      <c r="E10" s="13">
        <v>64.898923732204167</v>
      </c>
      <c r="F10" s="13">
        <v>65.031433929388911</v>
      </c>
      <c r="G10" s="13">
        <v>66.197593658117654</v>
      </c>
      <c r="H10" s="13">
        <v>72.683074732486162</v>
      </c>
      <c r="I10" s="13">
        <v>84.229751888594279</v>
      </c>
      <c r="J10" s="13">
        <v>87.709086390197598</v>
      </c>
      <c r="K10" s="13">
        <v>86.605118658006276</v>
      </c>
      <c r="L10" s="13">
        <v>86.410618400583147</v>
      </c>
      <c r="M10" s="13">
        <v>89.576889614398937</v>
      </c>
      <c r="N10" s="13">
        <v>87.875891519107299</v>
      </c>
      <c r="O10" s="13">
        <v>91.091188872798085</v>
      </c>
      <c r="P10" s="13">
        <v>88.671043942307904</v>
      </c>
      <c r="Q10" s="13">
        <v>87.377564174054825</v>
      </c>
      <c r="R10" s="13">
        <v>86.945491153344463</v>
      </c>
      <c r="S10" s="13">
        <v>89.691294754504767</v>
      </c>
      <c r="T10" s="13">
        <v>99.8068506970789</v>
      </c>
      <c r="U10" s="13">
        <v>100.56711442743533</v>
      </c>
      <c r="V10" s="13">
        <v>99.301740660731937</v>
      </c>
      <c r="W10" s="13">
        <v>96.473388660930681</v>
      </c>
      <c r="X10" s="13">
        <v>96.576731004039871</v>
      </c>
      <c r="Y10" s="13">
        <v>91.531795006558625</v>
      </c>
      <c r="Z10" s="13">
        <v>96.87039899287123</v>
      </c>
      <c r="AA10" s="13">
        <v>96.873897893531506</v>
      </c>
      <c r="AB10" s="13">
        <v>100</v>
      </c>
      <c r="AC10" s="13">
        <v>107.35259588056098</v>
      </c>
      <c r="AD10" s="13">
        <v>114.17884075158878</v>
      </c>
      <c r="AE10" s="13">
        <v>110.85196385339162</v>
      </c>
      <c r="AF10" s="13">
        <v>111.28856333321377</v>
      </c>
      <c r="AG10" s="13">
        <v>114.68249651776682</v>
      </c>
      <c r="AH10" s="13">
        <v>121.65824399014562</v>
      </c>
    </row>
    <row r="11" spans="1:67" x14ac:dyDescent="0.25">
      <c r="A11" s="31">
        <v>9</v>
      </c>
      <c r="B11" s="31" t="s">
        <v>114</v>
      </c>
      <c r="C11" s="13">
        <v>58.970407413384017</v>
      </c>
      <c r="D11" s="13">
        <v>59.579927678319066</v>
      </c>
      <c r="E11" s="13">
        <v>60.705092243881296</v>
      </c>
      <c r="F11" s="13">
        <v>61.546132659230388</v>
      </c>
      <c r="G11" s="13">
        <v>62.502713098196352</v>
      </c>
      <c r="H11" s="13">
        <v>62.726591534008406</v>
      </c>
      <c r="I11" s="13">
        <v>64.105848511595852</v>
      </c>
      <c r="J11" s="13">
        <v>66.425540819698455</v>
      </c>
      <c r="K11" s="13">
        <v>69.127046076781809</v>
      </c>
      <c r="L11" s="13">
        <v>70.147150052859189</v>
      </c>
      <c r="M11" s="13">
        <v>71.116976647271201</v>
      </c>
      <c r="N11" s="13">
        <v>72.016437610367561</v>
      </c>
      <c r="O11" s="13">
        <v>73.925245123598842</v>
      </c>
      <c r="P11" s="13">
        <v>74.962072413883703</v>
      </c>
      <c r="Q11" s="13">
        <v>75.383056124921225</v>
      </c>
      <c r="R11" s="13">
        <v>76.144749618964639</v>
      </c>
      <c r="S11" s="13">
        <v>76.479705567240714</v>
      </c>
      <c r="T11" s="13">
        <v>79.117219949456469</v>
      </c>
      <c r="U11" s="13">
        <v>84.656411335152484</v>
      </c>
      <c r="V11" s="13">
        <v>91.4162203767482</v>
      </c>
      <c r="W11" s="13">
        <v>93.324217336632884</v>
      </c>
      <c r="X11" s="13">
        <v>95.213155288727904</v>
      </c>
      <c r="Y11" s="13">
        <v>97.063693842991071</v>
      </c>
      <c r="Z11" s="13">
        <v>96.522930651784264</v>
      </c>
      <c r="AA11" s="13">
        <v>97.707132371463231</v>
      </c>
      <c r="AB11" s="13">
        <v>100</v>
      </c>
      <c r="AC11" s="13">
        <v>102.87823293637241</v>
      </c>
      <c r="AD11" s="13">
        <v>106.15114884510353</v>
      </c>
      <c r="AE11" s="13">
        <v>109.2499329260496</v>
      </c>
      <c r="AF11" s="13">
        <v>112.24553936226576</v>
      </c>
      <c r="AG11" s="13">
        <v>115.02741349750961</v>
      </c>
      <c r="AH11" s="13">
        <v>118.91838767751763</v>
      </c>
    </row>
    <row r="12" spans="1:67" x14ac:dyDescent="0.25">
      <c r="A12" s="31">
        <v>10</v>
      </c>
      <c r="B12" s="31" t="s">
        <v>115</v>
      </c>
      <c r="C12" s="13">
        <v>49.962690242559248</v>
      </c>
      <c r="D12" s="13">
        <v>56.779948449968039</v>
      </c>
      <c r="E12" s="13">
        <v>59.244233635590476</v>
      </c>
      <c r="F12" s="13">
        <v>57.47653288395167</v>
      </c>
      <c r="G12" s="13">
        <v>54.669513765637546</v>
      </c>
      <c r="H12" s="13">
        <v>53.738871563241439</v>
      </c>
      <c r="I12" s="13">
        <v>53.174315351541523</v>
      </c>
      <c r="J12" s="13">
        <v>56.559037105423336</v>
      </c>
      <c r="K12" s="13">
        <v>62.832452916081088</v>
      </c>
      <c r="L12" s="13">
        <v>60.129393858037801</v>
      </c>
      <c r="M12" s="13">
        <v>60.619956513267461</v>
      </c>
      <c r="N12" s="13">
        <v>57.860015714585785</v>
      </c>
      <c r="O12" s="13">
        <v>54.89046184217689</v>
      </c>
      <c r="P12" s="13">
        <v>57.307940186263686</v>
      </c>
      <c r="Q12" s="13">
        <v>55.026491980023444</v>
      </c>
      <c r="R12" s="13">
        <v>54.856428588610612</v>
      </c>
      <c r="S12" s="13">
        <v>56.277296327846337</v>
      </c>
      <c r="T12" s="13">
        <v>67.747400209345798</v>
      </c>
      <c r="U12" s="13">
        <v>75.280095487726697</v>
      </c>
      <c r="V12" s="13">
        <v>87.861248250294707</v>
      </c>
      <c r="W12" s="13">
        <v>93.565941500806474</v>
      </c>
      <c r="X12" s="13">
        <v>101.37505075443364</v>
      </c>
      <c r="Y12" s="13">
        <v>81.807146198388139</v>
      </c>
      <c r="Z12" s="13">
        <v>93.713644215167662</v>
      </c>
      <c r="AA12" s="13">
        <v>104.20749360787903</v>
      </c>
      <c r="AB12" s="13">
        <v>100</v>
      </c>
      <c r="AC12" s="13">
        <v>94.473117322704212</v>
      </c>
      <c r="AD12" s="13">
        <v>95.3797338692832</v>
      </c>
      <c r="AE12" s="13">
        <v>86.594428653316712</v>
      </c>
      <c r="AF12" s="13">
        <v>81.837257425842623</v>
      </c>
      <c r="AG12" s="13">
        <v>90.179895548057615</v>
      </c>
      <c r="AH12" s="13">
        <v>97.988858926616885</v>
      </c>
    </row>
    <row r="13" spans="1:67" x14ac:dyDescent="0.25">
      <c r="A13" s="31">
        <v>11</v>
      </c>
      <c r="B13" s="31" t="s">
        <v>116</v>
      </c>
      <c r="C13" s="13">
        <v>55.161728975977667</v>
      </c>
      <c r="D13" s="13">
        <v>57.819996352790142</v>
      </c>
      <c r="E13" s="13">
        <v>60.676214430387766</v>
      </c>
      <c r="F13" s="13">
        <v>62.209774613321521</v>
      </c>
      <c r="G13" s="13">
        <v>63.140352414553981</v>
      </c>
      <c r="H13" s="13">
        <v>63.340809462274578</v>
      </c>
      <c r="I13" s="13">
        <v>63.787771130820531</v>
      </c>
      <c r="J13" s="13">
        <v>64.856870348508039</v>
      </c>
      <c r="K13" s="13">
        <v>67.398126284087468</v>
      </c>
      <c r="L13" s="13">
        <v>68.287335019889653</v>
      </c>
      <c r="M13" s="13">
        <v>69.138996681753369</v>
      </c>
      <c r="N13" s="13">
        <v>69.843986714505547</v>
      </c>
      <c r="O13" s="13">
        <v>70.140069418768888</v>
      </c>
      <c r="P13" s="13">
        <v>70.840766745512539</v>
      </c>
      <c r="Q13" s="13">
        <v>71.232738803632628</v>
      </c>
      <c r="R13" s="13">
        <v>71.456848420445496</v>
      </c>
      <c r="S13" s="13">
        <v>71.894398870124931</v>
      </c>
      <c r="T13" s="13">
        <v>76.881224946223753</v>
      </c>
      <c r="U13" s="13">
        <v>81.25338840952729</v>
      </c>
      <c r="V13" s="13">
        <v>84.63420339672841</v>
      </c>
      <c r="W13" s="13">
        <v>87.946327290307195</v>
      </c>
      <c r="X13" s="13">
        <v>94.691079021915257</v>
      </c>
      <c r="Y13" s="13">
        <v>94.699264438165187</v>
      </c>
      <c r="Z13" s="13">
        <v>95.233962235094722</v>
      </c>
      <c r="AA13" s="13">
        <v>98.625686667762778</v>
      </c>
      <c r="AB13" s="13">
        <v>100</v>
      </c>
      <c r="AC13" s="13">
        <v>100.55560701406048</v>
      </c>
      <c r="AD13" s="13">
        <v>101.38479914686111</v>
      </c>
      <c r="AE13" s="13">
        <v>101.42266117634686</v>
      </c>
      <c r="AF13" s="13">
        <v>100.80062705518705</v>
      </c>
      <c r="AG13" s="13">
        <v>102.33201512726808</v>
      </c>
      <c r="AH13" s="13">
        <v>106.7550931300561</v>
      </c>
    </row>
    <row r="14" spans="1:67" x14ac:dyDescent="0.25">
      <c r="A14" s="31">
        <v>12</v>
      </c>
      <c r="B14" s="31" t="s">
        <v>117</v>
      </c>
      <c r="C14" s="13">
        <v>59.105208722878857</v>
      </c>
      <c r="D14" s="13">
        <v>60.848479450184485</v>
      </c>
      <c r="E14" s="13">
        <v>63.383814758956539</v>
      </c>
      <c r="F14" s="13">
        <v>65.603147439216244</v>
      </c>
      <c r="G14" s="13">
        <v>67.463892445183589</v>
      </c>
      <c r="H14" s="13">
        <v>68.717970305631965</v>
      </c>
      <c r="I14" s="13">
        <v>69.968458142268673</v>
      </c>
      <c r="J14" s="13">
        <v>71.154135587789057</v>
      </c>
      <c r="K14" s="13">
        <v>72.849703257466217</v>
      </c>
      <c r="L14" s="13">
        <v>74.323147554238062</v>
      </c>
      <c r="M14" s="13">
        <v>75.28599714635935</v>
      </c>
      <c r="N14" s="13">
        <v>75.895955163290552</v>
      </c>
      <c r="O14" s="13">
        <v>76.702461380317644</v>
      </c>
      <c r="P14" s="13">
        <v>77.276364372117797</v>
      </c>
      <c r="Q14" s="13">
        <v>77.939942287370471</v>
      </c>
      <c r="R14" s="13">
        <v>78.257264910493134</v>
      </c>
      <c r="S14" s="13">
        <v>78.752338933454197</v>
      </c>
      <c r="T14" s="13">
        <v>80.537454694463563</v>
      </c>
      <c r="U14" s="13">
        <v>83.779716152024818</v>
      </c>
      <c r="V14" s="13">
        <v>86.415687452339441</v>
      </c>
      <c r="W14" s="13">
        <v>89.129284738132299</v>
      </c>
      <c r="X14" s="13">
        <v>92.911766577086439</v>
      </c>
      <c r="Y14" s="13">
        <v>95.209935739133456</v>
      </c>
      <c r="Z14" s="13">
        <v>95.435429988641928</v>
      </c>
      <c r="AA14" s="13">
        <v>97.805212046912303</v>
      </c>
      <c r="AB14" s="13">
        <v>100</v>
      </c>
      <c r="AC14" s="13">
        <v>101.57537181213036</v>
      </c>
      <c r="AD14" s="13">
        <v>103.27941708167282</v>
      </c>
      <c r="AE14" s="13">
        <v>104.55267015933276</v>
      </c>
      <c r="AF14" s="13">
        <v>105.16694465285913</v>
      </c>
      <c r="AG14" s="13">
        <v>106.30212348619003</v>
      </c>
      <c r="AH14" s="13">
        <v>108.45906157066177</v>
      </c>
    </row>
    <row r="15" spans="1:67" x14ac:dyDescent="0.25">
      <c r="A15" s="31">
        <v>13</v>
      </c>
      <c r="B15" s="31" t="s">
        <v>118</v>
      </c>
      <c r="C15" s="13">
        <v>528.15931748406217</v>
      </c>
      <c r="D15" s="13">
        <v>523.33112419846145</v>
      </c>
      <c r="E15" s="13">
        <v>515.80188639208416</v>
      </c>
      <c r="F15" s="13">
        <v>496.22642256303982</v>
      </c>
      <c r="G15" s="13">
        <v>483.00770309037699</v>
      </c>
      <c r="H15" s="13">
        <v>459.68612407808558</v>
      </c>
      <c r="I15" s="13">
        <v>437.39266356719634</v>
      </c>
      <c r="J15" s="13">
        <v>417.17541328952058</v>
      </c>
      <c r="K15" s="13">
        <v>372.2065259289048</v>
      </c>
      <c r="L15" s="13">
        <v>323.26998560976421</v>
      </c>
      <c r="M15" s="13">
        <v>289.21786757502275</v>
      </c>
      <c r="N15" s="13">
        <v>247.65826506298654</v>
      </c>
      <c r="O15" s="13">
        <v>217.39705155695773</v>
      </c>
      <c r="P15" s="13">
        <v>195.12948553682617</v>
      </c>
      <c r="Q15" s="13">
        <v>173.25504563912733</v>
      </c>
      <c r="R15" s="13">
        <v>164.88831394430721</v>
      </c>
      <c r="S15" s="13">
        <v>152.18010416070999</v>
      </c>
      <c r="T15" s="13">
        <v>143.31517674330675</v>
      </c>
      <c r="U15" s="13">
        <v>137.37618996145085</v>
      </c>
      <c r="V15" s="13">
        <v>129.57617382515969</v>
      </c>
      <c r="W15" s="13">
        <v>121.30766485346558</v>
      </c>
      <c r="X15" s="13">
        <v>112.84833866824542</v>
      </c>
      <c r="Y15" s="13">
        <v>107.65998585934351</v>
      </c>
      <c r="Z15" s="13">
        <v>103.80004022721536</v>
      </c>
      <c r="AA15" s="13">
        <v>101.74513715324723</v>
      </c>
      <c r="AB15" s="13">
        <v>100</v>
      </c>
      <c r="AC15" s="13">
        <v>98.726743732193341</v>
      </c>
      <c r="AD15" s="13">
        <v>97.060188032247879</v>
      </c>
      <c r="AE15" s="13">
        <v>95.660063454068933</v>
      </c>
      <c r="AF15" s="13">
        <v>92.903923558880862</v>
      </c>
      <c r="AG15" s="13">
        <v>92.559476849219365</v>
      </c>
      <c r="AH15" s="13">
        <v>92.061105224401601</v>
      </c>
    </row>
    <row r="16" spans="1:67" x14ac:dyDescent="0.25">
      <c r="A16" s="31">
        <v>14</v>
      </c>
      <c r="B16" s="31" t="s">
        <v>119</v>
      </c>
      <c r="C16" s="13">
        <v>60.616989869031137</v>
      </c>
      <c r="D16" s="13">
        <v>63.506359276947848</v>
      </c>
      <c r="E16" s="13">
        <v>66.778932897340852</v>
      </c>
      <c r="F16" s="13">
        <v>68.106655083490622</v>
      </c>
      <c r="G16" s="13">
        <v>68.65063489255067</v>
      </c>
      <c r="H16" s="13">
        <v>68.964785864544467</v>
      </c>
      <c r="I16" s="13">
        <v>69.514562973809106</v>
      </c>
      <c r="J16" s="13">
        <v>70.70697688872005</v>
      </c>
      <c r="K16" s="13">
        <v>72.769451416936249</v>
      </c>
      <c r="L16" s="13">
        <v>73.242060650015986</v>
      </c>
      <c r="M16" s="13">
        <v>73.41803690980457</v>
      </c>
      <c r="N16" s="13">
        <v>73.069419924108203</v>
      </c>
      <c r="O16" s="13">
        <v>72.661063970303474</v>
      </c>
      <c r="P16" s="13">
        <v>73.460605702013396</v>
      </c>
      <c r="Q16" s="13">
        <v>73.38837275496607</v>
      </c>
      <c r="R16" s="13">
        <v>72.771343351786044</v>
      </c>
      <c r="S16" s="13">
        <v>72.506096578949283</v>
      </c>
      <c r="T16" s="13">
        <v>75.091812744784647</v>
      </c>
      <c r="U16" s="13">
        <v>78.522549727652333</v>
      </c>
      <c r="V16" s="13">
        <v>84.443506055175789</v>
      </c>
      <c r="W16" s="13">
        <v>88.368356588694297</v>
      </c>
      <c r="X16" s="13">
        <v>92.458272685369437</v>
      </c>
      <c r="Y16" s="13">
        <v>93.291303375615456</v>
      </c>
      <c r="Z16" s="13">
        <v>95.309230711281032</v>
      </c>
      <c r="AA16" s="13">
        <v>98.135403998132986</v>
      </c>
      <c r="AB16" s="13">
        <v>100</v>
      </c>
      <c r="AC16" s="13">
        <v>99.857053213346617</v>
      </c>
      <c r="AD16" s="13">
        <v>99.910308366210984</v>
      </c>
      <c r="AE16" s="13">
        <v>99.394429185208324</v>
      </c>
      <c r="AF16" s="13">
        <v>98.219898279901713</v>
      </c>
      <c r="AG16" s="13">
        <v>99.771335554423345</v>
      </c>
      <c r="AH16" s="13">
        <v>103.84399491465047</v>
      </c>
    </row>
    <row r="17" spans="1:34" x14ac:dyDescent="0.25">
      <c r="A17" s="31">
        <v>15</v>
      </c>
      <c r="B17" s="31" t="s">
        <v>120</v>
      </c>
      <c r="C17" s="13">
        <v>78.336080083480311</v>
      </c>
      <c r="D17" s="13">
        <v>79.69755264298297</v>
      </c>
      <c r="E17" s="13">
        <v>81.903811092957355</v>
      </c>
      <c r="F17" s="13">
        <v>83.276410895076424</v>
      </c>
      <c r="G17" s="13">
        <v>85.525755121249148</v>
      </c>
      <c r="H17" s="13">
        <v>87.552174569987343</v>
      </c>
      <c r="I17" s="13">
        <v>89.490783587688483</v>
      </c>
      <c r="J17" s="13">
        <v>91.564149949208101</v>
      </c>
      <c r="K17" s="13">
        <v>92.644404911840667</v>
      </c>
      <c r="L17" s="13">
        <v>93.440310419596614</v>
      </c>
      <c r="M17" s="13">
        <v>92.936339650986142</v>
      </c>
      <c r="N17" s="13">
        <v>92.060937801763274</v>
      </c>
      <c r="O17" s="13">
        <v>92.331414802399166</v>
      </c>
      <c r="P17" s="13">
        <v>92.735385207026667</v>
      </c>
      <c r="Q17" s="13">
        <v>92.300648612316294</v>
      </c>
      <c r="R17" s="13">
        <v>91.042347267991616</v>
      </c>
      <c r="S17" s="13">
        <v>90.888331694988096</v>
      </c>
      <c r="T17" s="13">
        <v>91.846778965457105</v>
      </c>
      <c r="U17" s="13">
        <v>92.120954464522384</v>
      </c>
      <c r="V17" s="13">
        <v>91.882117560759198</v>
      </c>
      <c r="W17" s="13">
        <v>92.940287631261612</v>
      </c>
      <c r="X17" s="13">
        <v>94.850303957748039</v>
      </c>
      <c r="Y17" s="13">
        <v>95.807344216279517</v>
      </c>
      <c r="Z17" s="13">
        <v>96.561581365494035</v>
      </c>
      <c r="AA17" s="13">
        <v>98.035087137545418</v>
      </c>
      <c r="AB17" s="13">
        <v>100</v>
      </c>
      <c r="AC17" s="13">
        <v>100.74999774012031</v>
      </c>
      <c r="AD17" s="13">
        <v>102.00566306361763</v>
      </c>
      <c r="AE17" s="13">
        <v>103.48910213124071</v>
      </c>
      <c r="AF17" s="13">
        <v>103.31798732560713</v>
      </c>
      <c r="AG17" s="13">
        <v>104.44972760727245</v>
      </c>
      <c r="AH17" s="13">
        <v>105.98710312171657</v>
      </c>
    </row>
    <row r="18" spans="1:34" x14ac:dyDescent="0.25">
      <c r="A18" s="31">
        <v>16</v>
      </c>
      <c r="B18" s="31" t="s">
        <v>121</v>
      </c>
      <c r="C18" s="13">
        <v>57.316998241870245</v>
      </c>
      <c r="D18" s="13">
        <v>57.706368718334623</v>
      </c>
      <c r="E18" s="13">
        <v>59.620377969855461</v>
      </c>
      <c r="F18" s="13">
        <v>61.944642668080668</v>
      </c>
      <c r="G18" s="13">
        <v>64.240990590276468</v>
      </c>
      <c r="H18" s="13">
        <v>66.49137718071114</v>
      </c>
      <c r="I18" s="13">
        <v>67.872089372792246</v>
      </c>
      <c r="J18" s="13">
        <v>69.2701095591067</v>
      </c>
      <c r="K18" s="13">
        <v>71.071066914628233</v>
      </c>
      <c r="L18" s="13">
        <v>72.251236047292792</v>
      </c>
      <c r="M18" s="13">
        <v>72.973872914780955</v>
      </c>
      <c r="N18" s="13">
        <v>73.498811246604333</v>
      </c>
      <c r="O18" s="13">
        <v>74.298087965064738</v>
      </c>
      <c r="P18" s="13">
        <v>76.34033397929484</v>
      </c>
      <c r="Q18" s="13">
        <v>78.229137283122753</v>
      </c>
      <c r="R18" s="13">
        <v>78.941859544839375</v>
      </c>
      <c r="S18" s="13">
        <v>80.999019244318632</v>
      </c>
      <c r="T18" s="13">
        <v>83.761007414931356</v>
      </c>
      <c r="U18" s="13">
        <v>86.572834645256066</v>
      </c>
      <c r="V18" s="13">
        <v>89.408737430237124</v>
      </c>
      <c r="W18" s="13">
        <v>91.266452859051412</v>
      </c>
      <c r="X18" s="13">
        <v>93.825980563777463</v>
      </c>
      <c r="Y18" s="13">
        <v>95.242023667662068</v>
      </c>
      <c r="Z18" s="13">
        <v>96.2292565808783</v>
      </c>
      <c r="AA18" s="13">
        <v>98.339561030369765</v>
      </c>
      <c r="AB18" s="13">
        <v>100</v>
      </c>
      <c r="AC18" s="13">
        <v>101.45692980090588</v>
      </c>
      <c r="AD18" s="13">
        <v>102.90431361208513</v>
      </c>
      <c r="AE18" s="13">
        <v>103.94562071749775</v>
      </c>
      <c r="AF18" s="13">
        <v>104.47545577995434</v>
      </c>
      <c r="AG18" s="13">
        <v>105.47865213901713</v>
      </c>
      <c r="AH18" s="13">
        <v>107.04491648197147</v>
      </c>
    </row>
    <row r="19" spans="1:34" x14ac:dyDescent="0.25">
      <c r="A19" s="31">
        <v>17</v>
      </c>
      <c r="B19" s="31" t="s">
        <v>122</v>
      </c>
      <c r="C19" s="13">
        <v>58.082921428362432</v>
      </c>
      <c r="D19" s="13">
        <v>60.774286569294354</v>
      </c>
      <c r="E19" s="13">
        <v>63.088845435926764</v>
      </c>
      <c r="F19" s="13">
        <v>64.855879757615895</v>
      </c>
      <c r="G19" s="13">
        <v>66.278870599670611</v>
      </c>
      <c r="H19" s="13">
        <v>67.220141351344282</v>
      </c>
      <c r="I19" s="13">
        <v>68.708940645732127</v>
      </c>
      <c r="J19" s="13">
        <v>70.821197876359918</v>
      </c>
      <c r="K19" s="13">
        <v>72.876123724806021</v>
      </c>
      <c r="L19" s="13">
        <v>74.485160686982965</v>
      </c>
      <c r="M19" s="13">
        <v>75.440431559123837</v>
      </c>
      <c r="N19" s="13">
        <v>76.270761202268048</v>
      </c>
      <c r="O19" s="13">
        <v>77.289035973854283</v>
      </c>
      <c r="P19" s="13">
        <v>78.464677621204046</v>
      </c>
      <c r="Q19" s="13">
        <v>79.50105615684889</v>
      </c>
      <c r="R19" s="13">
        <v>80.309960376529574</v>
      </c>
      <c r="S19" s="13">
        <v>80.963458707345808</v>
      </c>
      <c r="T19" s="13">
        <v>82.513562666940643</v>
      </c>
      <c r="U19" s="13">
        <v>85.472526650926937</v>
      </c>
      <c r="V19" s="13">
        <v>88.09349435967637</v>
      </c>
      <c r="W19" s="13">
        <v>90.056474762098532</v>
      </c>
      <c r="X19" s="13">
        <v>93.194382203910607</v>
      </c>
      <c r="Y19" s="13">
        <v>95.589248596854247</v>
      </c>
      <c r="Z19" s="13">
        <v>95.736080387431386</v>
      </c>
      <c r="AA19" s="13">
        <v>97.536891666712293</v>
      </c>
      <c r="AB19" s="13">
        <v>100</v>
      </c>
      <c r="AC19" s="13">
        <v>101.48540859985843</v>
      </c>
      <c r="AD19" s="13">
        <v>103.27705902790565</v>
      </c>
      <c r="AE19" s="13">
        <v>104.58767819214364</v>
      </c>
      <c r="AF19" s="13">
        <v>105.14943607974293</v>
      </c>
      <c r="AG19" s="13">
        <v>106.9532165155546</v>
      </c>
      <c r="AH19" s="13">
        <v>109.53291958966764</v>
      </c>
    </row>
    <row r="20" spans="1:34" x14ac:dyDescent="0.25">
      <c r="A20" s="31">
        <v>18</v>
      </c>
      <c r="B20" s="31" t="s">
        <v>123</v>
      </c>
      <c r="C20" s="13">
        <v>64.341426401584883</v>
      </c>
      <c r="D20" s="13">
        <v>66.21540731842839</v>
      </c>
      <c r="E20" s="13">
        <v>68.560764195515944</v>
      </c>
      <c r="F20" s="13">
        <v>70.722659855144045</v>
      </c>
      <c r="G20" s="13">
        <v>72.505477907415923</v>
      </c>
      <c r="H20" s="13">
        <v>74.200436570223658</v>
      </c>
      <c r="I20" s="13">
        <v>75.868542930520405</v>
      </c>
      <c r="J20" s="13">
        <v>77.148069370524794</v>
      </c>
      <c r="K20" s="13">
        <v>78.471689060849869</v>
      </c>
      <c r="L20" s="13">
        <v>79.643668324983011</v>
      </c>
      <c r="M20" s="13">
        <v>80.22015886835014</v>
      </c>
      <c r="N20" s="13">
        <v>80.774843371749597</v>
      </c>
      <c r="O20" s="13">
        <v>81.53400095347321</v>
      </c>
      <c r="P20" s="13">
        <v>82.145042674031274</v>
      </c>
      <c r="Q20" s="13">
        <v>82.940904368663311</v>
      </c>
      <c r="R20" s="13">
        <v>83.590504024037671</v>
      </c>
      <c r="S20" s="13">
        <v>84.55555752716522</v>
      </c>
      <c r="T20" s="13">
        <v>85.900065760987658</v>
      </c>
      <c r="U20" s="13">
        <v>87.755756618078237</v>
      </c>
      <c r="V20" s="13">
        <v>89.871943692668552</v>
      </c>
      <c r="W20" s="13">
        <v>91.742996609335577</v>
      </c>
      <c r="X20" s="13">
        <v>94.294143508614354</v>
      </c>
      <c r="Y20" s="13">
        <v>95.232881800438193</v>
      </c>
      <c r="Z20" s="13">
        <v>96.407065038125751</v>
      </c>
      <c r="AA20" s="13">
        <v>98.715257808279333</v>
      </c>
      <c r="AB20" s="13">
        <v>100</v>
      </c>
      <c r="AC20" s="13">
        <v>101.07586234063747</v>
      </c>
      <c r="AD20" s="13">
        <v>101.61931755762092</v>
      </c>
      <c r="AE20" s="13">
        <v>102.5683838331812</v>
      </c>
      <c r="AF20" s="13">
        <v>102.93457426776911</v>
      </c>
      <c r="AG20" s="13">
        <v>103.84813676268521</v>
      </c>
      <c r="AH20" s="13">
        <v>105.37478531888841</v>
      </c>
    </row>
    <row r="21" spans="1:34" x14ac:dyDescent="0.25">
      <c r="A21" s="31">
        <v>19</v>
      </c>
      <c r="B21" s="31" t="s">
        <v>124</v>
      </c>
      <c r="C21" s="13">
        <v>48.677058162317394</v>
      </c>
      <c r="D21" s="13">
        <v>51.081472866937368</v>
      </c>
      <c r="E21" s="13">
        <v>54.018747006628772</v>
      </c>
      <c r="F21" s="13">
        <v>56.139811041549855</v>
      </c>
      <c r="G21" s="13">
        <v>56.323740286956927</v>
      </c>
      <c r="H21" s="13">
        <v>56.848294233137999</v>
      </c>
      <c r="I21" s="13">
        <v>57.413590176041694</v>
      </c>
      <c r="J21" s="13">
        <v>57.502926581446836</v>
      </c>
      <c r="K21" s="13">
        <v>58.174717975319204</v>
      </c>
      <c r="L21" s="13">
        <v>60.983612457027434</v>
      </c>
      <c r="M21" s="13">
        <v>61.574124761359585</v>
      </c>
      <c r="N21" s="13">
        <v>61.135069946028935</v>
      </c>
      <c r="O21" s="13">
        <v>62.548721860276352</v>
      </c>
      <c r="P21" s="13">
        <v>63.848446878449785</v>
      </c>
      <c r="Q21" s="13">
        <v>66.478820479251837</v>
      </c>
      <c r="R21" s="13">
        <v>66.423274750979473</v>
      </c>
      <c r="S21" s="13">
        <v>69.167642619836101</v>
      </c>
      <c r="T21" s="13">
        <v>72.599238344796419</v>
      </c>
      <c r="U21" s="13">
        <v>73.504315950284578</v>
      </c>
      <c r="V21" s="13">
        <v>73.678052213549748</v>
      </c>
      <c r="W21" s="13">
        <v>79.106468571613149</v>
      </c>
      <c r="X21" s="13">
        <v>86.483252933491173</v>
      </c>
      <c r="Y21" s="13">
        <v>85.111281022526271</v>
      </c>
      <c r="Z21" s="13">
        <v>88.638670954846745</v>
      </c>
      <c r="AA21" s="13">
        <v>96.375204704425016</v>
      </c>
      <c r="AB21" s="13">
        <v>100</v>
      </c>
      <c r="AC21" s="13">
        <v>100.96554093058965</v>
      </c>
      <c r="AD21" s="13">
        <v>104.73478926516495</v>
      </c>
      <c r="AE21" s="13">
        <v>100.84163148216138</v>
      </c>
      <c r="AF21" s="13">
        <v>98.500254080600939</v>
      </c>
      <c r="AG21" s="13">
        <v>99.856342576619738</v>
      </c>
      <c r="AH21" s="13">
        <v>100.17776820724762</v>
      </c>
    </row>
    <row r="22" spans="1:34" x14ac:dyDescent="0.25">
      <c r="A22" s="31">
        <v>20</v>
      </c>
      <c r="B22" s="31" t="s">
        <v>125</v>
      </c>
      <c r="C22" s="13">
        <v>69.560825088669603</v>
      </c>
      <c r="D22" s="13">
        <v>72.319765813878178</v>
      </c>
      <c r="E22" s="13">
        <v>73.80200119788114</v>
      </c>
      <c r="F22" s="13">
        <v>75.373303047968363</v>
      </c>
      <c r="G22" s="13">
        <v>75.989453794581379</v>
      </c>
      <c r="H22" s="13">
        <v>76.569946521408497</v>
      </c>
      <c r="I22" s="13">
        <v>76.388078198040034</v>
      </c>
      <c r="J22" s="13">
        <v>76.368290064952006</v>
      </c>
      <c r="K22" s="13">
        <v>78.462144510787581</v>
      </c>
      <c r="L22" s="13">
        <v>79.674605441256716</v>
      </c>
      <c r="M22" s="13">
        <v>80.076026750138169</v>
      </c>
      <c r="N22" s="13">
        <v>79.972323922235233</v>
      </c>
      <c r="O22" s="13">
        <v>78.075544923577652</v>
      </c>
      <c r="P22" s="13">
        <v>78.310266527473772</v>
      </c>
      <c r="Q22" s="13">
        <v>78.345588281169171</v>
      </c>
      <c r="R22" s="13">
        <v>77.567369600893159</v>
      </c>
      <c r="S22" s="13">
        <v>77.673687873861027</v>
      </c>
      <c r="T22" s="13">
        <v>79.045591727631077</v>
      </c>
      <c r="U22" s="13">
        <v>81.807439545178681</v>
      </c>
      <c r="V22" s="13">
        <v>84.58190439165881</v>
      </c>
      <c r="W22" s="13">
        <v>85.770115819089895</v>
      </c>
      <c r="X22" s="13">
        <v>88.661636125740714</v>
      </c>
      <c r="Y22" s="13">
        <v>89.668107540839941</v>
      </c>
      <c r="Z22" s="13">
        <v>91.824626690022569</v>
      </c>
      <c r="AA22" s="13">
        <v>99.816682605573163</v>
      </c>
      <c r="AB22" s="13">
        <v>100</v>
      </c>
      <c r="AC22" s="13">
        <v>100.73951384677676</v>
      </c>
      <c r="AD22" s="13">
        <v>102.32694404872728</v>
      </c>
      <c r="AE22" s="13">
        <v>101.81589020083223</v>
      </c>
      <c r="AF22" s="13">
        <v>101.33077729192392</v>
      </c>
      <c r="AG22" s="13">
        <v>102.14636370862272</v>
      </c>
      <c r="AH22" s="13">
        <v>105.23308990706475</v>
      </c>
    </row>
    <row r="23" spans="1:34" x14ac:dyDescent="0.25">
      <c r="A23" s="31">
        <v>21</v>
      </c>
      <c r="B23" s="31" t="s">
        <v>126</v>
      </c>
      <c r="C23" s="13">
        <v>72.27166774915203</v>
      </c>
      <c r="D23" s="13">
        <v>74.841603366725181</v>
      </c>
      <c r="E23" s="13">
        <v>76.830305647664019</v>
      </c>
      <c r="F23" s="13">
        <v>79.115989654494385</v>
      </c>
      <c r="G23" s="13">
        <v>80.591690801309255</v>
      </c>
      <c r="H23" s="13">
        <v>81.999328463570166</v>
      </c>
      <c r="I23" s="13">
        <v>82.923845486251167</v>
      </c>
      <c r="J23" s="13">
        <v>83.581770660934623</v>
      </c>
      <c r="K23" s="13">
        <v>84.607653036535595</v>
      </c>
      <c r="L23" s="13">
        <v>85.594808676763321</v>
      </c>
      <c r="M23" s="13">
        <v>86.449809302824335</v>
      </c>
      <c r="N23" s="13">
        <v>87.042627352839332</v>
      </c>
      <c r="O23" s="13">
        <v>87.272925035680856</v>
      </c>
      <c r="P23" s="13">
        <v>87.670422919325887</v>
      </c>
      <c r="Q23" s="13">
        <v>87.896286686833776</v>
      </c>
      <c r="R23" s="13">
        <v>87.500632617540347</v>
      </c>
      <c r="S23" s="13">
        <v>88.029604924701559</v>
      </c>
      <c r="T23" s="13">
        <v>88.558271342543406</v>
      </c>
      <c r="U23" s="13">
        <v>89.114498199135284</v>
      </c>
      <c r="V23" s="13">
        <v>90.014622783619558</v>
      </c>
      <c r="W23" s="13">
        <v>91.46442933048283</v>
      </c>
      <c r="X23" s="13">
        <v>92.925158703641827</v>
      </c>
      <c r="Y23" s="13">
        <v>94.436600530083481</v>
      </c>
      <c r="Z23" s="13">
        <v>95.189444152475673</v>
      </c>
      <c r="AA23" s="13">
        <v>97.10611254786393</v>
      </c>
      <c r="AB23" s="13">
        <v>100</v>
      </c>
      <c r="AC23" s="13">
        <v>102.3206963600278</v>
      </c>
      <c r="AD23" s="13">
        <v>104.62900635969066</v>
      </c>
      <c r="AE23" s="13">
        <v>106.03099779364804</v>
      </c>
      <c r="AF23" s="13">
        <v>105.52172709659561</v>
      </c>
      <c r="AG23" s="13">
        <v>106.63498597357068</v>
      </c>
      <c r="AH23" s="13">
        <v>107.94249514690543</v>
      </c>
    </row>
    <row r="24" spans="1:34" x14ac:dyDescent="0.25">
      <c r="A24" s="31">
        <v>22</v>
      </c>
      <c r="B24" s="31" t="s">
        <v>127</v>
      </c>
      <c r="C24" s="13">
        <v>54.193377262834154</v>
      </c>
      <c r="D24" s="13">
        <v>59.192298438379986</v>
      </c>
      <c r="E24" s="13">
        <v>62.614360447656303</v>
      </c>
      <c r="F24" s="13">
        <v>62.570134194259452</v>
      </c>
      <c r="G24" s="13">
        <v>61.141054776168517</v>
      </c>
      <c r="H24" s="13">
        <v>60.198379855850121</v>
      </c>
      <c r="I24" s="13">
        <v>59.755982054459537</v>
      </c>
      <c r="J24" s="13">
        <v>61.329647941793979</v>
      </c>
      <c r="K24" s="13">
        <v>75.180359713821019</v>
      </c>
      <c r="L24" s="13">
        <v>70.533011937157028</v>
      </c>
      <c r="M24" s="13">
        <v>67.678330700365024</v>
      </c>
      <c r="N24" s="13">
        <v>69.364351332612785</v>
      </c>
      <c r="O24" s="13">
        <v>69.58587771605734</v>
      </c>
      <c r="P24" s="13">
        <v>75.376885579038827</v>
      </c>
      <c r="Q24" s="13">
        <v>75.14529585357468</v>
      </c>
      <c r="R24" s="13">
        <v>73.484966469653074</v>
      </c>
      <c r="S24" s="13">
        <v>73.864000727612549</v>
      </c>
      <c r="T24" s="13">
        <v>75.880526557291574</v>
      </c>
      <c r="U24" s="13">
        <v>79.577686535987297</v>
      </c>
      <c r="V24" s="13">
        <v>84.241464705089484</v>
      </c>
      <c r="W24" s="13">
        <v>86.714161004900646</v>
      </c>
      <c r="X24" s="13">
        <v>92.568927585321262</v>
      </c>
      <c r="Y24" s="13">
        <v>92.72663805794717</v>
      </c>
      <c r="Z24" s="13">
        <v>96.401009991219198</v>
      </c>
      <c r="AA24" s="13">
        <v>99.75550244477671</v>
      </c>
      <c r="AB24" s="13">
        <v>100</v>
      </c>
      <c r="AC24" s="13">
        <v>102.75863322072559</v>
      </c>
      <c r="AD24" s="13">
        <v>104.1354817284256</v>
      </c>
      <c r="AE24" s="13">
        <v>103.96488772076339</v>
      </c>
      <c r="AF24" s="13">
        <v>102.69323189607009</v>
      </c>
      <c r="AG24" s="13">
        <v>106.57784240787515</v>
      </c>
      <c r="AH24" s="13">
        <v>111.00080560384467</v>
      </c>
    </row>
    <row r="25" spans="1:34" x14ac:dyDescent="0.25">
      <c r="A25" s="31">
        <v>23</v>
      </c>
      <c r="B25" s="31" t="s">
        <v>128</v>
      </c>
      <c r="C25" s="13">
        <v>66.409121350526078</v>
      </c>
      <c r="D25" s="13">
        <v>68.830641627188214</v>
      </c>
      <c r="E25" s="13">
        <v>71.790032971871511</v>
      </c>
      <c r="F25" s="13">
        <v>73.330947558068928</v>
      </c>
      <c r="G25" s="13">
        <v>74.366826605608153</v>
      </c>
      <c r="H25" s="13">
        <v>74.972695905557117</v>
      </c>
      <c r="I25" s="13">
        <v>77.014126681761255</v>
      </c>
      <c r="J25" s="13">
        <v>78.11812043810194</v>
      </c>
      <c r="K25" s="13">
        <v>83.360587195550977</v>
      </c>
      <c r="L25" s="13">
        <v>85.322652708698229</v>
      </c>
      <c r="M25" s="13">
        <v>85.432171270874662</v>
      </c>
      <c r="N25" s="13">
        <v>86.714787191909977</v>
      </c>
      <c r="O25" s="13">
        <v>88.104833955745619</v>
      </c>
      <c r="P25" s="13">
        <v>89.754952736063359</v>
      </c>
      <c r="Q25" s="13">
        <v>89.223551201731951</v>
      </c>
      <c r="R25" s="13">
        <v>86.642738323496218</v>
      </c>
      <c r="S25" s="13">
        <v>87.202670771005714</v>
      </c>
      <c r="T25" s="13">
        <v>88.206240368929613</v>
      </c>
      <c r="U25" s="13">
        <v>91.565845040789682</v>
      </c>
      <c r="V25" s="13">
        <v>95.233804380346456</v>
      </c>
      <c r="W25" s="13">
        <v>96.607072797013615</v>
      </c>
      <c r="X25" s="13">
        <v>98.269012153826239</v>
      </c>
      <c r="Y25" s="13">
        <v>97.988553957012272</v>
      </c>
      <c r="Z25" s="13">
        <v>98.261998522880603</v>
      </c>
      <c r="AA25" s="13">
        <v>99.77421285226238</v>
      </c>
      <c r="AB25" s="13">
        <v>100</v>
      </c>
      <c r="AC25" s="13">
        <v>100.47780149841954</v>
      </c>
      <c r="AD25" s="13">
        <v>101.01634209037138</v>
      </c>
      <c r="AE25" s="13">
        <v>101.46058435890296</v>
      </c>
      <c r="AF25" s="13">
        <v>101.56336463109497</v>
      </c>
      <c r="AG25" s="13">
        <v>102.23922421727615</v>
      </c>
      <c r="AH25" s="13">
        <v>103.23539735304442</v>
      </c>
    </row>
    <row r="26" spans="1:34" x14ac:dyDescent="0.25">
      <c r="A26" s="31">
        <v>24</v>
      </c>
      <c r="B26" s="31" t="s">
        <v>129</v>
      </c>
      <c r="C26" s="13">
        <v>19.658653546748475</v>
      </c>
      <c r="D26" s="13">
        <v>18.896922281450806</v>
      </c>
      <c r="E26" s="13">
        <v>21.136866847711662</v>
      </c>
      <c r="F26" s="13">
        <v>25.53026912581219</v>
      </c>
      <c r="G26" s="13">
        <v>22.997593312928448</v>
      </c>
      <c r="H26" s="13">
        <v>22.173093749176761</v>
      </c>
      <c r="I26" s="13">
        <v>21.390965011231337</v>
      </c>
      <c r="J26" s="13">
        <v>20.681501511204107</v>
      </c>
      <c r="K26" s="13">
        <v>21.44001191221037</v>
      </c>
      <c r="L26" s="13">
        <v>24.285497409959262</v>
      </c>
      <c r="M26" s="13">
        <v>23.833776972345934</v>
      </c>
      <c r="N26" s="13">
        <v>18.767933139664112</v>
      </c>
      <c r="O26" s="13">
        <v>21.471108302758516</v>
      </c>
      <c r="P26" s="13">
        <v>31.310591411584063</v>
      </c>
      <c r="Q26" s="13">
        <v>29.065788379657729</v>
      </c>
      <c r="R26" s="13">
        <v>27.595202546983089</v>
      </c>
      <c r="S26" s="13">
        <v>33.469146185278206</v>
      </c>
      <c r="T26" s="13">
        <v>40.657110223333568</v>
      </c>
      <c r="U26" s="13">
        <v>54.679769427209706</v>
      </c>
      <c r="V26" s="13">
        <v>64.127185911860423</v>
      </c>
      <c r="W26" s="13">
        <v>70.48386873681261</v>
      </c>
      <c r="X26" s="13">
        <v>88.959143221589159</v>
      </c>
      <c r="Y26" s="13">
        <v>58.599543076622503</v>
      </c>
      <c r="Z26" s="13">
        <v>75.527972938142128</v>
      </c>
      <c r="AA26" s="13">
        <v>98.794804967880268</v>
      </c>
      <c r="AB26" s="13">
        <v>100</v>
      </c>
      <c r="AC26" s="13">
        <v>96.341303800683505</v>
      </c>
      <c r="AD26" s="13">
        <v>91.362081978799552</v>
      </c>
      <c r="AE26" s="13">
        <v>59.825038564675189</v>
      </c>
      <c r="AF26" s="13">
        <v>48.635353994770888</v>
      </c>
      <c r="AG26" s="13">
        <v>59.264203736820015</v>
      </c>
      <c r="AH26" s="13">
        <v>72.781059675819662</v>
      </c>
    </row>
    <row r="27" spans="1:34" x14ac:dyDescent="0.25">
      <c r="A27" s="31">
        <v>25</v>
      </c>
      <c r="B27" s="31" t="s">
        <v>130</v>
      </c>
      <c r="C27" s="13">
        <v>40.576478205163227</v>
      </c>
      <c r="D27" s="13">
        <v>43.891150577072708</v>
      </c>
      <c r="E27" s="13">
        <v>46.324558011288566</v>
      </c>
      <c r="F27" s="13">
        <v>46.917435466677766</v>
      </c>
      <c r="G27" s="13">
        <v>48.110654042361837</v>
      </c>
      <c r="H27" s="13">
        <v>48.640313827495909</v>
      </c>
      <c r="I27" s="13">
        <v>49.625536230521142</v>
      </c>
      <c r="J27" s="13">
        <v>51.045422540251643</v>
      </c>
      <c r="K27" s="13">
        <v>54.57362105488432</v>
      </c>
      <c r="L27" s="13">
        <v>54.799349204370891</v>
      </c>
      <c r="M27" s="13">
        <v>55.402646962287207</v>
      </c>
      <c r="N27" s="13">
        <v>55.52568706904021</v>
      </c>
      <c r="O27" s="13">
        <v>55.777072229269208</v>
      </c>
      <c r="P27" s="13">
        <v>59.008503317352179</v>
      </c>
      <c r="Q27" s="13">
        <v>59.349464816367096</v>
      </c>
      <c r="R27" s="13">
        <v>59.250985293357438</v>
      </c>
      <c r="S27" s="13">
        <v>61.982659763381982</v>
      </c>
      <c r="T27" s="13">
        <v>65.799735790049397</v>
      </c>
      <c r="U27" s="13">
        <v>72.220505178791953</v>
      </c>
      <c r="V27" s="13">
        <v>76.530229767602435</v>
      </c>
      <c r="W27" s="13">
        <v>78.967260553060285</v>
      </c>
      <c r="X27" s="13">
        <v>88.285652921477606</v>
      </c>
      <c r="Y27" s="13">
        <v>84.100077537318725</v>
      </c>
      <c r="Z27" s="13">
        <v>90.115470390365658</v>
      </c>
      <c r="AA27" s="13">
        <v>100.06041638476312</v>
      </c>
      <c r="AB27" s="13">
        <v>100</v>
      </c>
      <c r="AC27" s="13">
        <v>100.7897686340532</v>
      </c>
      <c r="AD27" s="13">
        <v>102.17701920517482</v>
      </c>
      <c r="AE27" s="13">
        <v>97.305336629490611</v>
      </c>
      <c r="AF27" s="13">
        <v>95.424951524370087</v>
      </c>
      <c r="AG27" s="13">
        <v>100.72457943629583</v>
      </c>
      <c r="AH27" s="13">
        <v>105.98514259758494</v>
      </c>
    </row>
    <row r="28" spans="1:34" x14ac:dyDescent="0.25">
      <c r="A28" s="31">
        <v>26</v>
      </c>
      <c r="B28" s="31" t="s">
        <v>131</v>
      </c>
      <c r="C28" s="13">
        <v>58.402812070694978</v>
      </c>
      <c r="D28" s="13">
        <v>61.570199996807418</v>
      </c>
      <c r="E28" s="13">
        <v>62.875282573945746</v>
      </c>
      <c r="F28" s="13">
        <v>63.229088859021338</v>
      </c>
      <c r="G28" s="13">
        <v>63.698238244015734</v>
      </c>
      <c r="H28" s="13">
        <v>63.366677482145541</v>
      </c>
      <c r="I28" s="13">
        <v>63.950717211945943</v>
      </c>
      <c r="J28" s="13">
        <v>64.800328187717895</v>
      </c>
      <c r="K28" s="13">
        <v>68.49222031137073</v>
      </c>
      <c r="L28" s="13">
        <v>68.121326429575717</v>
      </c>
      <c r="M28" s="13">
        <v>67.875958691886837</v>
      </c>
      <c r="N28" s="13">
        <v>67.433958772996249</v>
      </c>
      <c r="O28" s="13">
        <v>67.600517855236603</v>
      </c>
      <c r="P28" s="13">
        <v>69.215660578458184</v>
      </c>
      <c r="Q28" s="13">
        <v>69.878896468694165</v>
      </c>
      <c r="R28" s="13">
        <v>69.72436558969865</v>
      </c>
      <c r="S28" s="13">
        <v>71.17928379057237</v>
      </c>
      <c r="T28" s="13">
        <v>73.128084379259747</v>
      </c>
      <c r="U28" s="13">
        <v>78.401784568676604</v>
      </c>
      <c r="V28" s="13">
        <v>83.543383087307092</v>
      </c>
      <c r="W28" s="13">
        <v>83.814400691976886</v>
      </c>
      <c r="X28" s="13">
        <v>89.730595053922372</v>
      </c>
      <c r="Y28" s="13">
        <v>89.150628806799588</v>
      </c>
      <c r="Z28" s="13">
        <v>91.638182792244905</v>
      </c>
      <c r="AA28" s="13">
        <v>97.47049517193723</v>
      </c>
      <c r="AB28" s="13">
        <v>100</v>
      </c>
      <c r="AC28" s="13">
        <v>102.12346991350459</v>
      </c>
      <c r="AD28" s="13">
        <v>103.08098451435592</v>
      </c>
      <c r="AE28" s="13">
        <v>101.95636634144506</v>
      </c>
      <c r="AF28" s="13">
        <v>100.70628835652381</v>
      </c>
      <c r="AG28" s="13">
        <v>102.63611417082407</v>
      </c>
      <c r="AH28" s="13">
        <v>105.83939962814401</v>
      </c>
    </row>
    <row r="29" spans="1:34" x14ac:dyDescent="0.25">
      <c r="A29" s="31">
        <v>27</v>
      </c>
      <c r="B29" s="31" t="s">
        <v>40</v>
      </c>
      <c r="C29" s="13">
        <v>66.837263178321791</v>
      </c>
      <c r="D29" s="13">
        <v>69.397679182566165</v>
      </c>
      <c r="E29" s="13">
        <v>71.067278293805586</v>
      </c>
      <c r="F29" s="13">
        <v>74.51838480518991</v>
      </c>
      <c r="G29" s="13">
        <v>73.826183228076232</v>
      </c>
      <c r="H29" s="13">
        <v>72.215938009307976</v>
      </c>
      <c r="I29" s="13">
        <v>74.287950986821386</v>
      </c>
      <c r="J29" s="13">
        <v>76.123317642805048</v>
      </c>
      <c r="K29" s="13">
        <v>80.591492266905178</v>
      </c>
      <c r="L29" s="13">
        <v>79.616200244375761</v>
      </c>
      <c r="M29" s="13">
        <v>77.862921243405822</v>
      </c>
      <c r="N29" s="13">
        <v>76.290171003228593</v>
      </c>
      <c r="O29" s="13">
        <v>76.654817890299284</v>
      </c>
      <c r="P29" s="13">
        <v>78.051753764401511</v>
      </c>
      <c r="Q29" s="13">
        <v>76.382151365487445</v>
      </c>
      <c r="R29" s="13">
        <v>75.913845148182659</v>
      </c>
      <c r="S29" s="13">
        <v>75.897283008773485</v>
      </c>
      <c r="T29" s="13">
        <v>78.870422040325124</v>
      </c>
      <c r="U29" s="13">
        <v>81.570849699173905</v>
      </c>
      <c r="V29" s="13">
        <v>85.043512319797728</v>
      </c>
      <c r="W29" s="13">
        <v>86.969592155450911</v>
      </c>
      <c r="X29" s="13">
        <v>89.783356299542888</v>
      </c>
      <c r="Y29" s="13">
        <v>94.066212415159782</v>
      </c>
      <c r="Z29" s="13">
        <v>94.886241051751711</v>
      </c>
      <c r="AA29" s="13">
        <v>97.607154984482989</v>
      </c>
      <c r="AB29" s="13">
        <v>100</v>
      </c>
      <c r="AC29" s="13">
        <v>101.76177567142138</v>
      </c>
      <c r="AD29" s="13">
        <v>102.90355932273383</v>
      </c>
      <c r="AE29" s="13">
        <v>103.61847891700607</v>
      </c>
      <c r="AF29" s="13">
        <v>104.09675768614599</v>
      </c>
      <c r="AG29" s="13">
        <v>105.41855007565503</v>
      </c>
      <c r="AH29" s="13">
        <v>107.9423468965967</v>
      </c>
    </row>
    <row r="30" spans="1:34" x14ac:dyDescent="0.25">
      <c r="A30" s="31">
        <v>28</v>
      </c>
      <c r="B30" s="31" t="s">
        <v>42</v>
      </c>
      <c r="C30" s="13">
        <v>75.251033782972684</v>
      </c>
      <c r="D30" s="13">
        <v>74.316858383334264</v>
      </c>
      <c r="E30" s="13">
        <v>76.20519626778146</v>
      </c>
      <c r="F30" s="13">
        <v>77.538694169030563</v>
      </c>
      <c r="G30" s="13">
        <v>79.149946585218572</v>
      </c>
      <c r="H30" s="13">
        <v>79.57013135546751</v>
      </c>
      <c r="I30" s="13">
        <v>81.754121809645042</v>
      </c>
      <c r="J30" s="13">
        <v>82.716977437383505</v>
      </c>
      <c r="K30" s="13">
        <v>83.496731785674683</v>
      </c>
      <c r="L30" s="13">
        <v>82.228764502649824</v>
      </c>
      <c r="M30" s="13">
        <v>81.08830167504189</v>
      </c>
      <c r="N30" s="13">
        <v>80.522948990823707</v>
      </c>
      <c r="O30" s="13">
        <v>81.143929804859695</v>
      </c>
      <c r="P30" s="13">
        <v>82.759858891295721</v>
      </c>
      <c r="Q30" s="13">
        <v>83.045734925713617</v>
      </c>
      <c r="R30" s="13">
        <v>82.605661525565992</v>
      </c>
      <c r="S30" s="13">
        <v>83.019247903982205</v>
      </c>
      <c r="T30" s="13">
        <v>84.718951176822785</v>
      </c>
      <c r="U30" s="13">
        <v>86.930465861642787</v>
      </c>
      <c r="V30" s="13">
        <v>89.508157110497123</v>
      </c>
      <c r="W30" s="13">
        <v>92.089265936062148</v>
      </c>
      <c r="X30" s="13">
        <v>93.996745020482507</v>
      </c>
      <c r="Y30" s="13">
        <v>94.825238643746246</v>
      </c>
      <c r="Z30" s="13">
        <v>95.655617990159712</v>
      </c>
      <c r="AA30" s="13">
        <v>97.606052110058499</v>
      </c>
      <c r="AB30" s="13">
        <v>100</v>
      </c>
      <c r="AC30" s="13">
        <v>101.36270132229116</v>
      </c>
      <c r="AD30" s="13">
        <v>102.53336984385109</v>
      </c>
      <c r="AE30" s="13">
        <v>104.00122892109121</v>
      </c>
      <c r="AF30" s="13">
        <v>103.98867775644841</v>
      </c>
      <c r="AG30" s="13">
        <v>104.3106285299197</v>
      </c>
      <c r="AH30" s="13">
        <v>105.51929078914446</v>
      </c>
    </row>
    <row r="31" spans="1:34" x14ac:dyDescent="0.25">
      <c r="A31" s="31">
        <v>29</v>
      </c>
      <c r="B31" s="31" t="s">
        <v>132</v>
      </c>
      <c r="C31" s="13">
        <v>46.676348779287522</v>
      </c>
      <c r="D31" s="13">
        <v>49.218162489953514</v>
      </c>
      <c r="E31" s="13">
        <v>49.379773854149015</v>
      </c>
      <c r="F31" s="13">
        <v>49.359501881537078</v>
      </c>
      <c r="G31" s="13">
        <v>50.505442267145845</v>
      </c>
      <c r="H31" s="13">
        <v>49.770125869329135</v>
      </c>
      <c r="I31" s="13">
        <v>51.958424893542343</v>
      </c>
      <c r="J31" s="13">
        <v>50.354044933587375</v>
      </c>
      <c r="K31" s="13">
        <v>51.341841095674518</v>
      </c>
      <c r="L31" s="13">
        <v>51.949075316818551</v>
      </c>
      <c r="M31" s="13">
        <v>52.239318601845483</v>
      </c>
      <c r="N31" s="13">
        <v>52.076264915131048</v>
      </c>
      <c r="O31" s="13">
        <v>54.809397809281933</v>
      </c>
      <c r="P31" s="13">
        <v>64.399550812654624</v>
      </c>
      <c r="Q31" s="13">
        <v>69.667757633231219</v>
      </c>
      <c r="R31" s="13">
        <v>70.855561173253406</v>
      </c>
      <c r="S31" s="13">
        <v>72.36309288899956</v>
      </c>
      <c r="T31" s="13">
        <v>72.976925905894689</v>
      </c>
      <c r="U31" s="13">
        <v>77.083932168304969</v>
      </c>
      <c r="V31" s="13">
        <v>81.080898538199008</v>
      </c>
      <c r="W31" s="13">
        <v>82.873288960724054</v>
      </c>
      <c r="X31" s="13">
        <v>90.322069275973817</v>
      </c>
      <c r="Y31" s="13">
        <v>83.875265335353518</v>
      </c>
      <c r="Z31" s="13">
        <v>89.116117942603282</v>
      </c>
      <c r="AA31" s="13">
        <v>95.315155402308875</v>
      </c>
      <c r="AB31" s="13">
        <v>100</v>
      </c>
      <c r="AC31" s="13">
        <v>100.74595857587174</v>
      </c>
      <c r="AD31" s="13">
        <v>102.97850015945349</v>
      </c>
      <c r="AE31" s="13">
        <v>99.011908966763187</v>
      </c>
      <c r="AF31" s="13">
        <v>96.811441090238105</v>
      </c>
      <c r="AG31" s="13">
        <v>98.245616837701235</v>
      </c>
      <c r="AH31" s="13">
        <v>101.12663992321303</v>
      </c>
    </row>
    <row r="32" spans="1:34" x14ac:dyDescent="0.25">
      <c r="A32" s="31">
        <v>30</v>
      </c>
      <c r="B32" s="31" t="s">
        <v>133</v>
      </c>
      <c r="C32" s="13">
        <v>59.021263908949571</v>
      </c>
      <c r="D32" s="13">
        <v>59.09881591285378</v>
      </c>
      <c r="E32" s="13">
        <v>58.226033473598854</v>
      </c>
      <c r="F32" s="13">
        <v>58.037549379755667</v>
      </c>
      <c r="G32" s="13">
        <v>56.58471785307016</v>
      </c>
      <c r="H32" s="13">
        <v>56.306547772988786</v>
      </c>
      <c r="I32" s="13">
        <v>56.675590071496828</v>
      </c>
      <c r="J32" s="13">
        <v>57.130213736065002</v>
      </c>
      <c r="K32" s="13">
        <v>57.226720107374149</v>
      </c>
      <c r="L32" s="13">
        <v>56.858606816776991</v>
      </c>
      <c r="M32" s="13">
        <v>57.511878649454289</v>
      </c>
      <c r="N32" s="13">
        <v>58.112900247833984</v>
      </c>
      <c r="O32" s="13">
        <v>58.193963427394692</v>
      </c>
      <c r="P32" s="13">
        <v>59.101116235112727</v>
      </c>
      <c r="Q32" s="13">
        <v>60.185229570811863</v>
      </c>
      <c r="R32" s="13">
        <v>61.544115414576218</v>
      </c>
      <c r="S32" s="13">
        <v>62.33185455274274</v>
      </c>
      <c r="T32" s="13">
        <v>64.732407558864153</v>
      </c>
      <c r="U32" s="13">
        <v>71.036134716181124</v>
      </c>
      <c r="V32" s="13">
        <v>77.105349968642287</v>
      </c>
      <c r="W32" s="13">
        <v>80.056654260962674</v>
      </c>
      <c r="X32" s="13">
        <v>89.110489711646807</v>
      </c>
      <c r="Y32" s="13">
        <v>84.643595298452155</v>
      </c>
      <c r="Z32" s="13">
        <v>88.60780287518179</v>
      </c>
      <c r="AA32" s="13">
        <v>95.777303768572835</v>
      </c>
      <c r="AB32" s="13">
        <v>100</v>
      </c>
      <c r="AC32" s="13">
        <v>103.15278474712821</v>
      </c>
      <c r="AD32" s="13">
        <v>104.91767869991129</v>
      </c>
      <c r="AE32" s="13">
        <v>101.52902210820524</v>
      </c>
      <c r="AF32" s="13">
        <v>99.563919338337286</v>
      </c>
      <c r="AG32" s="13">
        <v>103.02421825426353</v>
      </c>
      <c r="AH32" s="13">
        <v>108.64979347686767</v>
      </c>
    </row>
    <row r="33" spans="1:34" x14ac:dyDescent="0.25">
      <c r="A33" s="31">
        <v>31</v>
      </c>
      <c r="B33" s="31" t="s">
        <v>134</v>
      </c>
      <c r="C33" s="13">
        <v>61.21240671103731</v>
      </c>
      <c r="D33" s="13">
        <v>62.994730930927176</v>
      </c>
      <c r="E33" s="13">
        <v>63.305871386538989</v>
      </c>
      <c r="F33" s="13">
        <v>63.502346853623507</v>
      </c>
      <c r="G33" s="13">
        <v>65.495707936950609</v>
      </c>
      <c r="H33" s="13">
        <v>64.510769240030768</v>
      </c>
      <c r="I33" s="13">
        <v>65.158207912922919</v>
      </c>
      <c r="J33" s="13">
        <v>64.955284132660438</v>
      </c>
      <c r="K33" s="13">
        <v>67.090832055679869</v>
      </c>
      <c r="L33" s="13">
        <v>67.199221275757225</v>
      </c>
      <c r="M33" s="13">
        <v>67.200651716255862</v>
      </c>
      <c r="N33" s="13">
        <v>69.43193534184617</v>
      </c>
      <c r="O33" s="13">
        <v>76.289787848998543</v>
      </c>
      <c r="P33" s="13">
        <v>82.21581338954735</v>
      </c>
      <c r="Q33" s="13">
        <v>84.973329075015585</v>
      </c>
      <c r="R33" s="13">
        <v>88.176991570618739</v>
      </c>
      <c r="S33" s="13">
        <v>95.43070795318252</v>
      </c>
      <c r="T33" s="13">
        <v>96.81266913077306</v>
      </c>
      <c r="U33" s="13">
        <v>98.952849696245991</v>
      </c>
      <c r="V33" s="13">
        <v>99.405801819623193</v>
      </c>
      <c r="W33" s="13">
        <v>98.188389080359698</v>
      </c>
      <c r="X33" s="13">
        <v>106.32950547113637</v>
      </c>
      <c r="Y33" s="13">
        <v>92.311412125358046</v>
      </c>
      <c r="Z33" s="13">
        <v>99.713909322641655</v>
      </c>
      <c r="AA33" s="13">
        <v>102.00451251750741</v>
      </c>
      <c r="AB33" s="13">
        <v>100</v>
      </c>
      <c r="AC33" s="13">
        <v>99.979844609913485</v>
      </c>
      <c r="AD33" s="13">
        <v>102.76577375332536</v>
      </c>
      <c r="AE33" s="13">
        <v>102.28522670178003</v>
      </c>
      <c r="AF33" s="13">
        <v>101.51026891328269</v>
      </c>
      <c r="AG33" s="13">
        <v>105.80022748365923</v>
      </c>
      <c r="AH33" s="13">
        <v>111.81716598636149</v>
      </c>
    </row>
    <row r="34" spans="1:34" x14ac:dyDescent="0.25">
      <c r="A34" s="31">
        <v>32</v>
      </c>
      <c r="B34" s="31" t="s">
        <v>135</v>
      </c>
      <c r="C34" s="13">
        <v>56.595646031525689</v>
      </c>
      <c r="D34" s="13">
        <v>56.75159975349213</v>
      </c>
      <c r="E34" s="13">
        <v>58.833193534792052</v>
      </c>
      <c r="F34" s="13">
        <v>61.51891715547481</v>
      </c>
      <c r="G34" s="13">
        <v>60.451940027880106</v>
      </c>
      <c r="H34" s="13">
        <v>60.406351406773638</v>
      </c>
      <c r="I34" s="13">
        <v>61.349250165299331</v>
      </c>
      <c r="J34" s="13">
        <v>62.147530789230821</v>
      </c>
      <c r="K34" s="13">
        <v>63.186233725998086</v>
      </c>
      <c r="L34" s="13">
        <v>63.581162124081338</v>
      </c>
      <c r="M34" s="13">
        <v>65.11410209389588</v>
      </c>
      <c r="N34" s="13">
        <v>66.539255267430519</v>
      </c>
      <c r="O34" s="13">
        <v>68.336107725363888</v>
      </c>
      <c r="P34" s="13">
        <v>71.159894813845341</v>
      </c>
      <c r="Q34" s="13">
        <v>73.150697513372506</v>
      </c>
      <c r="R34" s="13">
        <v>74.159599754615343</v>
      </c>
      <c r="S34" s="13">
        <v>76.223527548813877</v>
      </c>
      <c r="T34" s="13">
        <v>79.149452717168842</v>
      </c>
      <c r="U34" s="13">
        <v>83.493805229488146</v>
      </c>
      <c r="V34" s="13">
        <v>86.635681410975621</v>
      </c>
      <c r="W34" s="13">
        <v>88.299863602346164</v>
      </c>
      <c r="X34" s="13">
        <v>93.941640989008846</v>
      </c>
      <c r="Y34" s="13">
        <v>89.966488532760181</v>
      </c>
      <c r="Z34" s="13">
        <v>91.519812725791013</v>
      </c>
      <c r="AA34" s="13">
        <v>96.83007144681946</v>
      </c>
      <c r="AB34" s="13">
        <v>100</v>
      </c>
      <c r="AC34" s="13">
        <v>101.36361764311253</v>
      </c>
      <c r="AD34" s="13">
        <v>102.99348987878496</v>
      </c>
      <c r="AE34" s="13">
        <v>101.21489536376164</v>
      </c>
      <c r="AF34" s="13">
        <v>100.53547234554297</v>
      </c>
      <c r="AG34" s="13">
        <v>102.75709767504571</v>
      </c>
      <c r="AH34" s="13">
        <v>109.25098819348099</v>
      </c>
    </row>
    <row r="35" spans="1:34" x14ac:dyDescent="0.25">
      <c r="A35" s="31">
        <v>33</v>
      </c>
      <c r="B35" s="31" t="s">
        <v>136</v>
      </c>
      <c r="C35" s="13">
        <v>45.203563904314166</v>
      </c>
      <c r="D35" s="13">
        <v>48.364065421923677</v>
      </c>
      <c r="E35" s="13">
        <v>48.418693605438683</v>
      </c>
      <c r="F35" s="13">
        <v>50.246805876363538</v>
      </c>
      <c r="G35" s="13">
        <v>53.539162658460917</v>
      </c>
      <c r="H35" s="13">
        <v>55.28929975110897</v>
      </c>
      <c r="I35" s="13">
        <v>55.281711015298953</v>
      </c>
      <c r="J35" s="13">
        <v>55.12922256912902</v>
      </c>
      <c r="K35" s="13">
        <v>56.868253888470306</v>
      </c>
      <c r="L35" s="13">
        <v>59.711666583026926</v>
      </c>
      <c r="M35" s="13">
        <v>60.089109924495439</v>
      </c>
      <c r="N35" s="13">
        <v>60.630312731153076</v>
      </c>
      <c r="O35" s="13">
        <v>60.570635263901423</v>
      </c>
      <c r="P35" s="13">
        <v>62.413374540508443</v>
      </c>
      <c r="Q35" s="13">
        <v>64.294279458312317</v>
      </c>
      <c r="R35" s="13">
        <v>65.686310469462938</v>
      </c>
      <c r="S35" s="13">
        <v>69.695831023573803</v>
      </c>
      <c r="T35" s="13">
        <v>73.175856261585722</v>
      </c>
      <c r="U35" s="13">
        <v>76.260717097406101</v>
      </c>
      <c r="V35" s="13">
        <v>79.927371656245938</v>
      </c>
      <c r="W35" s="13">
        <v>81.233008762333881</v>
      </c>
      <c r="X35" s="13">
        <v>85.239165790177452</v>
      </c>
      <c r="Y35" s="13">
        <v>89.591842313568648</v>
      </c>
      <c r="Z35" s="13">
        <v>93.648532282476367</v>
      </c>
      <c r="AA35" s="13">
        <v>98.271912389391673</v>
      </c>
      <c r="AB35" s="13">
        <v>100</v>
      </c>
      <c r="AC35" s="13">
        <v>103.1669469430576</v>
      </c>
      <c r="AD35" s="13">
        <v>103.51566327661243</v>
      </c>
      <c r="AE35" s="13">
        <v>105.13503140789227</v>
      </c>
      <c r="AF35" s="13">
        <v>107.4715947223866</v>
      </c>
      <c r="AG35" s="13">
        <v>109.15899155780498</v>
      </c>
      <c r="AH35" s="13">
        <v>110.51675463602986</v>
      </c>
    </row>
    <row r="36" spans="1:34" x14ac:dyDescent="0.25">
      <c r="A36" s="31">
        <v>34</v>
      </c>
      <c r="B36" s="31" t="s">
        <v>137</v>
      </c>
      <c r="C36" s="13">
        <v>56.314868557568609</v>
      </c>
      <c r="D36" s="13">
        <v>55.224632351781111</v>
      </c>
      <c r="E36" s="13">
        <v>55.814731420919458</v>
      </c>
      <c r="F36" s="13">
        <v>56.408480840992986</v>
      </c>
      <c r="G36" s="13">
        <v>55.15783026963139</v>
      </c>
      <c r="H36" s="13">
        <v>56.340034565320074</v>
      </c>
      <c r="I36" s="13">
        <v>58.864174551982138</v>
      </c>
      <c r="J36" s="13">
        <v>60.355697190206605</v>
      </c>
      <c r="K36" s="13">
        <v>58.688031459450642</v>
      </c>
      <c r="L36" s="13">
        <v>62.909246333402486</v>
      </c>
      <c r="M36" s="13">
        <v>64.777978941985268</v>
      </c>
      <c r="N36" s="13">
        <v>62.118301082508069</v>
      </c>
      <c r="O36" s="13">
        <v>61.487760924971866</v>
      </c>
      <c r="P36" s="13">
        <v>63.741363045307367</v>
      </c>
      <c r="Q36" s="13">
        <v>65.685675696103232</v>
      </c>
      <c r="R36" s="13">
        <v>66.734154335778129</v>
      </c>
      <c r="S36" s="13">
        <v>68.047926154390552</v>
      </c>
      <c r="T36" s="13">
        <v>70.735730327347738</v>
      </c>
      <c r="U36" s="13">
        <v>73.527524254730821</v>
      </c>
      <c r="V36" s="13">
        <v>79.072677462287245</v>
      </c>
      <c r="W36" s="13">
        <v>83.068881233479146</v>
      </c>
      <c r="X36" s="13">
        <v>87.833713214142989</v>
      </c>
      <c r="Y36" s="13">
        <v>87.005951207062566</v>
      </c>
      <c r="Z36" s="13">
        <v>93.991146034043581</v>
      </c>
      <c r="AA36" s="13">
        <v>98.261556541664874</v>
      </c>
      <c r="AB36" s="13">
        <v>100</v>
      </c>
      <c r="AC36" s="13">
        <v>106.19411671455983</v>
      </c>
      <c r="AD36" s="13">
        <v>107.83657135427255</v>
      </c>
      <c r="AE36" s="13">
        <v>107.481732040811</v>
      </c>
      <c r="AF36" s="13">
        <v>112.20290490288282</v>
      </c>
      <c r="AG36" s="13">
        <v>114.76953931703947</v>
      </c>
      <c r="AH36" s="13">
        <v>117.87405238484854</v>
      </c>
    </row>
    <row r="37" spans="1:34" x14ac:dyDescent="0.25">
      <c r="A37" s="31">
        <v>35</v>
      </c>
      <c r="B37" s="31" t="s">
        <v>138</v>
      </c>
      <c r="C37" s="13">
        <v>48.731371950251862</v>
      </c>
      <c r="D37" s="13">
        <v>49.574398556870328</v>
      </c>
      <c r="E37" s="13">
        <v>51.342004203041469</v>
      </c>
      <c r="F37" s="13">
        <v>53.462797088411861</v>
      </c>
      <c r="G37" s="13">
        <v>53.897148725394651</v>
      </c>
      <c r="H37" s="13">
        <v>54.87051910555536</v>
      </c>
      <c r="I37" s="13">
        <v>55.619376497268711</v>
      </c>
      <c r="J37" s="13">
        <v>56.7036688306803</v>
      </c>
      <c r="K37" s="13">
        <v>58.701545062326126</v>
      </c>
      <c r="L37" s="13">
        <v>60.221095183100616</v>
      </c>
      <c r="M37" s="13">
        <v>61.378757955879308</v>
      </c>
      <c r="N37" s="13">
        <v>61.005967060712841</v>
      </c>
      <c r="O37" s="13">
        <v>62.500144401992401</v>
      </c>
      <c r="P37" s="13">
        <v>66.274774243865181</v>
      </c>
      <c r="Q37" s="13">
        <v>67.984019716711927</v>
      </c>
      <c r="R37" s="13">
        <v>68.615584950935698</v>
      </c>
      <c r="S37" s="13">
        <v>70.23502013194522</v>
      </c>
      <c r="T37" s="13">
        <v>73.124866792590268</v>
      </c>
      <c r="U37" s="13">
        <v>76.400813960270995</v>
      </c>
      <c r="V37" s="13">
        <v>79.670258858044008</v>
      </c>
      <c r="W37" s="13">
        <v>83.404276222616389</v>
      </c>
      <c r="X37" s="13">
        <v>88.334848991750235</v>
      </c>
      <c r="Y37" s="13">
        <v>86.507318020454832</v>
      </c>
      <c r="Z37" s="13">
        <v>90.905771178027393</v>
      </c>
      <c r="AA37" s="13">
        <v>96.684361551522883</v>
      </c>
      <c r="AB37" s="13">
        <v>100</v>
      </c>
      <c r="AC37" s="13">
        <v>102.85487243106992</v>
      </c>
      <c r="AD37" s="13">
        <v>105.30428827284609</v>
      </c>
      <c r="AE37" s="13">
        <v>106.04132006661966</v>
      </c>
      <c r="AF37" s="13">
        <v>106.25897264811864</v>
      </c>
      <c r="AG37" s="13">
        <v>108.88601061503141</v>
      </c>
      <c r="AH37" s="13">
        <v>112.83558550614589</v>
      </c>
    </row>
    <row r="38" spans="1:34" x14ac:dyDescent="0.25">
      <c r="A38" s="31">
        <v>36</v>
      </c>
      <c r="B38" s="31" t="s">
        <v>139</v>
      </c>
      <c r="C38" s="13">
        <v>75.657198747968636</v>
      </c>
      <c r="D38" s="13">
        <v>75.852203059393617</v>
      </c>
      <c r="E38" s="13">
        <v>78.624773147564753</v>
      </c>
      <c r="F38" s="13">
        <v>82.142101501850135</v>
      </c>
      <c r="G38" s="13">
        <v>80.746256006374523</v>
      </c>
      <c r="H38" s="13">
        <v>80.633454946943971</v>
      </c>
      <c r="I38" s="13">
        <v>81.915494426673163</v>
      </c>
      <c r="J38" s="13">
        <v>82.426826592606915</v>
      </c>
      <c r="K38" s="13">
        <v>83.830083680236058</v>
      </c>
      <c r="L38" s="13">
        <v>84.332377024345888</v>
      </c>
      <c r="M38" s="13">
        <v>85.127236086956657</v>
      </c>
      <c r="N38" s="13">
        <v>86.191750123486258</v>
      </c>
      <c r="O38" s="13">
        <v>88.281895503700881</v>
      </c>
      <c r="P38" s="13">
        <v>89.782034189954857</v>
      </c>
      <c r="Q38" s="13">
        <v>91.632991542274851</v>
      </c>
      <c r="R38" s="13">
        <v>92.861235234069483</v>
      </c>
      <c r="S38" s="13">
        <v>94.127568038491816</v>
      </c>
      <c r="T38" s="13">
        <v>94.795198121582615</v>
      </c>
      <c r="U38" s="13">
        <v>95.274808275118559</v>
      </c>
      <c r="V38" s="13">
        <v>96.119122444602795</v>
      </c>
      <c r="W38" s="13">
        <v>100.95260191944254</v>
      </c>
      <c r="X38" s="13">
        <v>105.02906764808888</v>
      </c>
      <c r="Y38" s="13">
        <v>105.59656558052536</v>
      </c>
      <c r="Z38" s="13">
        <v>104.05133942467511</v>
      </c>
      <c r="AA38" s="13">
        <v>102.14785648950406</v>
      </c>
      <c r="AB38" s="13">
        <v>100</v>
      </c>
      <c r="AC38" s="13">
        <v>98.752269017065117</v>
      </c>
      <c r="AD38" s="13">
        <v>98.86810063700581</v>
      </c>
      <c r="AE38" s="13">
        <v>100.2815774768078</v>
      </c>
      <c r="AF38" s="13">
        <v>100.89078668845205</v>
      </c>
      <c r="AG38" s="13">
        <v>103.64191843705925</v>
      </c>
      <c r="AH38" s="13">
        <v>107.61079206006926</v>
      </c>
    </row>
    <row r="39" spans="1:34" x14ac:dyDescent="0.25">
      <c r="A39" s="31">
        <v>37</v>
      </c>
      <c r="B39" s="31" t="s">
        <v>140</v>
      </c>
      <c r="C39" s="13">
        <v>72.375345103134961</v>
      </c>
      <c r="D39" s="13">
        <v>75.041527904836101</v>
      </c>
      <c r="E39" s="13">
        <v>76.687579275694958</v>
      </c>
      <c r="F39" s="13">
        <v>78.674668805344993</v>
      </c>
      <c r="G39" s="13">
        <v>81.782748039419531</v>
      </c>
      <c r="H39" s="13">
        <v>81.441005607525497</v>
      </c>
      <c r="I39" s="13">
        <v>82.769315999202021</v>
      </c>
      <c r="J39" s="13">
        <v>83.071132491293469</v>
      </c>
      <c r="K39" s="13">
        <v>84.645376292375374</v>
      </c>
      <c r="L39" s="13">
        <v>85.972402650479978</v>
      </c>
      <c r="M39" s="13">
        <v>85.456075536864589</v>
      </c>
      <c r="N39" s="13">
        <v>86.743200720711627</v>
      </c>
      <c r="O39" s="13">
        <v>88.175854999560642</v>
      </c>
      <c r="P39" s="13">
        <v>90.157990487026183</v>
      </c>
      <c r="Q39" s="13">
        <v>92.089113676116</v>
      </c>
      <c r="R39" s="13">
        <v>92.632868118802563</v>
      </c>
      <c r="S39" s="13">
        <v>92.956251572341301</v>
      </c>
      <c r="T39" s="13">
        <v>92.638732861643973</v>
      </c>
      <c r="U39" s="13">
        <v>94.036411181904114</v>
      </c>
      <c r="V39" s="13">
        <v>95.980804898118919</v>
      </c>
      <c r="W39" s="13">
        <v>96.686352642073487</v>
      </c>
      <c r="X39" s="13">
        <v>98.468584723084646</v>
      </c>
      <c r="Y39" s="13">
        <v>98.828153144106125</v>
      </c>
      <c r="Z39" s="13">
        <v>98.463121034523738</v>
      </c>
      <c r="AA39" s="13">
        <v>99.379313202163829</v>
      </c>
      <c r="AB39" s="13">
        <v>100</v>
      </c>
      <c r="AC39" s="13">
        <v>101.23864348875647</v>
      </c>
      <c r="AD39" s="13">
        <v>102.04019437935663</v>
      </c>
      <c r="AE39" s="13">
        <v>102.34653064443125</v>
      </c>
      <c r="AF39" s="13">
        <v>102.9791532252558</v>
      </c>
      <c r="AG39" s="13">
        <v>103.53659164882197</v>
      </c>
      <c r="AH39" s="13">
        <v>104.26880941505893</v>
      </c>
    </row>
    <row r="40" spans="1:34" x14ac:dyDescent="0.25">
      <c r="A40" s="31">
        <v>38</v>
      </c>
      <c r="B40" s="31" t="s">
        <v>141</v>
      </c>
      <c r="C40" s="13">
        <v>66.900913465976529</v>
      </c>
      <c r="D40" s="13">
        <v>69.804768435982041</v>
      </c>
      <c r="E40" s="13">
        <v>74.203249963202424</v>
      </c>
      <c r="F40" s="13">
        <v>78.437421106413197</v>
      </c>
      <c r="G40" s="13">
        <v>82.214434421823711</v>
      </c>
      <c r="H40" s="13">
        <v>83.49399787525337</v>
      </c>
      <c r="I40" s="13">
        <v>85.054657829108649</v>
      </c>
      <c r="J40" s="13">
        <v>87.80473940769923</v>
      </c>
      <c r="K40" s="13">
        <v>90.87544114105917</v>
      </c>
      <c r="L40" s="13">
        <v>94.976485526516186</v>
      </c>
      <c r="M40" s="13">
        <v>98.115125130604113</v>
      </c>
      <c r="N40" s="13">
        <v>98.655532784012422</v>
      </c>
      <c r="O40" s="13">
        <v>100.49408536157657</v>
      </c>
      <c r="P40" s="13">
        <v>102.59146941521405</v>
      </c>
      <c r="Q40" s="13">
        <v>104.69099046841737</v>
      </c>
      <c r="R40" s="13">
        <v>104.3836208067616</v>
      </c>
      <c r="S40" s="13">
        <v>103.62369605427547</v>
      </c>
      <c r="T40" s="13">
        <v>105.05261171184318</v>
      </c>
      <c r="U40" s="13">
        <v>103.80603262299893</v>
      </c>
      <c r="V40" s="13">
        <v>102.54508293837254</v>
      </c>
      <c r="W40" s="13">
        <v>102.61234873379281</v>
      </c>
      <c r="X40" s="13">
        <v>102.63898451760207</v>
      </c>
      <c r="Y40" s="13">
        <v>97.042128337103208</v>
      </c>
      <c r="Z40" s="13">
        <v>98.084559681258156</v>
      </c>
      <c r="AA40" s="13">
        <v>97.731114661830546</v>
      </c>
      <c r="AB40" s="13">
        <v>100</v>
      </c>
      <c r="AC40" s="13">
        <v>99.082652931583056</v>
      </c>
      <c r="AD40" s="13">
        <v>99.044040388682717</v>
      </c>
      <c r="AE40" s="13">
        <v>98.582822293425664</v>
      </c>
      <c r="AF40" s="13">
        <v>101.60902064087684</v>
      </c>
      <c r="AG40" s="13">
        <v>101.89855200953281</v>
      </c>
      <c r="AH40" s="13">
        <v>103.50128450475637</v>
      </c>
    </row>
    <row r="41" spans="1:34" x14ac:dyDescent="0.25">
      <c r="A41" s="31">
        <v>39</v>
      </c>
      <c r="B41" s="31" t="s">
        <v>142</v>
      </c>
      <c r="C41" s="13">
        <v>100.93045466876085</v>
      </c>
      <c r="D41" s="13">
        <v>101.16278571718402</v>
      </c>
      <c r="E41" s="13">
        <v>102.16471669604807</v>
      </c>
      <c r="F41" s="13">
        <v>103.9230697352521</v>
      </c>
      <c r="G41" s="13">
        <v>105.08536309610129</v>
      </c>
      <c r="H41" s="13">
        <v>105.96747752363108</v>
      </c>
      <c r="I41" s="13">
        <v>107.55771295138622</v>
      </c>
      <c r="J41" s="13">
        <v>109.70879096019225</v>
      </c>
      <c r="K41" s="13">
        <v>110.4094944744147</v>
      </c>
      <c r="L41" s="13">
        <v>110.87912333913667</v>
      </c>
      <c r="M41" s="13">
        <v>112.34960010506867</v>
      </c>
      <c r="N41" s="13">
        <v>111.30236544050842</v>
      </c>
      <c r="O41" s="13">
        <v>109.87506523384226</v>
      </c>
      <c r="P41" s="13">
        <v>108.44388456509583</v>
      </c>
      <c r="Q41" s="13">
        <v>107.59428211847234</v>
      </c>
      <c r="R41" s="13">
        <v>106.60930377489976</v>
      </c>
      <c r="S41" s="13">
        <v>106.92565554157277</v>
      </c>
      <c r="T41" s="13">
        <v>106.4802535641048</v>
      </c>
      <c r="U41" s="13">
        <v>103.75410909290136</v>
      </c>
      <c r="V41" s="13">
        <v>102.5492900269933</v>
      </c>
      <c r="W41" s="13">
        <v>102.01017919067225</v>
      </c>
      <c r="X41" s="13">
        <v>101.13801279697111</v>
      </c>
      <c r="Y41" s="13">
        <v>100.35078553580695</v>
      </c>
      <c r="Z41" s="13">
        <v>99.607485637761428</v>
      </c>
      <c r="AA41" s="13">
        <v>99.421876427976827</v>
      </c>
      <c r="AB41" s="13">
        <v>100</v>
      </c>
      <c r="AC41" s="13">
        <v>100.36089500360026</v>
      </c>
      <c r="AD41" s="13">
        <v>100.03864052412507</v>
      </c>
      <c r="AE41" s="13">
        <v>97.90151063398649</v>
      </c>
      <c r="AF41" s="13">
        <v>96.548933367345185</v>
      </c>
      <c r="AG41" s="13">
        <v>95.327604402761963</v>
      </c>
      <c r="AH41" s="13">
        <v>95.115976467025263</v>
      </c>
    </row>
    <row r="42" spans="1:34" x14ac:dyDescent="0.25">
      <c r="A42" s="31">
        <v>40</v>
      </c>
      <c r="B42" s="31" t="s">
        <v>143</v>
      </c>
      <c r="C42" s="13">
        <v>57.89184997386257</v>
      </c>
      <c r="D42" s="13">
        <v>59.3744759786439</v>
      </c>
      <c r="E42" s="13">
        <v>61.481380451344698</v>
      </c>
      <c r="F42" s="13">
        <v>64.536093689976838</v>
      </c>
      <c r="G42" s="13">
        <v>66.888090995131478</v>
      </c>
      <c r="H42" s="13">
        <v>72.849861597479617</v>
      </c>
      <c r="I42" s="13">
        <v>75.408734679267354</v>
      </c>
      <c r="J42" s="13">
        <v>77.684775096958262</v>
      </c>
      <c r="K42" s="13">
        <v>82.255653431146769</v>
      </c>
      <c r="L42" s="13">
        <v>88.579906678733096</v>
      </c>
      <c r="M42" s="13">
        <v>92.372842384339023</v>
      </c>
      <c r="N42" s="13">
        <v>94.38600087726752</v>
      </c>
      <c r="O42" s="13">
        <v>95.843384721111846</v>
      </c>
      <c r="P42" s="13">
        <v>97.272923367346806</v>
      </c>
      <c r="Q42" s="13">
        <v>98.240297227346844</v>
      </c>
      <c r="R42" s="13">
        <v>98.442874975669639</v>
      </c>
      <c r="S42" s="13">
        <v>98.432615516066647</v>
      </c>
      <c r="T42" s="13">
        <v>97.410039898434817</v>
      </c>
      <c r="U42" s="13">
        <v>98.477138130123848</v>
      </c>
      <c r="V42" s="13">
        <v>99.792529589882463</v>
      </c>
      <c r="W42" s="13">
        <v>98.646343244571469</v>
      </c>
      <c r="X42" s="13">
        <v>99.441812670261243</v>
      </c>
      <c r="Y42" s="13">
        <v>99.874126562805458</v>
      </c>
      <c r="Z42" s="13">
        <v>99.573049147970281</v>
      </c>
      <c r="AA42" s="13">
        <v>99.820579517446589</v>
      </c>
      <c r="AB42" s="13">
        <v>100</v>
      </c>
      <c r="AC42" s="13">
        <v>99.892405397106714</v>
      </c>
      <c r="AD42" s="13">
        <v>99.786124563645828</v>
      </c>
      <c r="AE42" s="13">
        <v>99.651591112016689</v>
      </c>
      <c r="AF42" s="13">
        <v>98.701100496031444</v>
      </c>
      <c r="AG42" s="13">
        <v>98.365108072018927</v>
      </c>
      <c r="AH42" s="13">
        <v>97.670908551411344</v>
      </c>
    </row>
    <row r="43" spans="1:34" x14ac:dyDescent="0.25">
      <c r="A43" s="31">
        <v>41</v>
      </c>
      <c r="B43" s="31" t="s">
        <v>144</v>
      </c>
      <c r="C43" s="13">
        <v>52.52891003206922</v>
      </c>
      <c r="D43" s="13">
        <v>54.219307286896964</v>
      </c>
      <c r="E43" s="13">
        <v>55.145433581428037</v>
      </c>
      <c r="F43" s="13">
        <v>56.759664930239254</v>
      </c>
      <c r="G43" s="13">
        <v>61.37154490920355</v>
      </c>
      <c r="H43" s="13">
        <v>66.136695126148751</v>
      </c>
      <c r="I43" s="13">
        <v>66.808222688206925</v>
      </c>
      <c r="J43" s="13">
        <v>68.791674463544879</v>
      </c>
      <c r="K43" s="13">
        <v>72.532169671097648</v>
      </c>
      <c r="L43" s="13">
        <v>76.258990555641446</v>
      </c>
      <c r="M43" s="13">
        <v>81.166137685223376</v>
      </c>
      <c r="N43" s="13">
        <v>81.071169086708963</v>
      </c>
      <c r="O43" s="13">
        <v>80.147588164901862</v>
      </c>
      <c r="P43" s="13">
        <v>83.681195410759798</v>
      </c>
      <c r="Q43" s="13">
        <v>84.48973526131428</v>
      </c>
      <c r="R43" s="13">
        <v>86.176815295496468</v>
      </c>
      <c r="S43" s="13">
        <v>88.381736947027747</v>
      </c>
      <c r="T43" s="13">
        <v>90.712596394982214</v>
      </c>
      <c r="U43" s="13">
        <v>92.388698642347038</v>
      </c>
      <c r="V43" s="13">
        <v>94.954918319657978</v>
      </c>
      <c r="W43" s="13">
        <v>96.904444151726381</v>
      </c>
      <c r="X43" s="13">
        <v>97.808200796386387</v>
      </c>
      <c r="Y43" s="13">
        <v>89.560973149516258</v>
      </c>
      <c r="Z43" s="13">
        <v>94.403746070799087</v>
      </c>
      <c r="AA43" s="13">
        <v>95.362576880709668</v>
      </c>
      <c r="AB43" s="13">
        <v>100</v>
      </c>
      <c r="AC43" s="13">
        <v>104.88906146294832</v>
      </c>
      <c r="AD43" s="13">
        <v>111.05669795475826</v>
      </c>
      <c r="AE43" s="13">
        <v>114.78332024263921</v>
      </c>
      <c r="AF43" s="13">
        <v>123.32642731054231</v>
      </c>
      <c r="AG43" s="13">
        <v>130.6110184535579</v>
      </c>
      <c r="AH43" s="13">
        <v>141.42853958719161</v>
      </c>
    </row>
    <row r="44" spans="1:34" x14ac:dyDescent="0.25">
      <c r="A44" s="31">
        <v>42</v>
      </c>
      <c r="B44" s="31" t="s">
        <v>145</v>
      </c>
      <c r="C44" s="13">
        <v>85.866609281989838</v>
      </c>
      <c r="D44" s="13">
        <v>84.851113109594024</v>
      </c>
      <c r="E44" s="13">
        <v>86.822838621909341</v>
      </c>
      <c r="F44" s="13">
        <v>87.71587404867357</v>
      </c>
      <c r="G44" s="13">
        <v>88.884399106349818</v>
      </c>
      <c r="H44" s="13">
        <v>94.682696805803218</v>
      </c>
      <c r="I44" s="13">
        <v>94.703537571420213</v>
      </c>
      <c r="J44" s="13">
        <v>88.708129023109933</v>
      </c>
      <c r="K44" s="13">
        <v>89.536438625259706</v>
      </c>
      <c r="L44" s="13">
        <v>89.478789835254858</v>
      </c>
      <c r="M44" s="13">
        <v>86.747807028071506</v>
      </c>
      <c r="N44" s="13">
        <v>85.245654804588753</v>
      </c>
      <c r="O44" s="13">
        <v>81.192123625393236</v>
      </c>
      <c r="P44" s="13">
        <v>76.637935808262355</v>
      </c>
      <c r="Q44" s="13">
        <v>75.303479885027372</v>
      </c>
      <c r="R44" s="13">
        <v>76.01436310500624</v>
      </c>
      <c r="S44" s="13">
        <v>77.484370295591788</v>
      </c>
      <c r="T44" s="13">
        <v>81.601083851888092</v>
      </c>
      <c r="U44" s="13">
        <v>85.107791803259659</v>
      </c>
      <c r="V44" s="13">
        <v>88.090347620891905</v>
      </c>
      <c r="W44" s="13">
        <v>93.368986695152117</v>
      </c>
      <c r="X44" s="13">
        <v>93.164901866116608</v>
      </c>
      <c r="Y44" s="13">
        <v>86.506810289781853</v>
      </c>
      <c r="Z44" s="13">
        <v>91.260092810952031</v>
      </c>
      <c r="AA44" s="13">
        <v>96.629506403147204</v>
      </c>
      <c r="AB44" s="13">
        <v>100</v>
      </c>
      <c r="AC44" s="13">
        <v>105.71527323856284</v>
      </c>
      <c r="AD44" s="13">
        <v>113.66209993966076</v>
      </c>
      <c r="AE44" s="13">
        <v>115.75390597379266</v>
      </c>
      <c r="AF44" s="13">
        <v>116.81400501832076</v>
      </c>
      <c r="AG44" s="13">
        <v>120.9622992688994</v>
      </c>
      <c r="AH44" s="13">
        <v>126.72472205280019</v>
      </c>
    </row>
    <row r="45" spans="1:34" x14ac:dyDescent="0.25">
      <c r="A45" s="31">
        <v>43</v>
      </c>
      <c r="B45" s="31" t="s">
        <v>146</v>
      </c>
      <c r="C45" s="13">
        <v>42.491407915586045</v>
      </c>
      <c r="D45" s="13">
        <v>45.198414624813772</v>
      </c>
      <c r="E45" s="13">
        <v>49.553880714162609</v>
      </c>
      <c r="F45" s="13">
        <v>53.140391555972755</v>
      </c>
      <c r="G45" s="13">
        <v>55.661963097121898</v>
      </c>
      <c r="H45" s="13">
        <v>59.345408770087317</v>
      </c>
      <c r="I45" s="13">
        <v>62.951932653342666</v>
      </c>
      <c r="J45" s="13">
        <v>66.140617101241716</v>
      </c>
      <c r="K45" s="13">
        <v>70.258078840558454</v>
      </c>
      <c r="L45" s="13">
        <v>74.48455093712505</v>
      </c>
      <c r="M45" s="13">
        <v>78.611539451663774</v>
      </c>
      <c r="N45" s="13">
        <v>79.744007145063037</v>
      </c>
      <c r="O45" s="13">
        <v>80.598767292047768</v>
      </c>
      <c r="P45" s="13">
        <v>81.668623944719386</v>
      </c>
      <c r="Q45" s="13">
        <v>83.552017656829705</v>
      </c>
      <c r="R45" s="13">
        <v>85.942902764772768</v>
      </c>
      <c r="S45" s="13">
        <v>89.082976326876533</v>
      </c>
      <c r="T45" s="13">
        <v>91.520509490399675</v>
      </c>
      <c r="U45" s="13">
        <v>93.09397894349452</v>
      </c>
      <c r="V45" s="13">
        <v>94.059160982049931</v>
      </c>
      <c r="W45" s="13">
        <v>94.563905067063331</v>
      </c>
      <c r="X45" s="13">
        <v>94.503745086128674</v>
      </c>
      <c r="Y45" s="13">
        <v>96.009021170669001</v>
      </c>
      <c r="Z45" s="13">
        <v>97.452351207307586</v>
      </c>
      <c r="AA45" s="13">
        <v>98.808308999653264</v>
      </c>
      <c r="AB45" s="13">
        <v>100</v>
      </c>
      <c r="AC45" s="13">
        <v>101.2379814658875</v>
      </c>
      <c r="AD45" s="13">
        <v>102.99979304268311</v>
      </c>
      <c r="AE45" s="13">
        <v>104.40747503003229</v>
      </c>
      <c r="AF45" s="13">
        <v>105.5266100729194</v>
      </c>
      <c r="AG45" s="13">
        <v>105.90516169318292</v>
      </c>
      <c r="AH45" s="13">
        <v>109.33223352949375</v>
      </c>
    </row>
    <row r="46" spans="1:34" x14ac:dyDescent="0.25">
      <c r="A46" s="31">
        <v>44</v>
      </c>
      <c r="B46" s="31" t="s">
        <v>147</v>
      </c>
      <c r="C46" s="13">
        <v>63.463347712773526</v>
      </c>
      <c r="D46" s="13">
        <v>63.431824664218169</v>
      </c>
      <c r="E46" s="13">
        <v>65.30389302243286</v>
      </c>
      <c r="F46" s="13">
        <v>66.516721647232515</v>
      </c>
      <c r="G46" s="13">
        <v>67.651949146647965</v>
      </c>
      <c r="H46" s="13">
        <v>71.288429636924405</v>
      </c>
      <c r="I46" s="13">
        <v>72.024504862743186</v>
      </c>
      <c r="J46" s="13">
        <v>69.132496036014288</v>
      </c>
      <c r="K46" s="13">
        <v>70.425006363446684</v>
      </c>
      <c r="L46" s="13">
        <v>71.00814094258287</v>
      </c>
      <c r="M46" s="13">
        <v>69.761055700397833</v>
      </c>
      <c r="N46" s="13">
        <v>71.68135624808734</v>
      </c>
      <c r="O46" s="13">
        <v>72.643136288923515</v>
      </c>
      <c r="P46" s="13">
        <v>75.242336189336584</v>
      </c>
      <c r="Q46" s="13">
        <v>74.233065987855298</v>
      </c>
      <c r="R46" s="13">
        <v>76.303467611085608</v>
      </c>
      <c r="S46" s="13">
        <v>79.374609372199345</v>
      </c>
      <c r="T46" s="13">
        <v>81.995086541083353</v>
      </c>
      <c r="U46" s="13">
        <v>84.705038759902095</v>
      </c>
      <c r="V46" s="13">
        <v>87.008549118756704</v>
      </c>
      <c r="W46" s="13">
        <v>89.416435951922224</v>
      </c>
      <c r="X46" s="13">
        <v>90.904802393130765</v>
      </c>
      <c r="Y46" s="13">
        <v>87.007315198814069</v>
      </c>
      <c r="Z46" s="13">
        <v>91.12084465645674</v>
      </c>
      <c r="AA46" s="13">
        <v>92.874905736663393</v>
      </c>
      <c r="AB46" s="13">
        <v>100</v>
      </c>
      <c r="AC46" s="13">
        <v>103.06088908659935</v>
      </c>
      <c r="AD46" s="13">
        <v>107.48727283973341</v>
      </c>
      <c r="AE46" s="13">
        <v>112.64473790841484</v>
      </c>
      <c r="AF46" s="13">
        <v>120.26374804215592</v>
      </c>
      <c r="AG46" s="13">
        <v>121.9188086708312</v>
      </c>
      <c r="AH46" s="13">
        <v>129.07378673954523</v>
      </c>
    </row>
    <row r="47" spans="1:34" x14ac:dyDescent="0.25">
      <c r="A47" s="31">
        <v>45</v>
      </c>
      <c r="B47" s="31" t="s">
        <v>148</v>
      </c>
      <c r="C47" s="13">
        <v>51.978550898791767</v>
      </c>
      <c r="D47" s="13">
        <v>54.391655622375829</v>
      </c>
      <c r="E47" s="13">
        <v>56.499776193122628</v>
      </c>
      <c r="F47" s="13">
        <v>59.231558377036983</v>
      </c>
      <c r="G47" s="13">
        <v>60.80084789652259</v>
      </c>
      <c r="H47" s="13">
        <v>62.383616869414062</v>
      </c>
      <c r="I47" s="13">
        <v>64.468979541624336</v>
      </c>
      <c r="J47" s="13">
        <v>66.156822283572964</v>
      </c>
      <c r="K47" s="13">
        <v>68.387797889274637</v>
      </c>
      <c r="L47" s="13">
        <v>70.565259574909305</v>
      </c>
      <c r="M47" s="13">
        <v>72.662511729260032</v>
      </c>
      <c r="N47" s="13">
        <v>74.552689704197945</v>
      </c>
      <c r="O47" s="13">
        <v>76.637794650482903</v>
      </c>
      <c r="P47" s="13">
        <v>78.977791148722602</v>
      </c>
      <c r="Q47" s="13">
        <v>81.574548271237276</v>
      </c>
      <c r="R47" s="13">
        <v>84.274375190092925</v>
      </c>
      <c r="S47" s="13">
        <v>86.071168624033447</v>
      </c>
      <c r="T47" s="13">
        <v>88.204214790427869</v>
      </c>
      <c r="U47" s="13">
        <v>90.568077312637314</v>
      </c>
      <c r="V47" s="13">
        <v>93.395245267013223</v>
      </c>
      <c r="W47" s="13">
        <v>95.24399900293686</v>
      </c>
      <c r="X47" s="13">
        <v>96.978923694446905</v>
      </c>
      <c r="Y47" s="13">
        <v>97.470759924443513</v>
      </c>
      <c r="Z47" s="13">
        <v>97.248123366965288</v>
      </c>
      <c r="AA47" s="13">
        <v>98.30758838096105</v>
      </c>
      <c r="AB47" s="13">
        <v>100</v>
      </c>
      <c r="AC47" s="13">
        <v>102.04618437467383</v>
      </c>
      <c r="AD47" s="13">
        <v>104.67448198133783</v>
      </c>
      <c r="AE47" s="13">
        <v>107.69006123387072</v>
      </c>
      <c r="AF47" s="13">
        <v>110.65497543759997</v>
      </c>
      <c r="AG47" s="13">
        <v>113.84760817756441</v>
      </c>
      <c r="AH47" s="13">
        <v>117.01769580175174</v>
      </c>
    </row>
    <row r="48" spans="1:34" x14ac:dyDescent="0.25">
      <c r="A48" s="31">
        <v>46</v>
      </c>
      <c r="B48" s="31" t="s">
        <v>149</v>
      </c>
      <c r="C48" s="13">
        <v>61.723942481417104</v>
      </c>
      <c r="D48" s="13">
        <v>63.213390377292491</v>
      </c>
      <c r="E48" s="13">
        <v>65.792354006748582</v>
      </c>
      <c r="F48" s="13">
        <v>67.799165535145278</v>
      </c>
      <c r="G48" s="13">
        <v>69.009769909600536</v>
      </c>
      <c r="H48" s="13">
        <v>69.404821320907502</v>
      </c>
      <c r="I48" s="13">
        <v>70.945445503133797</v>
      </c>
      <c r="J48" s="13">
        <v>71.767588053607611</v>
      </c>
      <c r="K48" s="13">
        <v>73.039657157357937</v>
      </c>
      <c r="L48" s="13">
        <v>73.385877718273619</v>
      </c>
      <c r="M48" s="13">
        <v>74.351267090424912</v>
      </c>
      <c r="N48" s="13">
        <v>72.139511821170331</v>
      </c>
      <c r="O48" s="13">
        <v>73.932904914541353</v>
      </c>
      <c r="P48" s="13">
        <v>77.707095799597127</v>
      </c>
      <c r="Q48" s="13">
        <v>77.693207173334244</v>
      </c>
      <c r="R48" s="13">
        <v>78.954447585372392</v>
      </c>
      <c r="S48" s="13">
        <v>80.868928471957361</v>
      </c>
      <c r="T48" s="13">
        <v>83.686053444225067</v>
      </c>
      <c r="U48" s="13">
        <v>86.240187674071777</v>
      </c>
      <c r="V48" s="13">
        <v>89.062678618382762</v>
      </c>
      <c r="W48" s="13">
        <v>91.292454075349582</v>
      </c>
      <c r="X48" s="13">
        <v>94.280142615406078</v>
      </c>
      <c r="Y48" s="13">
        <v>95.888448187177673</v>
      </c>
      <c r="Z48" s="13">
        <v>96.812589536546525</v>
      </c>
      <c r="AA48" s="13">
        <v>98.466918499644038</v>
      </c>
      <c r="AB48" s="13">
        <v>100</v>
      </c>
      <c r="AC48" s="13">
        <v>101.43423148788868</v>
      </c>
      <c r="AD48" s="13">
        <v>102.68983848896632</v>
      </c>
      <c r="AE48" s="13">
        <v>101.76319066490046</v>
      </c>
      <c r="AF48" s="13">
        <v>100.95646356665235</v>
      </c>
      <c r="AG48" s="13">
        <v>102.16624973701208</v>
      </c>
      <c r="AH48" s="13">
        <v>104.13427644052419</v>
      </c>
    </row>
    <row r="49" spans="1:34" x14ac:dyDescent="0.25">
      <c r="A49" s="31">
        <v>47</v>
      </c>
      <c r="B49" s="31" t="s">
        <v>150</v>
      </c>
      <c r="C49" s="13">
        <v>35.640932442889429</v>
      </c>
      <c r="D49" s="13">
        <v>37.12636093593192</v>
      </c>
      <c r="E49" s="13">
        <v>39.254604752130838</v>
      </c>
      <c r="F49" s="13">
        <v>42.137796980963579</v>
      </c>
      <c r="G49" s="13">
        <v>44.518820423471261</v>
      </c>
      <c r="H49" s="13">
        <v>46.646149473269617</v>
      </c>
      <c r="I49" s="13">
        <v>48.68768660177119</v>
      </c>
      <c r="J49" s="13">
        <v>50.264300937186619</v>
      </c>
      <c r="K49" s="13">
        <v>51.90235622236824</v>
      </c>
      <c r="L49" s="13">
        <v>53.729174488626924</v>
      </c>
      <c r="M49" s="13">
        <v>55.877888857227155</v>
      </c>
      <c r="N49" s="13">
        <v>58.142188327125581</v>
      </c>
      <c r="O49" s="13">
        <v>59.590107027653374</v>
      </c>
      <c r="P49" s="13">
        <v>61.647423441503364</v>
      </c>
      <c r="Q49" s="13">
        <v>64.456093501480126</v>
      </c>
      <c r="R49" s="13">
        <v>67.195405761359439</v>
      </c>
      <c r="S49" s="13">
        <v>70.666233562487079</v>
      </c>
      <c r="T49" s="13">
        <v>75.266315071425495</v>
      </c>
      <c r="U49" s="13">
        <v>80.8973025809413</v>
      </c>
      <c r="V49" s="13">
        <v>84.004941882182436</v>
      </c>
      <c r="W49" s="13">
        <v>87.554340447636022</v>
      </c>
      <c r="X49" s="13">
        <v>90.247922567591402</v>
      </c>
      <c r="Y49" s="13">
        <v>90.454430260215972</v>
      </c>
      <c r="Z49" s="13">
        <v>93.575082486762412</v>
      </c>
      <c r="AA49" s="13">
        <v>96.992992427346238</v>
      </c>
      <c r="AB49" s="13">
        <v>100</v>
      </c>
      <c r="AC49" s="13">
        <v>103.58168169349216</v>
      </c>
      <c r="AD49" s="13">
        <v>107.17249747328529</v>
      </c>
      <c r="AE49" s="13">
        <v>110.61140537765017</v>
      </c>
      <c r="AF49" s="13">
        <v>112.99303260574924</v>
      </c>
      <c r="AG49" s="13">
        <v>116.97955687072782</v>
      </c>
      <c r="AH49" s="13">
        <v>120.10377414086685</v>
      </c>
    </row>
    <row r="50" spans="1:34" x14ac:dyDescent="0.25">
      <c r="A50" s="31">
        <v>48</v>
      </c>
      <c r="B50" s="31" t="s">
        <v>151</v>
      </c>
      <c r="C50" s="13">
        <v>83.703012189873377</v>
      </c>
      <c r="D50" s="13">
        <v>87.058228728601847</v>
      </c>
      <c r="E50" s="13">
        <v>88.253410509704054</v>
      </c>
      <c r="F50" s="13">
        <v>90.843980575359907</v>
      </c>
      <c r="G50" s="13">
        <v>93.75651908679113</v>
      </c>
      <c r="H50" s="13">
        <v>95.091526036385716</v>
      </c>
      <c r="I50" s="13">
        <v>97.032559704816336</v>
      </c>
      <c r="J50" s="13">
        <v>98.732712408496056</v>
      </c>
      <c r="K50" s="13">
        <v>102.63331201037632</v>
      </c>
      <c r="L50" s="13">
        <v>105.25233921418756</v>
      </c>
      <c r="M50" s="13">
        <v>109.00665987581863</v>
      </c>
      <c r="N50" s="13">
        <v>107.40905117613329</v>
      </c>
      <c r="O50" s="13">
        <v>108.75104979514329</v>
      </c>
      <c r="P50" s="13">
        <v>111.08527732568653</v>
      </c>
      <c r="Q50" s="13">
        <v>110.89848961877726</v>
      </c>
      <c r="R50" s="13">
        <v>108.59752286494469</v>
      </c>
      <c r="S50" s="13">
        <v>105.75002975924588</v>
      </c>
      <c r="T50" s="13">
        <v>103.43279066553542</v>
      </c>
      <c r="U50" s="13">
        <v>102.72416176046386</v>
      </c>
      <c r="V50" s="13">
        <v>103.37764594075676</v>
      </c>
      <c r="W50" s="13">
        <v>103.22888126951609</v>
      </c>
      <c r="X50" s="13">
        <v>104.14661733449401</v>
      </c>
      <c r="Y50" s="13">
        <v>102.98748694301297</v>
      </c>
      <c r="Z50" s="13">
        <v>100.62699990801043</v>
      </c>
      <c r="AA50" s="13">
        <v>100.76559193600467</v>
      </c>
      <c r="AB50" s="13">
        <v>100</v>
      </c>
      <c r="AC50" s="13">
        <v>99.682842423024084</v>
      </c>
      <c r="AD50" s="13">
        <v>99.171488103721146</v>
      </c>
      <c r="AE50" s="13">
        <v>98.6978025403331</v>
      </c>
      <c r="AF50" s="13">
        <v>97.687874834864232</v>
      </c>
      <c r="AG50" s="13">
        <v>96.619761535932355</v>
      </c>
      <c r="AH50" s="13">
        <v>96.193699429594389</v>
      </c>
    </row>
    <row r="51" spans="1:34" x14ac:dyDescent="0.25">
      <c r="A51" s="31">
        <v>49</v>
      </c>
      <c r="B51" s="31" t="s">
        <v>152</v>
      </c>
      <c r="C51" s="13">
        <v>48.133421762902877</v>
      </c>
      <c r="D51" s="13">
        <v>50.764567536475163</v>
      </c>
      <c r="E51" s="13">
        <v>52.82486205941828</v>
      </c>
      <c r="F51" s="13">
        <v>55.073991499269916</v>
      </c>
      <c r="G51" s="13">
        <v>57.315848023881792</v>
      </c>
      <c r="H51" s="13">
        <v>59.681918406427123</v>
      </c>
      <c r="I51" s="13">
        <v>61.192197421129435</v>
      </c>
      <c r="J51" s="13">
        <v>62.739297518159979</v>
      </c>
      <c r="K51" s="13">
        <v>65.436148312132786</v>
      </c>
      <c r="L51" s="13">
        <v>67.251109024180124</v>
      </c>
      <c r="M51" s="13">
        <v>69.51387342401155</v>
      </c>
      <c r="N51" s="13">
        <v>71.564207157489733</v>
      </c>
      <c r="O51" s="13">
        <v>74.240818046112196</v>
      </c>
      <c r="P51" s="13">
        <v>77.075613637372442</v>
      </c>
      <c r="Q51" s="13">
        <v>78.205405458060525</v>
      </c>
      <c r="R51" s="13">
        <v>79.393490829042619</v>
      </c>
      <c r="S51" s="13">
        <v>81.371337949038036</v>
      </c>
      <c r="T51" s="13">
        <v>84.28747000646996</v>
      </c>
      <c r="U51" s="13">
        <v>86.863511076579968</v>
      </c>
      <c r="V51" s="13">
        <v>90.409715302693812</v>
      </c>
      <c r="W51" s="13">
        <v>93.399016150069656</v>
      </c>
      <c r="X51" s="13">
        <v>95.526873467775829</v>
      </c>
      <c r="Y51" s="13">
        <v>96.289290717025111</v>
      </c>
      <c r="Z51" s="13">
        <v>97.301831580626413</v>
      </c>
      <c r="AA51" s="13">
        <v>98.623106684823355</v>
      </c>
      <c r="AB51" s="13">
        <v>100</v>
      </c>
      <c r="AC51" s="13">
        <v>101.38720064619881</v>
      </c>
      <c r="AD51" s="13">
        <v>102.02846269878658</v>
      </c>
      <c r="AE51" s="13">
        <v>104.01196982138589</v>
      </c>
      <c r="AF51" s="13">
        <v>104.77264119943968</v>
      </c>
      <c r="AG51" s="13">
        <v>106.61812276967666</v>
      </c>
      <c r="AH51" s="13">
        <v>108.55896223765741</v>
      </c>
    </row>
    <row r="52" spans="1:34" x14ac:dyDescent="0.25">
      <c r="A52" s="31">
        <v>50</v>
      </c>
      <c r="B52" s="31" t="s">
        <v>153</v>
      </c>
      <c r="C52" s="13">
        <v>42.019675836945972</v>
      </c>
      <c r="D52" s="13">
        <v>43.535116357096427</v>
      </c>
      <c r="E52" s="13">
        <v>44.972214684018439</v>
      </c>
      <c r="F52" s="13">
        <v>46.371890345579139</v>
      </c>
      <c r="G52" s="13">
        <v>48.468099144035584</v>
      </c>
      <c r="H52" s="13">
        <v>50.669129146568956</v>
      </c>
      <c r="I52" s="13">
        <v>52.929354625926955</v>
      </c>
      <c r="J52" s="13">
        <v>54.711558091453647</v>
      </c>
      <c r="K52" s="13">
        <v>56.988762920571737</v>
      </c>
      <c r="L52" s="13">
        <v>57.847225766865392</v>
      </c>
      <c r="M52" s="13">
        <v>59.180113134185703</v>
      </c>
      <c r="N52" s="13">
        <v>62.495961864439742</v>
      </c>
      <c r="O52" s="13">
        <v>65.409507376781249</v>
      </c>
      <c r="P52" s="13">
        <v>69.896069219135711</v>
      </c>
      <c r="Q52" s="13">
        <v>68.979008847955541</v>
      </c>
      <c r="R52" s="13">
        <v>69.894366065575099</v>
      </c>
      <c r="S52" s="13">
        <v>71.500714273279385</v>
      </c>
      <c r="T52" s="13">
        <v>79.264664279159618</v>
      </c>
      <c r="U52" s="13">
        <v>82.698422487966653</v>
      </c>
      <c r="V52" s="13">
        <v>87.608195436389778</v>
      </c>
      <c r="W52" s="13">
        <v>94.022167763124813</v>
      </c>
      <c r="X52" s="13">
        <v>95.764441045271667</v>
      </c>
      <c r="Y52" s="13">
        <v>97.145467108030402</v>
      </c>
      <c r="Z52" s="13">
        <v>98.20447515234649</v>
      </c>
      <c r="AA52" s="13">
        <v>99.145174524195966</v>
      </c>
      <c r="AB52" s="13">
        <v>100</v>
      </c>
      <c r="AC52" s="13">
        <v>100.92567573542314</v>
      </c>
      <c r="AD52" s="13">
        <v>99.902687674503937</v>
      </c>
      <c r="AE52" s="13">
        <v>101.14650590673629</v>
      </c>
      <c r="AF52" s="13">
        <v>101.11754215109288</v>
      </c>
      <c r="AG52" s="13">
        <v>101.16799049617418</v>
      </c>
      <c r="AH52" s="13">
        <v>101.11990461381826</v>
      </c>
    </row>
    <row r="53" spans="1:34" x14ac:dyDescent="0.25">
      <c r="A53" s="31">
        <v>51</v>
      </c>
      <c r="B53" s="31" t="s">
        <v>154</v>
      </c>
      <c r="C53" s="13">
        <v>54.707444738185494</v>
      </c>
      <c r="D53" s="13">
        <v>57.408679948126398</v>
      </c>
      <c r="E53" s="13">
        <v>59.377258320400337</v>
      </c>
      <c r="F53" s="13">
        <v>62.196399986034336</v>
      </c>
      <c r="G53" s="13">
        <v>64.425911439054133</v>
      </c>
      <c r="H53" s="13">
        <v>66.878037095641162</v>
      </c>
      <c r="I53" s="13">
        <v>68.244677645072258</v>
      </c>
      <c r="J53" s="13">
        <v>69.448597863074554</v>
      </c>
      <c r="K53" s="13">
        <v>71.179596559726392</v>
      </c>
      <c r="L53" s="13">
        <v>72.797932091928686</v>
      </c>
      <c r="M53" s="13">
        <v>75.041853688971386</v>
      </c>
      <c r="N53" s="13">
        <v>77.076716657344107</v>
      </c>
      <c r="O53" s="13">
        <v>79.274703193114902</v>
      </c>
      <c r="P53" s="13">
        <v>82.428761108770445</v>
      </c>
      <c r="Q53" s="13">
        <v>84.173161051026796</v>
      </c>
      <c r="R53" s="13">
        <v>85.507527110616451</v>
      </c>
      <c r="S53" s="13">
        <v>85.74616387748847</v>
      </c>
      <c r="T53" s="13">
        <v>88.325938691009199</v>
      </c>
      <c r="U53" s="13">
        <v>90.211038103863544</v>
      </c>
      <c r="V53" s="13">
        <v>93.126241117137639</v>
      </c>
      <c r="W53" s="13">
        <v>95.003186801159018</v>
      </c>
      <c r="X53" s="13">
        <v>97.153738177307289</v>
      </c>
      <c r="Y53" s="13">
        <v>98.084700061891439</v>
      </c>
      <c r="Z53" s="13">
        <v>97.966269909254194</v>
      </c>
      <c r="AA53" s="13">
        <v>98.876230630670221</v>
      </c>
      <c r="AB53" s="13">
        <v>100</v>
      </c>
      <c r="AC53" s="13">
        <v>101.44225477973075</v>
      </c>
      <c r="AD53" s="13">
        <v>103.07623327265448</v>
      </c>
      <c r="AE53" s="13">
        <v>105.05104883206259</v>
      </c>
      <c r="AF53" s="13">
        <v>107.22202459401734</v>
      </c>
      <c r="AG53" s="13">
        <v>108.82543866835269</v>
      </c>
      <c r="AH53" s="13">
        <v>110.40118251705582</v>
      </c>
    </row>
    <row r="54" spans="1:34" x14ac:dyDescent="0.25">
      <c r="A54" s="31">
        <v>52</v>
      </c>
      <c r="B54" s="31" t="s">
        <v>155</v>
      </c>
      <c r="C54" s="13">
        <v>47.660860878401408</v>
      </c>
      <c r="D54" s="13">
        <v>50.031159503817484</v>
      </c>
      <c r="E54" s="13">
        <v>52.279627376448879</v>
      </c>
      <c r="F54" s="13">
        <v>55.053916949132272</v>
      </c>
      <c r="G54" s="13">
        <v>56.236498799921677</v>
      </c>
      <c r="H54" s="13">
        <v>57.884177974279972</v>
      </c>
      <c r="I54" s="13">
        <v>59.842629520102307</v>
      </c>
      <c r="J54" s="13">
        <v>61.541994578608168</v>
      </c>
      <c r="K54" s="13">
        <v>63.01243077691408</v>
      </c>
      <c r="L54" s="13">
        <v>64.422322983161024</v>
      </c>
      <c r="M54" s="13">
        <v>66.066875911998167</v>
      </c>
      <c r="N54" s="13">
        <v>66.006870506103212</v>
      </c>
      <c r="O54" s="13">
        <v>67.907255886273262</v>
      </c>
      <c r="P54" s="13">
        <v>71.408010412399022</v>
      </c>
      <c r="Q54" s="13">
        <v>74.207509655453151</v>
      </c>
      <c r="R54" s="13">
        <v>76.20110894120738</v>
      </c>
      <c r="S54" s="13">
        <v>78.53683868418203</v>
      </c>
      <c r="T54" s="13">
        <v>80.476023466808442</v>
      </c>
      <c r="U54" s="13">
        <v>82.008648131140774</v>
      </c>
      <c r="V54" s="13">
        <v>84.358722209826666</v>
      </c>
      <c r="W54" s="13">
        <v>87.261886266621701</v>
      </c>
      <c r="X54" s="13">
        <v>91.324012080960657</v>
      </c>
      <c r="Y54" s="13">
        <v>93.210492869671441</v>
      </c>
      <c r="Z54" s="13">
        <v>95.706788594018036</v>
      </c>
      <c r="AA54" s="13">
        <v>98.368650516425959</v>
      </c>
      <c r="AB54" s="13">
        <v>100</v>
      </c>
      <c r="AC54" s="13">
        <v>101.81767643878666</v>
      </c>
      <c r="AD54" s="13">
        <v>104.20670153529662</v>
      </c>
      <c r="AE54" s="13">
        <v>105.2350952026828</v>
      </c>
      <c r="AF54" s="13">
        <v>107.89642179992515</v>
      </c>
      <c r="AG54" s="13">
        <v>110.80768359423293</v>
      </c>
      <c r="AH54" s="13">
        <v>115.55904394049327</v>
      </c>
    </row>
    <row r="55" spans="1:34" x14ac:dyDescent="0.25">
      <c r="A55" s="31">
        <v>53</v>
      </c>
      <c r="B55" s="31" t="s">
        <v>83</v>
      </c>
      <c r="C55" s="13">
        <v>42.440854284857096</v>
      </c>
      <c r="D55" s="13">
        <v>44.648708345773073</v>
      </c>
      <c r="E55" s="13">
        <v>46.851160037870358</v>
      </c>
      <c r="F55" s="13">
        <v>49.171577932001306</v>
      </c>
      <c r="G55" s="13">
        <v>51.278863615341706</v>
      </c>
      <c r="H55" s="13">
        <v>52.922259373243023</v>
      </c>
      <c r="I55" s="13">
        <v>54.289694569305645</v>
      </c>
      <c r="J55" s="13">
        <v>55.881327521392613</v>
      </c>
      <c r="K55" s="13">
        <v>57.499678015666348</v>
      </c>
      <c r="L55" s="13">
        <v>59.553212033083419</v>
      </c>
      <c r="M55" s="13">
        <v>61.338403974728578</v>
      </c>
      <c r="N55" s="13">
        <v>63.250458635987904</v>
      </c>
      <c r="O55" s="13">
        <v>65.482438592206137</v>
      </c>
      <c r="P55" s="13">
        <v>68.164433124562549</v>
      </c>
      <c r="Q55" s="13">
        <v>70.437387020649382</v>
      </c>
      <c r="R55" s="13">
        <v>72.140756428322689</v>
      </c>
      <c r="S55" s="13">
        <v>75.012197441782675</v>
      </c>
      <c r="T55" s="13">
        <v>77.900250267369287</v>
      </c>
      <c r="U55" s="13">
        <v>81.387659341476976</v>
      </c>
      <c r="V55" s="13">
        <v>84.629707846594584</v>
      </c>
      <c r="W55" s="13">
        <v>87.58815242225036</v>
      </c>
      <c r="X55" s="13">
        <v>90.860473188349161</v>
      </c>
      <c r="Y55" s="13">
        <v>92.763264059717528</v>
      </c>
      <c r="Z55" s="13">
        <v>94.753323132324482</v>
      </c>
      <c r="AA55" s="13">
        <v>97.357774812051503</v>
      </c>
      <c r="AB55" s="13">
        <v>100</v>
      </c>
      <c r="AC55" s="13">
        <v>102.63061456213273</v>
      </c>
      <c r="AD55" s="13">
        <v>105.19214338931573</v>
      </c>
      <c r="AE55" s="13">
        <v>106.97678990051071</v>
      </c>
      <c r="AF55" s="13">
        <v>108.89539236371061</v>
      </c>
      <c r="AG55" s="13">
        <v>111.57353975886774</v>
      </c>
      <c r="AH55" s="13">
        <v>114.14580907824968</v>
      </c>
    </row>
    <row r="56" spans="1:34" x14ac:dyDescent="0.25">
      <c r="A56" s="31">
        <v>54</v>
      </c>
      <c r="B56" s="31" t="s">
        <v>156</v>
      </c>
      <c r="C56" s="13">
        <v>45.320057944553049</v>
      </c>
      <c r="D56" s="13">
        <v>48.289335881969983</v>
      </c>
      <c r="E56" s="13">
        <v>51.345846137043466</v>
      </c>
      <c r="F56" s="13">
        <v>54.692977817618079</v>
      </c>
      <c r="G56" s="13">
        <v>57.853855409920428</v>
      </c>
      <c r="H56" s="13">
        <v>60.944361201679392</v>
      </c>
      <c r="I56" s="13">
        <v>63.646835552735588</v>
      </c>
      <c r="J56" s="13">
        <v>66.605388753605808</v>
      </c>
      <c r="K56" s="13">
        <v>68.955165544833548</v>
      </c>
      <c r="L56" s="13">
        <v>70.047766931411985</v>
      </c>
      <c r="M56" s="13">
        <v>71.716616015005386</v>
      </c>
      <c r="N56" s="13">
        <v>73.394273606080858</v>
      </c>
      <c r="O56" s="13">
        <v>75.000962436023372</v>
      </c>
      <c r="P56" s="13">
        <v>76.765853441169995</v>
      </c>
      <c r="Q56" s="13">
        <v>79.14358598652845</v>
      </c>
      <c r="R56" s="13">
        <v>80.207424638945426</v>
      </c>
      <c r="S56" s="13">
        <v>81.923037209015646</v>
      </c>
      <c r="T56" s="13">
        <v>83.974971797460569</v>
      </c>
      <c r="U56" s="13">
        <v>86.279666516487168</v>
      </c>
      <c r="V56" s="13">
        <v>87.999369569267841</v>
      </c>
      <c r="W56" s="13">
        <v>91.236076207093362</v>
      </c>
      <c r="X56" s="13">
        <v>93.229042861499082</v>
      </c>
      <c r="Y56" s="13">
        <v>95.29753887784716</v>
      </c>
      <c r="Z56" s="13">
        <v>97.295651851504275</v>
      </c>
      <c r="AA56" s="13">
        <v>98.763498996938097</v>
      </c>
      <c r="AB56" s="13">
        <v>100</v>
      </c>
      <c r="AC56" s="13">
        <v>100.82672381195277</v>
      </c>
      <c r="AD56" s="13">
        <v>101.79810255324962</v>
      </c>
      <c r="AE56" s="13">
        <v>101.88073431589989</v>
      </c>
      <c r="AF56" s="13">
        <v>102.8040903859702</v>
      </c>
      <c r="AG56" s="13">
        <v>103.87969837890202</v>
      </c>
      <c r="AH56" s="13">
        <v>104.98987973165846</v>
      </c>
    </row>
    <row r="57" spans="1:34" x14ac:dyDescent="0.25">
      <c r="A57" s="31">
        <v>55</v>
      </c>
      <c r="B57" s="31" t="s">
        <v>157</v>
      </c>
      <c r="C57" s="13">
        <v>40.845687304903521</v>
      </c>
      <c r="D57" s="13">
        <v>43.52851488502445</v>
      </c>
      <c r="E57" s="13">
        <v>46.489120771104716</v>
      </c>
      <c r="F57" s="13">
        <v>49.436027635196268</v>
      </c>
      <c r="G57" s="13">
        <v>52.377244651094024</v>
      </c>
      <c r="H57" s="13">
        <v>54.697827562309463</v>
      </c>
      <c r="I57" s="13">
        <v>56.571840259854667</v>
      </c>
      <c r="J57" s="13">
        <v>58.329591157512276</v>
      </c>
      <c r="K57" s="13">
        <v>60.14960684124501</v>
      </c>
      <c r="L57" s="13">
        <v>61.950768178425335</v>
      </c>
      <c r="M57" s="13">
        <v>63.341198283785083</v>
      </c>
      <c r="N57" s="13">
        <v>65.220943816775133</v>
      </c>
      <c r="O57" s="13">
        <v>67.067977298901127</v>
      </c>
      <c r="P57" s="13">
        <v>69.534659893768605</v>
      </c>
      <c r="Q57" s="13">
        <v>72.707178591432097</v>
      </c>
      <c r="R57" s="13">
        <v>75.520881599530682</v>
      </c>
      <c r="S57" s="13">
        <v>78.174557835405622</v>
      </c>
      <c r="T57" s="13">
        <v>81.023570953803912</v>
      </c>
      <c r="U57" s="13">
        <v>83.93789189766801</v>
      </c>
      <c r="V57" s="13">
        <v>86.838996009641264</v>
      </c>
      <c r="W57" s="13">
        <v>89.66887435280826</v>
      </c>
      <c r="X57" s="13">
        <v>92.434305915444213</v>
      </c>
      <c r="Y57" s="13">
        <v>94.537598309036383</v>
      </c>
      <c r="Z57" s="13">
        <v>96.371275944904724</v>
      </c>
      <c r="AA57" s="13">
        <v>98.214845576470054</v>
      </c>
      <c r="AB57" s="13">
        <v>100</v>
      </c>
      <c r="AC57" s="13">
        <v>101.73176924118606</v>
      </c>
      <c r="AD57" s="13">
        <v>103.47258136981647</v>
      </c>
      <c r="AE57" s="13">
        <v>105.33879042641259</v>
      </c>
      <c r="AF57" s="13">
        <v>107.44363068866753</v>
      </c>
      <c r="AG57" s="13">
        <v>109.82125519080027</v>
      </c>
      <c r="AH57" s="13">
        <v>112.376210450402</v>
      </c>
    </row>
    <row r="58" spans="1:34" x14ac:dyDescent="0.25">
      <c r="A58" s="31">
        <v>56</v>
      </c>
      <c r="B58" s="31" t="s">
        <v>158</v>
      </c>
      <c r="C58" s="13">
        <v>45.599053120858237</v>
      </c>
      <c r="D58" s="13">
        <v>47.849482667287965</v>
      </c>
      <c r="E58" s="13">
        <v>50.210020283037551</v>
      </c>
      <c r="F58" s="13">
        <v>52.796886523303876</v>
      </c>
      <c r="G58" s="13">
        <v>55.279441944959473</v>
      </c>
      <c r="H58" s="13">
        <v>57.657746358661136</v>
      </c>
      <c r="I58" s="13">
        <v>58.817070084719532</v>
      </c>
      <c r="J58" s="13">
        <v>60.067937177536614</v>
      </c>
      <c r="K58" s="13">
        <v>61.889104036728185</v>
      </c>
      <c r="L58" s="13">
        <v>63.650068206793165</v>
      </c>
      <c r="M58" s="13">
        <v>65.441064595238828</v>
      </c>
      <c r="N58" s="13">
        <v>67.629960762178015</v>
      </c>
      <c r="O58" s="13">
        <v>69.908413915252737</v>
      </c>
      <c r="P58" s="13">
        <v>73.097138972702837</v>
      </c>
      <c r="Q58" s="13">
        <v>75.29412006979571</v>
      </c>
      <c r="R58" s="13">
        <v>77.721348040511799</v>
      </c>
      <c r="S58" s="13">
        <v>79.390655824270866</v>
      </c>
      <c r="T58" s="13">
        <v>81.6190890636544</v>
      </c>
      <c r="U58" s="13">
        <v>84.497501454419577</v>
      </c>
      <c r="V58" s="13">
        <v>87.595461625618256</v>
      </c>
      <c r="W58" s="13">
        <v>90.446517718621308</v>
      </c>
      <c r="X58" s="13">
        <v>92.873496390557534</v>
      </c>
      <c r="Y58" s="13">
        <v>94.001951196172385</v>
      </c>
      <c r="Z58" s="13">
        <v>95.732142172711036</v>
      </c>
      <c r="AA58" s="13">
        <v>98.032653985327926</v>
      </c>
      <c r="AB58" s="13">
        <v>100</v>
      </c>
      <c r="AC58" s="13">
        <v>102.51392883522237</v>
      </c>
      <c r="AD58" s="13">
        <v>104.95774654329625</v>
      </c>
      <c r="AE58" s="13">
        <v>107.49250925931401</v>
      </c>
      <c r="AF58" s="13">
        <v>110.00353598764563</v>
      </c>
      <c r="AG58" s="13">
        <v>113.11284658723736</v>
      </c>
      <c r="AH58" s="13">
        <v>115.91896598149059</v>
      </c>
    </row>
    <row r="59" spans="1:34" x14ac:dyDescent="0.25">
      <c r="A59" s="31">
        <v>57</v>
      </c>
      <c r="B59" s="31" t="s">
        <v>159</v>
      </c>
      <c r="C59" s="13">
        <v>42.606194059245041</v>
      </c>
      <c r="D59" s="13">
        <v>45.004835756137801</v>
      </c>
      <c r="E59" s="13">
        <v>47.429622520439708</v>
      </c>
      <c r="F59" s="13">
        <v>50.156366287094635</v>
      </c>
      <c r="G59" s="13">
        <v>52.617949556072986</v>
      </c>
      <c r="H59" s="13">
        <v>53.671511596870872</v>
      </c>
      <c r="I59" s="13">
        <v>54.709846014157534</v>
      </c>
      <c r="J59" s="13">
        <v>56.287072853063677</v>
      </c>
      <c r="K59" s="13">
        <v>58.206795761945756</v>
      </c>
      <c r="L59" s="13">
        <v>60.823243214298081</v>
      </c>
      <c r="M59" s="13">
        <v>62.49156087300311</v>
      </c>
      <c r="N59" s="13">
        <v>64.087640463416335</v>
      </c>
      <c r="O59" s="13">
        <v>67.714098745650148</v>
      </c>
      <c r="P59" s="13">
        <v>71.309802958612735</v>
      </c>
      <c r="Q59" s="13">
        <v>73.878563242101819</v>
      </c>
      <c r="R59" s="13">
        <v>75.601961091608587</v>
      </c>
      <c r="S59" s="13">
        <v>77.911545039132363</v>
      </c>
      <c r="T59" s="13">
        <v>80.868415761179051</v>
      </c>
      <c r="U59" s="13">
        <v>84.536391859990843</v>
      </c>
      <c r="V59" s="13">
        <v>87.815263964686565</v>
      </c>
      <c r="W59" s="13">
        <v>91.304225911521982</v>
      </c>
      <c r="X59" s="13">
        <v>94.499261783668985</v>
      </c>
      <c r="Y59" s="13">
        <v>95.956034082546736</v>
      </c>
      <c r="Z59" s="13">
        <v>97.115431082498191</v>
      </c>
      <c r="AA59" s="13">
        <v>97.959106633887515</v>
      </c>
      <c r="AB59" s="13">
        <v>100</v>
      </c>
      <c r="AC59" s="13">
        <v>101.63214701901086</v>
      </c>
      <c r="AD59" s="13">
        <v>103.705798208136</v>
      </c>
      <c r="AE59" s="13">
        <v>107.40246496977461</v>
      </c>
      <c r="AF59" s="13">
        <v>110.65070556941863</v>
      </c>
      <c r="AG59" s="13">
        <v>113.03574637658831</v>
      </c>
      <c r="AH59" s="13">
        <v>115.02163441523717</v>
      </c>
    </row>
    <row r="60" spans="1:34" x14ac:dyDescent="0.25">
      <c r="A60" s="31">
        <v>58</v>
      </c>
      <c r="B60" s="31" t="s">
        <v>160</v>
      </c>
      <c r="C60" s="13">
        <v>51.053733494726977</v>
      </c>
      <c r="D60" s="13">
        <v>52.324537316350927</v>
      </c>
      <c r="E60" s="13">
        <v>54.545800012117631</v>
      </c>
      <c r="F60" s="13">
        <v>57.099125006861236</v>
      </c>
      <c r="G60" s="13">
        <v>59.404985146226494</v>
      </c>
      <c r="H60" s="13">
        <v>61.20663657555302</v>
      </c>
      <c r="I60" s="13">
        <v>63.01185088835436</v>
      </c>
      <c r="J60" s="13">
        <v>64.390918783556785</v>
      </c>
      <c r="K60" s="13">
        <v>66.381199950054437</v>
      </c>
      <c r="L60" s="13">
        <v>68.361140121067706</v>
      </c>
      <c r="M60" s="13">
        <v>70.137130139414069</v>
      </c>
      <c r="N60" s="13">
        <v>71.915821622709856</v>
      </c>
      <c r="O60" s="13">
        <v>73.883700443263905</v>
      </c>
      <c r="P60" s="13">
        <v>76.021172499883846</v>
      </c>
      <c r="Q60" s="13">
        <v>78.000278693982779</v>
      </c>
      <c r="R60" s="13">
        <v>79.514447889815798</v>
      </c>
      <c r="S60" s="13">
        <v>81.649602129358684</v>
      </c>
      <c r="T60" s="13">
        <v>83.579229317031036</v>
      </c>
      <c r="U60" s="13">
        <v>86.069855050621413</v>
      </c>
      <c r="V60" s="13">
        <v>88.993750261099962</v>
      </c>
      <c r="W60" s="13">
        <v>91.447225161692074</v>
      </c>
      <c r="X60" s="13">
        <v>94.111618102010524</v>
      </c>
      <c r="Y60" s="13">
        <v>94.444366403772648</v>
      </c>
      <c r="Z60" s="13">
        <v>94.83965165997698</v>
      </c>
      <c r="AA60" s="13">
        <v>97.017040980250101</v>
      </c>
      <c r="AB60" s="13">
        <v>100</v>
      </c>
      <c r="AC60" s="13">
        <v>101.45310318905861</v>
      </c>
      <c r="AD60" s="13">
        <v>103.38976528893335</v>
      </c>
      <c r="AE60" s="13">
        <v>105.72524988990126</v>
      </c>
      <c r="AF60" s="13">
        <v>107.71468280837831</v>
      </c>
      <c r="AG60" s="13">
        <v>108.98306763309088</v>
      </c>
      <c r="AH60" s="13">
        <v>111.7168803592547</v>
      </c>
    </row>
    <row r="61" spans="1:34" x14ac:dyDescent="0.25">
      <c r="A61" s="31">
        <v>59</v>
      </c>
      <c r="B61" s="31" t="s">
        <v>161</v>
      </c>
      <c r="C61" s="13">
        <v>47.877967287388365</v>
      </c>
      <c r="D61" s="13">
        <v>50.526328670446681</v>
      </c>
      <c r="E61" s="13">
        <v>52.621773511116714</v>
      </c>
      <c r="F61" s="13">
        <v>54.401533875049644</v>
      </c>
      <c r="G61" s="13">
        <v>56.900174521153957</v>
      </c>
      <c r="H61" s="13">
        <v>58.076682598383712</v>
      </c>
      <c r="I61" s="13">
        <v>59.874173296177808</v>
      </c>
      <c r="J61" s="13">
        <v>61.386965954378105</v>
      </c>
      <c r="K61" s="13">
        <v>62.620982962915278</v>
      </c>
      <c r="L61" s="13">
        <v>63.741995206435718</v>
      </c>
      <c r="M61" s="13">
        <v>67.698070695636659</v>
      </c>
      <c r="N61" s="13">
        <v>70.030986561975737</v>
      </c>
      <c r="O61" s="13">
        <v>72.556568487308184</v>
      </c>
      <c r="P61" s="13">
        <v>74.641152973099906</v>
      </c>
      <c r="Q61" s="13">
        <v>77.635036555720461</v>
      </c>
      <c r="R61" s="13">
        <v>78.195603600526098</v>
      </c>
      <c r="S61" s="13">
        <v>79.235895973833351</v>
      </c>
      <c r="T61" s="13">
        <v>81.133761088164619</v>
      </c>
      <c r="U61" s="13">
        <v>85.508621573063635</v>
      </c>
      <c r="V61" s="13">
        <v>88.725386850139586</v>
      </c>
      <c r="W61" s="13">
        <v>92.884435127330519</v>
      </c>
      <c r="X61" s="13">
        <v>96.193311010590506</v>
      </c>
      <c r="Y61" s="13">
        <v>95.06932236520808</v>
      </c>
      <c r="Z61" s="13">
        <v>95.205461178022432</v>
      </c>
      <c r="AA61" s="13">
        <v>97.177640967331172</v>
      </c>
      <c r="AB61" s="13">
        <v>100</v>
      </c>
      <c r="AC61" s="13">
        <v>102.16858841486776</v>
      </c>
      <c r="AD61" s="13">
        <v>105.06319318743752</v>
      </c>
      <c r="AE61" s="13">
        <v>107.09637483038482</v>
      </c>
      <c r="AF61" s="13">
        <v>109.70023619844943</v>
      </c>
      <c r="AG61" s="13">
        <v>112.0218124156428</v>
      </c>
      <c r="AH61" s="13">
        <v>115.44429340314946</v>
      </c>
    </row>
    <row r="62" spans="1:34" x14ac:dyDescent="0.25">
      <c r="A62" s="31">
        <v>60</v>
      </c>
      <c r="B62" s="31" t="s">
        <v>162</v>
      </c>
      <c r="C62" s="13">
        <v>48.443828913985186</v>
      </c>
      <c r="D62" s="13">
        <v>50.456904060763968</v>
      </c>
      <c r="E62" s="13">
        <v>52.719621966838574</v>
      </c>
      <c r="F62" s="13">
        <v>55.047066290099515</v>
      </c>
      <c r="G62" s="13">
        <v>57.180356740415689</v>
      </c>
      <c r="H62" s="13">
        <v>58.305230725060106</v>
      </c>
      <c r="I62" s="13">
        <v>59.487348857693888</v>
      </c>
      <c r="J62" s="13">
        <v>60.441222716333272</v>
      </c>
      <c r="K62" s="13">
        <v>61.752294305510055</v>
      </c>
      <c r="L62" s="13">
        <v>63.205432433035618</v>
      </c>
      <c r="M62" s="13">
        <v>64.913146210370527</v>
      </c>
      <c r="N62" s="13">
        <v>66.396541125972675</v>
      </c>
      <c r="O62" s="13">
        <v>68.040851878625617</v>
      </c>
      <c r="P62" s="13">
        <v>69.824275573140923</v>
      </c>
      <c r="Q62" s="13">
        <v>72.195068750520136</v>
      </c>
      <c r="R62" s="13">
        <v>74.039333710997838</v>
      </c>
      <c r="S62" s="13">
        <v>75.66556678550343</v>
      </c>
      <c r="T62" s="13">
        <v>78.056859917177562</v>
      </c>
      <c r="U62" s="13">
        <v>80.685072589760793</v>
      </c>
      <c r="V62" s="13">
        <v>83.359980425091763</v>
      </c>
      <c r="W62" s="13">
        <v>86.491554653525895</v>
      </c>
      <c r="X62" s="13">
        <v>90.622128308213604</v>
      </c>
      <c r="Y62" s="13">
        <v>93.938537316431464</v>
      </c>
      <c r="Z62" s="13">
        <v>95.346054125223546</v>
      </c>
      <c r="AA62" s="13">
        <v>97.030670503711505</v>
      </c>
      <c r="AB62" s="13">
        <v>100</v>
      </c>
      <c r="AC62" s="13">
        <v>102.26033074835723</v>
      </c>
      <c r="AD62" s="13">
        <v>104.67589050089074</v>
      </c>
      <c r="AE62" s="13">
        <v>107.53300712693564</v>
      </c>
      <c r="AF62" s="13">
        <v>110.30618365056539</v>
      </c>
      <c r="AG62" s="13">
        <v>112.85368418621799</v>
      </c>
      <c r="AH62" s="13">
        <v>115.67135254381895</v>
      </c>
    </row>
    <row r="63" spans="1:34" x14ac:dyDescent="0.25">
      <c r="A63" s="31">
        <v>61</v>
      </c>
      <c r="B63" s="31" t="s">
        <v>99</v>
      </c>
      <c r="C63" s="13">
        <v>46.981834668357195</v>
      </c>
      <c r="D63" s="13">
        <v>49.006630963706037</v>
      </c>
      <c r="E63" s="13">
        <v>50.87109680291605</v>
      </c>
      <c r="F63" s="13">
        <v>52.677598338335898</v>
      </c>
      <c r="G63" s="13">
        <v>54.447117520309611</v>
      </c>
      <c r="H63" s="13">
        <v>56.210906479161324</v>
      </c>
      <c r="I63" s="13">
        <v>57.839716741492126</v>
      </c>
      <c r="J63" s="13">
        <v>58.970962467560959</v>
      </c>
      <c r="K63" s="13">
        <v>60.828092724819342</v>
      </c>
      <c r="L63" s="13">
        <v>62.640978753324944</v>
      </c>
      <c r="M63" s="13">
        <v>64.478611367523513</v>
      </c>
      <c r="N63" s="13">
        <v>66.013791133036179</v>
      </c>
      <c r="O63" s="13">
        <v>67.906093407441446</v>
      </c>
      <c r="P63" s="13">
        <v>70.362541865278743</v>
      </c>
      <c r="Q63" s="13">
        <v>72.939585379063331</v>
      </c>
      <c r="R63" s="13">
        <v>75.143742036294014</v>
      </c>
      <c r="S63" s="13">
        <v>76.874407580141195</v>
      </c>
      <c r="T63" s="13">
        <v>79.329898299948582</v>
      </c>
      <c r="U63" s="13">
        <v>82.169697466894505</v>
      </c>
      <c r="V63" s="13">
        <v>85.319360701932467</v>
      </c>
      <c r="W63" s="13">
        <v>88.209056752226232</v>
      </c>
      <c r="X63" s="13">
        <v>91.304879581551972</v>
      </c>
      <c r="Y63" s="13">
        <v>93.511055756008233</v>
      </c>
      <c r="Z63" s="13">
        <v>95.435155966072045</v>
      </c>
      <c r="AA63" s="13">
        <v>97.761923758601398</v>
      </c>
      <c r="AB63" s="13">
        <v>100</v>
      </c>
      <c r="AC63" s="13">
        <v>102.49911069526928</v>
      </c>
      <c r="AD63" s="13">
        <v>104.81310896608359</v>
      </c>
      <c r="AE63" s="13">
        <v>107.03406512480365</v>
      </c>
      <c r="AF63" s="13">
        <v>109.14721312035577</v>
      </c>
      <c r="AG63" s="13">
        <v>111.69743136973081</v>
      </c>
      <c r="AH63" s="13">
        <v>114.38973345508039</v>
      </c>
    </row>
    <row r="64" spans="1:34" x14ac:dyDescent="0.25">
      <c r="A64" s="31">
        <v>62</v>
      </c>
      <c r="B64" s="31" t="s">
        <v>163</v>
      </c>
      <c r="C64" s="13">
        <v>47.107181402417602</v>
      </c>
      <c r="D64" s="13">
        <v>48.609433333243416</v>
      </c>
      <c r="E64" s="13">
        <v>50.069917010315699</v>
      </c>
      <c r="F64" s="13">
        <v>51.711673857865634</v>
      </c>
      <c r="G64" s="13">
        <v>54.499753423883838</v>
      </c>
      <c r="H64" s="13">
        <v>56.361417099667165</v>
      </c>
      <c r="I64" s="13">
        <v>57.738881443983971</v>
      </c>
      <c r="J64" s="13">
        <v>59.169678151387643</v>
      </c>
      <c r="K64" s="13">
        <v>61.32736723014834</v>
      </c>
      <c r="L64" s="13">
        <v>63.098056053754512</v>
      </c>
      <c r="M64" s="13">
        <v>64.384624764219097</v>
      </c>
      <c r="N64" s="13">
        <v>65.235534854092336</v>
      </c>
      <c r="O64" s="13">
        <v>67.015740563361945</v>
      </c>
      <c r="P64" s="13">
        <v>69.292920991839225</v>
      </c>
      <c r="Q64" s="13">
        <v>71.216796479380079</v>
      </c>
      <c r="R64" s="13">
        <v>74.203403368416488</v>
      </c>
      <c r="S64" s="13">
        <v>77.919419810859537</v>
      </c>
      <c r="T64" s="13">
        <v>80.700677097513676</v>
      </c>
      <c r="U64" s="13">
        <v>84.151416123064337</v>
      </c>
      <c r="V64" s="13">
        <v>87.419625638971425</v>
      </c>
      <c r="W64" s="13">
        <v>90.398326203056357</v>
      </c>
      <c r="X64" s="13">
        <v>93.420515992412348</v>
      </c>
      <c r="Y64" s="13">
        <v>93.661357505003039</v>
      </c>
      <c r="Z64" s="13">
        <v>96.254041645098425</v>
      </c>
      <c r="AA64" s="13">
        <v>99.038713457449774</v>
      </c>
      <c r="AB64" s="13">
        <v>100</v>
      </c>
      <c r="AC64" s="13">
        <v>101.03899733595959</v>
      </c>
      <c r="AD64" s="13">
        <v>103.04178618693457</v>
      </c>
      <c r="AE64" s="13">
        <v>103.81626886342218</v>
      </c>
      <c r="AF64" s="13">
        <v>104.42493120096212</v>
      </c>
      <c r="AG64" s="13">
        <v>106.6452167149736</v>
      </c>
      <c r="AH64" s="13">
        <v>110.12533335674652</v>
      </c>
    </row>
    <row r="65" spans="1:34" x14ac:dyDescent="0.25">
      <c r="A65" s="31">
        <v>63</v>
      </c>
      <c r="B65" s="31" t="s">
        <v>164</v>
      </c>
      <c r="C65" s="13">
        <v>42.418533783572798</v>
      </c>
      <c r="D65" s="13">
        <v>44.087774516601236</v>
      </c>
      <c r="E65" s="13">
        <v>46.089820297857642</v>
      </c>
      <c r="F65" s="13">
        <v>48.628353167129561</v>
      </c>
      <c r="G65" s="13">
        <v>50.735206392492138</v>
      </c>
      <c r="H65" s="13">
        <v>52.533877375557161</v>
      </c>
      <c r="I65" s="13">
        <v>54.254235878299014</v>
      </c>
      <c r="J65" s="13">
        <v>55.865381247782587</v>
      </c>
      <c r="K65" s="13">
        <v>57.473428440956233</v>
      </c>
      <c r="L65" s="13">
        <v>58.878042143419286</v>
      </c>
      <c r="M65" s="13">
        <v>59.94894919074509</v>
      </c>
      <c r="N65" s="13">
        <v>61.085213778579138</v>
      </c>
      <c r="O65" s="13">
        <v>63.346156396738309</v>
      </c>
      <c r="P65" s="13">
        <v>66.299208810956159</v>
      </c>
      <c r="Q65" s="13">
        <v>68.672742905479481</v>
      </c>
      <c r="R65" s="13">
        <v>70.258033664080315</v>
      </c>
      <c r="S65" s="13">
        <v>72.925880913117808</v>
      </c>
      <c r="T65" s="13">
        <v>76.328209330360309</v>
      </c>
      <c r="U65" s="13">
        <v>80.27928707371747</v>
      </c>
      <c r="V65" s="13">
        <v>83.961270214988957</v>
      </c>
      <c r="W65" s="13">
        <v>87.8612662696369</v>
      </c>
      <c r="X65" s="13">
        <v>92.307578259719165</v>
      </c>
      <c r="Y65" s="13">
        <v>91.932068705607705</v>
      </c>
      <c r="Z65" s="13">
        <v>95.013819069297256</v>
      </c>
      <c r="AA65" s="13">
        <v>98.09024901230886</v>
      </c>
      <c r="AB65" s="13">
        <v>100</v>
      </c>
      <c r="AC65" s="13">
        <v>103.33384722990584</v>
      </c>
      <c r="AD65" s="13">
        <v>105.92718460675771</v>
      </c>
      <c r="AE65" s="13">
        <v>105.92236902492795</v>
      </c>
      <c r="AF65" s="13">
        <v>106.20862415396572</v>
      </c>
      <c r="AG65" s="13">
        <v>109.03801967231169</v>
      </c>
      <c r="AH65" s="13">
        <v>112.89503834717064</v>
      </c>
    </row>
    <row r="66" spans="1:34" s="33" customFormat="1" x14ac:dyDescent="0.25">
      <c r="A66" s="33" t="s">
        <v>495</v>
      </c>
    </row>
    <row r="67" spans="1:34" x14ac:dyDescent="0.25">
      <c r="A67" s="31">
        <v>1</v>
      </c>
      <c r="B67" s="31" t="s">
        <v>108</v>
      </c>
      <c r="C67" s="13">
        <v>39.331681227717844</v>
      </c>
      <c r="D67" s="13">
        <v>42.256627451922675</v>
      </c>
      <c r="E67" s="13">
        <v>44.468951496978121</v>
      </c>
      <c r="F67" s="13">
        <v>45.413571091884023</v>
      </c>
      <c r="G67" s="13">
        <v>45.792676442416429</v>
      </c>
      <c r="H67" s="13">
        <v>45.704202525734303</v>
      </c>
      <c r="I67" s="13">
        <v>46.848615433008888</v>
      </c>
      <c r="J67" s="13">
        <v>47.40959642365123</v>
      </c>
      <c r="K67" s="13">
        <v>47.559572856044426</v>
      </c>
      <c r="L67" s="13">
        <v>50.505522128678749</v>
      </c>
      <c r="M67" s="13">
        <v>51.992411010153887</v>
      </c>
      <c r="N67" s="13">
        <v>49.40189039248606</v>
      </c>
      <c r="O67" s="13">
        <v>48.436645318496858</v>
      </c>
      <c r="P67" s="13">
        <v>51.92161954401309</v>
      </c>
      <c r="Q67" s="13">
        <v>53.047381541718487</v>
      </c>
      <c r="R67" s="13">
        <v>52.13358170929277</v>
      </c>
      <c r="S67" s="13">
        <v>55.584086262176392</v>
      </c>
      <c r="T67" s="13">
        <v>59.763119627798808</v>
      </c>
      <c r="U67" s="13">
        <v>63.680871907783867</v>
      </c>
      <c r="V67" s="13">
        <v>66.76387351603573</v>
      </c>
      <c r="W67" s="13">
        <v>72.245109122137777</v>
      </c>
      <c r="X67" s="13">
        <v>85.504297604414106</v>
      </c>
      <c r="Y67" s="13">
        <v>79.722560283840949</v>
      </c>
      <c r="Z67" s="13">
        <v>81.869994780708197</v>
      </c>
      <c r="AA67" s="13">
        <v>94.482988270503256</v>
      </c>
      <c r="AB67" s="13">
        <v>100</v>
      </c>
      <c r="AC67" s="13">
        <v>101.25398343912921</v>
      </c>
      <c r="AD67" s="13">
        <v>106.30967004425921</v>
      </c>
      <c r="AE67" s="13">
        <v>99.900201141239918</v>
      </c>
      <c r="AF67" s="13">
        <v>92.100500065671639</v>
      </c>
      <c r="AG67" s="13">
        <v>91.426533425410014</v>
      </c>
      <c r="AH67" s="13">
        <v>93.590903575613808</v>
      </c>
    </row>
    <row r="68" spans="1:34" x14ac:dyDescent="0.25">
      <c r="A68" s="31">
        <v>2</v>
      </c>
      <c r="B68" s="31" t="s">
        <v>109</v>
      </c>
      <c r="C68" s="13">
        <v>47.746665168663277</v>
      </c>
      <c r="D68" s="13">
        <v>51.460451588178017</v>
      </c>
      <c r="E68" s="13">
        <v>54.672755379557231</v>
      </c>
      <c r="F68" s="13">
        <v>56.662392617478659</v>
      </c>
      <c r="G68" s="13">
        <v>57.31487768746107</v>
      </c>
      <c r="H68" s="13">
        <v>60.62732627750529</v>
      </c>
      <c r="I68" s="13">
        <v>66.918991507270206</v>
      </c>
      <c r="J68" s="13">
        <v>68.690680670182289</v>
      </c>
      <c r="K68" s="13">
        <v>70.551857796133405</v>
      </c>
      <c r="L68" s="13">
        <v>70.549768611254791</v>
      </c>
      <c r="M68" s="13">
        <v>71.602354890070899</v>
      </c>
      <c r="N68" s="13">
        <v>69.93598482204392</v>
      </c>
      <c r="O68" s="13">
        <v>69.154525524672763</v>
      </c>
      <c r="P68" s="13">
        <v>69.830388558463355</v>
      </c>
      <c r="Q68" s="13">
        <v>68.519263854377314</v>
      </c>
      <c r="R68" s="13">
        <v>68.015602247189889</v>
      </c>
      <c r="S68" s="13">
        <v>70.668427197025352</v>
      </c>
      <c r="T68" s="13">
        <v>75.029498122524487</v>
      </c>
      <c r="U68" s="13">
        <v>78.109956521314245</v>
      </c>
      <c r="V68" s="13">
        <v>80.588629583957982</v>
      </c>
      <c r="W68" s="13">
        <v>86.028065116235595</v>
      </c>
      <c r="X68" s="13">
        <v>93.934448232090148</v>
      </c>
      <c r="Y68" s="13">
        <v>83.177409385288328</v>
      </c>
      <c r="Z68" s="13">
        <v>89.984278687874649</v>
      </c>
      <c r="AA68" s="13">
        <v>97.731587869421816</v>
      </c>
      <c r="AB68" s="13">
        <v>100</v>
      </c>
      <c r="AC68" s="13">
        <v>100.70497887616766</v>
      </c>
      <c r="AD68" s="13">
        <v>101.81377913007817</v>
      </c>
      <c r="AE68" s="13">
        <v>99.311310218319349</v>
      </c>
      <c r="AF68" s="13">
        <v>97.361256908523771</v>
      </c>
      <c r="AG68" s="13">
        <v>99.599047434710315</v>
      </c>
      <c r="AH68" s="13">
        <v>104.04016376632293</v>
      </c>
    </row>
    <row r="69" spans="1:34" x14ac:dyDescent="0.25">
      <c r="A69" s="31">
        <v>3</v>
      </c>
      <c r="B69" s="31" t="s">
        <v>110</v>
      </c>
      <c r="C69" s="13">
        <v>39.173889349335987</v>
      </c>
      <c r="D69" s="13">
        <v>39.116693108987889</v>
      </c>
      <c r="E69" s="13">
        <v>41.581456895752993</v>
      </c>
      <c r="F69" s="13">
        <v>44.797390867777196</v>
      </c>
      <c r="G69" s="13">
        <v>43.532096838634288</v>
      </c>
      <c r="H69" s="13">
        <v>43.314766234489163</v>
      </c>
      <c r="I69" s="13">
        <v>43.620255425353776</v>
      </c>
      <c r="J69" s="13">
        <v>43.300479370590303</v>
      </c>
      <c r="K69" s="13">
        <v>44.590898444149708</v>
      </c>
      <c r="L69" s="13">
        <v>49.017397556428563</v>
      </c>
      <c r="M69" s="13">
        <v>49.031777732398901</v>
      </c>
      <c r="N69" s="13">
        <v>40.446202506046717</v>
      </c>
      <c r="O69" s="13">
        <v>47.042464087442845</v>
      </c>
      <c r="P69" s="13">
        <v>60.689158296214032</v>
      </c>
      <c r="Q69" s="13">
        <v>58.506036170269809</v>
      </c>
      <c r="R69" s="13">
        <v>57.276212109674546</v>
      </c>
      <c r="S69" s="13">
        <v>66.836577865175499</v>
      </c>
      <c r="T69" s="13">
        <v>76.888488477298893</v>
      </c>
      <c r="U69" s="13">
        <v>91.776384004364928</v>
      </c>
      <c r="V69" s="13">
        <v>97.023946783119143</v>
      </c>
      <c r="W69" s="13">
        <v>102.11336994514728</v>
      </c>
      <c r="X69" s="13">
        <v>119.11505468966831</v>
      </c>
      <c r="Y69" s="13">
        <v>90.78321199667451</v>
      </c>
      <c r="Z69" s="13">
        <v>100.57655182915815</v>
      </c>
      <c r="AA69" s="13">
        <v>105.98866783952576</v>
      </c>
      <c r="AB69" s="13">
        <v>100</v>
      </c>
      <c r="AC69" s="13">
        <v>104.70000331886175</v>
      </c>
      <c r="AD69" s="13">
        <v>108.16005319068628</v>
      </c>
      <c r="AE69" s="13">
        <v>95.006692679683923</v>
      </c>
      <c r="AF69" s="13">
        <v>93.513255628603233</v>
      </c>
      <c r="AG69" s="13">
        <v>99.80040430063444</v>
      </c>
      <c r="AH69" s="13">
        <v>104.80671080784957</v>
      </c>
    </row>
    <row r="70" spans="1:34" x14ac:dyDescent="0.25">
      <c r="A70" s="31">
        <v>4</v>
      </c>
      <c r="B70" s="31" t="s">
        <v>111</v>
      </c>
      <c r="C70" s="13">
        <v>46.114078332095119</v>
      </c>
      <c r="D70" s="13">
        <v>47.150325066768914</v>
      </c>
      <c r="E70" s="13">
        <v>48.470146127313484</v>
      </c>
      <c r="F70" s="13">
        <v>49.709061371733434</v>
      </c>
      <c r="G70" s="13">
        <v>49.834501268840789</v>
      </c>
      <c r="H70" s="13">
        <v>49.935163403704564</v>
      </c>
      <c r="I70" s="13">
        <v>49.763820010042011</v>
      </c>
      <c r="J70" s="13">
        <v>50.678166521346931</v>
      </c>
      <c r="K70" s="13">
        <v>52.069918332723887</v>
      </c>
      <c r="L70" s="13">
        <v>52.875475922011837</v>
      </c>
      <c r="M70" s="13">
        <v>53.204734325652389</v>
      </c>
      <c r="N70" s="13">
        <v>52.927640297341064</v>
      </c>
      <c r="O70" s="13">
        <v>53.683236288236849</v>
      </c>
      <c r="P70" s="13">
        <v>56.616967629788995</v>
      </c>
      <c r="Q70" s="13">
        <v>57.498949046986866</v>
      </c>
      <c r="R70" s="13">
        <v>58.175379664119831</v>
      </c>
      <c r="S70" s="13">
        <v>60.725061557059739</v>
      </c>
      <c r="T70" s="13">
        <v>65.718961539001569</v>
      </c>
      <c r="U70" s="13">
        <v>72.719531306812144</v>
      </c>
      <c r="V70" s="13">
        <v>78.229846953681871</v>
      </c>
      <c r="W70" s="13">
        <v>82.100965472041707</v>
      </c>
      <c r="X70" s="13">
        <v>90.444095334995694</v>
      </c>
      <c r="Y70" s="13">
        <v>85.095169339386985</v>
      </c>
      <c r="Z70" s="13">
        <v>90.49713090577572</v>
      </c>
      <c r="AA70" s="13">
        <v>98.58625501387985</v>
      </c>
      <c r="AB70" s="13">
        <v>100</v>
      </c>
      <c r="AC70" s="13">
        <v>100.07845845559839</v>
      </c>
      <c r="AD70" s="13">
        <v>100.43788174107868</v>
      </c>
      <c r="AE70" s="13">
        <v>95.569279120748291</v>
      </c>
      <c r="AF70" s="13">
        <v>94.354410712442743</v>
      </c>
      <c r="AG70" s="13">
        <v>98.764758622449392</v>
      </c>
      <c r="AH70" s="13">
        <v>103.94768164686027</v>
      </c>
    </row>
    <row r="71" spans="1:34" x14ac:dyDescent="0.25">
      <c r="A71" s="31">
        <v>5</v>
      </c>
      <c r="B71" s="31" t="s">
        <v>112</v>
      </c>
      <c r="C71" s="13">
        <v>45.659541477447462</v>
      </c>
      <c r="D71" s="13">
        <v>47.544606566966294</v>
      </c>
      <c r="E71" s="13">
        <v>49.055387606221288</v>
      </c>
      <c r="F71" s="13">
        <v>51.565269685514153</v>
      </c>
      <c r="G71" s="13">
        <v>52.463599390871423</v>
      </c>
      <c r="H71" s="13">
        <v>53.176095342974392</v>
      </c>
      <c r="I71" s="13">
        <v>54.454097714975369</v>
      </c>
      <c r="J71" s="13">
        <v>56.263062567744981</v>
      </c>
      <c r="K71" s="13">
        <v>58.270020379787844</v>
      </c>
      <c r="L71" s="13">
        <v>59.478724554620278</v>
      </c>
      <c r="M71" s="13">
        <v>60.31234078155677</v>
      </c>
      <c r="N71" s="13">
        <v>61.406602187227989</v>
      </c>
      <c r="O71" s="13">
        <v>62.651390408955407</v>
      </c>
      <c r="P71" s="13">
        <v>65.001831869807248</v>
      </c>
      <c r="Q71" s="13">
        <v>66.133921190410575</v>
      </c>
      <c r="R71" s="13">
        <v>67.471010079575763</v>
      </c>
      <c r="S71" s="13">
        <v>69.741716127548912</v>
      </c>
      <c r="T71" s="13">
        <v>74.033526361784723</v>
      </c>
      <c r="U71" s="13">
        <v>79.52417843890774</v>
      </c>
      <c r="V71" s="13">
        <v>83.666611762862459</v>
      </c>
      <c r="W71" s="13">
        <v>86.887799671331109</v>
      </c>
      <c r="X71" s="13">
        <v>91.50659861205861</v>
      </c>
      <c r="Y71" s="13">
        <v>88.593350106615176</v>
      </c>
      <c r="Z71" s="13">
        <v>92.6207288314382</v>
      </c>
      <c r="AA71" s="13">
        <v>97.647839585559467</v>
      </c>
      <c r="AB71" s="13">
        <v>100</v>
      </c>
      <c r="AC71" s="13">
        <v>101.93070684786736</v>
      </c>
      <c r="AD71" s="13">
        <v>103.54189034278605</v>
      </c>
      <c r="AE71" s="13">
        <v>103.17092617507656</v>
      </c>
      <c r="AF71" s="13">
        <v>103.56002587286549</v>
      </c>
      <c r="AG71" s="13">
        <v>107.29112928560578</v>
      </c>
      <c r="AH71" s="13">
        <v>111.95017239735262</v>
      </c>
    </row>
    <row r="72" spans="1:34" x14ac:dyDescent="0.25">
      <c r="A72" s="31">
        <v>6</v>
      </c>
      <c r="B72" s="31" t="s">
        <v>13</v>
      </c>
      <c r="C72" s="13">
        <v>47.346187995220802</v>
      </c>
      <c r="D72" s="13">
        <v>46.64247659906674</v>
      </c>
      <c r="E72" s="13">
        <v>48.863174393162183</v>
      </c>
      <c r="F72" s="13">
        <v>51.836871013253692</v>
      </c>
      <c r="G72" s="13">
        <v>49.969950547822954</v>
      </c>
      <c r="H72" s="13">
        <v>50.135386057741371</v>
      </c>
      <c r="I72" s="13">
        <v>50.105664164731714</v>
      </c>
      <c r="J72" s="13">
        <v>49.549947827164203</v>
      </c>
      <c r="K72" s="13">
        <v>50.117766024906999</v>
      </c>
      <c r="L72" s="13">
        <v>55.288367403421226</v>
      </c>
      <c r="M72" s="13">
        <v>54.872109785934498</v>
      </c>
      <c r="N72" s="13">
        <v>51.092336537116459</v>
      </c>
      <c r="O72" s="13">
        <v>53.320892371498111</v>
      </c>
      <c r="P72" s="13">
        <v>63.247302001438754</v>
      </c>
      <c r="Q72" s="13">
        <v>64.039657955659507</v>
      </c>
      <c r="R72" s="13">
        <v>61.493829108840671</v>
      </c>
      <c r="S72" s="13">
        <v>72.288374035731707</v>
      </c>
      <c r="T72" s="13">
        <v>79.210746408213382</v>
      </c>
      <c r="U72" s="13">
        <v>94.360194209208373</v>
      </c>
      <c r="V72" s="13">
        <v>96.701747741094749</v>
      </c>
      <c r="W72" s="13">
        <v>100.17165509654413</v>
      </c>
      <c r="X72" s="13">
        <v>117.16766143748883</v>
      </c>
      <c r="Y72" s="13">
        <v>89.213534035548989</v>
      </c>
      <c r="Z72" s="13">
        <v>98.774692607979631</v>
      </c>
      <c r="AA72" s="13">
        <v>104.32241702293248</v>
      </c>
      <c r="AB72" s="13">
        <v>100</v>
      </c>
      <c r="AC72" s="13">
        <v>104.64180122618579</v>
      </c>
      <c r="AD72" s="13">
        <v>108.79320735170732</v>
      </c>
      <c r="AE72" s="13">
        <v>96.131413484379294</v>
      </c>
      <c r="AF72" s="13">
        <v>94.729556551045519</v>
      </c>
      <c r="AG72" s="13">
        <v>102.40258475608324</v>
      </c>
      <c r="AH72" s="13">
        <v>108.03053933272426</v>
      </c>
    </row>
    <row r="73" spans="1:34" x14ac:dyDescent="0.25">
      <c r="A73" s="31">
        <v>7</v>
      </c>
      <c r="B73" s="31" t="s">
        <v>15</v>
      </c>
      <c r="C73" s="13">
        <v>52.517281333787764</v>
      </c>
      <c r="D73" s="13">
        <v>54.559849110310559</v>
      </c>
      <c r="E73" s="13">
        <v>56.6619422437183</v>
      </c>
      <c r="F73" s="13">
        <v>58.323192468035806</v>
      </c>
      <c r="G73" s="13">
        <v>59.172584690035336</v>
      </c>
      <c r="H73" s="13">
        <v>60.248613667883731</v>
      </c>
      <c r="I73" s="13">
        <v>61.861068639826698</v>
      </c>
      <c r="J73" s="13">
        <v>63.292230927774256</v>
      </c>
      <c r="K73" s="13">
        <v>65.179988999412828</v>
      </c>
      <c r="L73" s="13">
        <v>66.121101511779827</v>
      </c>
      <c r="M73" s="13">
        <v>66.818181489392643</v>
      </c>
      <c r="N73" s="13">
        <v>66.636202243960597</v>
      </c>
      <c r="O73" s="13">
        <v>67.959908680347311</v>
      </c>
      <c r="P73" s="13">
        <v>69.612706775199669</v>
      </c>
      <c r="Q73" s="13">
        <v>69.895498740579384</v>
      </c>
      <c r="R73" s="13">
        <v>70.184238387268152</v>
      </c>
      <c r="S73" s="13">
        <v>72.017625746668159</v>
      </c>
      <c r="T73" s="13">
        <v>76.789360708993087</v>
      </c>
      <c r="U73" s="13">
        <v>81.123822448068267</v>
      </c>
      <c r="V73" s="13">
        <v>85.916896058453716</v>
      </c>
      <c r="W73" s="13">
        <v>88.540378114140253</v>
      </c>
      <c r="X73" s="13">
        <v>93.61122181163627</v>
      </c>
      <c r="Y73" s="13">
        <v>90.772571363257754</v>
      </c>
      <c r="Z73" s="13">
        <v>93.000534192040902</v>
      </c>
      <c r="AA73" s="13">
        <v>97.515792939183555</v>
      </c>
      <c r="AB73" s="13">
        <v>100</v>
      </c>
      <c r="AC73" s="13">
        <v>101.83726836888337</v>
      </c>
      <c r="AD73" s="13">
        <v>102.58947988384107</v>
      </c>
      <c r="AE73" s="13">
        <v>101.77475336373773</v>
      </c>
      <c r="AF73" s="13">
        <v>101.79445891180548</v>
      </c>
      <c r="AG73" s="13">
        <v>104.93566341654571</v>
      </c>
      <c r="AH73" s="13">
        <v>110.04457530538393</v>
      </c>
    </row>
    <row r="74" spans="1:34" x14ac:dyDescent="0.25">
      <c r="A74" s="31">
        <v>8</v>
      </c>
      <c r="B74" s="31" t="s">
        <v>113</v>
      </c>
      <c r="C74" s="13">
        <v>57.545553295581023</v>
      </c>
      <c r="D74" s="13">
        <v>60.724846989302229</v>
      </c>
      <c r="E74" s="13">
        <v>64.116809885871675</v>
      </c>
      <c r="F74" s="13">
        <v>66.154188804351236</v>
      </c>
      <c r="G74" s="13">
        <v>66.787927750652486</v>
      </c>
      <c r="H74" s="13">
        <v>71.047564784406092</v>
      </c>
      <c r="I74" s="13">
        <v>79.406074016719728</v>
      </c>
      <c r="J74" s="13">
        <v>81.647043339637989</v>
      </c>
      <c r="K74" s="13">
        <v>82.346872643388011</v>
      </c>
      <c r="L74" s="13">
        <v>81.938154330771312</v>
      </c>
      <c r="M74" s="13">
        <v>83.46397015220731</v>
      </c>
      <c r="N74" s="13">
        <v>80.661448970657062</v>
      </c>
      <c r="O74" s="13">
        <v>81.956505789744</v>
      </c>
      <c r="P74" s="13">
        <v>80.912135728591338</v>
      </c>
      <c r="Q74" s="13">
        <v>79.207714414501268</v>
      </c>
      <c r="R74" s="13">
        <v>78.929718042718676</v>
      </c>
      <c r="S74" s="13">
        <v>80.570844432806439</v>
      </c>
      <c r="T74" s="13">
        <v>88.176227689015036</v>
      </c>
      <c r="U74" s="13">
        <v>90.12318523014882</v>
      </c>
      <c r="V74" s="13">
        <v>91.193451672145812</v>
      </c>
      <c r="W74" s="13">
        <v>92.071776277992228</v>
      </c>
      <c r="X74" s="13">
        <v>94.462208794208493</v>
      </c>
      <c r="Y74" s="13">
        <v>88.478408892970819</v>
      </c>
      <c r="Z74" s="13">
        <v>94.744691324329992</v>
      </c>
      <c r="AA74" s="13">
        <v>98.894741162033228</v>
      </c>
      <c r="AB74" s="13">
        <v>100</v>
      </c>
      <c r="AC74" s="13">
        <v>103.68513532980414</v>
      </c>
      <c r="AD74" s="13">
        <v>107.98286866380927</v>
      </c>
      <c r="AE74" s="13">
        <v>104.47304786009458</v>
      </c>
      <c r="AF74" s="13">
        <v>104.31752890619435</v>
      </c>
      <c r="AG74" s="13">
        <v>107.88014063833219</v>
      </c>
      <c r="AH74" s="13">
        <v>113.16670683386197</v>
      </c>
    </row>
    <row r="75" spans="1:34" x14ac:dyDescent="0.25">
      <c r="A75" s="31">
        <v>9</v>
      </c>
      <c r="B75" s="31" t="s">
        <v>114</v>
      </c>
      <c r="C75" s="13">
        <v>53.694693886687382</v>
      </c>
      <c r="D75" s="13">
        <v>55.358969079648418</v>
      </c>
      <c r="E75" s="13">
        <v>57.037367573067428</v>
      </c>
      <c r="F75" s="13">
        <v>58.280015129967445</v>
      </c>
      <c r="G75" s="13">
        <v>58.9500188467972</v>
      </c>
      <c r="H75" s="13">
        <v>59.30619215943554</v>
      </c>
      <c r="I75" s="13">
        <v>60.210926413375738</v>
      </c>
      <c r="J75" s="13">
        <v>61.625482289091352</v>
      </c>
      <c r="K75" s="13">
        <v>63.572464076332054</v>
      </c>
      <c r="L75" s="13">
        <v>64.074861432475743</v>
      </c>
      <c r="M75" s="13">
        <v>64.68676521412371</v>
      </c>
      <c r="N75" s="13">
        <v>64.472378865284099</v>
      </c>
      <c r="O75" s="13">
        <v>65.404694913446974</v>
      </c>
      <c r="P75" s="13">
        <v>67.675187447679932</v>
      </c>
      <c r="Q75" s="13">
        <v>68.664254219431356</v>
      </c>
      <c r="R75" s="13">
        <v>68.432208241618895</v>
      </c>
      <c r="S75" s="13">
        <v>70.447562802580364</v>
      </c>
      <c r="T75" s="13">
        <v>74.253933602132562</v>
      </c>
      <c r="U75" s="13">
        <v>80.205225744084061</v>
      </c>
      <c r="V75" s="13">
        <v>85.158504574589344</v>
      </c>
      <c r="W75" s="13">
        <v>88.296206810762925</v>
      </c>
      <c r="X75" s="13">
        <v>94.742007522787247</v>
      </c>
      <c r="Y75" s="13">
        <v>93.118139439074568</v>
      </c>
      <c r="Z75" s="13">
        <v>94.517053475665975</v>
      </c>
      <c r="AA75" s="13">
        <v>98.70685261058793</v>
      </c>
      <c r="AB75" s="13">
        <v>100</v>
      </c>
      <c r="AC75" s="13">
        <v>101.60800329168737</v>
      </c>
      <c r="AD75" s="13">
        <v>104.40579081099385</v>
      </c>
      <c r="AE75" s="13">
        <v>102.35752712974353</v>
      </c>
      <c r="AF75" s="13">
        <v>102.36877849749901</v>
      </c>
      <c r="AG75" s="13">
        <v>106.55929333188432</v>
      </c>
      <c r="AH75" s="13">
        <v>111.09733227958162</v>
      </c>
    </row>
    <row r="76" spans="1:34" x14ac:dyDescent="0.25">
      <c r="A76" s="31">
        <v>10</v>
      </c>
      <c r="B76" s="31" t="s">
        <v>115</v>
      </c>
      <c r="C76" s="13">
        <v>43.753747906979036</v>
      </c>
      <c r="D76" s="13">
        <v>48.725619517721064</v>
      </c>
      <c r="E76" s="13">
        <v>50.764547460395654</v>
      </c>
      <c r="F76" s="13">
        <v>49.862334380977394</v>
      </c>
      <c r="G76" s="13">
        <v>48.333490158034508</v>
      </c>
      <c r="H76" s="13">
        <v>47.929439551110548</v>
      </c>
      <c r="I76" s="13">
        <v>47.476138645727552</v>
      </c>
      <c r="J76" s="13">
        <v>49.970185520013302</v>
      </c>
      <c r="K76" s="13">
        <v>54.227201616657688</v>
      </c>
      <c r="L76" s="13">
        <v>52.600308860300181</v>
      </c>
      <c r="M76" s="13">
        <v>52.977398554804779</v>
      </c>
      <c r="N76" s="13">
        <v>50.648700552721479</v>
      </c>
      <c r="O76" s="13">
        <v>49.369954856810892</v>
      </c>
      <c r="P76" s="13">
        <v>52.377566390528955</v>
      </c>
      <c r="Q76" s="13">
        <v>51.305479068256815</v>
      </c>
      <c r="R76" s="13">
        <v>50.969030260564189</v>
      </c>
      <c r="S76" s="13">
        <v>53.28825147258754</v>
      </c>
      <c r="T76" s="13">
        <v>62.579102278367536</v>
      </c>
      <c r="U76" s="13">
        <v>69.459221949342179</v>
      </c>
      <c r="V76" s="13">
        <v>79.574249744763506</v>
      </c>
      <c r="W76" s="13">
        <v>85.210157013397676</v>
      </c>
      <c r="X76" s="13">
        <v>94.247917261397774</v>
      </c>
      <c r="Y76" s="13">
        <v>81.72346061262904</v>
      </c>
      <c r="Z76" s="13">
        <v>91.903528865749635</v>
      </c>
      <c r="AA76" s="13">
        <v>102.25804964510644</v>
      </c>
      <c r="AB76" s="13">
        <v>100</v>
      </c>
      <c r="AC76" s="13">
        <v>96.056868879428677</v>
      </c>
      <c r="AD76" s="13">
        <v>95.735807408860651</v>
      </c>
      <c r="AE76" s="13">
        <v>88.613743304312948</v>
      </c>
      <c r="AF76" s="13">
        <v>85.489953870413757</v>
      </c>
      <c r="AG76" s="13">
        <v>92.257913770959732</v>
      </c>
      <c r="AH76" s="13">
        <v>99.236281188564845</v>
      </c>
    </row>
    <row r="77" spans="1:34" x14ac:dyDescent="0.25">
      <c r="A77" s="31">
        <v>11</v>
      </c>
      <c r="B77" s="31" t="s">
        <v>116</v>
      </c>
      <c r="C77" s="13">
        <v>53.725672750701676</v>
      </c>
      <c r="D77" s="13">
        <v>57.91587353371856</v>
      </c>
      <c r="E77" s="13">
        <v>60.04970494387949</v>
      </c>
      <c r="F77" s="13">
        <v>60.308652797283855</v>
      </c>
      <c r="G77" s="13">
        <v>59.863633165802781</v>
      </c>
      <c r="H77" s="13">
        <v>59.682836135460285</v>
      </c>
      <c r="I77" s="13">
        <v>60.00844802610704</v>
      </c>
      <c r="J77" s="13">
        <v>62.073198198352465</v>
      </c>
      <c r="K77" s="13">
        <v>65.631925837457644</v>
      </c>
      <c r="L77" s="13">
        <v>64.827154144248311</v>
      </c>
      <c r="M77" s="13">
        <v>65.171034737018118</v>
      </c>
      <c r="N77" s="13">
        <v>64.372221612761834</v>
      </c>
      <c r="O77" s="13">
        <v>63.407724714945822</v>
      </c>
      <c r="P77" s="13">
        <v>65.714298967589698</v>
      </c>
      <c r="Q77" s="13">
        <v>65.025573245514693</v>
      </c>
      <c r="R77" s="13">
        <v>65.365441283765392</v>
      </c>
      <c r="S77" s="13">
        <v>67.034950166968358</v>
      </c>
      <c r="T77" s="13">
        <v>74.743352963507988</v>
      </c>
      <c r="U77" s="13">
        <v>79.717172143380893</v>
      </c>
      <c r="V77" s="13">
        <v>85.714108134616851</v>
      </c>
      <c r="W77" s="13">
        <v>89.938580122080296</v>
      </c>
      <c r="X77" s="13">
        <v>98.875299844737185</v>
      </c>
      <c r="Y77" s="13">
        <v>89.542391874840902</v>
      </c>
      <c r="Z77" s="13">
        <v>95.007276762518416</v>
      </c>
      <c r="AA77" s="13">
        <v>100.79150569587391</v>
      </c>
      <c r="AB77" s="13">
        <v>100</v>
      </c>
      <c r="AC77" s="13">
        <v>98.567032574795292</v>
      </c>
      <c r="AD77" s="13">
        <v>99.974603590316377</v>
      </c>
      <c r="AE77" s="13">
        <v>96.089104412773764</v>
      </c>
      <c r="AF77" s="13">
        <v>93.591057686408263</v>
      </c>
      <c r="AG77" s="13">
        <v>98.231688235003915</v>
      </c>
      <c r="AH77" s="13">
        <v>104.52771737499658</v>
      </c>
    </row>
    <row r="78" spans="1:34" x14ac:dyDescent="0.25">
      <c r="A78" s="31">
        <v>12</v>
      </c>
      <c r="B78" s="31" t="s">
        <v>117</v>
      </c>
      <c r="C78" s="13">
        <v>58.885037401308878</v>
      </c>
      <c r="D78" s="13">
        <v>62.033362859776091</v>
      </c>
      <c r="E78" s="13">
        <v>64.152342310500515</v>
      </c>
      <c r="F78" s="13">
        <v>65.495529158726924</v>
      </c>
      <c r="G78" s="13">
        <v>66.172954868938874</v>
      </c>
      <c r="H78" s="13">
        <v>66.498316910831818</v>
      </c>
      <c r="I78" s="13">
        <v>67.252463291366524</v>
      </c>
      <c r="J78" s="13">
        <v>68.825279669962427</v>
      </c>
      <c r="K78" s="13">
        <v>71.382050197779691</v>
      </c>
      <c r="L78" s="13">
        <v>70.981003685380927</v>
      </c>
      <c r="M78" s="13">
        <v>70.807326964647572</v>
      </c>
      <c r="N78" s="13">
        <v>70.431210582971403</v>
      </c>
      <c r="O78" s="13">
        <v>70.409260663456891</v>
      </c>
      <c r="P78" s="13">
        <v>71.779042987223107</v>
      </c>
      <c r="Q78" s="13">
        <v>71.373565485246331</v>
      </c>
      <c r="R78" s="13">
        <v>71.575010030173701</v>
      </c>
      <c r="S78" s="13">
        <v>72.716446757673992</v>
      </c>
      <c r="T78" s="13">
        <v>77.189647999938941</v>
      </c>
      <c r="U78" s="13">
        <v>81.117426588070145</v>
      </c>
      <c r="V78" s="13">
        <v>85.315622165125404</v>
      </c>
      <c r="W78" s="13">
        <v>88.520020182890335</v>
      </c>
      <c r="X78" s="13">
        <v>94.763256331370073</v>
      </c>
      <c r="Y78" s="13">
        <v>91.800876574464894</v>
      </c>
      <c r="Z78" s="13">
        <v>94.835970912346809</v>
      </c>
      <c r="AA78" s="13">
        <v>99.133391982098345</v>
      </c>
      <c r="AB78" s="13">
        <v>100</v>
      </c>
      <c r="AC78" s="13">
        <v>99.894010194380513</v>
      </c>
      <c r="AD78" s="13">
        <v>100.7765362628857</v>
      </c>
      <c r="AE78" s="13">
        <v>99.157185771358996</v>
      </c>
      <c r="AF78" s="13">
        <v>98.276419250805773</v>
      </c>
      <c r="AG78" s="13">
        <v>100.71116644158329</v>
      </c>
      <c r="AH78" s="13">
        <v>104.39843719222159</v>
      </c>
    </row>
    <row r="79" spans="1:34" x14ac:dyDescent="0.25">
      <c r="A79" s="31">
        <v>13</v>
      </c>
      <c r="B79" s="31" t="s">
        <v>118</v>
      </c>
      <c r="C79" s="13">
        <v>183.94142428295112</v>
      </c>
      <c r="D79" s="13">
        <v>189.24290972266755</v>
      </c>
      <c r="E79" s="13">
        <v>189.36951706281761</v>
      </c>
      <c r="F79" s="13">
        <v>184.17324473752356</v>
      </c>
      <c r="G79" s="13">
        <v>179.99687288686496</v>
      </c>
      <c r="H79" s="13">
        <v>173.67526555173964</v>
      </c>
      <c r="I79" s="13">
        <v>170.34959231356783</v>
      </c>
      <c r="J79" s="13">
        <v>167.79185918789662</v>
      </c>
      <c r="K79" s="13">
        <v>161.02931527454885</v>
      </c>
      <c r="L79" s="13">
        <v>146.19249104662185</v>
      </c>
      <c r="M79" s="13">
        <v>135.63206378727995</v>
      </c>
      <c r="N79" s="13">
        <v>125.31958560794428</v>
      </c>
      <c r="O79" s="13">
        <v>117.98060276108927</v>
      </c>
      <c r="P79" s="13">
        <v>113.57861461323746</v>
      </c>
      <c r="Q79" s="13">
        <v>107.62185291714006</v>
      </c>
      <c r="R79" s="13">
        <v>105.32166681401038</v>
      </c>
      <c r="S79" s="13">
        <v>102.35344081851433</v>
      </c>
      <c r="T79" s="13">
        <v>101.93913090177844</v>
      </c>
      <c r="U79" s="13">
        <v>102.67488506056074</v>
      </c>
      <c r="V79" s="13">
        <v>104.10425911097376</v>
      </c>
      <c r="W79" s="13">
        <v>103.3358357087027</v>
      </c>
      <c r="X79" s="13">
        <v>103.32540941288428</v>
      </c>
      <c r="Y79" s="13">
        <v>100.62953198819518</v>
      </c>
      <c r="Z79" s="13">
        <v>100.11224675888492</v>
      </c>
      <c r="AA79" s="13">
        <v>100.92887695504838</v>
      </c>
      <c r="AB79" s="13">
        <v>100</v>
      </c>
      <c r="AC79" s="13">
        <v>99.301241712560213</v>
      </c>
      <c r="AD79" s="13">
        <v>98.825463450586625</v>
      </c>
      <c r="AE79" s="13">
        <v>97.889954422437228</v>
      </c>
      <c r="AF79" s="13">
        <v>96.758271491585901</v>
      </c>
      <c r="AG79" s="13">
        <v>97.452158715763261</v>
      </c>
      <c r="AH79" s="13">
        <v>98.759823211778937</v>
      </c>
    </row>
    <row r="80" spans="1:34" x14ac:dyDescent="0.25">
      <c r="A80" s="31">
        <v>14</v>
      </c>
      <c r="B80" s="31" t="s">
        <v>119</v>
      </c>
      <c r="C80" s="13">
        <v>56.013165813535039</v>
      </c>
      <c r="D80" s="13">
        <v>59.676791291009913</v>
      </c>
      <c r="E80" s="13">
        <v>61.733023558294533</v>
      </c>
      <c r="F80" s="13">
        <v>62.466553876829948</v>
      </c>
      <c r="G80" s="13">
        <v>62.54726455886393</v>
      </c>
      <c r="H80" s="13">
        <v>62.706667924515564</v>
      </c>
      <c r="I80" s="13">
        <v>63.286826391690177</v>
      </c>
      <c r="J80" s="13">
        <v>65.102048750340288</v>
      </c>
      <c r="K80" s="13">
        <v>68.489731222456555</v>
      </c>
      <c r="L80" s="13">
        <v>66.985975716438674</v>
      </c>
      <c r="M80" s="13">
        <v>66.571691054096149</v>
      </c>
      <c r="N80" s="13">
        <v>64.65124851145292</v>
      </c>
      <c r="O80" s="13">
        <v>64.16266376722325</v>
      </c>
      <c r="P80" s="13">
        <v>66.279494249727989</v>
      </c>
      <c r="Q80" s="13">
        <v>65.263102438973689</v>
      </c>
      <c r="R80" s="13">
        <v>64.918931009471677</v>
      </c>
      <c r="S80" s="13">
        <v>66.177829729899997</v>
      </c>
      <c r="T80" s="13">
        <v>71.433971215042646</v>
      </c>
      <c r="U80" s="13">
        <v>75.978847674404619</v>
      </c>
      <c r="V80" s="13">
        <v>84.436760100433048</v>
      </c>
      <c r="W80" s="13">
        <v>88.459429223447728</v>
      </c>
      <c r="X80" s="13">
        <v>93.920261671569449</v>
      </c>
      <c r="Y80" s="13">
        <v>88.151813153959324</v>
      </c>
      <c r="Z80" s="13">
        <v>94.411984549698857</v>
      </c>
      <c r="AA80" s="13">
        <v>100.68116012470576</v>
      </c>
      <c r="AB80" s="13">
        <v>100</v>
      </c>
      <c r="AC80" s="13">
        <v>98.81447335591244</v>
      </c>
      <c r="AD80" s="13">
        <v>98.644992678927096</v>
      </c>
      <c r="AE80" s="13">
        <v>95.67956402695782</v>
      </c>
      <c r="AF80" s="13">
        <v>93.795304197783267</v>
      </c>
      <c r="AG80" s="13">
        <v>97.51603220316882</v>
      </c>
      <c r="AH80" s="13">
        <v>101.8280367852541</v>
      </c>
    </row>
    <row r="81" spans="1:34" x14ac:dyDescent="0.25">
      <c r="A81" s="31">
        <v>15</v>
      </c>
      <c r="B81" s="31" t="s">
        <v>120</v>
      </c>
      <c r="C81" s="13">
        <v>68.676228001711863</v>
      </c>
      <c r="D81" s="13">
        <v>71.602558876398021</v>
      </c>
      <c r="E81" s="13">
        <v>73.795394833670656</v>
      </c>
      <c r="F81" s="13">
        <v>75.298359969954859</v>
      </c>
      <c r="G81" s="13">
        <v>76.181785676198174</v>
      </c>
      <c r="H81" s="13">
        <v>76.566438853178838</v>
      </c>
      <c r="I81" s="13">
        <v>77.380992479909935</v>
      </c>
      <c r="J81" s="13">
        <v>78.854022487567036</v>
      </c>
      <c r="K81" s="13">
        <v>81.037375813082789</v>
      </c>
      <c r="L81" s="13">
        <v>80.70163560493944</v>
      </c>
      <c r="M81" s="13">
        <v>80.243662535949042</v>
      </c>
      <c r="N81" s="13">
        <v>79.451044743708238</v>
      </c>
      <c r="O81" s="13">
        <v>79.063264453537556</v>
      </c>
      <c r="P81" s="13">
        <v>79.846782705502648</v>
      </c>
      <c r="Q81" s="13">
        <v>79.273230060639818</v>
      </c>
      <c r="R81" s="13">
        <v>79.21335597217076</v>
      </c>
      <c r="S81" s="13">
        <v>79.798605314334054</v>
      </c>
      <c r="T81" s="13">
        <v>82.882918392281354</v>
      </c>
      <c r="U81" s="13">
        <v>85.553010349200264</v>
      </c>
      <c r="V81" s="13">
        <v>88.690049843604186</v>
      </c>
      <c r="W81" s="13">
        <v>90.733845853393817</v>
      </c>
      <c r="X81" s="13">
        <v>95.231446049259603</v>
      </c>
      <c r="Y81" s="13">
        <v>92.964473847062678</v>
      </c>
      <c r="Z81" s="13">
        <v>95.290641220253832</v>
      </c>
      <c r="AA81" s="13">
        <v>98.997692222799856</v>
      </c>
      <c r="AB81" s="13">
        <v>100</v>
      </c>
      <c r="AC81" s="13">
        <v>100.38077251286714</v>
      </c>
      <c r="AD81" s="13">
        <v>100.88078236326723</v>
      </c>
      <c r="AE81" s="13">
        <v>99.581270600875357</v>
      </c>
      <c r="AF81" s="13">
        <v>98.806221314803992</v>
      </c>
      <c r="AG81" s="13">
        <v>100.53504145598154</v>
      </c>
      <c r="AH81" s="13">
        <v>103.38029135489886</v>
      </c>
    </row>
    <row r="82" spans="1:34" x14ac:dyDescent="0.25">
      <c r="A82" s="31">
        <v>16</v>
      </c>
      <c r="B82" s="31" t="s">
        <v>121</v>
      </c>
      <c r="C82" s="13">
        <v>64.694881924544362</v>
      </c>
      <c r="D82" s="13">
        <v>67.288624473025692</v>
      </c>
      <c r="E82" s="13">
        <v>69.350402244218202</v>
      </c>
      <c r="F82" s="13">
        <v>71.100034633452154</v>
      </c>
      <c r="G82" s="13">
        <v>72.607385671791675</v>
      </c>
      <c r="H82" s="13">
        <v>73.868481837284477</v>
      </c>
      <c r="I82" s="13">
        <v>75.090889715629956</v>
      </c>
      <c r="J82" s="13">
        <v>76.714411520667852</v>
      </c>
      <c r="K82" s="13">
        <v>78.664457046868591</v>
      </c>
      <c r="L82" s="13">
        <v>78.356317111345618</v>
      </c>
      <c r="M82" s="13">
        <v>78.202680971020612</v>
      </c>
      <c r="N82" s="13">
        <v>77.505606128624862</v>
      </c>
      <c r="O82" s="13">
        <v>76.959080200089844</v>
      </c>
      <c r="P82" s="13">
        <v>77.577447689155363</v>
      </c>
      <c r="Q82" s="13">
        <v>77.441860504717027</v>
      </c>
      <c r="R82" s="13">
        <v>77.803421150258941</v>
      </c>
      <c r="S82" s="13">
        <v>78.938280288471688</v>
      </c>
      <c r="T82" s="13">
        <v>82.47824562848777</v>
      </c>
      <c r="U82" s="13">
        <v>85.551377747610374</v>
      </c>
      <c r="V82" s="13">
        <v>88.812236672000736</v>
      </c>
      <c r="W82" s="13">
        <v>91.073842354602533</v>
      </c>
      <c r="X82" s="13">
        <v>94.924101098656351</v>
      </c>
      <c r="Y82" s="13">
        <v>93.614720546368204</v>
      </c>
      <c r="Z82" s="13">
        <v>95.390452512247975</v>
      </c>
      <c r="AA82" s="13">
        <v>98.379323801138227</v>
      </c>
      <c r="AB82" s="13">
        <v>100</v>
      </c>
      <c r="AC82" s="13">
        <v>100.77625636327889</v>
      </c>
      <c r="AD82" s="13">
        <v>101.59141114841958</v>
      </c>
      <c r="AE82" s="13">
        <v>101.36092581993441</v>
      </c>
      <c r="AF82" s="13">
        <v>101.1648310773366</v>
      </c>
      <c r="AG82" s="13">
        <v>102.44166442945421</v>
      </c>
      <c r="AH82" s="13">
        <v>104.904029226033</v>
      </c>
    </row>
    <row r="83" spans="1:34" x14ac:dyDescent="0.25">
      <c r="A83" s="31">
        <v>17</v>
      </c>
      <c r="B83" s="31" t="s">
        <v>122</v>
      </c>
      <c r="C83" s="13">
        <v>60.074593511563123</v>
      </c>
      <c r="D83" s="13">
        <v>62.874914973839296</v>
      </c>
      <c r="E83" s="13">
        <v>65.213956381185866</v>
      </c>
      <c r="F83" s="13">
        <v>66.487130898715705</v>
      </c>
      <c r="G83" s="13">
        <v>67.092073922365856</v>
      </c>
      <c r="H83" s="13">
        <v>68.462491459130504</v>
      </c>
      <c r="I83" s="13">
        <v>70.743232077490674</v>
      </c>
      <c r="J83" s="13">
        <v>72.474044497582426</v>
      </c>
      <c r="K83" s="13">
        <v>74.486474451884931</v>
      </c>
      <c r="L83" s="13">
        <v>74.703759361752745</v>
      </c>
      <c r="M83" s="13">
        <v>75.14198203795118</v>
      </c>
      <c r="N83" s="13">
        <v>73.934710391451134</v>
      </c>
      <c r="O83" s="13">
        <v>74.403479592606033</v>
      </c>
      <c r="P83" s="13">
        <v>75.31262733429179</v>
      </c>
      <c r="Q83" s="13">
        <v>74.858619937927031</v>
      </c>
      <c r="R83" s="13">
        <v>74.91646687395469</v>
      </c>
      <c r="S83" s="13">
        <v>76.424676984733992</v>
      </c>
      <c r="T83" s="13">
        <v>81.670465346275904</v>
      </c>
      <c r="U83" s="13">
        <v>84.702619815203661</v>
      </c>
      <c r="V83" s="13">
        <v>88.762575809909762</v>
      </c>
      <c r="W83" s="13">
        <v>89.918501554821034</v>
      </c>
      <c r="X83" s="13">
        <v>94.791198542617181</v>
      </c>
      <c r="Y83" s="13">
        <v>92.197874223509274</v>
      </c>
      <c r="Z83" s="13">
        <v>94.962593858720766</v>
      </c>
      <c r="AA83" s="13">
        <v>98.385881782487232</v>
      </c>
      <c r="AB83" s="13">
        <v>100</v>
      </c>
      <c r="AC83" s="13">
        <v>102.17948848948063</v>
      </c>
      <c r="AD83" s="13">
        <v>104.49100147441158</v>
      </c>
      <c r="AE83" s="13">
        <v>102.65738066977174</v>
      </c>
      <c r="AF83" s="13">
        <v>101.99869344088223</v>
      </c>
      <c r="AG83" s="13">
        <v>105.61560450254605</v>
      </c>
      <c r="AH83" s="13">
        <v>110.53995432834233</v>
      </c>
    </row>
    <row r="84" spans="1:34" x14ac:dyDescent="0.25">
      <c r="A84" s="31">
        <v>18</v>
      </c>
      <c r="B84" s="31" t="s">
        <v>123</v>
      </c>
      <c r="C84" s="13">
        <v>56.285366545476506</v>
      </c>
      <c r="D84" s="13">
        <v>59.724810556867652</v>
      </c>
      <c r="E84" s="13">
        <v>61.756787843386611</v>
      </c>
      <c r="F84" s="13">
        <v>62.910724427593465</v>
      </c>
      <c r="G84" s="13">
        <v>63.313820368794204</v>
      </c>
      <c r="H84" s="13">
        <v>63.662852972283069</v>
      </c>
      <c r="I84" s="13">
        <v>64.667353503765909</v>
      </c>
      <c r="J84" s="13">
        <v>66.360641389024366</v>
      </c>
      <c r="K84" s="13">
        <v>69.453729247570024</v>
      </c>
      <c r="L84" s="13">
        <v>68.706974994064666</v>
      </c>
      <c r="M84" s="13">
        <v>68.555992609757581</v>
      </c>
      <c r="N84" s="13">
        <v>67.803783839539619</v>
      </c>
      <c r="O84" s="13">
        <v>68.556284082192292</v>
      </c>
      <c r="P84" s="13">
        <v>70.786257852026495</v>
      </c>
      <c r="Q84" s="13">
        <v>70.437581468466917</v>
      </c>
      <c r="R84" s="13">
        <v>70.21638135410376</v>
      </c>
      <c r="S84" s="13">
        <v>71.775924830731881</v>
      </c>
      <c r="T84" s="13">
        <v>75.827800797446685</v>
      </c>
      <c r="U84" s="13">
        <v>80.053088247524926</v>
      </c>
      <c r="V84" s="13">
        <v>84.007662908776084</v>
      </c>
      <c r="W84" s="13">
        <v>86.702346509316186</v>
      </c>
      <c r="X84" s="13">
        <v>92.590164592546941</v>
      </c>
      <c r="Y84" s="13">
        <v>90.003453170462777</v>
      </c>
      <c r="Z84" s="13">
        <v>94.043352882171277</v>
      </c>
      <c r="AA84" s="13">
        <v>99.202254614378873</v>
      </c>
      <c r="AB84" s="13">
        <v>100</v>
      </c>
      <c r="AC84" s="13">
        <v>100.45517960342349</v>
      </c>
      <c r="AD84" s="13">
        <v>101.45648931988829</v>
      </c>
      <c r="AE84" s="13">
        <v>99.82096589013446</v>
      </c>
      <c r="AF84" s="13">
        <v>99.302477578219595</v>
      </c>
      <c r="AG84" s="13">
        <v>102.0201023958286</v>
      </c>
      <c r="AH84" s="13">
        <v>105.38479845776058</v>
      </c>
    </row>
    <row r="85" spans="1:34" x14ac:dyDescent="0.25">
      <c r="A85" s="31">
        <v>19</v>
      </c>
      <c r="B85" s="31" t="s">
        <v>124</v>
      </c>
      <c r="C85" s="13">
        <v>50.247958538765545</v>
      </c>
      <c r="D85" s="13">
        <v>53.074663716899643</v>
      </c>
      <c r="E85" s="13">
        <v>55.605871665098739</v>
      </c>
      <c r="F85" s="13">
        <v>56.634992180519916</v>
      </c>
      <c r="G85" s="13">
        <v>56.11976398936401</v>
      </c>
      <c r="H85" s="13">
        <v>56.72689763172788</v>
      </c>
      <c r="I85" s="13">
        <v>57.535823845042529</v>
      </c>
      <c r="J85" s="13">
        <v>58.720941477132115</v>
      </c>
      <c r="K85" s="13">
        <v>60.265538750598104</v>
      </c>
      <c r="L85" s="13">
        <v>63.116900998169179</v>
      </c>
      <c r="M85" s="13">
        <v>62.242937921913274</v>
      </c>
      <c r="N85" s="13">
        <v>60.71052513025036</v>
      </c>
      <c r="O85" s="13">
        <v>59.541925239683849</v>
      </c>
      <c r="P85" s="13">
        <v>60.812966447147438</v>
      </c>
      <c r="Q85" s="13">
        <v>62.976674177378811</v>
      </c>
      <c r="R85" s="13">
        <v>61.123048902638899</v>
      </c>
      <c r="S85" s="13">
        <v>65.200294483451742</v>
      </c>
      <c r="T85" s="13">
        <v>70.907737658718233</v>
      </c>
      <c r="U85" s="13">
        <v>71.639595522843663</v>
      </c>
      <c r="V85" s="13">
        <v>72.572729568321918</v>
      </c>
      <c r="W85" s="13">
        <v>80.357820600300116</v>
      </c>
      <c r="X85" s="13">
        <v>88.172002345305273</v>
      </c>
      <c r="Y85" s="13">
        <v>81.13773664684534</v>
      </c>
      <c r="Z85" s="13">
        <v>86.166442591362767</v>
      </c>
      <c r="AA85" s="13">
        <v>97.690639351961124</v>
      </c>
      <c r="AB85" s="13">
        <v>100</v>
      </c>
      <c r="AC85" s="13">
        <v>100.71963165400166</v>
      </c>
      <c r="AD85" s="13">
        <v>104.19216676923989</v>
      </c>
      <c r="AE85" s="13">
        <v>97.103407204842455</v>
      </c>
      <c r="AF85" s="13">
        <v>92.257230673469223</v>
      </c>
      <c r="AG85" s="13">
        <v>95.350800357956402</v>
      </c>
      <c r="AH85" s="13">
        <v>97.04180881888</v>
      </c>
    </row>
    <row r="86" spans="1:34" x14ac:dyDescent="0.25">
      <c r="A86" s="31">
        <v>20</v>
      </c>
      <c r="B86" s="31" t="s">
        <v>125</v>
      </c>
      <c r="C86" s="13">
        <v>61.990366216193067</v>
      </c>
      <c r="D86" s="13">
        <v>66.41448272224541</v>
      </c>
      <c r="E86" s="13">
        <v>68.175616072207902</v>
      </c>
      <c r="F86" s="13">
        <v>68.956027882111329</v>
      </c>
      <c r="G86" s="13">
        <v>69.199861778645257</v>
      </c>
      <c r="H86" s="13">
        <v>69.349257414318828</v>
      </c>
      <c r="I86" s="13">
        <v>70.003268517693542</v>
      </c>
      <c r="J86" s="13">
        <v>71.155651722426271</v>
      </c>
      <c r="K86" s="13">
        <v>74.920670719723134</v>
      </c>
      <c r="L86" s="13">
        <v>74.896145299491351</v>
      </c>
      <c r="M86" s="13">
        <v>74.850217678262723</v>
      </c>
      <c r="N86" s="13">
        <v>73.244218714610668</v>
      </c>
      <c r="O86" s="13">
        <v>71.749953708313001</v>
      </c>
      <c r="P86" s="13">
        <v>74.215469056451568</v>
      </c>
      <c r="Q86" s="13">
        <v>73.842311101513047</v>
      </c>
      <c r="R86" s="13">
        <v>73.07008956914521</v>
      </c>
      <c r="S86" s="13">
        <v>74.872314765893265</v>
      </c>
      <c r="T86" s="13">
        <v>77.777879940798385</v>
      </c>
      <c r="U86" s="13">
        <v>81.991578941492222</v>
      </c>
      <c r="V86" s="13">
        <v>85.158950336059348</v>
      </c>
      <c r="W86" s="13">
        <v>86.695790813629415</v>
      </c>
      <c r="X86" s="13">
        <v>91.470336737054097</v>
      </c>
      <c r="Y86" s="13">
        <v>89.206147630227264</v>
      </c>
      <c r="Z86" s="13">
        <v>91.125303987903649</v>
      </c>
      <c r="AA86" s="13">
        <v>98.598888920943665</v>
      </c>
      <c r="AB86" s="13">
        <v>100</v>
      </c>
      <c r="AC86" s="13">
        <v>101.53480888181866</v>
      </c>
      <c r="AD86" s="13">
        <v>102.89580197042213</v>
      </c>
      <c r="AE86" s="13">
        <v>100.11713141920254</v>
      </c>
      <c r="AF86" s="13">
        <v>98.503414447032242</v>
      </c>
      <c r="AG86" s="13">
        <v>100.79922206718031</v>
      </c>
      <c r="AH86" s="13">
        <v>104.19574893409121</v>
      </c>
    </row>
    <row r="87" spans="1:34" x14ac:dyDescent="0.25">
      <c r="A87" s="31">
        <v>21</v>
      </c>
      <c r="B87" s="31" t="s">
        <v>126</v>
      </c>
      <c r="C87" s="13">
        <v>63.232230393163015</v>
      </c>
      <c r="D87" s="13">
        <v>66.201043764118253</v>
      </c>
      <c r="E87" s="13">
        <v>67.987318678413004</v>
      </c>
      <c r="F87" s="13">
        <v>69.898174118227331</v>
      </c>
      <c r="G87" s="13">
        <v>70.975066000163892</v>
      </c>
      <c r="H87" s="13">
        <v>71.899218116881755</v>
      </c>
      <c r="I87" s="13">
        <v>72.506071652343991</v>
      </c>
      <c r="J87" s="13">
        <v>73.060840226880146</v>
      </c>
      <c r="K87" s="13">
        <v>75.188460022590107</v>
      </c>
      <c r="L87" s="13">
        <v>75.802767377979563</v>
      </c>
      <c r="M87" s="13">
        <v>76.024065000869868</v>
      </c>
      <c r="N87" s="13">
        <v>75.670131142869948</v>
      </c>
      <c r="O87" s="13">
        <v>74.944679361214057</v>
      </c>
      <c r="P87" s="13">
        <v>76.278757450011454</v>
      </c>
      <c r="Q87" s="13">
        <v>76.756673143133042</v>
      </c>
      <c r="R87" s="13">
        <v>76.417538325148172</v>
      </c>
      <c r="S87" s="13">
        <v>77.880621404709999</v>
      </c>
      <c r="T87" s="13">
        <v>79.814249529971946</v>
      </c>
      <c r="U87" s="13">
        <v>81.941340637017561</v>
      </c>
      <c r="V87" s="13">
        <v>83.915894704249766</v>
      </c>
      <c r="W87" s="13">
        <v>86.062239446570089</v>
      </c>
      <c r="X87" s="13">
        <v>89.160135145508164</v>
      </c>
      <c r="Y87" s="13">
        <v>88.71266542770762</v>
      </c>
      <c r="Z87" s="13">
        <v>93.026770941263621</v>
      </c>
      <c r="AA87" s="13">
        <v>97.513446905321217</v>
      </c>
      <c r="AB87" s="13">
        <v>100</v>
      </c>
      <c r="AC87" s="13">
        <v>102.87492267788072</v>
      </c>
      <c r="AD87" s="13">
        <v>104.8462953310447</v>
      </c>
      <c r="AE87" s="13">
        <v>103.62713391296978</v>
      </c>
      <c r="AF87" s="13">
        <v>101.88227503120147</v>
      </c>
      <c r="AG87" s="13">
        <v>101.9964812265487</v>
      </c>
      <c r="AH87" s="13">
        <v>102.59100781187378</v>
      </c>
    </row>
    <row r="88" spans="1:34" x14ac:dyDescent="0.25">
      <c r="A88" s="31">
        <v>22</v>
      </c>
      <c r="B88" s="31" t="s">
        <v>127</v>
      </c>
      <c r="C88" s="13">
        <v>52.934613349946503</v>
      </c>
      <c r="D88" s="13">
        <v>56.773151531613415</v>
      </c>
      <c r="E88" s="13">
        <v>59.359569855582244</v>
      </c>
      <c r="F88" s="13">
        <v>60.07789376067339</v>
      </c>
      <c r="G88" s="13">
        <v>59.50270924768472</v>
      </c>
      <c r="H88" s="13">
        <v>59.4934316097494</v>
      </c>
      <c r="I88" s="13">
        <v>60.705449787805279</v>
      </c>
      <c r="J88" s="13">
        <v>62.09927545239389</v>
      </c>
      <c r="K88" s="13">
        <v>68.98007306255991</v>
      </c>
      <c r="L88" s="13">
        <v>67.02255028325456</v>
      </c>
      <c r="M88" s="13">
        <v>66.216311129502174</v>
      </c>
      <c r="N88" s="13">
        <v>65.567584141135399</v>
      </c>
      <c r="O88" s="13">
        <v>65.554368489963977</v>
      </c>
      <c r="P88" s="13">
        <v>69.846664894006494</v>
      </c>
      <c r="Q88" s="13">
        <v>69.88241440368131</v>
      </c>
      <c r="R88" s="13">
        <v>68.142084912108501</v>
      </c>
      <c r="S88" s="13">
        <v>70.246672953636036</v>
      </c>
      <c r="T88" s="13">
        <v>74.33590660205229</v>
      </c>
      <c r="U88" s="13">
        <v>79.668613844023852</v>
      </c>
      <c r="V88" s="13">
        <v>84.554865692773575</v>
      </c>
      <c r="W88" s="13">
        <v>87.221652521301962</v>
      </c>
      <c r="X88" s="13">
        <v>94.437623949381432</v>
      </c>
      <c r="Y88" s="13">
        <v>90.423935617443732</v>
      </c>
      <c r="Z88" s="13">
        <v>94.362054940241535</v>
      </c>
      <c r="AA88" s="13">
        <v>99.596483092128452</v>
      </c>
      <c r="AB88" s="13">
        <v>100</v>
      </c>
      <c r="AC88" s="13">
        <v>101.59482358835784</v>
      </c>
      <c r="AD88" s="13">
        <v>103.51720546603219</v>
      </c>
      <c r="AE88" s="13">
        <v>101.33634221791914</v>
      </c>
      <c r="AF88" s="13">
        <v>99.44321685212374</v>
      </c>
      <c r="AG88" s="13">
        <v>103.25642284405171</v>
      </c>
      <c r="AH88" s="13">
        <v>108.73162431455275</v>
      </c>
    </row>
    <row r="89" spans="1:34" x14ac:dyDescent="0.25">
      <c r="A89" s="31">
        <v>23</v>
      </c>
      <c r="B89" s="31" t="s">
        <v>128</v>
      </c>
      <c r="C89" s="13">
        <v>58.053759055530676</v>
      </c>
      <c r="D89" s="13">
        <v>62.041740184957241</v>
      </c>
      <c r="E89" s="13">
        <v>64.91387569503938</v>
      </c>
      <c r="F89" s="13">
        <v>65.800896918318813</v>
      </c>
      <c r="G89" s="13">
        <v>65.564738393915462</v>
      </c>
      <c r="H89" s="13">
        <v>65.163594421091275</v>
      </c>
      <c r="I89" s="13">
        <v>65.698000285053439</v>
      </c>
      <c r="J89" s="13">
        <v>66.970256203842723</v>
      </c>
      <c r="K89" s="13">
        <v>74.977960755965654</v>
      </c>
      <c r="L89" s="13">
        <v>72.901739961809255</v>
      </c>
      <c r="M89" s="13">
        <v>71.703800993765242</v>
      </c>
      <c r="N89" s="13">
        <v>70.942373533087348</v>
      </c>
      <c r="O89" s="13">
        <v>70.508329170637381</v>
      </c>
      <c r="P89" s="13">
        <v>72.810573443692917</v>
      </c>
      <c r="Q89" s="13">
        <v>73.309497319403604</v>
      </c>
      <c r="R89" s="13">
        <v>72.776554951959397</v>
      </c>
      <c r="S89" s="13">
        <v>74.05002569660931</v>
      </c>
      <c r="T89" s="13">
        <v>75.86149160651442</v>
      </c>
      <c r="U89" s="13">
        <v>79.694320079061455</v>
      </c>
      <c r="V89" s="13">
        <v>83.633399834557935</v>
      </c>
      <c r="W89" s="13">
        <v>86.456510206206531</v>
      </c>
      <c r="X89" s="13">
        <v>92.385062033489646</v>
      </c>
      <c r="Y89" s="13">
        <v>90.59816335485489</v>
      </c>
      <c r="Z89" s="13">
        <v>92.696268900017657</v>
      </c>
      <c r="AA89" s="13">
        <v>99.058306023720348</v>
      </c>
      <c r="AB89" s="13">
        <v>100</v>
      </c>
      <c r="AC89" s="13">
        <v>101.08641486010372</v>
      </c>
      <c r="AD89" s="13">
        <v>100.99667427725477</v>
      </c>
      <c r="AE89" s="13">
        <v>96.512457030178282</v>
      </c>
      <c r="AF89" s="13">
        <v>95.793506724131632</v>
      </c>
      <c r="AG89" s="13">
        <v>97.500923350033062</v>
      </c>
      <c r="AH89" s="13">
        <v>100.31681362298579</v>
      </c>
    </row>
    <row r="90" spans="1:34" x14ac:dyDescent="0.25">
      <c r="A90" s="31">
        <v>24</v>
      </c>
      <c r="B90" s="31" t="s">
        <v>129</v>
      </c>
      <c r="C90" s="13">
        <v>18.570370514368513</v>
      </c>
      <c r="D90" s="13">
        <v>17.077605113219427</v>
      </c>
      <c r="E90" s="13">
        <v>19.022426599835825</v>
      </c>
      <c r="F90" s="13">
        <v>21.712198586479715</v>
      </c>
      <c r="G90" s="13">
        <v>19.744345282556775</v>
      </c>
      <c r="H90" s="13">
        <v>19.518152526543574</v>
      </c>
      <c r="I90" s="13">
        <v>19.389034729814043</v>
      </c>
      <c r="J90" s="13">
        <v>18.767948894333877</v>
      </c>
      <c r="K90" s="13">
        <v>19.297392174779223</v>
      </c>
      <c r="L90" s="13">
        <v>22.910345417065969</v>
      </c>
      <c r="M90" s="13">
        <v>22.139630921990765</v>
      </c>
      <c r="N90" s="13">
        <v>15.976306749226804</v>
      </c>
      <c r="O90" s="13">
        <v>19.912084434215</v>
      </c>
      <c r="P90" s="13">
        <v>31.190945553946953</v>
      </c>
      <c r="Q90" s="13">
        <v>27.472308665279989</v>
      </c>
      <c r="R90" s="13">
        <v>27.17781820614448</v>
      </c>
      <c r="S90" s="13">
        <v>32.96415778303129</v>
      </c>
      <c r="T90" s="13">
        <v>41.456262126649328</v>
      </c>
      <c r="U90" s="13">
        <v>55.394891955707081</v>
      </c>
      <c r="V90" s="13">
        <v>65.536196178615612</v>
      </c>
      <c r="W90" s="13">
        <v>72.23768060808878</v>
      </c>
      <c r="X90" s="13">
        <v>99.883801843854997</v>
      </c>
      <c r="Y90" s="13">
        <v>62.891394634446726</v>
      </c>
      <c r="Z90" s="13">
        <v>80.325177815031765</v>
      </c>
      <c r="AA90" s="13">
        <v>100.87861692767535</v>
      </c>
      <c r="AB90" s="13">
        <v>100</v>
      </c>
      <c r="AC90" s="13">
        <v>98.949161927971701</v>
      </c>
      <c r="AD90" s="13">
        <v>94.383578471601353</v>
      </c>
      <c r="AE90" s="13">
        <v>55.563542944772358</v>
      </c>
      <c r="AF90" s="13">
        <v>47.344504872641018</v>
      </c>
      <c r="AG90" s="13">
        <v>56.701830449352961</v>
      </c>
      <c r="AH90" s="13">
        <v>68.291078181264538</v>
      </c>
    </row>
    <row r="91" spans="1:34" x14ac:dyDescent="0.25">
      <c r="A91" s="31">
        <v>25</v>
      </c>
      <c r="B91" s="31" t="s">
        <v>130</v>
      </c>
      <c r="C91" s="13">
        <v>39.440637292155209</v>
      </c>
      <c r="D91" s="13">
        <v>41.530666632002436</v>
      </c>
      <c r="E91" s="13">
        <v>43.346768053637945</v>
      </c>
      <c r="F91" s="13">
        <v>44.427503773930525</v>
      </c>
      <c r="G91" s="13">
        <v>44.992479120056487</v>
      </c>
      <c r="H91" s="13">
        <v>45.294640952133939</v>
      </c>
      <c r="I91" s="13">
        <v>46.103651468888714</v>
      </c>
      <c r="J91" s="13">
        <v>47.18922835726255</v>
      </c>
      <c r="K91" s="13">
        <v>49.620239401430773</v>
      </c>
      <c r="L91" s="13">
        <v>50.182493269393191</v>
      </c>
      <c r="M91" s="13">
        <v>50.30835022034811</v>
      </c>
      <c r="N91" s="13">
        <v>47.571735072699958</v>
      </c>
      <c r="O91" s="13">
        <v>48.920676943205457</v>
      </c>
      <c r="P91" s="13">
        <v>55.136013705473879</v>
      </c>
      <c r="Q91" s="13">
        <v>54.030155210241318</v>
      </c>
      <c r="R91" s="13">
        <v>53.586367387353896</v>
      </c>
      <c r="S91" s="13">
        <v>57.623537872448921</v>
      </c>
      <c r="T91" s="13">
        <v>64.085401801562099</v>
      </c>
      <c r="U91" s="13">
        <v>73.565382235590931</v>
      </c>
      <c r="V91" s="13">
        <v>79.808686895796455</v>
      </c>
      <c r="W91" s="13">
        <v>83.641108658703232</v>
      </c>
      <c r="X91" s="13">
        <v>94.660864433274241</v>
      </c>
      <c r="Y91" s="13">
        <v>80.471124742467623</v>
      </c>
      <c r="Z91" s="13">
        <v>91.742183849159503</v>
      </c>
      <c r="AA91" s="13">
        <v>103.94917789125935</v>
      </c>
      <c r="AB91" s="13">
        <v>100</v>
      </c>
      <c r="AC91" s="13">
        <v>99.839586631176999</v>
      </c>
      <c r="AD91" s="13">
        <v>100.02955763615262</v>
      </c>
      <c r="AE91" s="13">
        <v>89.140620096418616</v>
      </c>
      <c r="AF91" s="13">
        <v>84.28488178035272</v>
      </c>
      <c r="AG91" s="13">
        <v>90.574938640819823</v>
      </c>
      <c r="AH91" s="13">
        <v>97.117937705890938</v>
      </c>
    </row>
    <row r="92" spans="1:34" x14ac:dyDescent="0.25">
      <c r="A92" s="31">
        <v>26</v>
      </c>
      <c r="B92" s="31" t="s">
        <v>131</v>
      </c>
      <c r="C92" s="13">
        <v>48.530392486634788</v>
      </c>
      <c r="D92" s="13">
        <v>52.007824431631363</v>
      </c>
      <c r="E92" s="13">
        <v>53.61366123580116</v>
      </c>
      <c r="F92" s="13">
        <v>53.923839842579532</v>
      </c>
      <c r="G92" s="13">
        <v>54.006373760402134</v>
      </c>
      <c r="H92" s="13">
        <v>53.944048046718144</v>
      </c>
      <c r="I92" s="13">
        <v>54.761861797881757</v>
      </c>
      <c r="J92" s="13">
        <v>55.999700159949924</v>
      </c>
      <c r="K92" s="13">
        <v>59.830354601768704</v>
      </c>
      <c r="L92" s="13">
        <v>58.875814471428335</v>
      </c>
      <c r="M92" s="13">
        <v>58.98375869988628</v>
      </c>
      <c r="N92" s="13">
        <v>56.434735058321806</v>
      </c>
      <c r="O92" s="13">
        <v>57.506464617568248</v>
      </c>
      <c r="P92" s="13">
        <v>62.22796510496952</v>
      </c>
      <c r="Q92" s="13">
        <v>61.646170950257833</v>
      </c>
      <c r="R92" s="13">
        <v>61.317278425932138</v>
      </c>
      <c r="S92" s="13">
        <v>64.783045860232093</v>
      </c>
      <c r="T92" s="13">
        <v>69.752507444513526</v>
      </c>
      <c r="U92" s="13">
        <v>77.666913492730501</v>
      </c>
      <c r="V92" s="13">
        <v>81.849879125468291</v>
      </c>
      <c r="W92" s="13">
        <v>83.202415593040342</v>
      </c>
      <c r="X92" s="13">
        <v>90.841619955914155</v>
      </c>
      <c r="Y92" s="13">
        <v>86.359160511767286</v>
      </c>
      <c r="Z92" s="13">
        <v>91.71865098032761</v>
      </c>
      <c r="AA92" s="13">
        <v>98.637326407055042</v>
      </c>
      <c r="AB92" s="13">
        <v>100</v>
      </c>
      <c r="AC92" s="13">
        <v>101.91244102513822</v>
      </c>
      <c r="AD92" s="13">
        <v>104.33725054750035</v>
      </c>
      <c r="AE92" s="13">
        <v>99.711855181707719</v>
      </c>
      <c r="AF92" s="13">
        <v>97.374720262476416</v>
      </c>
      <c r="AG92" s="13">
        <v>101.42234376077236</v>
      </c>
      <c r="AH92" s="13">
        <v>105.56064176239144</v>
      </c>
    </row>
    <row r="93" spans="1:34" x14ac:dyDescent="0.25">
      <c r="A93" s="31">
        <v>27</v>
      </c>
      <c r="B93" s="31" t="s">
        <v>40</v>
      </c>
      <c r="C93" s="13">
        <v>61.031607266852831</v>
      </c>
      <c r="D93" s="13">
        <v>63.196431173634572</v>
      </c>
      <c r="E93" s="13">
        <v>65.452479680962753</v>
      </c>
      <c r="F93" s="13">
        <v>67.840507432589575</v>
      </c>
      <c r="G93" s="13">
        <v>69.41317959398738</v>
      </c>
      <c r="H93" s="13">
        <v>70.740808878534907</v>
      </c>
      <c r="I93" s="13">
        <v>72.182547832623612</v>
      </c>
      <c r="J93" s="13">
        <v>73.638339410401301</v>
      </c>
      <c r="K93" s="13">
        <v>75.93112196757555</v>
      </c>
      <c r="L93" s="13">
        <v>76.507757433402432</v>
      </c>
      <c r="M93" s="13">
        <v>77.06937591493562</v>
      </c>
      <c r="N93" s="13">
        <v>76.885691856744288</v>
      </c>
      <c r="O93" s="13">
        <v>77.648262271644228</v>
      </c>
      <c r="P93" s="13">
        <v>79.809462412868726</v>
      </c>
      <c r="Q93" s="13">
        <v>80.335911223462361</v>
      </c>
      <c r="R93" s="13">
        <v>80.835771922626535</v>
      </c>
      <c r="S93" s="13">
        <v>82.362961425470147</v>
      </c>
      <c r="T93" s="13">
        <v>85.021778241416513</v>
      </c>
      <c r="U93" s="13">
        <v>87.581231592301862</v>
      </c>
      <c r="V93" s="13">
        <v>90.731423910998785</v>
      </c>
      <c r="W93" s="13">
        <v>92.743637220593286</v>
      </c>
      <c r="X93" s="13">
        <v>95.839346451497548</v>
      </c>
      <c r="Y93" s="13">
        <v>95.244967203646283</v>
      </c>
      <c r="Z93" s="13">
        <v>96.696420955201248</v>
      </c>
      <c r="AA93" s="13">
        <v>98.804322779154731</v>
      </c>
      <c r="AB93" s="13">
        <v>100</v>
      </c>
      <c r="AC93" s="13">
        <v>101.48783058795237</v>
      </c>
      <c r="AD93" s="13">
        <v>103.16831912111407</v>
      </c>
      <c r="AE93" s="13">
        <v>103.91538869815109</v>
      </c>
      <c r="AF93" s="13">
        <v>104.24778232350329</v>
      </c>
      <c r="AG93" s="13">
        <v>106.18507136836062</v>
      </c>
      <c r="AH93" s="13">
        <v>108.67255117383353</v>
      </c>
    </row>
    <row r="94" spans="1:34" x14ac:dyDescent="0.25">
      <c r="A94" s="31">
        <v>28</v>
      </c>
      <c r="B94" s="31" t="s">
        <v>42</v>
      </c>
      <c r="C94" s="13">
        <v>57.98018240836268</v>
      </c>
      <c r="D94" s="13">
        <v>60.064107588733286</v>
      </c>
      <c r="E94" s="13">
        <v>62.414293827667194</v>
      </c>
      <c r="F94" s="13">
        <v>64.793892423401104</v>
      </c>
      <c r="G94" s="13">
        <v>66.636197071034175</v>
      </c>
      <c r="H94" s="13">
        <v>68.255115318381939</v>
      </c>
      <c r="I94" s="13">
        <v>69.809722370237935</v>
      </c>
      <c r="J94" s="13">
        <v>71.487195055125113</v>
      </c>
      <c r="K94" s="13">
        <v>74.085590016464664</v>
      </c>
      <c r="L94" s="13">
        <v>75.318947484126994</v>
      </c>
      <c r="M94" s="13">
        <v>76.620970985745771</v>
      </c>
      <c r="N94" s="13">
        <v>77.244286973374656</v>
      </c>
      <c r="O94" s="13">
        <v>78.485419190741212</v>
      </c>
      <c r="P94" s="13">
        <v>80.64610903409843</v>
      </c>
      <c r="Q94" s="13">
        <v>81.800672771773662</v>
      </c>
      <c r="R94" s="13">
        <v>82.47340435134798</v>
      </c>
      <c r="S94" s="13">
        <v>84.000870511148875</v>
      </c>
      <c r="T94" s="13">
        <v>86.466594685160217</v>
      </c>
      <c r="U94" s="13">
        <v>89.164110515206701</v>
      </c>
      <c r="V94" s="13">
        <v>92.333317026313651</v>
      </c>
      <c r="W94" s="13">
        <v>94.256646780664227</v>
      </c>
      <c r="X94" s="13">
        <v>97.564911163494827</v>
      </c>
      <c r="Y94" s="13">
        <v>96.553229306326912</v>
      </c>
      <c r="Z94" s="13">
        <v>97.646910375921905</v>
      </c>
      <c r="AA94" s="13">
        <v>99.349574607817786</v>
      </c>
      <c r="AB94" s="13">
        <v>100</v>
      </c>
      <c r="AC94" s="13">
        <v>101.36796624474998</v>
      </c>
      <c r="AD94" s="13">
        <v>103.16065453208861</v>
      </c>
      <c r="AE94" s="13">
        <v>104.08723689675472</v>
      </c>
      <c r="AF94" s="13">
        <v>104.64882685195373</v>
      </c>
      <c r="AG94" s="13">
        <v>106.9526259389085</v>
      </c>
      <c r="AH94" s="13">
        <v>109.48324204329312</v>
      </c>
    </row>
    <row r="95" spans="1:34" x14ac:dyDescent="0.25">
      <c r="A95" s="31">
        <v>29</v>
      </c>
      <c r="B95" s="31" t="s">
        <v>132</v>
      </c>
      <c r="C95" s="13">
        <v>39.309884744245977</v>
      </c>
      <c r="D95" s="13">
        <v>39.953646667659342</v>
      </c>
      <c r="E95" s="13">
        <v>41.759622667212042</v>
      </c>
      <c r="F95" s="13">
        <v>45.059912924506797</v>
      </c>
      <c r="G95" s="13">
        <v>45.399063226640749</v>
      </c>
      <c r="H95" s="13">
        <v>45.942298648299918</v>
      </c>
      <c r="I95" s="13">
        <v>45.966274028623161</v>
      </c>
      <c r="J95" s="13">
        <v>46.232650077082113</v>
      </c>
      <c r="K95" s="13">
        <v>47.113571335681939</v>
      </c>
      <c r="L95" s="13">
        <v>48.777097759352593</v>
      </c>
      <c r="M95" s="13">
        <v>49.328880987307386</v>
      </c>
      <c r="N95" s="13">
        <v>46.952321330139242</v>
      </c>
      <c r="O95" s="13">
        <v>48.828296586887461</v>
      </c>
      <c r="P95" s="13">
        <v>55.097950471480004</v>
      </c>
      <c r="Q95" s="13">
        <v>53.895076381903934</v>
      </c>
      <c r="R95" s="13">
        <v>53.763698388213939</v>
      </c>
      <c r="S95" s="13">
        <v>57.109817564838899</v>
      </c>
      <c r="T95" s="13">
        <v>61.194108469544631</v>
      </c>
      <c r="U95" s="13">
        <v>69.781642518226306</v>
      </c>
      <c r="V95" s="13">
        <v>75.768832659060877</v>
      </c>
      <c r="W95" s="13">
        <v>79.121025577330911</v>
      </c>
      <c r="X95" s="13">
        <v>92.991797978683977</v>
      </c>
      <c r="Y95" s="13">
        <v>78.229530026968149</v>
      </c>
      <c r="Z95" s="13">
        <v>86.920443203408823</v>
      </c>
      <c r="AA95" s="13">
        <v>98.354615717796548</v>
      </c>
      <c r="AB95" s="13">
        <v>100</v>
      </c>
      <c r="AC95" s="13">
        <v>99.653404716100169</v>
      </c>
      <c r="AD95" s="13">
        <v>99.295648831722175</v>
      </c>
      <c r="AE95" s="13">
        <v>84.758493639159695</v>
      </c>
      <c r="AF95" s="13">
        <v>80.172283705125864</v>
      </c>
      <c r="AG95" s="13">
        <v>84.995565231390586</v>
      </c>
      <c r="AH95" s="13">
        <v>91.133703559771575</v>
      </c>
    </row>
    <row r="96" spans="1:34" x14ac:dyDescent="0.25">
      <c r="A96" s="31">
        <v>30</v>
      </c>
      <c r="B96" s="31" t="s">
        <v>133</v>
      </c>
      <c r="C96" s="13">
        <v>47.774871851764082</v>
      </c>
      <c r="D96" s="13">
        <v>48.581643467913423</v>
      </c>
      <c r="E96" s="13">
        <v>50.302386294946764</v>
      </c>
      <c r="F96" s="13">
        <v>52.961198511667284</v>
      </c>
      <c r="G96" s="13">
        <v>53.052644898143583</v>
      </c>
      <c r="H96" s="13">
        <v>53.693371293464836</v>
      </c>
      <c r="I96" s="13">
        <v>54.540907333906176</v>
      </c>
      <c r="J96" s="13">
        <v>55.170219103718338</v>
      </c>
      <c r="K96" s="13">
        <v>56.77817760907606</v>
      </c>
      <c r="L96" s="13">
        <v>57.909806640879054</v>
      </c>
      <c r="M96" s="13">
        <v>58.420861640300515</v>
      </c>
      <c r="N96" s="13">
        <v>56.430724719567699</v>
      </c>
      <c r="O96" s="13">
        <v>58.789709755933252</v>
      </c>
      <c r="P96" s="13">
        <v>63.414003873010294</v>
      </c>
      <c r="Q96" s="13">
        <v>63.374678589556204</v>
      </c>
      <c r="R96" s="13">
        <v>64.01298782663649</v>
      </c>
      <c r="S96" s="13">
        <v>66.392208653007202</v>
      </c>
      <c r="T96" s="13">
        <v>70.073498168642857</v>
      </c>
      <c r="U96" s="13">
        <v>76.936776957991867</v>
      </c>
      <c r="V96" s="13">
        <v>81.174507707831722</v>
      </c>
      <c r="W96" s="13">
        <v>84.644411965848519</v>
      </c>
      <c r="X96" s="13">
        <v>93.244412433186056</v>
      </c>
      <c r="Y96" s="13">
        <v>83.67299901108494</v>
      </c>
      <c r="Z96" s="13">
        <v>89.117499651842181</v>
      </c>
      <c r="AA96" s="13">
        <v>96.968682684137434</v>
      </c>
      <c r="AB96" s="13">
        <v>100</v>
      </c>
      <c r="AC96" s="13">
        <v>101.4804930585879</v>
      </c>
      <c r="AD96" s="13">
        <v>102.01560338878114</v>
      </c>
      <c r="AE96" s="13">
        <v>95.158514017770429</v>
      </c>
      <c r="AF96" s="13">
        <v>93.657613454157016</v>
      </c>
      <c r="AG96" s="13">
        <v>98.865340343267917</v>
      </c>
      <c r="AH96" s="13">
        <v>106.59777120539293</v>
      </c>
    </row>
    <row r="97" spans="1:34" x14ac:dyDescent="0.25">
      <c r="A97" s="31">
        <v>31</v>
      </c>
      <c r="B97" s="31" t="s">
        <v>134</v>
      </c>
      <c r="C97" s="13">
        <v>42.028424187505458</v>
      </c>
      <c r="D97" s="13">
        <v>43.301642813186362</v>
      </c>
      <c r="E97" s="13">
        <v>44.885451936085467</v>
      </c>
      <c r="F97" s="13">
        <v>47.017535621691309</v>
      </c>
      <c r="G97" s="13">
        <v>48.463036795246737</v>
      </c>
      <c r="H97" s="13">
        <v>49.520319376835552</v>
      </c>
      <c r="I97" s="13">
        <v>50.376459906832892</v>
      </c>
      <c r="J97" s="13">
        <v>51.224660422159587</v>
      </c>
      <c r="K97" s="13">
        <v>52.79581334797485</v>
      </c>
      <c r="L97" s="13">
        <v>53.767764350466024</v>
      </c>
      <c r="M97" s="13">
        <v>54.842229903147711</v>
      </c>
      <c r="N97" s="13">
        <v>55.736580999338621</v>
      </c>
      <c r="O97" s="13">
        <v>58.574911849310119</v>
      </c>
      <c r="P97" s="13">
        <v>61.884442187105201</v>
      </c>
      <c r="Q97" s="13">
        <v>63.105851842564995</v>
      </c>
      <c r="R97" s="13">
        <v>62.692242461917758</v>
      </c>
      <c r="S97" s="13">
        <v>65.859175040154554</v>
      </c>
      <c r="T97" s="13">
        <v>69.402809618085698</v>
      </c>
      <c r="U97" s="13">
        <v>74.940404994945382</v>
      </c>
      <c r="V97" s="13">
        <v>78.705227458107359</v>
      </c>
      <c r="W97" s="13">
        <v>81.84212114133139</v>
      </c>
      <c r="X97" s="13">
        <v>93.571977866114182</v>
      </c>
      <c r="Y97" s="13">
        <v>87.833217268010529</v>
      </c>
      <c r="Z97" s="13">
        <v>91.983932065794761</v>
      </c>
      <c r="AA97" s="13">
        <v>99.277627977453804</v>
      </c>
      <c r="AB97" s="13">
        <v>100</v>
      </c>
      <c r="AC97" s="13">
        <v>100.2314435150256</v>
      </c>
      <c r="AD97" s="13">
        <v>100.97029650208042</v>
      </c>
      <c r="AE97" s="13">
        <v>93.975814652843283</v>
      </c>
      <c r="AF97" s="13">
        <v>92.893040776976363</v>
      </c>
      <c r="AG97" s="13">
        <v>94.853201496628216</v>
      </c>
      <c r="AH97" s="13">
        <v>99.68815566760999</v>
      </c>
    </row>
    <row r="98" spans="1:34" x14ac:dyDescent="0.25">
      <c r="A98" s="31">
        <v>32</v>
      </c>
      <c r="B98" s="31" t="s">
        <v>135</v>
      </c>
      <c r="C98" s="13">
        <v>51.693457477315341</v>
      </c>
      <c r="D98" s="13">
        <v>52.409409040487461</v>
      </c>
      <c r="E98" s="13">
        <v>54.731057408403501</v>
      </c>
      <c r="F98" s="13">
        <v>57.791759612410011</v>
      </c>
      <c r="G98" s="13">
        <v>57.862105947583863</v>
      </c>
      <c r="H98" s="13">
        <v>58.347912933921357</v>
      </c>
      <c r="I98" s="13">
        <v>59.153059056941473</v>
      </c>
      <c r="J98" s="13">
        <v>59.97749760226565</v>
      </c>
      <c r="K98" s="13">
        <v>61.67838933301347</v>
      </c>
      <c r="L98" s="13">
        <v>62.966652859749232</v>
      </c>
      <c r="M98" s="13">
        <v>63.649097681453057</v>
      </c>
      <c r="N98" s="13">
        <v>62.453869261017807</v>
      </c>
      <c r="O98" s="13">
        <v>64.04792441489117</v>
      </c>
      <c r="P98" s="13">
        <v>67.704130175600142</v>
      </c>
      <c r="Q98" s="13">
        <v>68.45955697695149</v>
      </c>
      <c r="R98" s="13">
        <v>68.545936725556217</v>
      </c>
      <c r="S98" s="13">
        <v>70.511785625176145</v>
      </c>
      <c r="T98" s="13">
        <v>73.54401507643864</v>
      </c>
      <c r="U98" s="13">
        <v>78.133825187449233</v>
      </c>
      <c r="V98" s="13">
        <v>81.933392212645472</v>
      </c>
      <c r="W98" s="13">
        <v>86.090275137816036</v>
      </c>
      <c r="X98" s="13">
        <v>92.121876022717927</v>
      </c>
      <c r="Y98" s="13">
        <v>85.544704925339644</v>
      </c>
      <c r="Z98" s="13">
        <v>90.011950080350161</v>
      </c>
      <c r="AA98" s="13">
        <v>97.649608204471463</v>
      </c>
      <c r="AB98" s="13">
        <v>100</v>
      </c>
      <c r="AC98" s="13">
        <v>100.60420802336562</v>
      </c>
      <c r="AD98" s="13">
        <v>100.50090841249005</v>
      </c>
      <c r="AE98" s="13">
        <v>92.921915359963364</v>
      </c>
      <c r="AF98" s="13">
        <v>91.136813329387877</v>
      </c>
      <c r="AG98" s="13">
        <v>94.535311599594053</v>
      </c>
      <c r="AH98" s="13">
        <v>98.979661657130151</v>
      </c>
    </row>
    <row r="99" spans="1:34" x14ac:dyDescent="0.25">
      <c r="A99" s="31">
        <v>33</v>
      </c>
      <c r="B99" s="31" t="s">
        <v>136</v>
      </c>
      <c r="C99" s="13">
        <v>51.69134119854408</v>
      </c>
      <c r="D99" s="13">
        <v>52.833754855722162</v>
      </c>
      <c r="E99" s="13">
        <v>55.264397006100708</v>
      </c>
      <c r="F99" s="13">
        <v>58.758127103470819</v>
      </c>
      <c r="G99" s="13">
        <v>59.357363820985775</v>
      </c>
      <c r="H99" s="13">
        <v>59.851429200024327</v>
      </c>
      <c r="I99" s="13">
        <v>60.22229480252264</v>
      </c>
      <c r="J99" s="13">
        <v>61.040228317364509</v>
      </c>
      <c r="K99" s="13">
        <v>62.464327441484699</v>
      </c>
      <c r="L99" s="13">
        <v>64.272754046242426</v>
      </c>
      <c r="M99" s="13">
        <v>65.264126402424992</v>
      </c>
      <c r="N99" s="13">
        <v>62.603778678988554</v>
      </c>
      <c r="O99" s="13">
        <v>65.632747210268761</v>
      </c>
      <c r="P99" s="13">
        <v>70.88888316803164</v>
      </c>
      <c r="Q99" s="13">
        <v>70.934620924021658</v>
      </c>
      <c r="R99" s="13">
        <v>71.293336880176838</v>
      </c>
      <c r="S99" s="13">
        <v>74.079626974802537</v>
      </c>
      <c r="T99" s="13">
        <v>76.636545528097599</v>
      </c>
      <c r="U99" s="13">
        <v>80.924117455062387</v>
      </c>
      <c r="V99" s="13">
        <v>84.249598780433445</v>
      </c>
      <c r="W99" s="13">
        <v>87.97859118611656</v>
      </c>
      <c r="X99" s="13">
        <v>92.793903811695188</v>
      </c>
      <c r="Y99" s="13">
        <v>87.907306452640171</v>
      </c>
      <c r="Z99" s="13">
        <v>91.981805998773439</v>
      </c>
      <c r="AA99" s="13">
        <v>97.062353241400515</v>
      </c>
      <c r="AB99" s="13">
        <v>100</v>
      </c>
      <c r="AC99" s="13">
        <v>101.19013317307562</v>
      </c>
      <c r="AD99" s="13">
        <v>102.10912877183573</v>
      </c>
      <c r="AE99" s="13">
        <v>98.538773069411036</v>
      </c>
      <c r="AF99" s="13">
        <v>99.299581405613566</v>
      </c>
      <c r="AG99" s="13">
        <v>102.39554374593619</v>
      </c>
      <c r="AH99" s="13">
        <v>107.62167042448532</v>
      </c>
    </row>
    <row r="100" spans="1:34" x14ac:dyDescent="0.25">
      <c r="A100" s="31">
        <v>34</v>
      </c>
      <c r="B100" s="31" t="s">
        <v>137</v>
      </c>
      <c r="C100" s="13">
        <v>55.519956735171633</v>
      </c>
      <c r="D100" s="13">
        <v>53.131921543757286</v>
      </c>
      <c r="E100" s="13">
        <v>56.841052597292524</v>
      </c>
      <c r="F100" s="13">
        <v>61.398872505397229</v>
      </c>
      <c r="G100" s="13">
        <v>58.728322672367803</v>
      </c>
      <c r="H100" s="13">
        <v>59.068532744559967</v>
      </c>
      <c r="I100" s="13">
        <v>59.723302136339257</v>
      </c>
      <c r="J100" s="13">
        <v>59.159194600615621</v>
      </c>
      <c r="K100" s="13">
        <v>60.939346625690369</v>
      </c>
      <c r="L100" s="13">
        <v>65.800979577648803</v>
      </c>
      <c r="M100" s="13">
        <v>66.010096415949377</v>
      </c>
      <c r="N100" s="13">
        <v>66.209245662785122</v>
      </c>
      <c r="O100" s="13">
        <v>67.653412260339024</v>
      </c>
      <c r="P100" s="13">
        <v>71.749015954503491</v>
      </c>
      <c r="Q100" s="13">
        <v>74.294071243061381</v>
      </c>
      <c r="R100" s="13">
        <v>75.258416254424688</v>
      </c>
      <c r="S100" s="13">
        <v>77.93794892258579</v>
      </c>
      <c r="T100" s="13">
        <v>82.465670339492547</v>
      </c>
      <c r="U100" s="13">
        <v>87.837742878115819</v>
      </c>
      <c r="V100" s="13">
        <v>90.347125703235278</v>
      </c>
      <c r="W100" s="13">
        <v>91.473884854114274</v>
      </c>
      <c r="X100" s="13">
        <v>97.494064561349504</v>
      </c>
      <c r="Y100" s="13">
        <v>94.403577523920532</v>
      </c>
      <c r="Z100" s="13">
        <v>96.106666517555723</v>
      </c>
      <c r="AA100" s="13">
        <v>99.336344916981304</v>
      </c>
      <c r="AB100" s="13">
        <v>100</v>
      </c>
      <c r="AC100" s="13">
        <v>102.16935592438026</v>
      </c>
      <c r="AD100" s="13">
        <v>103.22356515685</v>
      </c>
      <c r="AE100" s="13">
        <v>102.20100075219936</v>
      </c>
      <c r="AF100" s="13">
        <v>101.45217076429384</v>
      </c>
      <c r="AG100" s="13">
        <v>105.53644173333053</v>
      </c>
      <c r="AH100" s="13">
        <v>109.5786336274911</v>
      </c>
    </row>
    <row r="101" spans="1:34" x14ac:dyDescent="0.25">
      <c r="A101" s="31">
        <v>35</v>
      </c>
      <c r="B101" s="31" t="s">
        <v>138</v>
      </c>
      <c r="C101" s="13">
        <v>51.718541925526495</v>
      </c>
      <c r="D101" s="13">
        <v>53.052950816003019</v>
      </c>
      <c r="E101" s="13">
        <v>55.13345660215785</v>
      </c>
      <c r="F101" s="13">
        <v>58.178642837135477</v>
      </c>
      <c r="G101" s="13">
        <v>59.364840129717813</v>
      </c>
      <c r="H101" s="13">
        <v>60.171072025040019</v>
      </c>
      <c r="I101" s="13">
        <v>60.90125419524761</v>
      </c>
      <c r="J101" s="13">
        <v>61.677316666563634</v>
      </c>
      <c r="K101" s="13">
        <v>63.4636526455972</v>
      </c>
      <c r="L101" s="13">
        <v>65.078224507397891</v>
      </c>
      <c r="M101" s="13">
        <v>66.030594399999202</v>
      </c>
      <c r="N101" s="13">
        <v>64.501634086566085</v>
      </c>
      <c r="O101" s="13">
        <v>66.663164740923946</v>
      </c>
      <c r="P101" s="13">
        <v>71.561649945371826</v>
      </c>
      <c r="Q101" s="13">
        <v>71.802235419960041</v>
      </c>
      <c r="R101" s="13">
        <v>71.822164009886677</v>
      </c>
      <c r="S101" s="13">
        <v>74.533668999147622</v>
      </c>
      <c r="T101" s="13">
        <v>78.140458247367548</v>
      </c>
      <c r="U101" s="13">
        <v>83.630177251435057</v>
      </c>
      <c r="V101" s="13">
        <v>86.894876750479199</v>
      </c>
      <c r="W101" s="13">
        <v>88.859100703442593</v>
      </c>
      <c r="X101" s="13">
        <v>95.339833828887464</v>
      </c>
      <c r="Y101" s="13">
        <v>88.960574561180621</v>
      </c>
      <c r="Z101" s="13">
        <v>92.574911187115816</v>
      </c>
      <c r="AA101" s="13">
        <v>98.352829562430955</v>
      </c>
      <c r="AB101" s="13">
        <v>100</v>
      </c>
      <c r="AC101" s="13">
        <v>101.01087016824215</v>
      </c>
      <c r="AD101" s="13">
        <v>101.6817914810657</v>
      </c>
      <c r="AE101" s="13">
        <v>97.528513002108227</v>
      </c>
      <c r="AF101" s="13">
        <v>96.213073231014434</v>
      </c>
      <c r="AG101" s="13">
        <v>99.817667538333239</v>
      </c>
      <c r="AH101" s="13">
        <v>105.721819483378</v>
      </c>
    </row>
    <row r="102" spans="1:34" x14ac:dyDescent="0.25">
      <c r="A102" s="31">
        <v>36</v>
      </c>
      <c r="B102" s="31" t="s">
        <v>139</v>
      </c>
      <c r="C102" s="13">
        <v>63.423939094292948</v>
      </c>
      <c r="D102" s="13">
        <v>61.792506399207859</v>
      </c>
      <c r="E102" s="13">
        <v>64.432569598751655</v>
      </c>
      <c r="F102" s="13">
        <v>69.468030102862841</v>
      </c>
      <c r="G102" s="13">
        <v>69.307870425236544</v>
      </c>
      <c r="H102" s="13">
        <v>71.834173504631551</v>
      </c>
      <c r="I102" s="13">
        <v>73.077348330263874</v>
      </c>
      <c r="J102" s="13">
        <v>74.003325579476254</v>
      </c>
      <c r="K102" s="13">
        <v>76.781227069781025</v>
      </c>
      <c r="L102" s="13">
        <v>77.796501543201714</v>
      </c>
      <c r="M102" s="13">
        <v>79.623328573627703</v>
      </c>
      <c r="N102" s="13">
        <v>80.094930976652947</v>
      </c>
      <c r="O102" s="13">
        <v>79.86180222286113</v>
      </c>
      <c r="P102" s="13">
        <v>82.00524696905191</v>
      </c>
      <c r="Q102" s="13">
        <v>82.928012798398697</v>
      </c>
      <c r="R102" s="13">
        <v>83.820676986975542</v>
      </c>
      <c r="S102" s="13">
        <v>85.240499093970996</v>
      </c>
      <c r="T102" s="13">
        <v>87.234730562801644</v>
      </c>
      <c r="U102" s="13">
        <v>90.117865813184821</v>
      </c>
      <c r="V102" s="13">
        <v>93.018816493287687</v>
      </c>
      <c r="W102" s="13">
        <v>94.790582371515796</v>
      </c>
      <c r="X102" s="13">
        <v>98.848566988894277</v>
      </c>
      <c r="Y102" s="13">
        <v>97.734651241212518</v>
      </c>
      <c r="Z102" s="13">
        <v>98.792635353553749</v>
      </c>
      <c r="AA102" s="13">
        <v>100.216421657559</v>
      </c>
      <c r="AB102" s="13">
        <v>100</v>
      </c>
      <c r="AC102" s="13">
        <v>101.56620035394582</v>
      </c>
      <c r="AD102" s="13">
        <v>104.33401675165011</v>
      </c>
      <c r="AE102" s="13">
        <v>104.72592151440195</v>
      </c>
      <c r="AF102" s="13">
        <v>104.85258368688218</v>
      </c>
      <c r="AG102" s="13">
        <v>107.61416893410799</v>
      </c>
      <c r="AH102" s="13">
        <v>111.1797245831858</v>
      </c>
    </row>
    <row r="103" spans="1:34" x14ac:dyDescent="0.25">
      <c r="A103" s="31">
        <v>37</v>
      </c>
      <c r="B103" s="31" t="s">
        <v>140</v>
      </c>
      <c r="C103" s="13">
        <v>68.016534620966823</v>
      </c>
      <c r="D103" s="13">
        <v>71.462753148906103</v>
      </c>
      <c r="E103" s="13">
        <v>74.11417913505683</v>
      </c>
      <c r="F103" s="13">
        <v>75.815595122974486</v>
      </c>
      <c r="G103" s="13">
        <v>76.721275194490971</v>
      </c>
      <c r="H103" s="13">
        <v>77.138967086864838</v>
      </c>
      <c r="I103" s="13">
        <v>78.06233467127889</v>
      </c>
      <c r="J103" s="13">
        <v>79.108807621640992</v>
      </c>
      <c r="K103" s="13">
        <v>82.937909054797174</v>
      </c>
      <c r="L103" s="13">
        <v>82.879326285982089</v>
      </c>
      <c r="M103" s="13">
        <v>83.096143854197649</v>
      </c>
      <c r="N103" s="13">
        <v>83.811116051139308</v>
      </c>
      <c r="O103" s="13">
        <v>84.2289024950326</v>
      </c>
      <c r="P103" s="13">
        <v>86.474792441542263</v>
      </c>
      <c r="Q103" s="13">
        <v>87.211406554286043</v>
      </c>
      <c r="R103" s="13">
        <v>86.558583532870372</v>
      </c>
      <c r="S103" s="13">
        <v>87.291957951036011</v>
      </c>
      <c r="T103" s="13">
        <v>89.050621019756591</v>
      </c>
      <c r="U103" s="13">
        <v>91.145322805562131</v>
      </c>
      <c r="V103" s="13">
        <v>93.990229705714484</v>
      </c>
      <c r="W103" s="13">
        <v>95.337310831492246</v>
      </c>
      <c r="X103" s="13">
        <v>97.754296392132133</v>
      </c>
      <c r="Y103" s="13">
        <v>97.18783763985553</v>
      </c>
      <c r="Z103" s="13">
        <v>97.702744442448648</v>
      </c>
      <c r="AA103" s="13">
        <v>99.152182799414305</v>
      </c>
      <c r="AB103" s="13">
        <v>100</v>
      </c>
      <c r="AC103" s="13">
        <v>101.22537894337206</v>
      </c>
      <c r="AD103" s="13">
        <v>102.65476609200817</v>
      </c>
      <c r="AE103" s="13">
        <v>103.54050428084629</v>
      </c>
      <c r="AF103" s="13">
        <v>104.23140073505822</v>
      </c>
      <c r="AG103" s="13">
        <v>105.82151896461373</v>
      </c>
      <c r="AH103" s="13">
        <v>107.82141633473678</v>
      </c>
    </row>
    <row r="104" spans="1:34" x14ac:dyDescent="0.25">
      <c r="A104" s="31">
        <v>38</v>
      </c>
      <c r="B104" s="31" t="s">
        <v>141</v>
      </c>
      <c r="C104" s="13">
        <v>57.99763931339718</v>
      </c>
      <c r="D104" s="13">
        <v>60.329514699003425</v>
      </c>
      <c r="E104" s="13">
        <v>63.429768555954055</v>
      </c>
      <c r="F104" s="13">
        <v>66.256303090609237</v>
      </c>
      <c r="G104" s="13">
        <v>68.707597915614215</v>
      </c>
      <c r="H104" s="13">
        <v>69.847643021303625</v>
      </c>
      <c r="I104" s="13">
        <v>71.11969840278941</v>
      </c>
      <c r="J104" s="13">
        <v>73.289012016506348</v>
      </c>
      <c r="K104" s="13">
        <v>75.842100784063575</v>
      </c>
      <c r="L104" s="13">
        <v>77.924845200216822</v>
      </c>
      <c r="M104" s="13">
        <v>79.420295123556755</v>
      </c>
      <c r="N104" s="13">
        <v>80.539339844084239</v>
      </c>
      <c r="O104" s="13">
        <v>82.567065098626358</v>
      </c>
      <c r="P104" s="13">
        <v>84.999994018003676</v>
      </c>
      <c r="Q104" s="13">
        <v>86.629463462786248</v>
      </c>
      <c r="R104" s="13">
        <v>86.863062515124241</v>
      </c>
      <c r="S104" s="13">
        <v>88.96920409081261</v>
      </c>
      <c r="T104" s="13">
        <v>90.804516103891487</v>
      </c>
      <c r="U104" s="13">
        <v>92.562057534629076</v>
      </c>
      <c r="V104" s="13">
        <v>94.684669803064068</v>
      </c>
      <c r="W104" s="13">
        <v>96.113794164506501</v>
      </c>
      <c r="X104" s="13">
        <v>97.851999823065285</v>
      </c>
      <c r="Y104" s="13">
        <v>94.981832745699194</v>
      </c>
      <c r="Z104" s="13">
        <v>96.723657311931106</v>
      </c>
      <c r="AA104" s="13">
        <v>97.425435442983726</v>
      </c>
      <c r="AB104" s="13">
        <v>100</v>
      </c>
      <c r="AC104" s="13">
        <v>100.50117480886654</v>
      </c>
      <c r="AD104" s="13">
        <v>101.97551411020808</v>
      </c>
      <c r="AE104" s="13">
        <v>102.92401015004435</v>
      </c>
      <c r="AF104" s="13">
        <v>105.3415508255426</v>
      </c>
      <c r="AG104" s="13">
        <v>106.94507423210382</v>
      </c>
      <c r="AH104" s="13">
        <v>109.46838735420523</v>
      </c>
    </row>
    <row r="105" spans="1:34" x14ac:dyDescent="0.25">
      <c r="A105" s="31">
        <v>39</v>
      </c>
      <c r="B105" s="31" t="s">
        <v>142</v>
      </c>
      <c r="C105" s="13">
        <v>77.621758831406382</v>
      </c>
      <c r="D105" s="13">
        <v>79.502665548447439</v>
      </c>
      <c r="E105" s="13">
        <v>81.437660926775493</v>
      </c>
      <c r="F105" s="13">
        <v>83.658168153407772</v>
      </c>
      <c r="G105" s="13">
        <v>85.825498615034306</v>
      </c>
      <c r="H105" s="13">
        <v>87.239512954778178</v>
      </c>
      <c r="I105" s="13">
        <v>88.290947009224055</v>
      </c>
      <c r="J105" s="13">
        <v>89.682718362457663</v>
      </c>
      <c r="K105" s="13">
        <v>91.085111643553859</v>
      </c>
      <c r="L105" s="13">
        <v>91.819522806287694</v>
      </c>
      <c r="M105" s="13">
        <v>93.017646090948858</v>
      </c>
      <c r="N105" s="13">
        <v>92.711338480920119</v>
      </c>
      <c r="O105" s="13">
        <v>92.892085001097541</v>
      </c>
      <c r="P105" s="13">
        <v>93.228480782762105</v>
      </c>
      <c r="Q105" s="13">
        <v>92.777035174667517</v>
      </c>
      <c r="R105" s="13">
        <v>91.857787208055285</v>
      </c>
      <c r="S105" s="13">
        <v>92.490868778449183</v>
      </c>
      <c r="T105" s="13">
        <v>93.436796428445774</v>
      </c>
      <c r="U105" s="13">
        <v>94.342236694026184</v>
      </c>
      <c r="V105" s="13">
        <v>95.969720760689469</v>
      </c>
      <c r="W105" s="13">
        <v>96.917272593903945</v>
      </c>
      <c r="X105" s="13">
        <v>98.522878322248914</v>
      </c>
      <c r="Y105" s="13">
        <v>96.828200311836881</v>
      </c>
      <c r="Z105" s="13">
        <v>97.618268465697369</v>
      </c>
      <c r="AA105" s="13">
        <v>98.442252377649069</v>
      </c>
      <c r="AB105" s="13">
        <v>100</v>
      </c>
      <c r="AC105" s="13">
        <v>100.41315171873869</v>
      </c>
      <c r="AD105" s="13">
        <v>101.31786992750962</v>
      </c>
      <c r="AE105" s="13">
        <v>101.73572403687434</v>
      </c>
      <c r="AF105" s="13">
        <v>103.12709016513101</v>
      </c>
      <c r="AG105" s="13">
        <v>104.01517402052453</v>
      </c>
      <c r="AH105" s="13">
        <v>106.3723046155274</v>
      </c>
    </row>
    <row r="106" spans="1:34" x14ac:dyDescent="0.25">
      <c r="A106" s="31">
        <v>40</v>
      </c>
      <c r="B106" s="31" t="s">
        <v>143</v>
      </c>
      <c r="C106" s="13">
        <v>79.687514744548011</v>
      </c>
      <c r="D106" s="13">
        <v>81.864790410811196</v>
      </c>
      <c r="E106" s="13">
        <v>84.560754868239371</v>
      </c>
      <c r="F106" s="13">
        <v>85.160177759458762</v>
      </c>
      <c r="G106" s="13">
        <v>85.90770236419111</v>
      </c>
      <c r="H106" s="13">
        <v>85.508370458622281</v>
      </c>
      <c r="I106" s="13">
        <v>85.016631781636477</v>
      </c>
      <c r="J106" s="13">
        <v>84.58969983062812</v>
      </c>
      <c r="K106" s="13">
        <v>84.963146365839535</v>
      </c>
      <c r="L106" s="13">
        <v>83.490361698303801</v>
      </c>
      <c r="M106" s="13">
        <v>82.309422239105132</v>
      </c>
      <c r="N106" s="13">
        <v>82.457896112790891</v>
      </c>
      <c r="O106" s="13">
        <v>83.579717862490128</v>
      </c>
      <c r="P106" s="13">
        <v>85.467403862542156</v>
      </c>
      <c r="Q106" s="13">
        <v>86.222130851755438</v>
      </c>
      <c r="R106" s="13">
        <v>86.647255082110618</v>
      </c>
      <c r="S106" s="13">
        <v>87.342099328586855</v>
      </c>
      <c r="T106" s="13">
        <v>89.417466111070667</v>
      </c>
      <c r="U106" s="13">
        <v>91.772021504674001</v>
      </c>
      <c r="V106" s="13">
        <v>94.425952112612805</v>
      </c>
      <c r="W106" s="13">
        <v>95.896581671889066</v>
      </c>
      <c r="X106" s="13">
        <v>98.109307900992249</v>
      </c>
      <c r="Y106" s="13">
        <v>97.163634965223864</v>
      </c>
      <c r="Z106" s="13">
        <v>98.059955189456588</v>
      </c>
      <c r="AA106" s="13">
        <v>99.257688568596066</v>
      </c>
      <c r="AB106" s="13">
        <v>100</v>
      </c>
      <c r="AC106" s="13">
        <v>100.9421638749597</v>
      </c>
      <c r="AD106" s="13">
        <v>102.15040253813706</v>
      </c>
      <c r="AE106" s="13">
        <v>102.57511542858586</v>
      </c>
      <c r="AF106" s="13">
        <v>102.78567554954765</v>
      </c>
      <c r="AG106" s="13">
        <v>103.94775888849453</v>
      </c>
      <c r="AH106" s="13">
        <v>105.16550503515457</v>
      </c>
    </row>
    <row r="107" spans="1:34" x14ac:dyDescent="0.25">
      <c r="A107" s="31">
        <v>41</v>
      </c>
      <c r="B107" s="31" t="s">
        <v>144</v>
      </c>
      <c r="C107" s="13">
        <v>57.363586665806146</v>
      </c>
      <c r="D107" s="13">
        <v>58.989888448532483</v>
      </c>
      <c r="E107" s="13">
        <v>60.767167650957305</v>
      </c>
      <c r="F107" s="13">
        <v>62.527912144141567</v>
      </c>
      <c r="G107" s="13">
        <v>64.706642747045976</v>
      </c>
      <c r="H107" s="13">
        <v>67.013437102589265</v>
      </c>
      <c r="I107" s="13">
        <v>68.03074408849686</v>
      </c>
      <c r="J107" s="13">
        <v>68.283174491143441</v>
      </c>
      <c r="K107" s="13">
        <v>70.558119757781256</v>
      </c>
      <c r="L107" s="13">
        <v>71.897093451803201</v>
      </c>
      <c r="M107" s="13">
        <v>73.32032578132457</v>
      </c>
      <c r="N107" s="13">
        <v>74.133136336272642</v>
      </c>
      <c r="O107" s="13">
        <v>75.432080660794014</v>
      </c>
      <c r="P107" s="13">
        <v>77.755458396377691</v>
      </c>
      <c r="Q107" s="13">
        <v>78.996176982990292</v>
      </c>
      <c r="R107" s="13">
        <v>80.154482806639464</v>
      </c>
      <c r="S107" s="13">
        <v>82.043785204505639</v>
      </c>
      <c r="T107" s="13">
        <v>85.181838710140369</v>
      </c>
      <c r="U107" s="13">
        <v>88.047641988516531</v>
      </c>
      <c r="V107" s="13">
        <v>90.982285382356807</v>
      </c>
      <c r="W107" s="13">
        <v>93.766617624596407</v>
      </c>
      <c r="X107" s="13">
        <v>95.570774581633785</v>
      </c>
      <c r="Y107" s="13">
        <v>92.349883664454481</v>
      </c>
      <c r="Z107" s="13">
        <v>95.333240019391113</v>
      </c>
      <c r="AA107" s="13">
        <v>97.962456697112799</v>
      </c>
      <c r="AB107" s="13">
        <v>100</v>
      </c>
      <c r="AC107" s="13">
        <v>102.30611695553198</v>
      </c>
      <c r="AD107" s="13">
        <v>104.69222304973512</v>
      </c>
      <c r="AE107" s="13">
        <v>105.41503131957712</v>
      </c>
      <c r="AF107" s="13">
        <v>106.3766786163265</v>
      </c>
      <c r="AG107" s="13">
        <v>109.11460898889155</v>
      </c>
      <c r="AH107" s="13">
        <v>112.64488337603814</v>
      </c>
    </row>
    <row r="108" spans="1:34" x14ac:dyDescent="0.25">
      <c r="A108" s="31">
        <v>42</v>
      </c>
      <c r="B108" s="31" t="s">
        <v>145</v>
      </c>
      <c r="C108" s="13">
        <v>72.699031972641578</v>
      </c>
      <c r="D108" s="13">
        <v>74.500989329289425</v>
      </c>
      <c r="E108" s="13">
        <v>76.155091692962273</v>
      </c>
      <c r="F108" s="13">
        <v>78.674621473259293</v>
      </c>
      <c r="G108" s="13">
        <v>80.865905095820722</v>
      </c>
      <c r="H108" s="13">
        <v>84.620208975005042</v>
      </c>
      <c r="I108" s="13">
        <v>85.372830286086966</v>
      </c>
      <c r="J108" s="13">
        <v>84.356221063076546</v>
      </c>
      <c r="K108" s="13">
        <v>86.39181888125367</v>
      </c>
      <c r="L108" s="13">
        <v>87.613157914296679</v>
      </c>
      <c r="M108" s="13">
        <v>88.19265490753493</v>
      </c>
      <c r="N108" s="13">
        <v>86.58917443243935</v>
      </c>
      <c r="O108" s="13">
        <v>84.224681081339753</v>
      </c>
      <c r="P108" s="13">
        <v>83.304650449785271</v>
      </c>
      <c r="Q108" s="13">
        <v>82.163463187701552</v>
      </c>
      <c r="R108" s="13">
        <v>82.194059270999247</v>
      </c>
      <c r="S108" s="13">
        <v>84.256034585297812</v>
      </c>
      <c r="T108" s="13">
        <v>86.787353334062217</v>
      </c>
      <c r="U108" s="13">
        <v>89.167422268181198</v>
      </c>
      <c r="V108" s="13">
        <v>92.037544062821027</v>
      </c>
      <c r="W108" s="13">
        <v>94.988381070084046</v>
      </c>
      <c r="X108" s="13">
        <v>96.002830261253266</v>
      </c>
      <c r="Y108" s="13">
        <v>93.641141004470981</v>
      </c>
      <c r="Z108" s="13">
        <v>96.382906424301765</v>
      </c>
      <c r="AA108" s="13">
        <v>98.461056166895602</v>
      </c>
      <c r="AB108" s="13">
        <v>100</v>
      </c>
      <c r="AC108" s="13">
        <v>102.70044330119877</v>
      </c>
      <c r="AD108" s="13">
        <v>105.59011243580217</v>
      </c>
      <c r="AE108" s="13">
        <v>106.90342160379291</v>
      </c>
      <c r="AF108" s="13">
        <v>108.97307650744808</v>
      </c>
      <c r="AG108" s="13">
        <v>110.8502051022994</v>
      </c>
      <c r="AH108" s="13">
        <v>114.77556424021863</v>
      </c>
    </row>
    <row r="109" spans="1:34" x14ac:dyDescent="0.25">
      <c r="A109" s="31">
        <v>43</v>
      </c>
      <c r="B109" s="31" t="s">
        <v>146</v>
      </c>
      <c r="C109" s="13">
        <v>47.535675886758654</v>
      </c>
      <c r="D109" s="13">
        <v>49.963440650702893</v>
      </c>
      <c r="E109" s="13">
        <v>53.200523586052327</v>
      </c>
      <c r="F109" s="13">
        <v>56.594296685833861</v>
      </c>
      <c r="G109" s="13">
        <v>59.095367739381565</v>
      </c>
      <c r="H109" s="13">
        <v>62.141199322065738</v>
      </c>
      <c r="I109" s="13">
        <v>65.013275159714368</v>
      </c>
      <c r="J109" s="13">
        <v>67.273628999518095</v>
      </c>
      <c r="K109" s="13">
        <v>70.899865054167222</v>
      </c>
      <c r="L109" s="13">
        <v>74.554294099423871</v>
      </c>
      <c r="M109" s="13">
        <v>78.267647646807177</v>
      </c>
      <c r="N109" s="13">
        <v>79.318170591828448</v>
      </c>
      <c r="O109" s="13">
        <v>81.314500060589481</v>
      </c>
      <c r="P109" s="13">
        <v>83.014782609735406</v>
      </c>
      <c r="Q109" s="13">
        <v>85.096017559563236</v>
      </c>
      <c r="R109" s="13">
        <v>87.870224548732324</v>
      </c>
      <c r="S109" s="13">
        <v>90.168383836238533</v>
      </c>
      <c r="T109" s="13">
        <v>92.40132824344839</v>
      </c>
      <c r="U109" s="13">
        <v>93.971676761317482</v>
      </c>
      <c r="V109" s="13">
        <v>95.213842937911394</v>
      </c>
      <c r="W109" s="13">
        <v>96.264729958926495</v>
      </c>
      <c r="X109" s="13">
        <v>97.484317107471497</v>
      </c>
      <c r="Y109" s="13">
        <v>97.436276561830581</v>
      </c>
      <c r="Z109" s="13">
        <v>98.233146755660911</v>
      </c>
      <c r="AA109" s="13">
        <v>99.113105077334268</v>
      </c>
      <c r="AB109" s="13">
        <v>100</v>
      </c>
      <c r="AC109" s="13">
        <v>101.25222411936724</v>
      </c>
      <c r="AD109" s="13">
        <v>102.73185643510209</v>
      </c>
      <c r="AE109" s="13">
        <v>104.34109903294603</v>
      </c>
      <c r="AF109" s="13">
        <v>105.56085463587688</v>
      </c>
      <c r="AG109" s="13">
        <v>107.54184314406545</v>
      </c>
      <c r="AH109" s="13">
        <v>110.05615108161751</v>
      </c>
    </row>
    <row r="110" spans="1:34" x14ac:dyDescent="0.25">
      <c r="A110" s="31">
        <v>44</v>
      </c>
      <c r="B110" s="31" t="s">
        <v>147</v>
      </c>
      <c r="C110" s="13">
        <v>66.13109808087448</v>
      </c>
      <c r="D110" s="13">
        <v>66.491510486934217</v>
      </c>
      <c r="E110" s="13">
        <v>68.316913475771912</v>
      </c>
      <c r="F110" s="13">
        <v>69.531177936040592</v>
      </c>
      <c r="G110" s="13">
        <v>71.086573491954567</v>
      </c>
      <c r="H110" s="13">
        <v>75.24898688150985</v>
      </c>
      <c r="I110" s="13">
        <v>75.857294305726356</v>
      </c>
      <c r="J110" s="13">
        <v>72.811637747195704</v>
      </c>
      <c r="K110" s="13">
        <v>74.059697917068917</v>
      </c>
      <c r="L110" s="13">
        <v>74.482685067725029</v>
      </c>
      <c r="M110" s="13">
        <v>73.349881765229853</v>
      </c>
      <c r="N110" s="13">
        <v>72.563876988883266</v>
      </c>
      <c r="O110" s="13">
        <v>71.411665304688199</v>
      </c>
      <c r="P110" s="13">
        <v>70.79135916689772</v>
      </c>
      <c r="Q110" s="13">
        <v>70.542209107980554</v>
      </c>
      <c r="R110" s="13">
        <v>71.381779622296975</v>
      </c>
      <c r="S110" s="13">
        <v>73.875387674367857</v>
      </c>
      <c r="T110" s="13">
        <v>78.707001381307862</v>
      </c>
      <c r="U110" s="13">
        <v>82.788504149540245</v>
      </c>
      <c r="V110" s="13">
        <v>86.786734397583857</v>
      </c>
      <c r="W110" s="13">
        <v>92.852253716166445</v>
      </c>
      <c r="X110" s="13">
        <v>91.945389270939501</v>
      </c>
      <c r="Y110" s="13">
        <v>85.379646289201347</v>
      </c>
      <c r="Z110" s="13">
        <v>91.683074116805486</v>
      </c>
      <c r="AA110" s="13">
        <v>96.219007289792543</v>
      </c>
      <c r="AB110" s="13">
        <v>100</v>
      </c>
      <c r="AC110" s="13">
        <v>106.52561841941053</v>
      </c>
      <c r="AD110" s="13">
        <v>113.93479876607057</v>
      </c>
      <c r="AE110" s="13">
        <v>116.36866081720198</v>
      </c>
      <c r="AF110" s="13">
        <v>118.13314907776584</v>
      </c>
      <c r="AG110" s="13">
        <v>122.17718988772489</v>
      </c>
      <c r="AH110" s="13">
        <v>127.99086166638932</v>
      </c>
    </row>
    <row r="111" spans="1:34" x14ac:dyDescent="0.25">
      <c r="A111" s="31">
        <v>45</v>
      </c>
      <c r="B111" s="31" t="s">
        <v>148</v>
      </c>
      <c r="C111" s="13">
        <v>52.722005530107218</v>
      </c>
      <c r="D111" s="13">
        <v>54.846705332711679</v>
      </c>
      <c r="E111" s="13">
        <v>57.015061651021426</v>
      </c>
      <c r="F111" s="13">
        <v>59.21632013077884</v>
      </c>
      <c r="G111" s="13">
        <v>61.33888804918751</v>
      </c>
      <c r="H111" s="13">
        <v>63.357156350643024</v>
      </c>
      <c r="I111" s="13">
        <v>65.062449185806543</v>
      </c>
      <c r="J111" s="13">
        <v>66.674514181433779</v>
      </c>
      <c r="K111" s="13">
        <v>68.909740174375642</v>
      </c>
      <c r="L111" s="13">
        <v>70.763415542639308</v>
      </c>
      <c r="M111" s="13">
        <v>72.727347479150211</v>
      </c>
      <c r="N111" s="13">
        <v>73.155867882570604</v>
      </c>
      <c r="O111" s="13">
        <v>74.4709557745106</v>
      </c>
      <c r="P111" s="13">
        <v>77.500591134266045</v>
      </c>
      <c r="Q111" s="13">
        <v>79.428747734249129</v>
      </c>
      <c r="R111" s="13">
        <v>80.372038484857171</v>
      </c>
      <c r="S111" s="13">
        <v>82.608417568401947</v>
      </c>
      <c r="T111" s="13">
        <v>85.456188757353914</v>
      </c>
      <c r="U111" s="13">
        <v>88.855567738555266</v>
      </c>
      <c r="V111" s="13">
        <v>92.201131048229115</v>
      </c>
      <c r="W111" s="13">
        <v>94.140382396850583</v>
      </c>
      <c r="X111" s="13">
        <v>96.792312444810236</v>
      </c>
      <c r="Y111" s="13">
        <v>94.400502658279962</v>
      </c>
      <c r="Z111" s="13">
        <v>96.170241405281658</v>
      </c>
      <c r="AA111" s="13">
        <v>98.057684013666105</v>
      </c>
      <c r="AB111" s="13">
        <v>100</v>
      </c>
      <c r="AC111" s="13">
        <v>102.40645490364723</v>
      </c>
      <c r="AD111" s="13">
        <v>105.52855679030839</v>
      </c>
      <c r="AE111" s="13">
        <v>106.5520893394993</v>
      </c>
      <c r="AF111" s="13">
        <v>108.46449232493447</v>
      </c>
      <c r="AG111" s="13">
        <v>112.12793364939321</v>
      </c>
      <c r="AH111" s="13">
        <v>116.97917856618405</v>
      </c>
    </row>
    <row r="112" spans="1:34" x14ac:dyDescent="0.25">
      <c r="A112" s="31">
        <v>46</v>
      </c>
      <c r="B112" s="31" t="s">
        <v>149</v>
      </c>
      <c r="C112" s="13">
        <v>56.321750932687571</v>
      </c>
      <c r="D112" s="13">
        <v>57.950066095197897</v>
      </c>
      <c r="E112" s="13">
        <v>60.366388300023957</v>
      </c>
      <c r="F112" s="13">
        <v>63.055803383736247</v>
      </c>
      <c r="G112" s="13">
        <v>64.583450980883427</v>
      </c>
      <c r="H112" s="13">
        <v>65.894383321095958</v>
      </c>
      <c r="I112" s="13">
        <v>67.196986510307994</v>
      </c>
      <c r="J112" s="13">
        <v>68.479920581840148</v>
      </c>
      <c r="K112" s="13">
        <v>70.464477648898054</v>
      </c>
      <c r="L112" s="13">
        <v>72.087146193148598</v>
      </c>
      <c r="M112" s="13">
        <v>73.740522789063434</v>
      </c>
      <c r="N112" s="13">
        <v>74.222217751073529</v>
      </c>
      <c r="O112" s="13">
        <v>75.1270624868543</v>
      </c>
      <c r="P112" s="13">
        <v>78.264161981745488</v>
      </c>
      <c r="Q112" s="13">
        <v>79.202743892132304</v>
      </c>
      <c r="R112" s="13">
        <v>79.996017207301847</v>
      </c>
      <c r="S112" s="13">
        <v>82.071818405660196</v>
      </c>
      <c r="T112" s="13">
        <v>85.287220068981995</v>
      </c>
      <c r="U112" s="13">
        <v>88.314793666283791</v>
      </c>
      <c r="V112" s="13">
        <v>91.777818507489485</v>
      </c>
      <c r="W112" s="13">
        <v>93.400269135518911</v>
      </c>
      <c r="X112" s="13">
        <v>96.154290542054525</v>
      </c>
      <c r="Y112" s="13">
        <v>92.820485561509173</v>
      </c>
      <c r="Z112" s="13">
        <v>96.027848712775423</v>
      </c>
      <c r="AA112" s="13">
        <v>98.115905636104415</v>
      </c>
      <c r="AB112" s="13">
        <v>100</v>
      </c>
      <c r="AC112" s="13">
        <v>102.21182998056983</v>
      </c>
      <c r="AD112" s="13">
        <v>105.10471527239447</v>
      </c>
      <c r="AE112" s="13">
        <v>106.22024853980038</v>
      </c>
      <c r="AF112" s="13">
        <v>108.42063569959269</v>
      </c>
      <c r="AG112" s="13">
        <v>111.97514819848998</v>
      </c>
      <c r="AH112" s="13">
        <v>116.17336029415054</v>
      </c>
    </row>
    <row r="113" spans="1:34" x14ac:dyDescent="0.25">
      <c r="A113" s="31">
        <v>47</v>
      </c>
      <c r="B113" s="31" t="s">
        <v>150</v>
      </c>
      <c r="C113" s="13">
        <v>59.506866697015404</v>
      </c>
      <c r="D113" s="13">
        <v>61.83523997817985</v>
      </c>
      <c r="E113" s="13">
        <v>64.085818608313829</v>
      </c>
      <c r="F113" s="13">
        <v>66.554740218220971</v>
      </c>
      <c r="G113" s="13">
        <v>68.887059701896064</v>
      </c>
      <c r="H113" s="13">
        <v>70.666810607543312</v>
      </c>
      <c r="I113" s="13">
        <v>72.114386701131764</v>
      </c>
      <c r="J113" s="13">
        <v>73.58709501325329</v>
      </c>
      <c r="K113" s="13">
        <v>76.131584530394477</v>
      </c>
      <c r="L113" s="13">
        <v>77.769651389762586</v>
      </c>
      <c r="M113" s="13">
        <v>79.588527620090133</v>
      </c>
      <c r="N113" s="13">
        <v>80.629391028471844</v>
      </c>
      <c r="O113" s="13">
        <v>81.730395942903144</v>
      </c>
      <c r="P113" s="13">
        <v>84.076951645207302</v>
      </c>
      <c r="Q113" s="13">
        <v>84.882513476478366</v>
      </c>
      <c r="R113" s="13">
        <v>85.803064560288888</v>
      </c>
      <c r="S113" s="13">
        <v>86.956853130358823</v>
      </c>
      <c r="T113" s="13">
        <v>89.367762866456928</v>
      </c>
      <c r="U113" s="13">
        <v>91.599001263113578</v>
      </c>
      <c r="V113" s="13">
        <v>94.316778331436211</v>
      </c>
      <c r="W113" s="13">
        <v>95.494281540793168</v>
      </c>
      <c r="X113" s="13">
        <v>97.62764074711572</v>
      </c>
      <c r="Y113" s="13">
        <v>97.030186893755726</v>
      </c>
      <c r="Z113" s="13">
        <v>97.986867021950701</v>
      </c>
      <c r="AA113" s="13">
        <v>98.992746995082996</v>
      </c>
      <c r="AB113" s="13">
        <v>100</v>
      </c>
      <c r="AC113" s="13">
        <v>101.43119414944871</v>
      </c>
      <c r="AD113" s="13">
        <v>103.07032310592091</v>
      </c>
      <c r="AE113" s="13">
        <v>104.67655862387132</v>
      </c>
      <c r="AF113" s="13">
        <v>105.56602269845628</v>
      </c>
      <c r="AG113" s="13">
        <v>107.35153863260344</v>
      </c>
      <c r="AH113" s="13">
        <v>109.40968842936672</v>
      </c>
    </row>
    <row r="114" spans="1:34" x14ac:dyDescent="0.25">
      <c r="A114" s="31">
        <v>48</v>
      </c>
      <c r="B114" s="31" t="s">
        <v>151</v>
      </c>
      <c r="C114" s="13">
        <v>79.710785320002628</v>
      </c>
      <c r="D114" s="13">
        <v>80.227295841721627</v>
      </c>
      <c r="E114" s="13">
        <v>81.769316015073585</v>
      </c>
      <c r="F114" s="13">
        <v>83.518894886525089</v>
      </c>
      <c r="G114" s="13">
        <v>83.556833850457494</v>
      </c>
      <c r="H114" s="13">
        <v>84.137111572726937</v>
      </c>
      <c r="I114" s="13">
        <v>84.451453283980072</v>
      </c>
      <c r="J114" s="13">
        <v>84.527712517749336</v>
      </c>
      <c r="K114" s="13">
        <v>84.075154292964285</v>
      </c>
      <c r="L114" s="13">
        <v>81.585014858263449</v>
      </c>
      <c r="M114" s="13">
        <v>80.097043194481898</v>
      </c>
      <c r="N114" s="13">
        <v>80.70614730603441</v>
      </c>
      <c r="O114" s="13">
        <v>81.636429707280911</v>
      </c>
      <c r="P114" s="13">
        <v>83.732707722298386</v>
      </c>
      <c r="Q114" s="13">
        <v>84.252608938623354</v>
      </c>
      <c r="R114" s="13">
        <v>84.825008755457318</v>
      </c>
      <c r="S114" s="13">
        <v>86.193431999515539</v>
      </c>
      <c r="T114" s="13">
        <v>88.695600351103835</v>
      </c>
      <c r="U114" s="13">
        <v>90.807309846042713</v>
      </c>
      <c r="V114" s="13">
        <v>93.54320173404075</v>
      </c>
      <c r="W114" s="13">
        <v>95.352285648380047</v>
      </c>
      <c r="X114" s="13">
        <v>97.499643922771597</v>
      </c>
      <c r="Y114" s="13">
        <v>96.742421351237965</v>
      </c>
      <c r="Z114" s="13">
        <v>97.781423691788362</v>
      </c>
      <c r="AA114" s="13">
        <v>99.047708413972501</v>
      </c>
      <c r="AB114" s="13">
        <v>100</v>
      </c>
      <c r="AC114" s="13">
        <v>101.26599846832009</v>
      </c>
      <c r="AD114" s="13">
        <v>102.7312502936654</v>
      </c>
      <c r="AE114" s="13">
        <v>103.92847719183713</v>
      </c>
      <c r="AF114" s="13">
        <v>104.88069512456946</v>
      </c>
      <c r="AG114" s="13">
        <v>106.46671522704787</v>
      </c>
      <c r="AH114" s="13">
        <v>108.56242777781654</v>
      </c>
    </row>
    <row r="115" spans="1:34" x14ac:dyDescent="0.25">
      <c r="A115" s="31">
        <v>49</v>
      </c>
      <c r="B115" s="31" t="s">
        <v>152</v>
      </c>
      <c r="C115" s="13">
        <v>57.941042525306571</v>
      </c>
      <c r="D115" s="13">
        <v>60.564976970799997</v>
      </c>
      <c r="E115" s="13">
        <v>62.601202234681345</v>
      </c>
      <c r="F115" s="13">
        <v>64.579125754993782</v>
      </c>
      <c r="G115" s="13">
        <v>66.502094519185803</v>
      </c>
      <c r="H115" s="13">
        <v>68.131989855025822</v>
      </c>
      <c r="I115" s="13">
        <v>69.441520329700339</v>
      </c>
      <c r="J115" s="13">
        <v>70.739800453593418</v>
      </c>
      <c r="K115" s="13">
        <v>72.992800658722615</v>
      </c>
      <c r="L115" s="13">
        <v>74.135080077810059</v>
      </c>
      <c r="M115" s="13">
        <v>75.545609761462302</v>
      </c>
      <c r="N115" s="13">
        <v>76.727352422261589</v>
      </c>
      <c r="O115" s="13">
        <v>78.190257837739935</v>
      </c>
      <c r="P115" s="13">
        <v>80.567718313248633</v>
      </c>
      <c r="Q115" s="13">
        <v>81.370538221139242</v>
      </c>
      <c r="R115" s="13">
        <v>82.142676575939092</v>
      </c>
      <c r="S115" s="13">
        <v>83.597791262330858</v>
      </c>
      <c r="T115" s="13">
        <v>86.162976663577638</v>
      </c>
      <c r="U115" s="13">
        <v>88.567756751796423</v>
      </c>
      <c r="V115" s="13">
        <v>91.570768916079643</v>
      </c>
      <c r="W115" s="13">
        <v>93.401560909368712</v>
      </c>
      <c r="X115" s="13">
        <v>96.09785067547179</v>
      </c>
      <c r="Y115" s="13">
        <v>95.680501929253197</v>
      </c>
      <c r="Z115" s="13">
        <v>96.857514821985447</v>
      </c>
      <c r="AA115" s="13">
        <v>98.831013593744714</v>
      </c>
      <c r="AB115" s="13">
        <v>100</v>
      </c>
      <c r="AC115" s="13">
        <v>101.49468207443999</v>
      </c>
      <c r="AD115" s="13">
        <v>103.06166097720968</v>
      </c>
      <c r="AE115" s="13">
        <v>104.03909977139608</v>
      </c>
      <c r="AF115" s="13">
        <v>104.89252223631154</v>
      </c>
      <c r="AG115" s="13">
        <v>106.76910533612713</v>
      </c>
      <c r="AH115" s="13">
        <v>109.05505414065701</v>
      </c>
    </row>
    <row r="116" spans="1:34" x14ac:dyDescent="0.25">
      <c r="A116" s="31">
        <v>50</v>
      </c>
      <c r="B116" s="31" t="s">
        <v>153</v>
      </c>
      <c r="C116" s="13">
        <v>60.521958647350019</v>
      </c>
      <c r="D116" s="13">
        <v>62.741087409607438</v>
      </c>
      <c r="E116" s="13">
        <v>65.214075675059817</v>
      </c>
      <c r="F116" s="13">
        <v>67.657072129025892</v>
      </c>
      <c r="G116" s="13">
        <v>69.24816206215317</v>
      </c>
      <c r="H116" s="13">
        <v>70.804213093650631</v>
      </c>
      <c r="I116" s="13">
        <v>72.682438635282338</v>
      </c>
      <c r="J116" s="13">
        <v>74.706190314548536</v>
      </c>
      <c r="K116" s="13">
        <v>77.527627609271804</v>
      </c>
      <c r="L116" s="13">
        <v>78.97237229344951</v>
      </c>
      <c r="M116" s="13">
        <v>80.564460734673446</v>
      </c>
      <c r="N116" s="13">
        <v>81.356545147863102</v>
      </c>
      <c r="O116" s="13">
        <v>82.955298070521351</v>
      </c>
      <c r="P116" s="13">
        <v>85.254906525123502</v>
      </c>
      <c r="Q116" s="13">
        <v>86.090259473436291</v>
      </c>
      <c r="R116" s="13">
        <v>86.612079503343196</v>
      </c>
      <c r="S116" s="13">
        <v>88.025076064784685</v>
      </c>
      <c r="T116" s="13">
        <v>89.796407511996676</v>
      </c>
      <c r="U116" s="13">
        <v>92.042021925757211</v>
      </c>
      <c r="V116" s="13">
        <v>94.573808011046012</v>
      </c>
      <c r="W116" s="13">
        <v>95.960541278092734</v>
      </c>
      <c r="X116" s="13">
        <v>98.369762916924074</v>
      </c>
      <c r="Y116" s="13">
        <v>96.89710117609215</v>
      </c>
      <c r="Z116" s="13">
        <v>97.866299954317412</v>
      </c>
      <c r="AA116" s="13">
        <v>99.357871012609422</v>
      </c>
      <c r="AB116" s="13">
        <v>100</v>
      </c>
      <c r="AC116" s="13">
        <v>101.13747678703125</v>
      </c>
      <c r="AD116" s="13">
        <v>102.59020472446448</v>
      </c>
      <c r="AE116" s="13">
        <v>102.70738888976669</v>
      </c>
      <c r="AF116" s="13">
        <v>102.86884002259218</v>
      </c>
      <c r="AG116" s="13">
        <v>104.23538054597144</v>
      </c>
      <c r="AH116" s="13">
        <v>106.2951877043236</v>
      </c>
    </row>
    <row r="117" spans="1:34" x14ac:dyDescent="0.25">
      <c r="A117" s="31">
        <v>51</v>
      </c>
      <c r="B117" s="31" t="s">
        <v>154</v>
      </c>
      <c r="C117" s="13">
        <v>57.684136461374429</v>
      </c>
      <c r="D117" s="13">
        <v>59.852244830790866</v>
      </c>
      <c r="E117" s="13">
        <v>61.833154429751936</v>
      </c>
      <c r="F117" s="13">
        <v>63.586943035162044</v>
      </c>
      <c r="G117" s="13">
        <v>64.944309695884371</v>
      </c>
      <c r="H117" s="13">
        <v>66.100983728380271</v>
      </c>
      <c r="I117" s="13">
        <v>67.363930638146172</v>
      </c>
      <c r="J117" s="13">
        <v>68.672831928799511</v>
      </c>
      <c r="K117" s="13">
        <v>70.886189147894456</v>
      </c>
      <c r="L117" s="13">
        <v>71.872611257016672</v>
      </c>
      <c r="M117" s="13">
        <v>72.601147364877804</v>
      </c>
      <c r="N117" s="13">
        <v>73.315503003003002</v>
      </c>
      <c r="O117" s="13">
        <v>74.765347747144162</v>
      </c>
      <c r="P117" s="13">
        <v>77.672529641918487</v>
      </c>
      <c r="Q117" s="13">
        <v>78.430999342147771</v>
      </c>
      <c r="R117" s="13">
        <v>79.041354961671829</v>
      </c>
      <c r="S117" s="13">
        <v>80.923150070257194</v>
      </c>
      <c r="T117" s="13">
        <v>83.944046411100402</v>
      </c>
      <c r="U117" s="13">
        <v>87.190403148399568</v>
      </c>
      <c r="V117" s="13">
        <v>90.634099265174569</v>
      </c>
      <c r="W117" s="13">
        <v>92.517063260617306</v>
      </c>
      <c r="X117" s="13">
        <v>95.933290956674441</v>
      </c>
      <c r="Y117" s="13">
        <v>95.168676530398699</v>
      </c>
      <c r="Z117" s="13">
        <v>96.65476831479728</v>
      </c>
      <c r="AA117" s="13">
        <v>98.753652242281078</v>
      </c>
      <c r="AB117" s="13">
        <v>100</v>
      </c>
      <c r="AC117" s="13">
        <v>101.25850902927593</v>
      </c>
      <c r="AD117" s="13">
        <v>102.42617353401046</v>
      </c>
      <c r="AE117" s="13">
        <v>102.86389735727951</v>
      </c>
      <c r="AF117" s="13">
        <v>103.35751987865349</v>
      </c>
      <c r="AG117" s="13">
        <v>105.07333361041476</v>
      </c>
      <c r="AH117" s="13">
        <v>107.24074420456876</v>
      </c>
    </row>
    <row r="118" spans="1:34" x14ac:dyDescent="0.25">
      <c r="A118" s="31">
        <v>52</v>
      </c>
      <c r="B118" s="31" t="s">
        <v>155</v>
      </c>
      <c r="C118" s="13">
        <v>51.071631130456211</v>
      </c>
      <c r="D118" s="13">
        <v>52.57898841696575</v>
      </c>
      <c r="E118" s="13">
        <v>55.160301810858144</v>
      </c>
      <c r="F118" s="13">
        <v>57.840936333964528</v>
      </c>
      <c r="G118" s="13">
        <v>58.153891555458308</v>
      </c>
      <c r="H118" s="13">
        <v>58.975474369345257</v>
      </c>
      <c r="I118" s="13">
        <v>59.729108415251758</v>
      </c>
      <c r="J118" s="13">
        <v>60.753902506267053</v>
      </c>
      <c r="K118" s="13">
        <v>62.318525521129438</v>
      </c>
      <c r="L118" s="13">
        <v>64.226578952691995</v>
      </c>
      <c r="M118" s="13">
        <v>65.510823251701098</v>
      </c>
      <c r="N118" s="13">
        <v>65.535243821534081</v>
      </c>
      <c r="O118" s="13">
        <v>67.094685508281529</v>
      </c>
      <c r="P118" s="13">
        <v>71.094649937828265</v>
      </c>
      <c r="Q118" s="13">
        <v>71.920749919103599</v>
      </c>
      <c r="R118" s="13">
        <v>73.054568695155893</v>
      </c>
      <c r="S118" s="13">
        <v>75.177863036596207</v>
      </c>
      <c r="T118" s="13">
        <v>78.059941269359939</v>
      </c>
      <c r="U118" s="13">
        <v>81.370121412579408</v>
      </c>
      <c r="V118" s="13">
        <v>85.052961441362015</v>
      </c>
      <c r="W118" s="13">
        <v>87.819306243292431</v>
      </c>
      <c r="X118" s="13">
        <v>92.7773386341281</v>
      </c>
      <c r="Y118" s="13">
        <v>92.482287609345065</v>
      </c>
      <c r="Z118" s="13">
        <v>95.081335643417063</v>
      </c>
      <c r="AA118" s="13">
        <v>98.43413302964349</v>
      </c>
      <c r="AB118" s="13">
        <v>100</v>
      </c>
      <c r="AC118" s="13">
        <v>101.01561679737823</v>
      </c>
      <c r="AD118" s="13">
        <v>102.15500781146852</v>
      </c>
      <c r="AE118" s="13">
        <v>100.95229184123001</v>
      </c>
      <c r="AF118" s="13">
        <v>101.24262178238023</v>
      </c>
      <c r="AG118" s="13">
        <v>103.73110340601406</v>
      </c>
      <c r="AH118" s="13">
        <v>107.15986024030276</v>
      </c>
    </row>
    <row r="119" spans="1:34" x14ac:dyDescent="0.25">
      <c r="A119" s="31">
        <v>53</v>
      </c>
      <c r="B119" s="31" t="s">
        <v>83</v>
      </c>
      <c r="C119" s="13">
        <v>59.935584310049407</v>
      </c>
      <c r="D119" s="13">
        <v>62.204830374970946</v>
      </c>
      <c r="E119" s="13">
        <v>64.674217293290283</v>
      </c>
      <c r="F119" s="13">
        <v>66.926784948237994</v>
      </c>
      <c r="G119" s="13">
        <v>68.59882961920934</v>
      </c>
      <c r="H119" s="13">
        <v>70.14211096000615</v>
      </c>
      <c r="I119" s="13">
        <v>71.544576866128111</v>
      </c>
      <c r="J119" s="13">
        <v>73.030112213394091</v>
      </c>
      <c r="K119" s="13">
        <v>75.454307804982093</v>
      </c>
      <c r="L119" s="13">
        <v>77.122057785262655</v>
      </c>
      <c r="M119" s="13">
        <v>78.620589526881389</v>
      </c>
      <c r="N119" s="13">
        <v>78.405927217991149</v>
      </c>
      <c r="O119" s="13">
        <v>78.986864801824765</v>
      </c>
      <c r="P119" s="13">
        <v>81.255186789423405</v>
      </c>
      <c r="Q119" s="13">
        <v>82.741305730874672</v>
      </c>
      <c r="R119" s="13">
        <v>82.196424823892102</v>
      </c>
      <c r="S119" s="13">
        <v>84.423924122088451</v>
      </c>
      <c r="T119" s="13">
        <v>86.933282241886758</v>
      </c>
      <c r="U119" s="13">
        <v>89.83303130665179</v>
      </c>
      <c r="V119" s="13">
        <v>92.180358470351294</v>
      </c>
      <c r="W119" s="13">
        <v>93.847043743132673</v>
      </c>
      <c r="X119" s="13">
        <v>96.871213499089123</v>
      </c>
      <c r="Y119" s="13">
        <v>95.681245074437314</v>
      </c>
      <c r="Z119" s="13">
        <v>96.716037803212487</v>
      </c>
      <c r="AA119" s="13">
        <v>99.072601507577133</v>
      </c>
      <c r="AB119" s="13">
        <v>100</v>
      </c>
      <c r="AC119" s="13">
        <v>101.05234309860505</v>
      </c>
      <c r="AD119" s="13">
        <v>102.83039019124912</v>
      </c>
      <c r="AE119" s="13">
        <v>103.09426170189438</v>
      </c>
      <c r="AF119" s="13">
        <v>103.24478397948002</v>
      </c>
      <c r="AG119" s="13">
        <v>104.75995825645512</v>
      </c>
      <c r="AH119" s="13">
        <v>106.5769894221777</v>
      </c>
    </row>
    <row r="120" spans="1:34" x14ac:dyDescent="0.25">
      <c r="A120" s="31">
        <v>54</v>
      </c>
      <c r="B120" s="31" t="s">
        <v>156</v>
      </c>
      <c r="C120" s="13">
        <v>52.802367668789039</v>
      </c>
      <c r="D120" s="13">
        <v>55.115053964268427</v>
      </c>
      <c r="E120" s="13">
        <v>57.437643269581294</v>
      </c>
      <c r="F120" s="13">
        <v>59.712031389162149</v>
      </c>
      <c r="G120" s="13">
        <v>61.67340401338253</v>
      </c>
      <c r="H120" s="13">
        <v>63.187979329804691</v>
      </c>
      <c r="I120" s="13">
        <v>64.693555877581247</v>
      </c>
      <c r="J120" s="13">
        <v>66.252720384303089</v>
      </c>
      <c r="K120" s="13">
        <v>68.583904978158046</v>
      </c>
      <c r="L120" s="13">
        <v>69.714942776590505</v>
      </c>
      <c r="M120" s="13">
        <v>70.852899544738378</v>
      </c>
      <c r="N120" s="13">
        <v>71.617311944479582</v>
      </c>
      <c r="O120" s="13">
        <v>73.360244901741751</v>
      </c>
      <c r="P120" s="13">
        <v>76.70745910479863</v>
      </c>
      <c r="Q120" s="13">
        <v>77.334221303467984</v>
      </c>
      <c r="R120" s="13">
        <v>78.19848804463976</v>
      </c>
      <c r="S120" s="13">
        <v>80.267763462011644</v>
      </c>
      <c r="T120" s="13">
        <v>83.437924196681791</v>
      </c>
      <c r="U120" s="13">
        <v>87.109284658766924</v>
      </c>
      <c r="V120" s="13">
        <v>90.410324859098907</v>
      </c>
      <c r="W120" s="13">
        <v>92.037392445683849</v>
      </c>
      <c r="X120" s="13">
        <v>95.176369167913776</v>
      </c>
      <c r="Y120" s="13">
        <v>95.635666880982555</v>
      </c>
      <c r="Z120" s="13">
        <v>96.956877389957143</v>
      </c>
      <c r="AA120" s="13">
        <v>99.087588411602425</v>
      </c>
      <c r="AB120" s="13">
        <v>100</v>
      </c>
      <c r="AC120" s="13">
        <v>101.71023959373314</v>
      </c>
      <c r="AD120" s="13">
        <v>103.62511853101921</v>
      </c>
      <c r="AE120" s="13">
        <v>104.87715149249102</v>
      </c>
      <c r="AF120" s="13">
        <v>105.67127841505093</v>
      </c>
      <c r="AG120" s="13">
        <v>107.60910553049943</v>
      </c>
      <c r="AH120" s="13">
        <v>110.02243482788155</v>
      </c>
    </row>
    <row r="121" spans="1:34" x14ac:dyDescent="0.25">
      <c r="A121" s="31">
        <v>55</v>
      </c>
      <c r="B121" s="31" t="s">
        <v>157</v>
      </c>
      <c r="C121" s="13">
        <v>51.791415154956482</v>
      </c>
      <c r="D121" s="13">
        <v>53.92436247642646</v>
      </c>
      <c r="E121" s="13">
        <v>55.983674521397539</v>
      </c>
      <c r="F121" s="13">
        <v>57.898791808575396</v>
      </c>
      <c r="G121" s="13">
        <v>59.514647093567753</v>
      </c>
      <c r="H121" s="13">
        <v>60.739385672000097</v>
      </c>
      <c r="I121" s="13">
        <v>62.148650845158905</v>
      </c>
      <c r="J121" s="13">
        <v>63.340973398756695</v>
      </c>
      <c r="K121" s="13">
        <v>65.416283669867525</v>
      </c>
      <c r="L121" s="13">
        <v>66.503575964629761</v>
      </c>
      <c r="M121" s="13">
        <v>67.354648344015743</v>
      </c>
      <c r="N121" s="13">
        <v>68.25084491032311</v>
      </c>
      <c r="O121" s="13">
        <v>70.477898115386566</v>
      </c>
      <c r="P121" s="13">
        <v>74.134884891625887</v>
      </c>
      <c r="Q121" s="13">
        <v>74.754100140642223</v>
      </c>
      <c r="R121" s="13">
        <v>76.038622309345286</v>
      </c>
      <c r="S121" s="13">
        <v>78.620875112571369</v>
      </c>
      <c r="T121" s="13">
        <v>81.969818455871433</v>
      </c>
      <c r="U121" s="13">
        <v>85.880902017120675</v>
      </c>
      <c r="V121" s="13">
        <v>89.019697492332668</v>
      </c>
      <c r="W121" s="13">
        <v>91.126740706732932</v>
      </c>
      <c r="X121" s="13">
        <v>94.386769769555599</v>
      </c>
      <c r="Y121" s="13">
        <v>94.999492944240956</v>
      </c>
      <c r="Z121" s="13">
        <v>96.61052766899131</v>
      </c>
      <c r="AA121" s="13">
        <v>98.968833157599406</v>
      </c>
      <c r="AB121" s="13">
        <v>100</v>
      </c>
      <c r="AC121" s="13">
        <v>101.71218007015935</v>
      </c>
      <c r="AD121" s="13">
        <v>104.03890542347355</v>
      </c>
      <c r="AE121" s="13">
        <v>104.7219808876266</v>
      </c>
      <c r="AF121" s="13">
        <v>104.88167829961851</v>
      </c>
      <c r="AG121" s="13">
        <v>106.59830711214651</v>
      </c>
      <c r="AH121" s="13">
        <v>108.80719603861822</v>
      </c>
    </row>
    <row r="122" spans="1:34" x14ac:dyDescent="0.25">
      <c r="A122" s="31">
        <v>56</v>
      </c>
      <c r="B122" s="31" t="s">
        <v>158</v>
      </c>
      <c r="C122" s="13">
        <v>58.140896199866781</v>
      </c>
      <c r="D122" s="13">
        <v>60.538966578304134</v>
      </c>
      <c r="E122" s="13">
        <v>62.568293549784869</v>
      </c>
      <c r="F122" s="13">
        <v>64.902774069529642</v>
      </c>
      <c r="G122" s="13">
        <v>66.480591995409966</v>
      </c>
      <c r="H122" s="13">
        <v>68.115280137958877</v>
      </c>
      <c r="I122" s="13">
        <v>69.302422768290612</v>
      </c>
      <c r="J122" s="13">
        <v>70.75847173487756</v>
      </c>
      <c r="K122" s="13">
        <v>73.452703169158042</v>
      </c>
      <c r="L122" s="13">
        <v>74.895585287543128</v>
      </c>
      <c r="M122" s="13">
        <v>76.069590940077305</v>
      </c>
      <c r="N122" s="13">
        <v>76.712516387834782</v>
      </c>
      <c r="O122" s="13">
        <v>77.524739820687373</v>
      </c>
      <c r="P122" s="13">
        <v>79.151198122066461</v>
      </c>
      <c r="Q122" s="13">
        <v>80.33203909492569</v>
      </c>
      <c r="R122" s="13">
        <v>80.581537999379634</v>
      </c>
      <c r="S122" s="13">
        <v>82.219537313037648</v>
      </c>
      <c r="T122" s="13">
        <v>85.252674651866485</v>
      </c>
      <c r="U122" s="13">
        <v>87.517621791414754</v>
      </c>
      <c r="V122" s="13">
        <v>89.714514250206236</v>
      </c>
      <c r="W122" s="13">
        <v>92.252042290278339</v>
      </c>
      <c r="X122" s="13">
        <v>94.998049830302563</v>
      </c>
      <c r="Y122" s="13">
        <v>94.28889169220146</v>
      </c>
      <c r="Z122" s="13">
        <v>95.751924495470107</v>
      </c>
      <c r="AA122" s="13">
        <v>98.368229397825516</v>
      </c>
      <c r="AB122" s="13">
        <v>100</v>
      </c>
      <c r="AC122" s="13">
        <v>101.21428035546512</v>
      </c>
      <c r="AD122" s="13">
        <v>103.66264644712739</v>
      </c>
      <c r="AE122" s="13">
        <v>104.56098637717734</v>
      </c>
      <c r="AF122" s="13">
        <v>104.53050609376386</v>
      </c>
      <c r="AG122" s="13">
        <v>106.56081289234326</v>
      </c>
      <c r="AH122" s="13">
        <v>108.69909993064405</v>
      </c>
    </row>
    <row r="123" spans="1:34" x14ac:dyDescent="0.25">
      <c r="A123" s="31">
        <v>57</v>
      </c>
      <c r="B123" s="31" t="s">
        <v>159</v>
      </c>
      <c r="C123" s="13">
        <v>49.69927490255899</v>
      </c>
      <c r="D123" s="13">
        <v>51.979910095479845</v>
      </c>
      <c r="E123" s="13">
        <v>54.507927789131053</v>
      </c>
      <c r="F123" s="13">
        <v>56.945837914345418</v>
      </c>
      <c r="G123" s="13">
        <v>58.632733181002337</v>
      </c>
      <c r="H123" s="13">
        <v>60.143550055308587</v>
      </c>
      <c r="I123" s="13">
        <v>61.774142579932168</v>
      </c>
      <c r="J123" s="13">
        <v>62.896997234890257</v>
      </c>
      <c r="K123" s="13">
        <v>65.335759727831814</v>
      </c>
      <c r="L123" s="13">
        <v>67.348495680851613</v>
      </c>
      <c r="M123" s="13">
        <v>68.976218304883957</v>
      </c>
      <c r="N123" s="13">
        <v>70.371763470650947</v>
      </c>
      <c r="O123" s="13">
        <v>72.5036210715366</v>
      </c>
      <c r="P123" s="13">
        <v>75.519754775432077</v>
      </c>
      <c r="Q123" s="13">
        <v>77.572351384054841</v>
      </c>
      <c r="R123" s="13">
        <v>78.779817407846508</v>
      </c>
      <c r="S123" s="13">
        <v>80.631306333459634</v>
      </c>
      <c r="T123" s="13">
        <v>83.345198448390207</v>
      </c>
      <c r="U123" s="13">
        <v>86.724955840888242</v>
      </c>
      <c r="V123" s="13">
        <v>89.829086029881054</v>
      </c>
      <c r="W123" s="13">
        <v>92.316929837362864</v>
      </c>
      <c r="X123" s="13">
        <v>95.331746517775798</v>
      </c>
      <c r="Y123" s="13">
        <v>95.726776476355113</v>
      </c>
      <c r="Z123" s="13">
        <v>97.115208463982654</v>
      </c>
      <c r="AA123" s="13">
        <v>98.486056191611965</v>
      </c>
      <c r="AB123" s="13">
        <v>100</v>
      </c>
      <c r="AC123" s="13">
        <v>101.69714348214252</v>
      </c>
      <c r="AD123" s="13">
        <v>103.53676260097828</v>
      </c>
      <c r="AE123" s="13">
        <v>105.98309260164858</v>
      </c>
      <c r="AF123" s="13">
        <v>107.60279059816118</v>
      </c>
      <c r="AG123" s="13">
        <v>109.80646878134135</v>
      </c>
      <c r="AH123" s="13">
        <v>111.99657876714299</v>
      </c>
    </row>
    <row r="124" spans="1:34" x14ac:dyDescent="0.25">
      <c r="A124" s="31">
        <v>58</v>
      </c>
      <c r="B124" s="31" t="s">
        <v>160</v>
      </c>
      <c r="C124" s="13">
        <v>55.279308871628743</v>
      </c>
      <c r="D124" s="13">
        <v>57.196339360463242</v>
      </c>
      <c r="E124" s="13">
        <v>59.08081579236422</v>
      </c>
      <c r="F124" s="13">
        <v>61.438229484061949</v>
      </c>
      <c r="G124" s="13">
        <v>63.178271180315093</v>
      </c>
      <c r="H124" s="13">
        <v>64.596548392959761</v>
      </c>
      <c r="I124" s="13">
        <v>65.812550446602089</v>
      </c>
      <c r="J124" s="13">
        <v>67.316537614290041</v>
      </c>
      <c r="K124" s="13">
        <v>69.546970198226774</v>
      </c>
      <c r="L124" s="13">
        <v>71.11255618592682</v>
      </c>
      <c r="M124" s="13">
        <v>72.574414870225809</v>
      </c>
      <c r="N124" s="13">
        <v>72.994303136373844</v>
      </c>
      <c r="O124" s="13">
        <v>74.234560403523901</v>
      </c>
      <c r="P124" s="13">
        <v>76.738778501752677</v>
      </c>
      <c r="Q124" s="13">
        <v>78.263467746978847</v>
      </c>
      <c r="R124" s="13">
        <v>78.665147697962112</v>
      </c>
      <c r="S124" s="13">
        <v>80.7520257503203</v>
      </c>
      <c r="T124" s="13">
        <v>83.934733058392595</v>
      </c>
      <c r="U124" s="13">
        <v>87.140138124649567</v>
      </c>
      <c r="V124" s="13">
        <v>90.596775107637413</v>
      </c>
      <c r="W124" s="13">
        <v>92.510669578437088</v>
      </c>
      <c r="X124" s="13">
        <v>96.028496136133427</v>
      </c>
      <c r="Y124" s="13">
        <v>94.336231720209</v>
      </c>
      <c r="Z124" s="13">
        <v>96.184250794841844</v>
      </c>
      <c r="AA124" s="13">
        <v>99.118031893328066</v>
      </c>
      <c r="AB124" s="13">
        <v>100</v>
      </c>
      <c r="AC124" s="13">
        <v>101.27721004851986</v>
      </c>
      <c r="AD124" s="13">
        <v>103.37840225495418</v>
      </c>
      <c r="AE124" s="13">
        <v>103.40099639134243</v>
      </c>
      <c r="AF124" s="13">
        <v>103.43730608311027</v>
      </c>
      <c r="AG124" s="13">
        <v>105.81539130676877</v>
      </c>
      <c r="AH124" s="13">
        <v>108.63197378109062</v>
      </c>
    </row>
    <row r="125" spans="1:34" x14ac:dyDescent="0.25">
      <c r="A125" s="31">
        <v>59</v>
      </c>
      <c r="B125" s="31" t="s">
        <v>161</v>
      </c>
      <c r="C125" s="13">
        <v>54.787653936922041</v>
      </c>
      <c r="D125" s="13">
        <v>56.739059038436146</v>
      </c>
      <c r="E125" s="13">
        <v>58.548954313535432</v>
      </c>
      <c r="F125" s="13">
        <v>60.647625703358599</v>
      </c>
      <c r="G125" s="13">
        <v>62.730203274273755</v>
      </c>
      <c r="H125" s="13">
        <v>64.382741123156222</v>
      </c>
      <c r="I125" s="13">
        <v>65.797773918073744</v>
      </c>
      <c r="J125" s="13">
        <v>67.211748420304133</v>
      </c>
      <c r="K125" s="13">
        <v>69.204319280494417</v>
      </c>
      <c r="L125" s="13">
        <v>70.741657311974407</v>
      </c>
      <c r="M125" s="13">
        <v>72.157312921034759</v>
      </c>
      <c r="N125" s="13">
        <v>73.201740649124417</v>
      </c>
      <c r="O125" s="13">
        <v>74.308464423357421</v>
      </c>
      <c r="P125" s="13">
        <v>76.301268947663203</v>
      </c>
      <c r="Q125" s="13">
        <v>77.291427525668681</v>
      </c>
      <c r="R125" s="13">
        <v>77.612093205914974</v>
      </c>
      <c r="S125" s="13">
        <v>79.582081181527698</v>
      </c>
      <c r="T125" s="13">
        <v>82.914841807141528</v>
      </c>
      <c r="U125" s="13">
        <v>85.823945269130419</v>
      </c>
      <c r="V125" s="13">
        <v>88.721203470490565</v>
      </c>
      <c r="W125" s="13">
        <v>91.029106843461634</v>
      </c>
      <c r="X125" s="13">
        <v>95.119625249615595</v>
      </c>
      <c r="Y125" s="13">
        <v>94.701193645623647</v>
      </c>
      <c r="Z125" s="13">
        <v>96.513204770138913</v>
      </c>
      <c r="AA125" s="13">
        <v>99.219191412102916</v>
      </c>
      <c r="AB125" s="13">
        <v>100</v>
      </c>
      <c r="AC125" s="13">
        <v>101.30130660194909</v>
      </c>
      <c r="AD125" s="13">
        <v>103.30838993772198</v>
      </c>
      <c r="AE125" s="13">
        <v>103.25966106146613</v>
      </c>
      <c r="AF125" s="13">
        <v>103.48471091661955</v>
      </c>
      <c r="AG125" s="13">
        <v>105.29054081030772</v>
      </c>
      <c r="AH125" s="13">
        <v>107.7995004232956</v>
      </c>
    </row>
    <row r="126" spans="1:34" x14ac:dyDescent="0.25">
      <c r="A126" s="31">
        <v>60</v>
      </c>
      <c r="B126" s="31" t="s">
        <v>162</v>
      </c>
      <c r="C126" s="13">
        <v>56.090907473637088</v>
      </c>
      <c r="D126" s="13">
        <v>58.325705063050208</v>
      </c>
      <c r="E126" s="13">
        <v>60.612586258682384</v>
      </c>
      <c r="F126" s="13">
        <v>62.647545325195871</v>
      </c>
      <c r="G126" s="13">
        <v>63.612481716058625</v>
      </c>
      <c r="H126" s="13">
        <v>64.242899561136241</v>
      </c>
      <c r="I126" s="13">
        <v>65.453317620985928</v>
      </c>
      <c r="J126" s="13">
        <v>66.87833267107483</v>
      </c>
      <c r="K126" s="13">
        <v>68.653824537514907</v>
      </c>
      <c r="L126" s="13">
        <v>70.57948795194676</v>
      </c>
      <c r="M126" s="13">
        <v>71.34409230581845</v>
      </c>
      <c r="N126" s="13">
        <v>71.941557828365987</v>
      </c>
      <c r="O126" s="13">
        <v>73.061724351054849</v>
      </c>
      <c r="P126" s="13">
        <v>75.253418695420208</v>
      </c>
      <c r="Q126" s="13">
        <v>76.523968490727484</v>
      </c>
      <c r="R126" s="13">
        <v>77.122634296435464</v>
      </c>
      <c r="S126" s="13">
        <v>79.198391473913659</v>
      </c>
      <c r="T126" s="13">
        <v>82.598497094533329</v>
      </c>
      <c r="U126" s="13">
        <v>85.620062963969147</v>
      </c>
      <c r="V126" s="13">
        <v>88.600228448143838</v>
      </c>
      <c r="W126" s="13">
        <v>90.961426806387067</v>
      </c>
      <c r="X126" s="13">
        <v>95.032550869059349</v>
      </c>
      <c r="Y126" s="13">
        <v>94.280081820963304</v>
      </c>
      <c r="Z126" s="13">
        <v>96.22602976077296</v>
      </c>
      <c r="AA126" s="13">
        <v>99.180425546013353</v>
      </c>
      <c r="AB126" s="13">
        <v>100</v>
      </c>
      <c r="AC126" s="13">
        <v>101.23607030126277</v>
      </c>
      <c r="AD126" s="13">
        <v>103.80798629009736</v>
      </c>
      <c r="AE126" s="13">
        <v>104.07467908924245</v>
      </c>
      <c r="AF126" s="13">
        <v>104.05563504046404</v>
      </c>
      <c r="AG126" s="13">
        <v>106.21756675906772</v>
      </c>
      <c r="AH126" s="13">
        <v>108.24200836381104</v>
      </c>
    </row>
    <row r="127" spans="1:34" x14ac:dyDescent="0.25">
      <c r="A127" s="31">
        <v>61</v>
      </c>
      <c r="B127" s="31" t="s">
        <v>99</v>
      </c>
      <c r="C127" s="13">
        <v>63.629605157748422</v>
      </c>
      <c r="D127" s="13">
        <v>65.891538068065913</v>
      </c>
      <c r="E127" s="13">
        <v>68.08759815227269</v>
      </c>
      <c r="F127" s="13">
        <v>70.101284242147301</v>
      </c>
      <c r="G127" s="13">
        <v>71.631618887766635</v>
      </c>
      <c r="H127" s="13">
        <v>72.676865443253817</v>
      </c>
      <c r="I127" s="13">
        <v>74.047989836554407</v>
      </c>
      <c r="J127" s="13">
        <v>75.36279707024373</v>
      </c>
      <c r="K127" s="13">
        <v>77.447100629248823</v>
      </c>
      <c r="L127" s="13">
        <v>78.155254924426657</v>
      </c>
      <c r="M127" s="13">
        <v>78.758720117601982</v>
      </c>
      <c r="N127" s="13">
        <v>78.771984037967741</v>
      </c>
      <c r="O127" s="13">
        <v>79.080533319786866</v>
      </c>
      <c r="P127" s="13">
        <v>80.181857061861464</v>
      </c>
      <c r="Q127" s="13">
        <v>80.92265320911055</v>
      </c>
      <c r="R127" s="13">
        <v>81.635027165102201</v>
      </c>
      <c r="S127" s="13">
        <v>83.261478137917635</v>
      </c>
      <c r="T127" s="13">
        <v>85.664988163526928</v>
      </c>
      <c r="U127" s="13">
        <v>88.452109940605894</v>
      </c>
      <c r="V127" s="13">
        <v>91.467421899891761</v>
      </c>
      <c r="W127" s="13">
        <v>93.562869528881961</v>
      </c>
      <c r="X127" s="13">
        <v>96.498733770598321</v>
      </c>
      <c r="Y127" s="13">
        <v>94.981528964943422</v>
      </c>
      <c r="Z127" s="13">
        <v>96.380729022437492</v>
      </c>
      <c r="AA127" s="13">
        <v>98.680170101383624</v>
      </c>
      <c r="AB127" s="13">
        <v>100</v>
      </c>
      <c r="AC127" s="13">
        <v>101.50001318566122</v>
      </c>
      <c r="AD127" s="13">
        <v>103.04370730498233</v>
      </c>
      <c r="AE127" s="13">
        <v>103.32825340595703</v>
      </c>
      <c r="AF127" s="13">
        <v>103.62169147102796</v>
      </c>
      <c r="AG127" s="13">
        <v>105.20101708719709</v>
      </c>
      <c r="AH127" s="13">
        <v>107.6941094976012</v>
      </c>
    </row>
    <row r="128" spans="1:34" x14ac:dyDescent="0.25">
      <c r="A128" s="31">
        <v>62</v>
      </c>
      <c r="B128" s="31" t="s">
        <v>163</v>
      </c>
      <c r="C128" s="13">
        <v>55.685601160944493</v>
      </c>
      <c r="D128" s="13">
        <v>56.14215774527063</v>
      </c>
      <c r="E128" s="13">
        <v>57.218359592414203</v>
      </c>
      <c r="F128" s="13">
        <v>59.682543768325935</v>
      </c>
      <c r="G128" s="13">
        <v>61.119872852556391</v>
      </c>
      <c r="H128" s="13">
        <v>62.210580341294886</v>
      </c>
      <c r="I128" s="13">
        <v>63.404459039469131</v>
      </c>
      <c r="J128" s="13">
        <v>64.516091516927133</v>
      </c>
      <c r="K128" s="13">
        <v>65.872592563784636</v>
      </c>
      <c r="L128" s="13">
        <v>67.015725063792331</v>
      </c>
      <c r="M128" s="13">
        <v>68.109784119535391</v>
      </c>
      <c r="N128" s="13">
        <v>68.287470001494867</v>
      </c>
      <c r="O128" s="13">
        <v>69.561294714136395</v>
      </c>
      <c r="P128" s="13">
        <v>72.360621068660862</v>
      </c>
      <c r="Q128" s="13">
        <v>74.065703764185614</v>
      </c>
      <c r="R128" s="13">
        <v>75.229102083464795</v>
      </c>
      <c r="S128" s="13">
        <v>77.829323834726864</v>
      </c>
      <c r="T128" s="13">
        <v>80.697106608267632</v>
      </c>
      <c r="U128" s="13">
        <v>84.327266848222081</v>
      </c>
      <c r="V128" s="13">
        <v>87.472363686880684</v>
      </c>
      <c r="W128" s="13">
        <v>89.970216824630128</v>
      </c>
      <c r="X128" s="13">
        <v>94.538841036733444</v>
      </c>
      <c r="Y128" s="13">
        <v>91.942748608433703</v>
      </c>
      <c r="Z128" s="13">
        <v>94.514857860602504</v>
      </c>
      <c r="AA128" s="13">
        <v>98.665128967121703</v>
      </c>
      <c r="AB128" s="13">
        <v>100</v>
      </c>
      <c r="AC128" s="13">
        <v>101.2209920498799</v>
      </c>
      <c r="AD128" s="13">
        <v>102.54429749916677</v>
      </c>
      <c r="AE128" s="13">
        <v>100.56805343386306</v>
      </c>
      <c r="AF128" s="13">
        <v>100.41717545724116</v>
      </c>
      <c r="AG128" s="13">
        <v>103.0199114733809</v>
      </c>
      <c r="AH128" s="13">
        <v>106.62747307909684</v>
      </c>
    </row>
    <row r="129" spans="1:34" x14ac:dyDescent="0.25">
      <c r="A129" s="31">
        <v>63</v>
      </c>
      <c r="B129" s="31" t="s">
        <v>164</v>
      </c>
      <c r="C129" s="13">
        <v>46.138204622680682</v>
      </c>
      <c r="D129" s="13">
        <v>47.599918051803144</v>
      </c>
      <c r="E129" s="13">
        <v>49.758906686138047</v>
      </c>
      <c r="F129" s="13">
        <v>52.222344260226777</v>
      </c>
      <c r="G129" s="13">
        <v>53.3989668387484</v>
      </c>
      <c r="H129" s="13">
        <v>54.590195143351181</v>
      </c>
      <c r="I129" s="13">
        <v>55.59975686050781</v>
      </c>
      <c r="J129" s="13">
        <v>56.539518572587681</v>
      </c>
      <c r="K129" s="13">
        <v>58.414353732024502</v>
      </c>
      <c r="L129" s="13">
        <v>60.141461938122603</v>
      </c>
      <c r="M129" s="13">
        <v>61.080314134068168</v>
      </c>
      <c r="N129" s="13">
        <v>60.463678164408094</v>
      </c>
      <c r="O129" s="13">
        <v>62.017598450874175</v>
      </c>
      <c r="P129" s="13">
        <v>66.056790472170363</v>
      </c>
      <c r="Q129" s="13">
        <v>66.87625171037493</v>
      </c>
      <c r="R129" s="13">
        <v>67.069923406506277</v>
      </c>
      <c r="S129" s="13">
        <v>70.365996497481191</v>
      </c>
      <c r="T129" s="13">
        <v>73.953515976837949</v>
      </c>
      <c r="U129" s="13">
        <v>79.821099668300263</v>
      </c>
      <c r="V129" s="13">
        <v>83.902460250923525</v>
      </c>
      <c r="W129" s="13">
        <v>87.920456319517172</v>
      </c>
      <c r="X129" s="13">
        <v>95.21042972877018</v>
      </c>
      <c r="Y129" s="13">
        <v>88.51211172552145</v>
      </c>
      <c r="Z129" s="13">
        <v>92.905922213950916</v>
      </c>
      <c r="AA129" s="13">
        <v>98.776712856322803</v>
      </c>
      <c r="AB129" s="13">
        <v>100</v>
      </c>
      <c r="AC129" s="13">
        <v>101.6390869594599</v>
      </c>
      <c r="AD129" s="13">
        <v>102.99850249261519</v>
      </c>
      <c r="AE129" s="13">
        <v>96.893508459630738</v>
      </c>
      <c r="AF129" s="13">
        <v>95.819285642761045</v>
      </c>
      <c r="AG129" s="13">
        <v>100.04136444497702</v>
      </c>
      <c r="AH129" s="13">
        <v>104.89131452098739</v>
      </c>
    </row>
    <row r="130" spans="1:34" s="33" customFormat="1" x14ac:dyDescent="0.25">
      <c r="A130" s="33" t="s">
        <v>496</v>
      </c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</row>
    <row r="131" spans="1:34" x14ac:dyDescent="0.25">
      <c r="A131" s="31">
        <v>1</v>
      </c>
      <c r="B131" s="31" t="s">
        <v>108</v>
      </c>
      <c r="C131" s="13">
        <v>26.777766879429816</v>
      </c>
      <c r="D131" s="13">
        <v>28.94830851113786</v>
      </c>
      <c r="E131" s="13">
        <v>33.718564388137565</v>
      </c>
      <c r="F131" s="13">
        <v>40.095130483788971</v>
      </c>
      <c r="G131" s="13">
        <v>39.935796168871825</v>
      </c>
      <c r="H131" s="13">
        <v>41.24429576695703</v>
      </c>
      <c r="I131" s="13">
        <v>45.41524379781972</v>
      </c>
      <c r="J131" s="13">
        <v>47.187209917905228</v>
      </c>
      <c r="K131" s="13">
        <v>48.981664237326896</v>
      </c>
      <c r="L131" s="13">
        <v>52.899038919506062</v>
      </c>
      <c r="M131" s="13">
        <v>53.733885294148372</v>
      </c>
      <c r="N131" s="13">
        <v>58.323815545659961</v>
      </c>
      <c r="O131" s="13">
        <v>57.349588009401074</v>
      </c>
      <c r="P131" s="13">
        <v>61.654224498755163</v>
      </c>
      <c r="Q131" s="13">
        <v>65.72599477634725</v>
      </c>
      <c r="R131" s="13">
        <v>65.681285534071478</v>
      </c>
      <c r="S131" s="13">
        <v>63.706894689763921</v>
      </c>
      <c r="T131" s="13">
        <v>74.037405961382689</v>
      </c>
      <c r="U131" s="13">
        <v>77.72776204708056</v>
      </c>
      <c r="V131" s="13">
        <v>80.206427816536703</v>
      </c>
      <c r="W131" s="13">
        <v>92.857098968080379</v>
      </c>
      <c r="X131" s="13">
        <v>96.662077620692358</v>
      </c>
      <c r="Y131" s="13">
        <v>95.844240896048845</v>
      </c>
      <c r="Z131" s="13">
        <v>88.570875012996453</v>
      </c>
      <c r="AA131" s="13">
        <v>83.350166734951088</v>
      </c>
      <c r="AB131" s="13">
        <v>100</v>
      </c>
      <c r="AC131" s="13">
        <v>99.696365077719165</v>
      </c>
      <c r="AD131" s="13">
        <v>99.854466292873411</v>
      </c>
      <c r="AE131" s="13">
        <v>92.08735766777032</v>
      </c>
      <c r="AF131" s="13">
        <v>98.647080629169835</v>
      </c>
      <c r="AG131" s="13">
        <v>102.29075773168482</v>
      </c>
      <c r="AH131" s="13">
        <v>110.5895103671801</v>
      </c>
    </row>
    <row r="132" spans="1:34" x14ac:dyDescent="0.25">
      <c r="A132" s="31">
        <v>2</v>
      </c>
      <c r="B132" s="31" t="s">
        <v>109</v>
      </c>
      <c r="C132" s="13">
        <v>38.413382497203571</v>
      </c>
      <c r="D132" s="13">
        <v>40.751024740976781</v>
      </c>
      <c r="E132" s="13">
        <v>40.652253322261792</v>
      </c>
      <c r="F132" s="13">
        <v>42.605132565329988</v>
      </c>
      <c r="G132" s="13">
        <v>42.691020465913631</v>
      </c>
      <c r="H132" s="13">
        <v>46.0640843996893</v>
      </c>
      <c r="I132" s="13">
        <v>46.692537267611421</v>
      </c>
      <c r="J132" s="13">
        <v>46.96666726284105</v>
      </c>
      <c r="K132" s="13">
        <v>45.938924878976145</v>
      </c>
      <c r="L132" s="13">
        <v>44.313536115781993</v>
      </c>
      <c r="M132" s="13">
        <v>44.107341417154757</v>
      </c>
      <c r="N132" s="13">
        <v>52.942709074876177</v>
      </c>
      <c r="O132" s="13">
        <v>60.218773007189462</v>
      </c>
      <c r="P132" s="13">
        <v>60.453197876517287</v>
      </c>
      <c r="Q132" s="13">
        <v>72.27758758165578</v>
      </c>
      <c r="R132" s="13">
        <v>76.822620865452379</v>
      </c>
      <c r="S132" s="13">
        <v>78.785068034416497</v>
      </c>
      <c r="T132" s="13">
        <v>90.667799205950999</v>
      </c>
      <c r="U132" s="13">
        <v>87.020090651427523</v>
      </c>
      <c r="V132" s="13">
        <v>84.9446178878392</v>
      </c>
      <c r="W132" s="13">
        <v>85.870744651702239</v>
      </c>
      <c r="X132" s="13">
        <v>85.647641030944598</v>
      </c>
      <c r="Y132" s="13">
        <v>93.118355526821205</v>
      </c>
      <c r="Z132" s="13">
        <v>90.252744243632449</v>
      </c>
      <c r="AA132" s="13">
        <v>94.309181629925988</v>
      </c>
      <c r="AB132" s="13">
        <v>100</v>
      </c>
      <c r="AC132" s="13">
        <v>99.222467467679394</v>
      </c>
      <c r="AD132" s="13">
        <v>104.87827215745322</v>
      </c>
      <c r="AE132" s="13">
        <v>109.87283035082548</v>
      </c>
      <c r="AF132" s="13">
        <v>114.2133542520708</v>
      </c>
      <c r="AG132" s="13">
        <v>116.6447422206823</v>
      </c>
      <c r="AH132" s="13">
        <v>122.51638941404536</v>
      </c>
    </row>
    <row r="133" spans="1:34" x14ac:dyDescent="0.25">
      <c r="A133" s="31">
        <v>3</v>
      </c>
      <c r="B133" s="31" t="s">
        <v>110</v>
      </c>
      <c r="C133" s="13">
        <v>32.432692523755442</v>
      </c>
      <c r="D133" s="13">
        <v>30.83753242685837</v>
      </c>
      <c r="E133" s="13">
        <v>32.765227593771939</v>
      </c>
      <c r="F133" s="13">
        <v>35.367204758182744</v>
      </c>
      <c r="G133" s="13">
        <v>35.754198822535145</v>
      </c>
      <c r="H133" s="13">
        <v>38.27041176678776</v>
      </c>
      <c r="I133" s="13">
        <v>39.418959326708681</v>
      </c>
      <c r="J133" s="13">
        <v>39.88817843048021</v>
      </c>
      <c r="K133" s="13">
        <v>40.318501040210144</v>
      </c>
      <c r="L133" s="13">
        <v>45.265521888162823</v>
      </c>
      <c r="M133" s="13">
        <v>44.375032855808271</v>
      </c>
      <c r="N133" s="13">
        <v>47.054338917795945</v>
      </c>
      <c r="O133" s="13">
        <v>51.105059062997071</v>
      </c>
      <c r="P133" s="13">
        <v>57.129336116964581</v>
      </c>
      <c r="Q133" s="13">
        <v>60.298436136628517</v>
      </c>
      <c r="R133" s="13">
        <v>58.088512779461368</v>
      </c>
      <c r="S133" s="13">
        <v>60.865183054530142</v>
      </c>
      <c r="T133" s="13">
        <v>68.86326146903383</v>
      </c>
      <c r="U133" s="13">
        <v>72.96328198923193</v>
      </c>
      <c r="V133" s="13">
        <v>83.274508478922669</v>
      </c>
      <c r="W133" s="13">
        <v>83.067278653075434</v>
      </c>
      <c r="X133" s="13">
        <v>90.291147966862169</v>
      </c>
      <c r="Y133" s="13">
        <v>86.121547649119066</v>
      </c>
      <c r="Z133" s="13">
        <v>92.413029045008443</v>
      </c>
      <c r="AA133" s="13">
        <v>95.899871756124256</v>
      </c>
      <c r="AB133" s="13">
        <v>100</v>
      </c>
      <c r="AC133" s="13">
        <v>99.297115551833159</v>
      </c>
      <c r="AD133" s="13">
        <v>104.93127950186526</v>
      </c>
      <c r="AE133" s="13">
        <v>105.79499712180298</v>
      </c>
      <c r="AF133" s="13">
        <v>103.12927594354989</v>
      </c>
      <c r="AG133" s="13">
        <v>107.51549325510099</v>
      </c>
      <c r="AH133" s="13">
        <v>111.44691151357955</v>
      </c>
    </row>
    <row r="134" spans="1:34" x14ac:dyDescent="0.25">
      <c r="A134" s="31">
        <v>4</v>
      </c>
      <c r="B134" s="31" t="s">
        <v>111</v>
      </c>
      <c r="C134" s="13">
        <v>48.06423397695665</v>
      </c>
      <c r="D134" s="13">
        <v>48.088845737206853</v>
      </c>
      <c r="E134" s="13">
        <v>49.430406228763204</v>
      </c>
      <c r="F134" s="13">
        <v>51.437193310185521</v>
      </c>
      <c r="G134" s="13">
        <v>51.753260428070057</v>
      </c>
      <c r="H134" s="13">
        <v>53.610295853248225</v>
      </c>
      <c r="I134" s="13">
        <v>55.183353141910565</v>
      </c>
      <c r="J134" s="13">
        <v>57.876372339735745</v>
      </c>
      <c r="K134" s="13">
        <v>60.544238032278649</v>
      </c>
      <c r="L134" s="13">
        <v>61.70597746364858</v>
      </c>
      <c r="M134" s="13">
        <v>63.934247436159083</v>
      </c>
      <c r="N134" s="13">
        <v>66.043470171521662</v>
      </c>
      <c r="O134" s="13">
        <v>66.805930955677155</v>
      </c>
      <c r="P134" s="13">
        <v>68.085454213818906</v>
      </c>
      <c r="Q134" s="13">
        <v>68.718710706468585</v>
      </c>
      <c r="R134" s="13">
        <v>67.229699498893666</v>
      </c>
      <c r="S134" s="13">
        <v>71.90841686206808</v>
      </c>
      <c r="T134" s="13">
        <v>75.39416536831348</v>
      </c>
      <c r="U134" s="13">
        <v>77.479302634759478</v>
      </c>
      <c r="V134" s="13">
        <v>82.16561595982752</v>
      </c>
      <c r="W134" s="13">
        <v>84.798962158958886</v>
      </c>
      <c r="X134" s="13">
        <v>88.926147443339161</v>
      </c>
      <c r="Y134" s="13">
        <v>88.827199661590527</v>
      </c>
      <c r="Z134" s="13">
        <v>93.975222395335976</v>
      </c>
      <c r="AA134" s="13">
        <v>98.073634276045453</v>
      </c>
      <c r="AB134" s="13">
        <v>100</v>
      </c>
      <c r="AC134" s="13">
        <v>101.46838241905557</v>
      </c>
      <c r="AD134" s="13">
        <v>102.86574896018271</v>
      </c>
      <c r="AE134" s="13">
        <v>105.35725966821917</v>
      </c>
      <c r="AF134" s="13">
        <v>104.80004923188699</v>
      </c>
      <c r="AG134" s="13">
        <v>109.03754403483954</v>
      </c>
      <c r="AH134" s="13">
        <v>112.8547224322281</v>
      </c>
    </row>
    <row r="135" spans="1:34" x14ac:dyDescent="0.25">
      <c r="A135" s="31">
        <v>5</v>
      </c>
      <c r="B135" s="31" t="s">
        <v>112</v>
      </c>
      <c r="C135" s="13">
        <v>32.29674756203395</v>
      </c>
      <c r="D135" s="13">
        <v>39.312252785710612</v>
      </c>
      <c r="E135" s="13">
        <v>39.483694478809603</v>
      </c>
      <c r="F135" s="13">
        <v>40.601435188982215</v>
      </c>
      <c r="G135" s="13">
        <v>45.939190598967031</v>
      </c>
      <c r="H135" s="13">
        <v>42.673175497430677</v>
      </c>
      <c r="I135" s="13">
        <v>48.631420788616573</v>
      </c>
      <c r="J135" s="13">
        <v>46.442865039717482</v>
      </c>
      <c r="K135" s="13">
        <v>46.814956287681454</v>
      </c>
      <c r="L135" s="13">
        <v>45.300858683550445</v>
      </c>
      <c r="M135" s="13">
        <v>54.727345581011647</v>
      </c>
      <c r="N135" s="13">
        <v>54.774499367670202</v>
      </c>
      <c r="O135" s="13">
        <v>56.374100338740327</v>
      </c>
      <c r="P135" s="13">
        <v>58.716048848344684</v>
      </c>
      <c r="Q135" s="13">
        <v>62.543069179570232</v>
      </c>
      <c r="R135" s="13">
        <v>60.833922367909587</v>
      </c>
      <c r="S135" s="13">
        <v>64.85237849466634</v>
      </c>
      <c r="T135" s="13">
        <v>68.821194868633256</v>
      </c>
      <c r="U135" s="13">
        <v>75.038014628257883</v>
      </c>
      <c r="V135" s="13">
        <v>82.863102021180765</v>
      </c>
      <c r="W135" s="13">
        <v>86.704412125401305</v>
      </c>
      <c r="X135" s="13">
        <v>89.566566769890173</v>
      </c>
      <c r="Y135" s="13">
        <v>88.758530137749176</v>
      </c>
      <c r="Z135" s="13">
        <v>91.411596012488488</v>
      </c>
      <c r="AA135" s="13">
        <v>97.566456366644687</v>
      </c>
      <c r="AB135" s="13">
        <v>100</v>
      </c>
      <c r="AC135" s="13">
        <v>101.44888577893464</v>
      </c>
      <c r="AD135" s="13">
        <v>105.20457461036655</v>
      </c>
      <c r="AE135" s="13">
        <v>103.39187902815935</v>
      </c>
      <c r="AF135" s="13">
        <v>101.36666533636179</v>
      </c>
      <c r="AG135" s="13">
        <v>107.73213060473066</v>
      </c>
      <c r="AH135" s="13">
        <v>111.14337637469011</v>
      </c>
    </row>
    <row r="136" spans="1:34" x14ac:dyDescent="0.25">
      <c r="A136" s="31">
        <v>6</v>
      </c>
      <c r="B136" s="31" t="s">
        <v>13</v>
      </c>
      <c r="C136" s="13">
        <v>35.32124387970908</v>
      </c>
      <c r="D136" s="13">
        <v>35.298326523350056</v>
      </c>
      <c r="E136" s="13">
        <v>36.949566742130216</v>
      </c>
      <c r="F136" s="13">
        <v>38.728353974124531</v>
      </c>
      <c r="G136" s="13">
        <v>41.480882760543196</v>
      </c>
      <c r="H136" s="13">
        <v>43.830198218118959</v>
      </c>
      <c r="I136" s="13">
        <v>46.359814566220166</v>
      </c>
      <c r="J136" s="13">
        <v>47.679397880852399</v>
      </c>
      <c r="K136" s="13">
        <v>50.464930510144626</v>
      </c>
      <c r="L136" s="13">
        <v>51.392441908892124</v>
      </c>
      <c r="M136" s="13">
        <v>53.171804577651336</v>
      </c>
      <c r="N136" s="13">
        <v>56.195038507563439</v>
      </c>
      <c r="O136" s="13">
        <v>61.949464059555794</v>
      </c>
      <c r="P136" s="13">
        <v>66.144774361517477</v>
      </c>
      <c r="Q136" s="13">
        <v>71.00545499628069</v>
      </c>
      <c r="R136" s="13">
        <v>73.480227776020229</v>
      </c>
      <c r="S136" s="13">
        <v>73.845415305837747</v>
      </c>
      <c r="T136" s="13">
        <v>78.454053785025792</v>
      </c>
      <c r="U136" s="13">
        <v>80.907765096915327</v>
      </c>
      <c r="V136" s="13">
        <v>87.438542247453</v>
      </c>
      <c r="W136" s="13">
        <v>90.428612385321102</v>
      </c>
      <c r="X136" s="13">
        <v>93.302089888384728</v>
      </c>
      <c r="Y136" s="13">
        <v>93.903959004876413</v>
      </c>
      <c r="Z136" s="13">
        <v>96.622979467016137</v>
      </c>
      <c r="AA136" s="13">
        <v>101.85262183317901</v>
      </c>
      <c r="AB136" s="13">
        <v>100</v>
      </c>
      <c r="AC136" s="13">
        <v>105.09904858987427</v>
      </c>
      <c r="AD136" s="13">
        <v>107.78096330275228</v>
      </c>
      <c r="AE136" s="13">
        <v>110.664089361488</v>
      </c>
      <c r="AF136" s="13">
        <v>115.61454521147708</v>
      </c>
      <c r="AG136" s="13">
        <v>118.07591030307094</v>
      </c>
      <c r="AH136" s="13">
        <v>121.75420909365863</v>
      </c>
    </row>
    <row r="137" spans="1:34" x14ac:dyDescent="0.25">
      <c r="A137" s="31">
        <v>7</v>
      </c>
      <c r="B137" s="31" t="s">
        <v>15</v>
      </c>
      <c r="C137" s="13">
        <v>43.044189398207202</v>
      </c>
      <c r="D137" s="13">
        <v>45.605735517317676</v>
      </c>
      <c r="E137" s="13">
        <v>47.069972398923923</v>
      </c>
      <c r="F137" s="13">
        <v>49.025960025625182</v>
      </c>
      <c r="G137" s="13">
        <v>50.523994331432533</v>
      </c>
      <c r="H137" s="13">
        <v>52.145582105084351</v>
      </c>
      <c r="I137" s="13">
        <v>53.012768838067636</v>
      </c>
      <c r="J137" s="13">
        <v>54.443026122191455</v>
      </c>
      <c r="K137" s="13">
        <v>55.407156067790147</v>
      </c>
      <c r="L137" s="13">
        <v>57.127627339090971</v>
      </c>
      <c r="M137" s="13">
        <v>59.644164680156315</v>
      </c>
      <c r="N137" s="13">
        <v>63.21530909207258</v>
      </c>
      <c r="O137" s="13">
        <v>65.617318828883796</v>
      </c>
      <c r="P137" s="13">
        <v>69.458162713065349</v>
      </c>
      <c r="Q137" s="13">
        <v>71.66648536019828</v>
      </c>
      <c r="R137" s="13">
        <v>72.87688731803037</v>
      </c>
      <c r="S137" s="13">
        <v>74.855517495462081</v>
      </c>
      <c r="T137" s="13">
        <v>76.757681109001808</v>
      </c>
      <c r="U137" s="13">
        <v>79.645612916262493</v>
      </c>
      <c r="V137" s="13">
        <v>83.272139677721995</v>
      </c>
      <c r="W137" s="13">
        <v>87.382519610035729</v>
      </c>
      <c r="X137" s="13">
        <v>91.743805947829898</v>
      </c>
      <c r="Y137" s="13">
        <v>94.565278166311444</v>
      </c>
      <c r="Z137" s="13">
        <v>95.687386669406948</v>
      </c>
      <c r="AA137" s="13">
        <v>97.086194219127393</v>
      </c>
      <c r="AB137" s="13">
        <v>100</v>
      </c>
      <c r="AC137" s="13">
        <v>101.36367681825041</v>
      </c>
      <c r="AD137" s="13">
        <v>105.0810986053756</v>
      </c>
      <c r="AE137" s="13">
        <v>108.06068821717641</v>
      </c>
      <c r="AF137" s="13">
        <v>110.01166256189752</v>
      </c>
      <c r="AG137" s="13">
        <v>112.65886377720032</v>
      </c>
      <c r="AH137" s="13">
        <v>115.88566147239221</v>
      </c>
    </row>
    <row r="138" spans="1:34" x14ac:dyDescent="0.25">
      <c r="A138" s="31">
        <v>8</v>
      </c>
      <c r="B138" s="31" t="s">
        <v>113</v>
      </c>
      <c r="C138" s="13">
        <v>46.75766974490395</v>
      </c>
      <c r="D138" s="13">
        <v>49.124714634515328</v>
      </c>
      <c r="E138" s="13">
        <v>50.606247275237912</v>
      </c>
      <c r="F138" s="13">
        <v>51.777521458020253</v>
      </c>
      <c r="G138" s="13">
        <v>53.840089154155471</v>
      </c>
      <c r="H138" s="13">
        <v>56.438549469921547</v>
      </c>
      <c r="I138" s="13">
        <v>58.658436821385394</v>
      </c>
      <c r="J138" s="13">
        <v>59.891602110889387</v>
      </c>
      <c r="K138" s="13">
        <v>59.928520709703108</v>
      </c>
      <c r="L138" s="13">
        <v>62.269248987068856</v>
      </c>
      <c r="M138" s="13">
        <v>64.388665206211854</v>
      </c>
      <c r="N138" s="13">
        <v>68.207437995216267</v>
      </c>
      <c r="O138" s="13">
        <v>70.285986288553659</v>
      </c>
      <c r="P138" s="13">
        <v>73.251764850434512</v>
      </c>
      <c r="Q138" s="13">
        <v>76.541904676135587</v>
      </c>
      <c r="R138" s="13">
        <v>77.807112915902536</v>
      </c>
      <c r="S138" s="13">
        <v>81.707302125155948</v>
      </c>
      <c r="T138" s="13">
        <v>85.210697207836645</v>
      </c>
      <c r="U138" s="13">
        <v>89.854370184896496</v>
      </c>
      <c r="V138" s="13">
        <v>89.618734171688061</v>
      </c>
      <c r="W138" s="13">
        <v>92.51593209002877</v>
      </c>
      <c r="X138" s="13">
        <v>95.066788690708009</v>
      </c>
      <c r="Y138" s="13">
        <v>93.413231153817406</v>
      </c>
      <c r="Z138" s="13">
        <v>94.61323715646482</v>
      </c>
      <c r="AA138" s="13">
        <v>99.107563810163654</v>
      </c>
      <c r="AB138" s="13">
        <v>100</v>
      </c>
      <c r="AC138" s="13">
        <v>102.61391197071664</v>
      </c>
      <c r="AD138" s="13">
        <v>105.77309038224024</v>
      </c>
      <c r="AE138" s="13">
        <v>109.70277734506843</v>
      </c>
      <c r="AF138" s="13">
        <v>109.81111375847473</v>
      </c>
      <c r="AG138" s="13">
        <v>114.14745747355829</v>
      </c>
      <c r="AH138" s="13">
        <v>117.12421075116217</v>
      </c>
    </row>
    <row r="139" spans="1:34" x14ac:dyDescent="0.25">
      <c r="A139" s="31">
        <v>9</v>
      </c>
      <c r="B139" s="31" t="s">
        <v>114</v>
      </c>
      <c r="C139" s="13">
        <v>50.484621773109332</v>
      </c>
      <c r="D139" s="13">
        <v>51.549682326334974</v>
      </c>
      <c r="E139" s="13">
        <v>52.936160143826839</v>
      </c>
      <c r="F139" s="13">
        <v>54.225935946566857</v>
      </c>
      <c r="G139" s="13">
        <v>55.504157163335087</v>
      </c>
      <c r="H139" s="13">
        <v>58.922094713350688</v>
      </c>
      <c r="I139" s="13">
        <v>61.273421397242146</v>
      </c>
      <c r="J139" s="13">
        <v>63.110142234742256</v>
      </c>
      <c r="K139" s="13">
        <v>63.502519632906044</v>
      </c>
      <c r="L139" s="13">
        <v>64.743583024801225</v>
      </c>
      <c r="M139" s="13">
        <v>65.519454825382198</v>
      </c>
      <c r="N139" s="13">
        <v>67.073690963936784</v>
      </c>
      <c r="O139" s="13">
        <v>69.697426707922432</v>
      </c>
      <c r="P139" s="13">
        <v>72.450672425640533</v>
      </c>
      <c r="Q139" s="13">
        <v>74.834656529637357</v>
      </c>
      <c r="R139" s="13">
        <v>77.491017964071872</v>
      </c>
      <c r="S139" s="13">
        <v>80.747403152877908</v>
      </c>
      <c r="T139" s="13">
        <v>82.684286599215383</v>
      </c>
      <c r="U139" s="13">
        <v>87.147203568571371</v>
      </c>
      <c r="V139" s="13">
        <v>88.454022647773769</v>
      </c>
      <c r="W139" s="13">
        <v>91.382798918292465</v>
      </c>
      <c r="X139" s="13">
        <v>93.019815631894119</v>
      </c>
      <c r="Y139" s="13">
        <v>91.977239155641001</v>
      </c>
      <c r="Z139" s="13">
        <v>95.483319076133455</v>
      </c>
      <c r="AA139" s="13">
        <v>97.048759623609925</v>
      </c>
      <c r="AB139" s="13">
        <v>100</v>
      </c>
      <c r="AC139" s="13">
        <v>100.74079238782707</v>
      </c>
      <c r="AD139" s="13">
        <v>104.39017964071857</v>
      </c>
      <c r="AE139" s="13">
        <v>106.28565491125718</v>
      </c>
      <c r="AF139" s="13">
        <v>107.98902195608783</v>
      </c>
      <c r="AG139" s="13">
        <v>112.02162838502102</v>
      </c>
      <c r="AH139" s="13">
        <v>114.04656706005464</v>
      </c>
    </row>
    <row r="140" spans="1:34" x14ac:dyDescent="0.25">
      <c r="A140" s="31">
        <v>10</v>
      </c>
      <c r="B140" s="31" t="s">
        <v>115</v>
      </c>
      <c r="C140" s="13">
        <v>50.647480995766003</v>
      </c>
      <c r="D140" s="13">
        <v>53.40061761629191</v>
      </c>
      <c r="E140" s="13">
        <v>54.720789155720894</v>
      </c>
      <c r="F140" s="13">
        <v>55.646919726875815</v>
      </c>
      <c r="G140" s="13">
        <v>56.679334140623325</v>
      </c>
      <c r="H140" s="13">
        <v>61.44296740037332</v>
      </c>
      <c r="I140" s="13">
        <v>64.304162731118453</v>
      </c>
      <c r="J140" s="13">
        <v>67.211081332415958</v>
      </c>
      <c r="K140" s="13">
        <v>65.996928106184939</v>
      </c>
      <c r="L140" s="13">
        <v>65.61850055812846</v>
      </c>
      <c r="M140" s="13">
        <v>66.982337330430795</v>
      </c>
      <c r="N140" s="13">
        <v>66.512163626767247</v>
      </c>
      <c r="O140" s="13">
        <v>69.409471342083208</v>
      </c>
      <c r="P140" s="13">
        <v>71.639492079335611</v>
      </c>
      <c r="Q140" s="13">
        <v>72.161059563417453</v>
      </c>
      <c r="R140" s="13">
        <v>74.701985649710693</v>
      </c>
      <c r="S140" s="13">
        <v>77.628643155548986</v>
      </c>
      <c r="T140" s="13">
        <v>83.078301256162447</v>
      </c>
      <c r="U140" s="13">
        <v>84.869627886249063</v>
      </c>
      <c r="V140" s="13">
        <v>88.785782823125942</v>
      </c>
      <c r="W140" s="13">
        <v>92.654393958110106</v>
      </c>
      <c r="X140" s="13">
        <v>96.266941034034886</v>
      </c>
      <c r="Y140" s="13">
        <v>92.208715267506662</v>
      </c>
      <c r="Z140" s="13">
        <v>96.124442637736749</v>
      </c>
      <c r="AA140" s="13">
        <v>98.813587745806657</v>
      </c>
      <c r="AB140" s="13">
        <v>100</v>
      </c>
      <c r="AC140" s="13">
        <v>100.39299517818436</v>
      </c>
      <c r="AD140" s="13">
        <v>103.5053764145549</v>
      </c>
      <c r="AE140" s="13">
        <v>104.22019231726706</v>
      </c>
      <c r="AF140" s="13">
        <v>105.86155695769307</v>
      </c>
      <c r="AG140" s="13">
        <v>112.11456331411489</v>
      </c>
      <c r="AH140" s="13">
        <v>115.99854782424012</v>
      </c>
    </row>
    <row r="141" spans="1:34" x14ac:dyDescent="0.25">
      <c r="A141" s="31">
        <v>11</v>
      </c>
      <c r="B141" s="31" t="s">
        <v>116</v>
      </c>
      <c r="C141" s="13">
        <v>48.89498747483006</v>
      </c>
      <c r="D141" s="13">
        <v>51.733162816320267</v>
      </c>
      <c r="E141" s="13">
        <v>53.331334855529086</v>
      </c>
      <c r="F141" s="13">
        <v>55.520614334667016</v>
      </c>
      <c r="G141" s="13">
        <v>58.304913260723481</v>
      </c>
      <c r="H141" s="13">
        <v>61.641570940286655</v>
      </c>
      <c r="I141" s="13">
        <v>62.547658766867855</v>
      </c>
      <c r="J141" s="13">
        <v>64.496459956950616</v>
      </c>
      <c r="K141" s="13">
        <v>64.669659170662143</v>
      </c>
      <c r="L141" s="13">
        <v>65.084838788805982</v>
      </c>
      <c r="M141" s="13">
        <v>65.418963322024993</v>
      </c>
      <c r="N141" s="13">
        <v>65.939791599651258</v>
      </c>
      <c r="O141" s="13">
        <v>67.890741062552394</v>
      </c>
      <c r="P141" s="13">
        <v>70.759303234410311</v>
      </c>
      <c r="Q141" s="13">
        <v>71.63091438681893</v>
      </c>
      <c r="R141" s="13">
        <v>74.404461197966356</v>
      </c>
      <c r="S141" s="13">
        <v>77.432272620444806</v>
      </c>
      <c r="T141" s="13">
        <v>80.592621916708708</v>
      </c>
      <c r="U141" s="13">
        <v>82.794146279923538</v>
      </c>
      <c r="V141" s="13">
        <v>85.82973257148204</v>
      </c>
      <c r="W141" s="13">
        <v>89.131795289323478</v>
      </c>
      <c r="X141" s="13">
        <v>92.050005674734805</v>
      </c>
      <c r="Y141" s="13">
        <v>93.200929038876211</v>
      </c>
      <c r="Z141" s="13">
        <v>95.558078790561368</v>
      </c>
      <c r="AA141" s="13">
        <v>97.945928218503909</v>
      </c>
      <c r="AB141" s="13">
        <v>99.999999999999986</v>
      </c>
      <c r="AC141" s="13">
        <v>99.787182700872123</v>
      </c>
      <c r="AD141" s="13">
        <v>102.26086548009759</v>
      </c>
      <c r="AE141" s="13">
        <v>104.0021943584352</v>
      </c>
      <c r="AF141" s="13">
        <v>105.59629153604506</v>
      </c>
      <c r="AG141" s="13">
        <v>109.79043103033258</v>
      </c>
      <c r="AH141" s="13">
        <v>112.56902110259561</v>
      </c>
    </row>
    <row r="142" spans="1:34" x14ac:dyDescent="0.25">
      <c r="A142" s="31">
        <v>12</v>
      </c>
      <c r="B142" s="31" t="s">
        <v>117</v>
      </c>
      <c r="C142" s="13">
        <v>45.039557513659965</v>
      </c>
      <c r="D142" s="13">
        <v>46.964495480264226</v>
      </c>
      <c r="E142" s="13">
        <v>49.508256780300684</v>
      </c>
      <c r="F142" s="13">
        <v>51.115730571961279</v>
      </c>
      <c r="G142" s="13">
        <v>53.527851518555273</v>
      </c>
      <c r="H142" s="13">
        <v>54.911714418213336</v>
      </c>
      <c r="I142" s="13">
        <v>57.155234169729432</v>
      </c>
      <c r="J142" s="13">
        <v>58.272804250041048</v>
      </c>
      <c r="K142" s="13">
        <v>56.769685915001141</v>
      </c>
      <c r="L142" s="13">
        <v>56.780655906330118</v>
      </c>
      <c r="M142" s="13">
        <v>60.1479705933166</v>
      </c>
      <c r="N142" s="13">
        <v>62.058429010564801</v>
      </c>
      <c r="O142" s="13">
        <v>64.773545664230127</v>
      </c>
      <c r="P142" s="13">
        <v>68.755725403881314</v>
      </c>
      <c r="Q142" s="13">
        <v>68.125302864577691</v>
      </c>
      <c r="R142" s="13">
        <v>70.654070335683699</v>
      </c>
      <c r="S142" s="13">
        <v>74.258997079692804</v>
      </c>
      <c r="T142" s="13">
        <v>78.434268318903193</v>
      </c>
      <c r="U142" s="13">
        <v>80.865988476325185</v>
      </c>
      <c r="V142" s="13">
        <v>83.812248450472794</v>
      </c>
      <c r="W142" s="13">
        <v>86.757784277447655</v>
      </c>
      <c r="X142" s="13">
        <v>88.230990131241043</v>
      </c>
      <c r="Y142" s="13">
        <v>90.584217362559428</v>
      </c>
      <c r="Z142" s="13">
        <v>94.347849162521541</v>
      </c>
      <c r="AA142" s="13">
        <v>98.228553769435337</v>
      </c>
      <c r="AB142" s="13">
        <v>100</v>
      </c>
      <c r="AC142" s="13">
        <v>99.935942905865346</v>
      </c>
      <c r="AD142" s="13">
        <v>102.39595544243929</v>
      </c>
      <c r="AE142" s="13">
        <v>105.27493596539304</v>
      </c>
      <c r="AF142" s="13">
        <v>105.17401637942352</v>
      </c>
      <c r="AG142" s="13">
        <v>109.71667191332867</v>
      </c>
      <c r="AH142" s="13">
        <v>112.26343425918547</v>
      </c>
    </row>
    <row r="143" spans="1:34" x14ac:dyDescent="0.25">
      <c r="A143" s="31">
        <v>13</v>
      </c>
      <c r="B143" s="31" t="s">
        <v>118</v>
      </c>
      <c r="C143" s="13">
        <v>30.561620900262078</v>
      </c>
      <c r="D143" s="13">
        <v>32.549570598414931</v>
      </c>
      <c r="E143" s="13">
        <v>33.289476659048916</v>
      </c>
      <c r="F143" s="13">
        <v>35.574016183605004</v>
      </c>
      <c r="G143" s="13">
        <v>38.004583373084515</v>
      </c>
      <c r="H143" s="13">
        <v>40.990199262021129</v>
      </c>
      <c r="I143" s="13">
        <v>42.964170841427453</v>
      </c>
      <c r="J143" s="13">
        <v>45.941411538805589</v>
      </c>
      <c r="K143" s="13">
        <v>49.033909818593237</v>
      </c>
      <c r="L143" s="13">
        <v>49.39912778431578</v>
      </c>
      <c r="M143" s="13">
        <v>51.622212014683136</v>
      </c>
      <c r="N143" s="13">
        <v>54.159586485124315</v>
      </c>
      <c r="O143" s="13">
        <v>61.369703675965518</v>
      </c>
      <c r="P143" s="13">
        <v>69.521652135268724</v>
      </c>
      <c r="Q143" s="13">
        <v>64.971060458843425</v>
      </c>
      <c r="R143" s="13">
        <v>67.08996903054107</v>
      </c>
      <c r="S143" s="13">
        <v>71.76884074838182</v>
      </c>
      <c r="T143" s="13">
        <v>76.065149893500902</v>
      </c>
      <c r="U143" s="13">
        <v>78.756541603366841</v>
      </c>
      <c r="V143" s="13">
        <v>83.253936677273217</v>
      </c>
      <c r="W143" s="13">
        <v>86.890980409733871</v>
      </c>
      <c r="X143" s="13">
        <v>86.338820268978978</v>
      </c>
      <c r="Y143" s="13">
        <v>87.775950158744678</v>
      </c>
      <c r="Z143" s="13">
        <v>94.581000786342884</v>
      </c>
      <c r="AA143" s="13">
        <v>97.63040123554309</v>
      </c>
      <c r="AB143" s="13">
        <v>100</v>
      </c>
      <c r="AC143" s="13">
        <v>101.06117281100903</v>
      </c>
      <c r="AD143" s="13">
        <v>105.83010281858604</v>
      </c>
      <c r="AE143" s="13">
        <v>109.09324555472735</v>
      </c>
      <c r="AF143" s="13">
        <v>114.17571964275211</v>
      </c>
      <c r="AG143" s="13">
        <v>121.11877203206474</v>
      </c>
      <c r="AH143" s="13">
        <v>125.80579337243027</v>
      </c>
    </row>
    <row r="144" spans="1:34" x14ac:dyDescent="0.25">
      <c r="A144" s="31">
        <v>14</v>
      </c>
      <c r="B144" s="31" t="s">
        <v>119</v>
      </c>
      <c r="C144" s="13">
        <v>44.289728965979442</v>
      </c>
      <c r="D144" s="13">
        <v>43.460153351499834</v>
      </c>
      <c r="E144" s="13">
        <v>45.557547559068325</v>
      </c>
      <c r="F144" s="13">
        <v>47.589826941245335</v>
      </c>
      <c r="G144" s="13">
        <v>48.887915257330789</v>
      </c>
      <c r="H144" s="13">
        <v>50.023188028102581</v>
      </c>
      <c r="I144" s="13">
        <v>53.108314062333498</v>
      </c>
      <c r="J144" s="13">
        <v>52.514590193541878</v>
      </c>
      <c r="K144" s="13">
        <v>51.439169865859448</v>
      </c>
      <c r="L144" s="13">
        <v>52.406805876984826</v>
      </c>
      <c r="M144" s="13">
        <v>53.982545900709148</v>
      </c>
      <c r="N144" s="13">
        <v>54.956185059087247</v>
      </c>
      <c r="O144" s="13">
        <v>58.681486849450096</v>
      </c>
      <c r="P144" s="13">
        <v>61.568002258262176</v>
      </c>
      <c r="Q144" s="13">
        <v>62.926247592870624</v>
      </c>
      <c r="R144" s="13">
        <v>65.673647300809392</v>
      </c>
      <c r="S144" s="13">
        <v>69.880433467877396</v>
      </c>
      <c r="T144" s="13">
        <v>74.833121912180829</v>
      </c>
      <c r="U144" s="13">
        <v>78.01622333075332</v>
      </c>
      <c r="V144" s="13">
        <v>81.419029401092175</v>
      </c>
      <c r="W144" s="13">
        <v>84.613142574647839</v>
      </c>
      <c r="X144" s="13">
        <v>85.583598178645957</v>
      </c>
      <c r="Y144" s="13">
        <v>90.074826863374639</v>
      </c>
      <c r="Z144" s="13">
        <v>95.477501686539284</v>
      </c>
      <c r="AA144" s="13">
        <v>98.243225321913599</v>
      </c>
      <c r="AB144" s="13">
        <v>100</v>
      </c>
      <c r="AC144" s="13">
        <v>102.97456735115149</v>
      </c>
      <c r="AD144" s="13">
        <v>103.33273165959302</v>
      </c>
      <c r="AE144" s="13">
        <v>105.82936288975789</v>
      </c>
      <c r="AF144" s="13">
        <v>106.67184642473259</v>
      </c>
      <c r="AG144" s="13">
        <v>110.31404872334984</v>
      </c>
      <c r="AH144" s="13">
        <v>111.96103106692262</v>
      </c>
    </row>
    <row r="145" spans="1:34" x14ac:dyDescent="0.25">
      <c r="A145" s="31">
        <v>15</v>
      </c>
      <c r="B145" s="31" t="s">
        <v>120</v>
      </c>
      <c r="C145" s="13">
        <v>53.053620423259517</v>
      </c>
      <c r="D145" s="13">
        <v>57.041816499809229</v>
      </c>
      <c r="E145" s="13">
        <v>56.932567444855515</v>
      </c>
      <c r="F145" s="13">
        <v>55.359630416743961</v>
      </c>
      <c r="G145" s="13">
        <v>61.839012643893255</v>
      </c>
      <c r="H145" s="13">
        <v>70.692470448055886</v>
      </c>
      <c r="I145" s="13">
        <v>74.5515318028623</v>
      </c>
      <c r="J145" s="13">
        <v>80.149674692741513</v>
      </c>
      <c r="K145" s="13">
        <v>73.249261011556754</v>
      </c>
      <c r="L145" s="13">
        <v>70.579152789520279</v>
      </c>
      <c r="M145" s="13">
        <v>68.782048005205539</v>
      </c>
      <c r="N145" s="13">
        <v>76.814017257897532</v>
      </c>
      <c r="O145" s="13">
        <v>80.352106766854206</v>
      </c>
      <c r="P145" s="13">
        <v>83.415433838289687</v>
      </c>
      <c r="Q145" s="13">
        <v>82.575278688330698</v>
      </c>
      <c r="R145" s="13">
        <v>87.683139853299224</v>
      </c>
      <c r="S145" s="13">
        <v>92.915274054330382</v>
      </c>
      <c r="T145" s="13">
        <v>93.678405719291874</v>
      </c>
      <c r="U145" s="13">
        <v>93.728264404711496</v>
      </c>
      <c r="V145" s="13">
        <v>96.984567836607795</v>
      </c>
      <c r="W145" s="13">
        <v>100.2749602215182</v>
      </c>
      <c r="X145" s="13">
        <v>99.494898929197504</v>
      </c>
      <c r="Y145" s="13">
        <v>98.638866126687759</v>
      </c>
      <c r="Z145" s="13">
        <v>98.666831935653306</v>
      </c>
      <c r="AA145" s="13">
        <v>100.40613961085464</v>
      </c>
      <c r="AB145" s="13">
        <v>100</v>
      </c>
      <c r="AC145" s="13">
        <v>99.077424569328301</v>
      </c>
      <c r="AD145" s="13">
        <v>101.4665527945163</v>
      </c>
      <c r="AE145" s="13">
        <v>104.33419241834079</v>
      </c>
      <c r="AF145" s="13">
        <v>104.9017779872334</v>
      </c>
      <c r="AG145" s="13">
        <v>106.51748944079584</v>
      </c>
      <c r="AH145" s="13">
        <v>109.48574365503478</v>
      </c>
    </row>
    <row r="146" spans="1:34" x14ac:dyDescent="0.25">
      <c r="A146" s="31">
        <v>16</v>
      </c>
      <c r="B146" s="31" t="s">
        <v>121</v>
      </c>
      <c r="C146" s="13">
        <v>41.651955108774899</v>
      </c>
      <c r="D146" s="13">
        <v>41.958147495281644</v>
      </c>
      <c r="E146" s="13">
        <v>43.736245642363301</v>
      </c>
      <c r="F146" s="13">
        <v>46.319556762283561</v>
      </c>
      <c r="G146" s="13">
        <v>48.334086650791399</v>
      </c>
      <c r="H146" s="13">
        <v>49.820024495259574</v>
      </c>
      <c r="I146" s="13">
        <v>51.846162007052271</v>
      </c>
      <c r="J146" s="13">
        <v>53.250860596203516</v>
      </c>
      <c r="K146" s="13">
        <v>56.379566842979941</v>
      </c>
      <c r="L146" s="13">
        <v>56.388278408215029</v>
      </c>
      <c r="M146" s="13">
        <v>58.278416531217559</v>
      </c>
      <c r="N146" s="13">
        <v>58.682295663061026</v>
      </c>
      <c r="O146" s="13">
        <v>61.80116921512235</v>
      </c>
      <c r="P146" s="13">
        <v>64.164302089934409</v>
      </c>
      <c r="Q146" s="13">
        <v>67.164659153931836</v>
      </c>
      <c r="R146" s="13">
        <v>70.791957624612877</v>
      </c>
      <c r="S146" s="13">
        <v>74.729178787695545</v>
      </c>
      <c r="T146" s="13">
        <v>81.172659897461727</v>
      </c>
      <c r="U146" s="13">
        <v>80.101864202885949</v>
      </c>
      <c r="V146" s="13">
        <v>84.388326006024386</v>
      </c>
      <c r="W146" s="13">
        <v>87.305857819573262</v>
      </c>
      <c r="X146" s="13">
        <v>88.768286722742602</v>
      </c>
      <c r="Y146" s="13">
        <v>93.669300630170511</v>
      </c>
      <c r="Z146" s="13">
        <v>97.024969579363358</v>
      </c>
      <c r="AA146" s="13">
        <v>99.603219956062134</v>
      </c>
      <c r="AB146" s="13">
        <v>100</v>
      </c>
      <c r="AC146" s="13">
        <v>102.10547676529633</v>
      </c>
      <c r="AD146" s="13">
        <v>105.20639248148807</v>
      </c>
      <c r="AE146" s="13">
        <v>106.91269270679133</v>
      </c>
      <c r="AF146" s="13">
        <v>107.99602924933239</v>
      </c>
      <c r="AG146" s="13">
        <v>111.59823215950667</v>
      </c>
      <c r="AH146" s="13">
        <v>114.69042383277555</v>
      </c>
    </row>
    <row r="147" spans="1:34" x14ac:dyDescent="0.25">
      <c r="A147" s="31">
        <v>17</v>
      </c>
      <c r="B147" s="31" t="s">
        <v>122</v>
      </c>
      <c r="C147" s="13">
        <v>44.627722668291213</v>
      </c>
      <c r="D147" s="13">
        <v>46.245774026002813</v>
      </c>
      <c r="E147" s="13">
        <v>47.494306933160878</v>
      </c>
      <c r="F147" s="13">
        <v>49.501978379674064</v>
      </c>
      <c r="G147" s="13">
        <v>50.292225846751151</v>
      </c>
      <c r="H147" s="13">
        <v>54.54539737441182</v>
      </c>
      <c r="I147" s="13">
        <v>55.937699955273999</v>
      </c>
      <c r="J147" s="13">
        <v>57.414227123065935</v>
      </c>
      <c r="K147" s="13">
        <v>59.342491116197039</v>
      </c>
      <c r="L147" s="13">
        <v>61.227891482405504</v>
      </c>
      <c r="M147" s="13">
        <v>64.450222497179283</v>
      </c>
      <c r="N147" s="13">
        <v>65.754195767183361</v>
      </c>
      <c r="O147" s="13">
        <v>68.010517618241579</v>
      </c>
      <c r="P147" s="13">
        <v>70.687950584522767</v>
      </c>
      <c r="Q147" s="13">
        <v>72.00210083533301</v>
      </c>
      <c r="R147" s="13">
        <v>75.241916650785583</v>
      </c>
      <c r="S147" s="13">
        <v>79.293644690170979</v>
      </c>
      <c r="T147" s="13">
        <v>82.34353665463928</v>
      </c>
      <c r="U147" s="13">
        <v>84.620714075639171</v>
      </c>
      <c r="V147" s="13">
        <v>87.067153938035929</v>
      </c>
      <c r="W147" s="13">
        <v>91.008069681055474</v>
      </c>
      <c r="X147" s="13">
        <v>93.727927234708446</v>
      </c>
      <c r="Y147" s="13">
        <v>94.648999025088173</v>
      </c>
      <c r="Z147" s="13">
        <v>95.920870335841201</v>
      </c>
      <c r="AA147" s="13">
        <v>96.765557806000459</v>
      </c>
      <c r="AB147" s="13">
        <v>100</v>
      </c>
      <c r="AC147" s="13">
        <v>101.35313836550687</v>
      </c>
      <c r="AD147" s="13">
        <v>103.39558535587203</v>
      </c>
      <c r="AE147" s="13">
        <v>108.62107801941347</v>
      </c>
      <c r="AF147" s="13">
        <v>109.40403908279542</v>
      </c>
      <c r="AG147" s="13">
        <v>113.27727647092823</v>
      </c>
      <c r="AH147" s="13">
        <v>116.54518805629408</v>
      </c>
    </row>
    <row r="148" spans="1:34" x14ac:dyDescent="0.25">
      <c r="A148" s="31">
        <v>18</v>
      </c>
      <c r="B148" s="31" t="s">
        <v>123</v>
      </c>
      <c r="C148" s="13">
        <v>31.206963259019489</v>
      </c>
      <c r="D148" s="13">
        <v>34.829155177972879</v>
      </c>
      <c r="E148" s="13">
        <v>36.364065418426506</v>
      </c>
      <c r="F148" s="13">
        <v>38.556527731242625</v>
      </c>
      <c r="G148" s="13">
        <v>40.751355128122974</v>
      </c>
      <c r="H148" s="13">
        <v>44.520030787426066</v>
      </c>
      <c r="I148" s="13">
        <v>47.138317628975813</v>
      </c>
      <c r="J148" s="13">
        <v>48.53397386505393</v>
      </c>
      <c r="K148" s="13">
        <v>49.958781290589236</v>
      </c>
      <c r="L148" s="13">
        <v>52.579039881195527</v>
      </c>
      <c r="M148" s="13">
        <v>54.230645874859633</v>
      </c>
      <c r="N148" s="13">
        <v>57.103963389312277</v>
      </c>
      <c r="O148" s="13">
        <v>59.90969702323585</v>
      </c>
      <c r="P148" s="13">
        <v>63.154659125324983</v>
      </c>
      <c r="Q148" s="13">
        <v>65.117953255843275</v>
      </c>
      <c r="R148" s="13">
        <v>67.314557451060722</v>
      </c>
      <c r="S148" s="13">
        <v>71.800304306517233</v>
      </c>
      <c r="T148" s="13">
        <v>76.700203389774899</v>
      </c>
      <c r="U148" s="13">
        <v>78.703723734117901</v>
      </c>
      <c r="V148" s="13">
        <v>82.110424715333266</v>
      </c>
      <c r="W148" s="13">
        <v>87.104645870289445</v>
      </c>
      <c r="X148" s="13">
        <v>89.853361762117871</v>
      </c>
      <c r="Y148" s="13">
        <v>93.741536293092466</v>
      </c>
      <c r="Z148" s="13">
        <v>96.819469182921424</v>
      </c>
      <c r="AA148" s="13">
        <v>98.49784806171651</v>
      </c>
      <c r="AB148" s="13">
        <v>100</v>
      </c>
      <c r="AC148" s="13">
        <v>101.75164365294187</v>
      </c>
      <c r="AD148" s="13">
        <v>104.07026409853104</v>
      </c>
      <c r="AE148" s="13">
        <v>108.94037632395478</v>
      </c>
      <c r="AF148" s="13">
        <v>109.60362410431109</v>
      </c>
      <c r="AG148" s="13">
        <v>113.11431401792814</v>
      </c>
      <c r="AH148" s="13">
        <v>115.74880435509117</v>
      </c>
    </row>
    <row r="149" spans="1:34" x14ac:dyDescent="0.25">
      <c r="A149" s="31">
        <v>19</v>
      </c>
      <c r="B149" s="31" t="s">
        <v>124</v>
      </c>
      <c r="C149" s="13">
        <v>48.308895251770281</v>
      </c>
      <c r="D149" s="13">
        <v>50.069177076642632</v>
      </c>
      <c r="E149" s="13">
        <v>51.738791000365431</v>
      </c>
      <c r="F149" s="13">
        <v>53.699195879641628</v>
      </c>
      <c r="G149" s="13">
        <v>56.464872169906805</v>
      </c>
      <c r="H149" s="13">
        <v>58.639326696401334</v>
      </c>
      <c r="I149" s="13">
        <v>60.152436288045415</v>
      </c>
      <c r="J149" s="13">
        <v>61.152471991455975</v>
      </c>
      <c r="K149" s="13">
        <v>61.778030932706436</v>
      </c>
      <c r="L149" s="13">
        <v>62.004606146020876</v>
      </c>
      <c r="M149" s="13">
        <v>63.864399029500873</v>
      </c>
      <c r="N149" s="13">
        <v>66.782725140250861</v>
      </c>
      <c r="O149" s="13">
        <v>68.947115543991885</v>
      </c>
      <c r="P149" s="13">
        <v>71.765887897131307</v>
      </c>
      <c r="Q149" s="13">
        <v>74.188764906196454</v>
      </c>
      <c r="R149" s="13">
        <v>76.383412273230107</v>
      </c>
      <c r="S149" s="13">
        <v>80.761331479112727</v>
      </c>
      <c r="T149" s="13">
        <v>83.178796691926308</v>
      </c>
      <c r="U149" s="13">
        <v>85.280757342249018</v>
      </c>
      <c r="V149" s="13">
        <v>86.678741667523312</v>
      </c>
      <c r="W149" s="13">
        <v>89.68223026019534</v>
      </c>
      <c r="X149" s="13">
        <v>91.909115992212946</v>
      </c>
      <c r="Y149" s="13">
        <v>93.465115712260399</v>
      </c>
      <c r="Z149" s="13">
        <v>97.404680694104087</v>
      </c>
      <c r="AA149" s="13">
        <v>96.450149864887536</v>
      </c>
      <c r="AB149" s="13">
        <v>100.00000000000001</v>
      </c>
      <c r="AC149" s="13">
        <v>101.80518308396481</v>
      </c>
      <c r="AD149" s="13">
        <v>106.14245014107721</v>
      </c>
      <c r="AE149" s="13">
        <v>106.49627648337845</v>
      </c>
      <c r="AF149" s="13">
        <v>107.89584721041734</v>
      </c>
      <c r="AG149" s="13">
        <v>109.71767197738555</v>
      </c>
      <c r="AH149" s="13">
        <v>112.34867669602669</v>
      </c>
    </row>
    <row r="150" spans="1:34" x14ac:dyDescent="0.25">
      <c r="A150" s="31">
        <v>20</v>
      </c>
      <c r="B150" s="31" t="s">
        <v>125</v>
      </c>
      <c r="C150" s="13">
        <v>45.946940153834746</v>
      </c>
      <c r="D150" s="13">
        <v>48.33584299007115</v>
      </c>
      <c r="E150" s="13">
        <v>50.352454907099009</v>
      </c>
      <c r="F150" s="13">
        <v>50.998787285348484</v>
      </c>
      <c r="G150" s="13">
        <v>54.119358307121587</v>
      </c>
      <c r="H150" s="13">
        <v>57.88200899579757</v>
      </c>
      <c r="I150" s="13">
        <v>59.723559348549792</v>
      </c>
      <c r="J150" s="13">
        <v>61.120781860721159</v>
      </c>
      <c r="K150" s="13">
        <v>60.983048922105205</v>
      </c>
      <c r="L150" s="13">
        <v>62.13731571880048</v>
      </c>
      <c r="M150" s="13">
        <v>64.768651392227312</v>
      </c>
      <c r="N150" s="13">
        <v>65.123582967800743</v>
      </c>
      <c r="O150" s="13">
        <v>68.062956689457337</v>
      </c>
      <c r="P150" s="13">
        <v>69.927823226816727</v>
      </c>
      <c r="Q150" s="13">
        <v>72.32969326166004</v>
      </c>
      <c r="R150" s="13">
        <v>75.042274127778015</v>
      </c>
      <c r="S150" s="13">
        <v>78.048451536896948</v>
      </c>
      <c r="T150" s="13">
        <v>82.605850527640044</v>
      </c>
      <c r="U150" s="13">
        <v>84.404168449785431</v>
      </c>
      <c r="V150" s="13">
        <v>86.601510710682348</v>
      </c>
      <c r="W150" s="13">
        <v>90.68293998786956</v>
      </c>
      <c r="X150" s="13">
        <v>92.78895514680417</v>
      </c>
      <c r="Y150" s="13">
        <v>91.371795446396547</v>
      </c>
      <c r="Z150" s="13">
        <v>95.853079645189936</v>
      </c>
      <c r="AA150" s="13">
        <v>96.040567535727078</v>
      </c>
      <c r="AB150" s="13">
        <v>100</v>
      </c>
      <c r="AC150" s="13">
        <v>103.45369884239102</v>
      </c>
      <c r="AD150" s="13">
        <v>108.77494653741739</v>
      </c>
      <c r="AE150" s="13">
        <v>107.23226836148331</v>
      </c>
      <c r="AF150" s="13">
        <v>110.31263241957036</v>
      </c>
      <c r="AG150" s="13">
        <v>111.86260211448449</v>
      </c>
      <c r="AH150" s="13">
        <v>114.73137162228232</v>
      </c>
    </row>
    <row r="151" spans="1:34" x14ac:dyDescent="0.25">
      <c r="A151" s="31">
        <v>21</v>
      </c>
      <c r="B151" s="31" t="s">
        <v>126</v>
      </c>
      <c r="C151" s="13">
        <v>32.662276288217683</v>
      </c>
      <c r="D151" s="13">
        <v>34.226974828750038</v>
      </c>
      <c r="E151" s="13">
        <v>35.4396946637223</v>
      </c>
      <c r="F151" s="13">
        <v>37.450896012259335</v>
      </c>
      <c r="G151" s="13">
        <v>39.704924332407359</v>
      </c>
      <c r="H151" s="13">
        <v>41.603116550785536</v>
      </c>
      <c r="I151" s="13">
        <v>43.446611999914715</v>
      </c>
      <c r="J151" s="13">
        <v>44.874168964076667</v>
      </c>
      <c r="K151" s="13">
        <v>45.806840147780214</v>
      </c>
      <c r="L151" s="13">
        <v>47.90173526999213</v>
      </c>
      <c r="M151" s="13">
        <v>49.399055753032556</v>
      </c>
      <c r="N151" s="13">
        <v>53.450276412458088</v>
      </c>
      <c r="O151" s="13">
        <v>56.655349753344282</v>
      </c>
      <c r="P151" s="13">
        <v>61.663925117894941</v>
      </c>
      <c r="Q151" s="13">
        <v>63.847350748049728</v>
      </c>
      <c r="R151" s="13">
        <v>67.665621024066766</v>
      </c>
      <c r="S151" s="13">
        <v>73.398368647506544</v>
      </c>
      <c r="T151" s="13">
        <v>78.021650706087229</v>
      </c>
      <c r="U151" s="13">
        <v>82.232230317129904</v>
      </c>
      <c r="V151" s="13">
        <v>85.963104463977388</v>
      </c>
      <c r="W151" s="13">
        <v>92.543872796452874</v>
      </c>
      <c r="X151" s="13">
        <v>97.254316150361234</v>
      </c>
      <c r="Y151" s="13">
        <v>95.106905257511372</v>
      </c>
      <c r="Z151" s="13">
        <v>98.069010522657962</v>
      </c>
      <c r="AA151" s="13">
        <v>98.04722959935485</v>
      </c>
      <c r="AB151" s="13">
        <v>100</v>
      </c>
      <c r="AC151" s="13">
        <v>102.73372686486951</v>
      </c>
      <c r="AD151" s="13">
        <v>108.17925798946979</v>
      </c>
      <c r="AE151" s="13">
        <v>106.9666034039427</v>
      </c>
      <c r="AF151" s="13">
        <v>110.28673499521028</v>
      </c>
      <c r="AG151" s="13">
        <v>113.84452992066478</v>
      </c>
      <c r="AH151" s="13">
        <v>118.36802728445168</v>
      </c>
    </row>
    <row r="152" spans="1:34" x14ac:dyDescent="0.25">
      <c r="A152" s="31">
        <v>22</v>
      </c>
      <c r="B152" s="31" t="s">
        <v>127</v>
      </c>
      <c r="C152" s="13">
        <v>48.444440196737318</v>
      </c>
      <c r="D152" s="13">
        <v>50.444075569517018</v>
      </c>
      <c r="E152" s="13">
        <v>52.439662852435099</v>
      </c>
      <c r="F152" s="13">
        <v>54.266895776375875</v>
      </c>
      <c r="G152" s="13">
        <v>56.483871700518669</v>
      </c>
      <c r="H152" s="13">
        <v>59.364051522014073</v>
      </c>
      <c r="I152" s="13">
        <v>61.441899773590364</v>
      </c>
      <c r="J152" s="13">
        <v>62.960140823463576</v>
      </c>
      <c r="K152" s="13">
        <v>64.795460693547824</v>
      </c>
      <c r="L152" s="13">
        <v>64.74193348738396</v>
      </c>
      <c r="M152" s="13">
        <v>65.26870345967842</v>
      </c>
      <c r="N152" s="13">
        <v>65.038862952940661</v>
      </c>
      <c r="O152" s="13">
        <v>68.23006006966547</v>
      </c>
      <c r="P152" s="13">
        <v>70.61963116418805</v>
      </c>
      <c r="Q152" s="13">
        <v>73.58817251433544</v>
      </c>
      <c r="R152" s="13">
        <v>76.662289223521057</v>
      </c>
      <c r="S152" s="13">
        <v>80.380813017032253</v>
      </c>
      <c r="T152" s="13">
        <v>82.033295680496252</v>
      </c>
      <c r="U152" s="13">
        <v>84.826455134377113</v>
      </c>
      <c r="V152" s="13">
        <v>86.217439149446989</v>
      </c>
      <c r="W152" s="13">
        <v>89.17757676862486</v>
      </c>
      <c r="X152" s="13">
        <v>92.230467567789859</v>
      </c>
      <c r="Y152" s="13">
        <v>92.043057877097411</v>
      </c>
      <c r="Z152" s="13">
        <v>96.133604123187212</v>
      </c>
      <c r="AA152" s="13">
        <v>98.122231796647213</v>
      </c>
      <c r="AB152" s="13">
        <v>100</v>
      </c>
      <c r="AC152" s="13">
        <v>101.61018646741279</v>
      </c>
      <c r="AD152" s="13">
        <v>104.53329685883629</v>
      </c>
      <c r="AE152" s="13">
        <v>105.30619845422579</v>
      </c>
      <c r="AF152" s="13">
        <v>105.42114670197651</v>
      </c>
      <c r="AG152" s="13">
        <v>107.53499525003147</v>
      </c>
      <c r="AH152" s="13">
        <v>110.94391972019707</v>
      </c>
    </row>
    <row r="153" spans="1:34" x14ac:dyDescent="0.25">
      <c r="A153" s="31">
        <v>23</v>
      </c>
      <c r="B153" s="31" t="s">
        <v>128</v>
      </c>
      <c r="C153" s="13">
        <v>49.522805944458995</v>
      </c>
      <c r="D153" s="13">
        <v>52.685025917749869</v>
      </c>
      <c r="E153" s="13">
        <v>53.985023487407901</v>
      </c>
      <c r="F153" s="13">
        <v>57.116869865066825</v>
      </c>
      <c r="G153" s="13">
        <v>58.801272092881753</v>
      </c>
      <c r="H153" s="13">
        <v>62.895899633795288</v>
      </c>
      <c r="I153" s="13">
        <v>64.252442314518021</v>
      </c>
      <c r="J153" s="13">
        <v>65.906303358020551</v>
      </c>
      <c r="K153" s="13">
        <v>67.918107335348807</v>
      </c>
      <c r="L153" s="13">
        <v>69.266174222165276</v>
      </c>
      <c r="M153" s="13">
        <v>69.752228868610331</v>
      </c>
      <c r="N153" s="13">
        <v>75.574236318298588</v>
      </c>
      <c r="O153" s="13">
        <v>78.13457705536193</v>
      </c>
      <c r="P153" s="13">
        <v>81.279667506438287</v>
      </c>
      <c r="Q153" s="13">
        <v>79.982542724179737</v>
      </c>
      <c r="R153" s="13">
        <v>82.28523825185286</v>
      </c>
      <c r="S153" s="13">
        <v>85.332006352748436</v>
      </c>
      <c r="T153" s="13">
        <v>87.354991559347951</v>
      </c>
      <c r="U153" s="13">
        <v>91.142790673790188</v>
      </c>
      <c r="V153" s="13">
        <v>92.636679840167616</v>
      </c>
      <c r="W153" s="13">
        <v>95.227187507907615</v>
      </c>
      <c r="X153" s="13">
        <v>97.713397576476325</v>
      </c>
      <c r="Y153" s="13">
        <v>94.136893587613073</v>
      </c>
      <c r="Z153" s="13">
        <v>96.514424112590461</v>
      </c>
      <c r="AA153" s="13">
        <v>98.745234018418031</v>
      </c>
      <c r="AB153" s="13">
        <v>100</v>
      </c>
      <c r="AC153" s="13">
        <v>100.35838778639001</v>
      </c>
      <c r="AD153" s="13">
        <v>102.38548817730313</v>
      </c>
      <c r="AE153" s="13">
        <v>103.1680765067358</v>
      </c>
      <c r="AF153" s="13">
        <v>104.35363154858108</v>
      </c>
      <c r="AG153" s="13">
        <v>106.36482688979984</v>
      </c>
      <c r="AH153" s="13">
        <v>110.89396649426617</v>
      </c>
    </row>
    <row r="154" spans="1:34" x14ac:dyDescent="0.25">
      <c r="A154" s="31">
        <v>24</v>
      </c>
      <c r="B154" s="31" t="s">
        <v>129</v>
      </c>
      <c r="C154" s="13">
        <v>35.523337761447301</v>
      </c>
      <c r="D154" s="13">
        <v>34.099879112260822</v>
      </c>
      <c r="E154" s="13">
        <v>36.664986621166626</v>
      </c>
      <c r="F154" s="13">
        <v>38.285823082276721</v>
      </c>
      <c r="G154" s="13">
        <v>41.276814315471299</v>
      </c>
      <c r="H154" s="13">
        <v>43.288402640515443</v>
      </c>
      <c r="I154" s="13">
        <v>46.304964577855479</v>
      </c>
      <c r="J154" s="13">
        <v>47.282459716956211</v>
      </c>
      <c r="K154" s="13">
        <v>48.292066356934477</v>
      </c>
      <c r="L154" s="13">
        <v>47.327724729303711</v>
      </c>
      <c r="M154" s="13">
        <v>50.536384033713134</v>
      </c>
      <c r="N154" s="13">
        <v>53.944051271147842</v>
      </c>
      <c r="O154" s="13">
        <v>55.103733462994505</v>
      </c>
      <c r="P154" s="13">
        <v>56.57831235846605</v>
      </c>
      <c r="Q154" s="13">
        <v>62.717904866534163</v>
      </c>
      <c r="R154" s="13">
        <v>58.819581873374062</v>
      </c>
      <c r="S154" s="13">
        <v>64.806771355384782</v>
      </c>
      <c r="T154" s="13">
        <v>69.762779819579023</v>
      </c>
      <c r="U154" s="13">
        <v>74.986078627909563</v>
      </c>
      <c r="V154" s="13">
        <v>86.91947878382895</v>
      </c>
      <c r="W154" s="13">
        <v>85.484616514246127</v>
      </c>
      <c r="X154" s="13">
        <v>87.081935143353817</v>
      </c>
      <c r="Y154" s="13">
        <v>89.252010837480185</v>
      </c>
      <c r="Z154" s="13">
        <v>92.41492125867596</v>
      </c>
      <c r="AA154" s="13">
        <v>94.175297917362727</v>
      </c>
      <c r="AB154" s="13">
        <v>100</v>
      </c>
      <c r="AC154" s="13">
        <v>103.5471656086424</v>
      </c>
      <c r="AD154" s="13">
        <v>106.14767791513533</v>
      </c>
      <c r="AE154" s="13">
        <v>111.35871569850549</v>
      </c>
      <c r="AF154" s="13">
        <v>109.12772003175607</v>
      </c>
      <c r="AG154" s="13">
        <v>110.51978425850794</v>
      </c>
      <c r="AH154" s="13">
        <v>114.19502649038233</v>
      </c>
    </row>
    <row r="155" spans="1:34" x14ac:dyDescent="0.25">
      <c r="A155" s="31">
        <v>25</v>
      </c>
      <c r="B155" s="31" t="s">
        <v>130</v>
      </c>
      <c r="C155" s="13">
        <v>38.580672674503397</v>
      </c>
      <c r="D155" s="13">
        <v>41.053945455125373</v>
      </c>
      <c r="E155" s="13">
        <v>43.485215131705516</v>
      </c>
      <c r="F155" s="13">
        <v>45.341582267134278</v>
      </c>
      <c r="G155" s="13">
        <v>47.957783668146433</v>
      </c>
      <c r="H155" s="13">
        <v>50.325035359632068</v>
      </c>
      <c r="I155" s="13">
        <v>52.323907944070775</v>
      </c>
      <c r="J155" s="13">
        <v>53.528501292140668</v>
      </c>
      <c r="K155" s="13">
        <v>54.758478941802785</v>
      </c>
      <c r="L155" s="13">
        <v>55.603984371919395</v>
      </c>
      <c r="M155" s="13">
        <v>57.274287739391482</v>
      </c>
      <c r="N155" s="13">
        <v>59.314360335475655</v>
      </c>
      <c r="O155" s="13">
        <v>62.23756966711823</v>
      </c>
      <c r="P155" s="13">
        <v>66.128032138172529</v>
      </c>
      <c r="Q155" s="13">
        <v>68.276199042478638</v>
      </c>
      <c r="R155" s="13">
        <v>70.236959320081695</v>
      </c>
      <c r="S155" s="13">
        <v>73.99724517764318</v>
      </c>
      <c r="T155" s="13">
        <v>77.470491828968022</v>
      </c>
      <c r="U155" s="13">
        <v>80.665816673213826</v>
      </c>
      <c r="V155" s="13">
        <v>82.415966044701193</v>
      </c>
      <c r="W155" s="13">
        <v>87.50334899640977</v>
      </c>
      <c r="X155" s="13">
        <v>89.23992854646454</v>
      </c>
      <c r="Y155" s="13">
        <v>92.491118638495934</v>
      </c>
      <c r="Z155" s="13">
        <v>95.64493283632298</v>
      </c>
      <c r="AA155" s="13">
        <v>96.560449822146253</v>
      </c>
      <c r="AB155" s="13">
        <v>100</v>
      </c>
      <c r="AC155" s="13">
        <v>101.30972040373172</v>
      </c>
      <c r="AD155" s="13">
        <v>105.97718105382744</v>
      </c>
      <c r="AE155" s="13">
        <v>108.69273068229791</v>
      </c>
      <c r="AF155" s="13">
        <v>106.9651728777684</v>
      </c>
      <c r="AG155" s="13">
        <v>108.57491401511686</v>
      </c>
      <c r="AH155" s="13">
        <v>110.96497644431737</v>
      </c>
    </row>
    <row r="156" spans="1:34" x14ac:dyDescent="0.25">
      <c r="A156" s="31">
        <v>26</v>
      </c>
      <c r="B156" s="31" t="s">
        <v>131</v>
      </c>
      <c r="C156" s="13">
        <v>47.283881239500531</v>
      </c>
      <c r="D156" s="13">
        <v>49.571249278408239</v>
      </c>
      <c r="E156" s="13">
        <v>50.822483051836038</v>
      </c>
      <c r="F156" s="13">
        <v>52.793922153348575</v>
      </c>
      <c r="G156" s="13">
        <v>55.23407994443393</v>
      </c>
      <c r="H156" s="13">
        <v>57.457951222785113</v>
      </c>
      <c r="I156" s="13">
        <v>58.81207534017264</v>
      </c>
      <c r="J156" s="13">
        <v>59.630728203089198</v>
      </c>
      <c r="K156" s="13">
        <v>60.047168755514903</v>
      </c>
      <c r="L156" s="13">
        <v>60.013863735209789</v>
      </c>
      <c r="M156" s="13">
        <v>61.718838547232792</v>
      </c>
      <c r="N156" s="13">
        <v>65.101297514948016</v>
      </c>
      <c r="O156" s="13">
        <v>67.1037638879138</v>
      </c>
      <c r="P156" s="13">
        <v>69.452264803033998</v>
      </c>
      <c r="Q156" s="13">
        <v>71.597272466298236</v>
      </c>
      <c r="R156" s="13">
        <v>74.892660086085201</v>
      </c>
      <c r="S156" s="13">
        <v>78.160937117690253</v>
      </c>
      <c r="T156" s="13">
        <v>80.454007718838966</v>
      </c>
      <c r="U156" s="13">
        <v>82.775430119830247</v>
      </c>
      <c r="V156" s="13">
        <v>84.28155503065949</v>
      </c>
      <c r="W156" s="13">
        <v>87.988194551267966</v>
      </c>
      <c r="X156" s="13">
        <v>90.248180493863913</v>
      </c>
      <c r="Y156" s="13">
        <v>90.793961426015898</v>
      </c>
      <c r="Z156" s="13">
        <v>94.869710449153658</v>
      </c>
      <c r="AA156" s="13">
        <v>98.040261286964324</v>
      </c>
      <c r="AB156" s="13">
        <v>100</v>
      </c>
      <c r="AC156" s="13">
        <v>100.46603738163121</v>
      </c>
      <c r="AD156" s="13">
        <v>102.32944810797483</v>
      </c>
      <c r="AE156" s="13">
        <v>103.5305681955159</v>
      </c>
      <c r="AF156" s="13">
        <v>105.31461163720289</v>
      </c>
      <c r="AG156" s="13">
        <v>107.97970076153935</v>
      </c>
      <c r="AH156" s="13">
        <v>110.3567566029144</v>
      </c>
    </row>
    <row r="157" spans="1:34" x14ac:dyDescent="0.25">
      <c r="A157" s="31">
        <v>27</v>
      </c>
      <c r="B157" s="31" t="s">
        <v>40</v>
      </c>
      <c r="C157" s="13">
        <v>36.302204677499311</v>
      </c>
      <c r="D157" s="13">
        <v>38.87112636586496</v>
      </c>
      <c r="E157" s="13">
        <v>40.200005013903365</v>
      </c>
      <c r="F157" s="13">
        <v>42.298547847559874</v>
      </c>
      <c r="G157" s="13">
        <v>44.767100989246586</v>
      </c>
      <c r="H157" s="13">
        <v>47.839530753369075</v>
      </c>
      <c r="I157" s="13">
        <v>48.983679017136687</v>
      </c>
      <c r="J157" s="13">
        <v>51.581524194657746</v>
      </c>
      <c r="K157" s="13">
        <v>53.55724719119749</v>
      </c>
      <c r="L157" s="13">
        <v>55.187991224723199</v>
      </c>
      <c r="M157" s="13">
        <v>57.741763177703241</v>
      </c>
      <c r="N157" s="13">
        <v>64.755286001071141</v>
      </c>
      <c r="O157" s="13">
        <v>66.237917596066666</v>
      </c>
      <c r="P157" s="13">
        <v>70.545080360772104</v>
      </c>
      <c r="Q157" s="13">
        <v>71.196633084086628</v>
      </c>
      <c r="R157" s="13">
        <v>72.658970382630926</v>
      </c>
      <c r="S157" s="13">
        <v>74.532373567631439</v>
      </c>
      <c r="T157" s="13">
        <v>77.810949381560476</v>
      </c>
      <c r="U157" s="13">
        <v>80.833217326534125</v>
      </c>
      <c r="V157" s="13">
        <v>84.31517783172265</v>
      </c>
      <c r="W157" s="13">
        <v>88.085579342924987</v>
      </c>
      <c r="X157" s="13">
        <v>89.971288752505316</v>
      </c>
      <c r="Y157" s="13">
        <v>89.701156635563024</v>
      </c>
      <c r="Z157" s="13">
        <v>93.23298208291132</v>
      </c>
      <c r="AA157" s="13">
        <v>97.506559332259599</v>
      </c>
      <c r="AB157" s="13">
        <v>100</v>
      </c>
      <c r="AC157" s="13">
        <v>100.62998108831506</v>
      </c>
      <c r="AD157" s="13">
        <v>103.86760683671089</v>
      </c>
      <c r="AE157" s="13">
        <v>107.05296007452823</v>
      </c>
      <c r="AF157" s="13">
        <v>107.45879356417021</v>
      </c>
      <c r="AG157" s="13">
        <v>110.82617019564034</v>
      </c>
      <c r="AH157" s="13">
        <v>113.94068508603678</v>
      </c>
    </row>
    <row r="158" spans="1:34" x14ac:dyDescent="0.25">
      <c r="A158" s="31">
        <v>28</v>
      </c>
      <c r="B158" s="31" t="s">
        <v>42</v>
      </c>
      <c r="C158" s="13">
        <v>48.019755841330976</v>
      </c>
      <c r="D158" s="13">
        <v>49.395146197805538</v>
      </c>
      <c r="E158" s="13">
        <v>50.6970336097638</v>
      </c>
      <c r="F158" s="13">
        <v>52.727828970809888</v>
      </c>
      <c r="G158" s="13">
        <v>55.15113667735924</v>
      </c>
      <c r="H158" s="13">
        <v>58.72037154030776</v>
      </c>
      <c r="I158" s="13">
        <v>59.981769316189535</v>
      </c>
      <c r="J158" s="13">
        <v>62.663909868066462</v>
      </c>
      <c r="K158" s="13">
        <v>64.703579253494183</v>
      </c>
      <c r="L158" s="13">
        <v>66.182787654071063</v>
      </c>
      <c r="M158" s="13">
        <v>68.431400512771489</v>
      </c>
      <c r="N158" s="13">
        <v>74.445250613420299</v>
      </c>
      <c r="O158" s="13">
        <v>75.927090801440201</v>
      </c>
      <c r="P158" s="13">
        <v>78.69768636275839</v>
      </c>
      <c r="Q158" s="13">
        <v>78.275996813802863</v>
      </c>
      <c r="R158" s="13">
        <v>81.496427576766976</v>
      </c>
      <c r="S158" s="13">
        <v>85.292749056481227</v>
      </c>
      <c r="T158" s="13">
        <v>87.575587202433994</v>
      </c>
      <c r="U158" s="13">
        <v>89.604067491267543</v>
      </c>
      <c r="V158" s="13">
        <v>91.507183744439587</v>
      </c>
      <c r="W158" s="13">
        <v>93.331183960847724</v>
      </c>
      <c r="X158" s="13">
        <v>94.071790771564963</v>
      </c>
      <c r="Y158" s="13">
        <v>94.693684365421319</v>
      </c>
      <c r="Z158" s="13">
        <v>96.944696097470739</v>
      </c>
      <c r="AA158" s="13">
        <v>99.03072748791287</v>
      </c>
      <c r="AB158" s="13">
        <v>100</v>
      </c>
      <c r="AC158" s="13">
        <v>101.84153556140991</v>
      </c>
      <c r="AD158" s="13">
        <v>103.73528848931475</v>
      </c>
      <c r="AE158" s="13">
        <v>106.30951866772841</v>
      </c>
      <c r="AF158" s="13">
        <v>107.38404269379191</v>
      </c>
      <c r="AG158" s="13">
        <v>110.39987473875209</v>
      </c>
      <c r="AH158" s="13">
        <v>114.5771179291548</v>
      </c>
    </row>
    <row r="159" spans="1:34" x14ac:dyDescent="0.25">
      <c r="A159" s="31">
        <v>29</v>
      </c>
      <c r="B159" s="31" t="s">
        <v>132</v>
      </c>
      <c r="C159" s="13">
        <v>42.139189217659855</v>
      </c>
      <c r="D159" s="13">
        <v>52.362023321862544</v>
      </c>
      <c r="E159" s="13">
        <v>54.840494750301566</v>
      </c>
      <c r="F159" s="13">
        <v>55.232789525205568</v>
      </c>
      <c r="G159" s="13">
        <v>57.754118977051704</v>
      </c>
      <c r="H159" s="13">
        <v>62.377388955530648</v>
      </c>
      <c r="I159" s="13">
        <v>64.763464203066661</v>
      </c>
      <c r="J159" s="13">
        <v>67.093907262744196</v>
      </c>
      <c r="K159" s="13">
        <v>69.221466537816994</v>
      </c>
      <c r="L159" s="13">
        <v>69.38291986672246</v>
      </c>
      <c r="M159" s="13">
        <v>68.075013958109125</v>
      </c>
      <c r="N159" s="13">
        <v>67.904102893460021</v>
      </c>
      <c r="O159" s="13">
        <v>72.316808000574412</v>
      </c>
      <c r="P159" s="13">
        <v>74.369591473026887</v>
      </c>
      <c r="Q159" s="13">
        <v>76.991635529101927</v>
      </c>
      <c r="R159" s="13">
        <v>82.135362844646423</v>
      </c>
      <c r="S159" s="13">
        <v>83.261149472236198</v>
      </c>
      <c r="T159" s="13">
        <v>84.602312197462851</v>
      </c>
      <c r="U159" s="13">
        <v>82.514016184654437</v>
      </c>
      <c r="V159" s="13">
        <v>86.50088465417042</v>
      </c>
      <c r="W159" s="13">
        <v>92.257457344585916</v>
      </c>
      <c r="X159" s="13">
        <v>88.896961539263074</v>
      </c>
      <c r="Y159" s="13">
        <v>87.280798256267943</v>
      </c>
      <c r="Z159" s="13">
        <v>93.738358982133803</v>
      </c>
      <c r="AA159" s="13">
        <v>98.282664614598787</v>
      </c>
      <c r="AB159" s="13">
        <v>100</v>
      </c>
      <c r="AC159" s="13">
        <v>109.16772231327379</v>
      </c>
      <c r="AD159" s="13">
        <v>112.28735560990975</v>
      </c>
      <c r="AE159" s="13">
        <v>119.08676759980213</v>
      </c>
      <c r="AF159" s="13">
        <v>128.06083162850311</v>
      </c>
      <c r="AG159" s="13">
        <v>129.74212981484186</v>
      </c>
      <c r="AH159" s="13">
        <v>132.52292148822423</v>
      </c>
    </row>
    <row r="160" spans="1:34" x14ac:dyDescent="0.25">
      <c r="A160" s="31">
        <v>30</v>
      </c>
      <c r="B160" s="31" t="s">
        <v>133</v>
      </c>
      <c r="C160" s="13">
        <v>52.241368251046829</v>
      </c>
      <c r="D160" s="13">
        <v>49.361611818661153</v>
      </c>
      <c r="E160" s="13">
        <v>49.684538737759041</v>
      </c>
      <c r="F160" s="13">
        <v>51.216541144299782</v>
      </c>
      <c r="G160" s="13">
        <v>53.575074774815917</v>
      </c>
      <c r="H160" s="13">
        <v>57.688055779949217</v>
      </c>
      <c r="I160" s="13">
        <v>58.594166842300332</v>
      </c>
      <c r="J160" s="13">
        <v>59.181996198492982</v>
      </c>
      <c r="K160" s="13">
        <v>57.177576040019851</v>
      </c>
      <c r="L160" s="13">
        <v>61.468660118737141</v>
      </c>
      <c r="M160" s="13">
        <v>63.202596750203845</v>
      </c>
      <c r="N160" s="13">
        <v>65.249288689056471</v>
      </c>
      <c r="O160" s="13">
        <v>69.329172004757297</v>
      </c>
      <c r="P160" s="13">
        <v>70.892898864926835</v>
      </c>
      <c r="Q160" s="13">
        <v>72.392408236145656</v>
      </c>
      <c r="R160" s="13">
        <v>73.547996039634839</v>
      </c>
      <c r="S160" s="13">
        <v>76.610383918076224</v>
      </c>
      <c r="T160" s="13">
        <v>79.508497200804882</v>
      </c>
      <c r="U160" s="13">
        <v>80.25820333512641</v>
      </c>
      <c r="V160" s="13">
        <v>82.110771173271175</v>
      </c>
      <c r="W160" s="13">
        <v>85.54769117522153</v>
      </c>
      <c r="X160" s="13">
        <v>91.052347462603876</v>
      </c>
      <c r="Y160" s="13">
        <v>89.659710129071257</v>
      </c>
      <c r="Z160" s="13">
        <v>88.902584594892289</v>
      </c>
      <c r="AA160" s="13">
        <v>94.834365578375682</v>
      </c>
      <c r="AB160" s="13">
        <v>100</v>
      </c>
      <c r="AC160" s="13">
        <v>96.906939214631493</v>
      </c>
      <c r="AD160" s="13">
        <v>101.1383727206764</v>
      </c>
      <c r="AE160" s="13">
        <v>104.16524867074318</v>
      </c>
      <c r="AF160" s="13">
        <v>103.30948238124863</v>
      </c>
      <c r="AG160" s="13">
        <v>106.75120048174742</v>
      </c>
      <c r="AH160" s="13">
        <v>112.04125332032311</v>
      </c>
    </row>
    <row r="161" spans="1:34" x14ac:dyDescent="0.25">
      <c r="A161" s="31">
        <v>31</v>
      </c>
      <c r="B161" s="31" t="s">
        <v>134</v>
      </c>
      <c r="C161" s="13">
        <v>47.951780059711453</v>
      </c>
      <c r="D161" s="13">
        <v>47.07863356404895</v>
      </c>
      <c r="E161" s="13">
        <v>47.720128944526273</v>
      </c>
      <c r="F161" s="13">
        <v>47.337013643549462</v>
      </c>
      <c r="G161" s="13">
        <v>49.819838375439623</v>
      </c>
      <c r="H161" s="13">
        <v>50.763909774243544</v>
      </c>
      <c r="I161" s="13">
        <v>55.28601970236322</v>
      </c>
      <c r="J161" s="13">
        <v>56.415955282064253</v>
      </c>
      <c r="K161" s="13">
        <v>58.005174301588852</v>
      </c>
      <c r="L161" s="13">
        <v>60.227607902972153</v>
      </c>
      <c r="M161" s="13">
        <v>60.338558358707829</v>
      </c>
      <c r="N161" s="13">
        <v>58.689817092537346</v>
      </c>
      <c r="O161" s="13">
        <v>62.396542382592351</v>
      </c>
      <c r="P161" s="13">
        <v>63.033635791820544</v>
      </c>
      <c r="Q161" s="13">
        <v>67.808361306072641</v>
      </c>
      <c r="R161" s="13">
        <v>68.574796412309183</v>
      </c>
      <c r="S161" s="13">
        <v>69.329945306448195</v>
      </c>
      <c r="T161" s="13">
        <v>74.750836303337721</v>
      </c>
      <c r="U161" s="13">
        <v>76.119348015952355</v>
      </c>
      <c r="V161" s="13">
        <v>81.611436669545839</v>
      </c>
      <c r="W161" s="13">
        <v>87.763198046994205</v>
      </c>
      <c r="X161" s="13">
        <v>89.868782422947831</v>
      </c>
      <c r="Y161" s="13">
        <v>92.864408503712724</v>
      </c>
      <c r="Z161" s="13">
        <v>94.582951886888395</v>
      </c>
      <c r="AA161" s="13">
        <v>99.848947207812017</v>
      </c>
      <c r="AB161" s="13">
        <v>100</v>
      </c>
      <c r="AC161" s="13">
        <v>103.09758732096235</v>
      </c>
      <c r="AD161" s="13">
        <v>103.94216098213657</v>
      </c>
      <c r="AE161" s="13">
        <v>106.56181779770429</v>
      </c>
      <c r="AF161" s="13">
        <v>107.65944461397621</v>
      </c>
      <c r="AG161" s="13">
        <v>112.01418730646282</v>
      </c>
      <c r="AH161" s="13">
        <v>116.40294751797175</v>
      </c>
    </row>
    <row r="162" spans="1:34" x14ac:dyDescent="0.25">
      <c r="A162" s="31">
        <v>32</v>
      </c>
      <c r="B162" s="31" t="s">
        <v>135</v>
      </c>
      <c r="C162" s="13">
        <v>48.732324550583598</v>
      </c>
      <c r="D162" s="13">
        <v>44.927824433949546</v>
      </c>
      <c r="E162" s="13">
        <v>46.095202888248707</v>
      </c>
      <c r="F162" s="13">
        <v>49.190937909168717</v>
      </c>
      <c r="G162" s="13">
        <v>51.379689949651834</v>
      </c>
      <c r="H162" s="13">
        <v>53.7478828187093</v>
      </c>
      <c r="I162" s="13">
        <v>55.13152877066841</v>
      </c>
      <c r="J162" s="13">
        <v>58.731823066158121</v>
      </c>
      <c r="K162" s="13">
        <v>59.706871099574556</v>
      </c>
      <c r="L162" s="13">
        <v>61.775399506469718</v>
      </c>
      <c r="M162" s="13">
        <v>65.527765238226337</v>
      </c>
      <c r="N162" s="13">
        <v>66.879996298137158</v>
      </c>
      <c r="O162" s="13">
        <v>71.436496003334838</v>
      </c>
      <c r="P162" s="13">
        <v>72.921895897856913</v>
      </c>
      <c r="Q162" s="13">
        <v>74.851325646209006</v>
      </c>
      <c r="R162" s="13">
        <v>77.333868808536394</v>
      </c>
      <c r="S162" s="13">
        <v>79.718791232795198</v>
      </c>
      <c r="T162" s="13">
        <v>82.182058453294445</v>
      </c>
      <c r="U162" s="13">
        <v>85.182243830642776</v>
      </c>
      <c r="V162" s="13">
        <v>87.975713300675977</v>
      </c>
      <c r="W162" s="13">
        <v>91.002705298973453</v>
      </c>
      <c r="X162" s="13">
        <v>91.844053986381027</v>
      </c>
      <c r="Y162" s="13">
        <v>92.514232809485378</v>
      </c>
      <c r="Z162" s="13">
        <v>95.170707950513034</v>
      </c>
      <c r="AA162" s="13">
        <v>98.698365427914013</v>
      </c>
      <c r="AB162" s="13">
        <v>100</v>
      </c>
      <c r="AC162" s="13">
        <v>103.32255675753109</v>
      </c>
      <c r="AD162" s="13">
        <v>104.98032926125622</v>
      </c>
      <c r="AE162" s="13">
        <v>108.48566737339526</v>
      </c>
      <c r="AF162" s="13">
        <v>110.42416161046374</v>
      </c>
      <c r="AG162" s="13">
        <v>114.65510669962116</v>
      </c>
      <c r="AH162" s="13">
        <v>119.28440707442996</v>
      </c>
    </row>
    <row r="163" spans="1:34" x14ac:dyDescent="0.25">
      <c r="A163" s="31">
        <v>33</v>
      </c>
      <c r="B163" s="31" t="s">
        <v>136</v>
      </c>
      <c r="C163" s="13">
        <v>40.95630286710626</v>
      </c>
      <c r="D163" s="13">
        <v>43.776003069268683</v>
      </c>
      <c r="E163" s="13">
        <v>44.12594426575955</v>
      </c>
      <c r="F163" s="13">
        <v>46.441570992509213</v>
      </c>
      <c r="G163" s="13">
        <v>49.468330389664615</v>
      </c>
      <c r="H163" s="13">
        <v>51.996399863176904</v>
      </c>
      <c r="I163" s="13">
        <v>53.693449910607036</v>
      </c>
      <c r="J163" s="13">
        <v>55.126312466269667</v>
      </c>
      <c r="K163" s="13">
        <v>56.938856164052837</v>
      </c>
      <c r="L163" s="13">
        <v>59.516158011384725</v>
      </c>
      <c r="M163" s="13">
        <v>62.419217669993586</v>
      </c>
      <c r="N163" s="13">
        <v>62.932413134169742</v>
      </c>
      <c r="O163" s="13">
        <v>67.903083197855182</v>
      </c>
      <c r="P163" s="13">
        <v>70.314358517359864</v>
      </c>
      <c r="Q163" s="13">
        <v>72.899919041266159</v>
      </c>
      <c r="R163" s="13">
        <v>74.704720068450257</v>
      </c>
      <c r="S163" s="13">
        <v>77.226113923300943</v>
      </c>
      <c r="T163" s="13">
        <v>81.112173441815088</v>
      </c>
      <c r="U163" s="13">
        <v>82.844702060931908</v>
      </c>
      <c r="V163" s="13">
        <v>86.722110028229849</v>
      </c>
      <c r="W163" s="13">
        <v>89.565662637191394</v>
      </c>
      <c r="X163" s="13">
        <v>90.818722273850085</v>
      </c>
      <c r="Y163" s="13">
        <v>92.462960077110012</v>
      </c>
      <c r="Z163" s="13">
        <v>94.717906023946554</v>
      </c>
      <c r="AA163" s="13">
        <v>98.097398658912994</v>
      </c>
      <c r="AB163" s="13">
        <v>100</v>
      </c>
      <c r="AC163" s="13">
        <v>102.42633499558465</v>
      </c>
      <c r="AD163" s="13">
        <v>103.31878978613832</v>
      </c>
      <c r="AE163" s="13">
        <v>106.18056946948953</v>
      </c>
      <c r="AF163" s="13">
        <v>112.28731919475257</v>
      </c>
      <c r="AG163" s="13">
        <v>118.93729860702669</v>
      </c>
      <c r="AH163" s="13">
        <v>127.36186531768581</v>
      </c>
    </row>
    <row r="164" spans="1:34" x14ac:dyDescent="0.25">
      <c r="A164" s="31">
        <v>34</v>
      </c>
      <c r="B164" s="31" t="s">
        <v>137</v>
      </c>
      <c r="C164" s="13">
        <v>28.831490640386313</v>
      </c>
      <c r="D164" s="13">
        <v>28.821886287422142</v>
      </c>
      <c r="E164" s="13">
        <v>28.663537330248342</v>
      </c>
      <c r="F164" s="13">
        <v>28.794932146171767</v>
      </c>
      <c r="G164" s="13">
        <v>29.412538576272162</v>
      </c>
      <c r="H164" s="13">
        <v>33.249523704123085</v>
      </c>
      <c r="I164" s="13">
        <v>36.42468983313583</v>
      </c>
      <c r="J164" s="13">
        <v>36.821349490256516</v>
      </c>
      <c r="K164" s="13">
        <v>35.92205543737952</v>
      </c>
      <c r="L164" s="13">
        <v>41.473279886318373</v>
      </c>
      <c r="M164" s="13">
        <v>46.924722015007532</v>
      </c>
      <c r="N164" s="13">
        <v>46.146727864968909</v>
      </c>
      <c r="O164" s="13">
        <v>53.120126344882046</v>
      </c>
      <c r="P164" s="13">
        <v>69.463886720327366</v>
      </c>
      <c r="Q164" s="13">
        <v>72.312703583061904</v>
      </c>
      <c r="R164" s="13">
        <v>58.811815220610015</v>
      </c>
      <c r="S164" s="13">
        <v>60.908935056029172</v>
      </c>
      <c r="T164" s="13">
        <v>64.258217352679907</v>
      </c>
      <c r="U164" s="13">
        <v>65.070081926759457</v>
      </c>
      <c r="V164" s="13">
        <v>71.143426518019353</v>
      </c>
      <c r="W164" s="13">
        <v>77.45351682433801</v>
      </c>
      <c r="X164" s="13">
        <v>76.153162798113925</v>
      </c>
      <c r="Y164" s="13">
        <v>78.289788387508253</v>
      </c>
      <c r="Z164" s="13">
        <v>82.411163754811966</v>
      </c>
      <c r="AA164" s="13">
        <v>89.142730233935453</v>
      </c>
      <c r="AB164" s="13">
        <v>100</v>
      </c>
      <c r="AC164" s="13">
        <v>93.581400723690393</v>
      </c>
      <c r="AD164" s="13">
        <v>92.924731472258884</v>
      </c>
      <c r="AE164" s="13">
        <v>96.603622973825509</v>
      </c>
      <c r="AF164" s="13">
        <v>97.712144815954474</v>
      </c>
      <c r="AG164" s="13">
        <v>101.34892482941552</v>
      </c>
      <c r="AH164" s="13">
        <v>102.68524877298876</v>
      </c>
    </row>
    <row r="165" spans="1:34" x14ac:dyDescent="0.25">
      <c r="A165" s="31">
        <v>35</v>
      </c>
      <c r="B165" s="31" t="s">
        <v>138</v>
      </c>
      <c r="C165" s="13">
        <v>63.696704134084989</v>
      </c>
      <c r="D165" s="13">
        <v>61.997380925995678</v>
      </c>
      <c r="E165" s="13">
        <v>62.192247368764725</v>
      </c>
      <c r="F165" s="13">
        <v>63.956349967269951</v>
      </c>
      <c r="G165" s="13">
        <v>66.407401135548838</v>
      </c>
      <c r="H165" s="13">
        <v>68.42501518857712</v>
      </c>
      <c r="I165" s="13">
        <v>67.350978748532896</v>
      </c>
      <c r="J165" s="13">
        <v>65.558269230866287</v>
      </c>
      <c r="K165" s="13">
        <v>63.473240153105365</v>
      </c>
      <c r="L165" s="13">
        <v>63.012357131092983</v>
      </c>
      <c r="M165" s="13">
        <v>64.378752871185554</v>
      </c>
      <c r="N165" s="13">
        <v>65.618808141143148</v>
      </c>
      <c r="O165" s="13">
        <v>66.543166856696857</v>
      </c>
      <c r="P165" s="13">
        <v>70.628484049542848</v>
      </c>
      <c r="Q165" s="13">
        <v>71.382908821917781</v>
      </c>
      <c r="R165" s="13">
        <v>74.17038134283537</v>
      </c>
      <c r="S165" s="13">
        <v>77.641491490221512</v>
      </c>
      <c r="T165" s="13">
        <v>83.099799204226855</v>
      </c>
      <c r="U165" s="13">
        <v>85.242227204295077</v>
      </c>
      <c r="V165" s="13">
        <v>86.167530733687698</v>
      </c>
      <c r="W165" s="13">
        <v>90.477581957105855</v>
      </c>
      <c r="X165" s="13">
        <v>90.754982697126977</v>
      </c>
      <c r="Y165" s="13">
        <v>94.036574537648249</v>
      </c>
      <c r="Z165" s="13">
        <v>96.986366732236647</v>
      </c>
      <c r="AA165" s="13">
        <v>98.170267383030065</v>
      </c>
      <c r="AB165" s="13">
        <v>100</v>
      </c>
      <c r="AC165" s="13">
        <v>100.86273875445768</v>
      </c>
      <c r="AD165" s="13">
        <v>99.943501745385419</v>
      </c>
      <c r="AE165" s="13">
        <v>101.94065715593437</v>
      </c>
      <c r="AF165" s="13">
        <v>103.38073516974426</v>
      </c>
      <c r="AG165" s="13">
        <v>104.99732366960656</v>
      </c>
      <c r="AH165" s="13">
        <v>107.13556088147473</v>
      </c>
    </row>
    <row r="166" spans="1:34" x14ac:dyDescent="0.25">
      <c r="A166" s="31">
        <v>36</v>
      </c>
      <c r="B166" s="31" t="s">
        <v>139</v>
      </c>
      <c r="C166" s="13">
        <v>53.830986141054431</v>
      </c>
      <c r="D166" s="13">
        <v>55.296110953212064</v>
      </c>
      <c r="E166" s="13">
        <v>57.650119015320698</v>
      </c>
      <c r="F166" s="13">
        <v>59.778462945791432</v>
      </c>
      <c r="G166" s="13">
        <v>57.783027644632952</v>
      </c>
      <c r="H166" s="13">
        <v>60.209930758631771</v>
      </c>
      <c r="I166" s="13">
        <v>60.442059033654395</v>
      </c>
      <c r="J166" s="13">
        <v>62.215404893328042</v>
      </c>
      <c r="K166" s="13">
        <v>64.608796694417549</v>
      </c>
      <c r="L166" s="13">
        <v>65.516091246334852</v>
      </c>
      <c r="M166" s="13">
        <v>71.764961069345745</v>
      </c>
      <c r="N166" s="13">
        <v>72.736427398167606</v>
      </c>
      <c r="O166" s="13">
        <v>67.08525376325035</v>
      </c>
      <c r="P166" s="13">
        <v>74.118502163587763</v>
      </c>
      <c r="Q166" s="13">
        <v>74.235706179302383</v>
      </c>
      <c r="R166" s="13">
        <v>74.387797410039624</v>
      </c>
      <c r="S166" s="13">
        <v>77.247282996636443</v>
      </c>
      <c r="T166" s="13">
        <v>84.34930782253187</v>
      </c>
      <c r="U166" s="13">
        <v>87.525218710344831</v>
      </c>
      <c r="V166" s="13">
        <v>84.928483354795617</v>
      </c>
      <c r="W166" s="13">
        <v>89.489991282986693</v>
      </c>
      <c r="X166" s="13">
        <v>90.433071632852133</v>
      </c>
      <c r="Y166" s="13">
        <v>97.437104974858855</v>
      </c>
      <c r="Z166" s="13">
        <v>99.275893171392568</v>
      </c>
      <c r="AA166" s="13">
        <v>98.498978386441976</v>
      </c>
      <c r="AB166" s="13">
        <v>100</v>
      </c>
      <c r="AC166" s="13">
        <v>97.969190379879592</v>
      </c>
      <c r="AD166" s="13">
        <v>97.08233885196104</v>
      </c>
      <c r="AE166" s="13">
        <v>98.764958418518361</v>
      </c>
      <c r="AF166" s="13">
        <v>99.959841210251327</v>
      </c>
      <c r="AG166" s="13">
        <v>100.13058118685306</v>
      </c>
      <c r="AH166" s="13">
        <v>101.10542535006707</v>
      </c>
    </row>
    <row r="167" spans="1:34" x14ac:dyDescent="0.25">
      <c r="A167" s="31">
        <v>37</v>
      </c>
      <c r="B167" s="31" t="s">
        <v>140</v>
      </c>
      <c r="C167" s="13">
        <v>27.665200274744336</v>
      </c>
      <c r="D167" s="13">
        <v>29.117667062928529</v>
      </c>
      <c r="E167" s="13">
        <v>29.913005621407464</v>
      </c>
      <c r="F167" s="13">
        <v>30.968156405604361</v>
      </c>
      <c r="G167" s="13">
        <v>33.088944150879691</v>
      </c>
      <c r="H167" s="13">
        <v>34.892062681925239</v>
      </c>
      <c r="I167" s="13">
        <v>36.950067993625957</v>
      </c>
      <c r="J167" s="13">
        <v>39.477269414986544</v>
      </c>
      <c r="K167" s="13">
        <v>41.190404910125764</v>
      </c>
      <c r="L167" s="13">
        <v>44.492422876139962</v>
      </c>
      <c r="M167" s="13">
        <v>48.771746028062999</v>
      </c>
      <c r="N167" s="13">
        <v>53.8630698971226</v>
      </c>
      <c r="O167" s="13">
        <v>60.43233068947432</v>
      </c>
      <c r="P167" s="13">
        <v>62.253689387405906</v>
      </c>
      <c r="Q167" s="13">
        <v>64.692060535308372</v>
      </c>
      <c r="R167" s="13">
        <v>63.102959249400712</v>
      </c>
      <c r="S167" s="13">
        <v>67.51319059047637</v>
      </c>
      <c r="T167" s="13">
        <v>70.071068637944137</v>
      </c>
      <c r="U167" s="13">
        <v>71.598886599428837</v>
      </c>
      <c r="V167" s="13">
        <v>74.101680895748927</v>
      </c>
      <c r="W167" s="13">
        <v>79.309047265178918</v>
      </c>
      <c r="X167" s="13">
        <v>81.901511856680401</v>
      </c>
      <c r="Y167" s="13">
        <v>86.470375132614677</v>
      </c>
      <c r="Z167" s="13">
        <v>89.689155376968372</v>
      </c>
      <c r="AA167" s="13">
        <v>94.644832447673807</v>
      </c>
      <c r="AB167" s="13">
        <v>100</v>
      </c>
      <c r="AC167" s="13">
        <v>108.01763003306739</v>
      </c>
      <c r="AD167" s="13">
        <v>113.24881815259624</v>
      </c>
      <c r="AE167" s="13">
        <v>121.450242156689</v>
      </c>
      <c r="AF167" s="13">
        <v>122.7973414721056</v>
      </c>
      <c r="AG167" s="13">
        <v>134.29214245516519</v>
      </c>
      <c r="AH167" s="13">
        <v>146.88861048699854</v>
      </c>
    </row>
    <row r="168" spans="1:34" x14ac:dyDescent="0.25">
      <c r="A168" s="31">
        <v>38</v>
      </c>
      <c r="B168" s="31" t="s">
        <v>141</v>
      </c>
      <c r="C168" s="13">
        <v>39.299270119760742</v>
      </c>
      <c r="D168" s="13">
        <v>39.899917988816853</v>
      </c>
      <c r="E168" s="13">
        <v>40.093149777877784</v>
      </c>
      <c r="F168" s="13">
        <v>44.619639301395239</v>
      </c>
      <c r="G168" s="13">
        <v>45.34958901968163</v>
      </c>
      <c r="H168" s="13">
        <v>46.731858922323006</v>
      </c>
      <c r="I168" s="13">
        <v>52.881354183479303</v>
      </c>
      <c r="J168" s="13">
        <v>53.503064190606366</v>
      </c>
      <c r="K168" s="13">
        <v>55.993046319244193</v>
      </c>
      <c r="L168" s="13">
        <v>56.787879203297294</v>
      </c>
      <c r="M168" s="13">
        <v>58.959272016704702</v>
      </c>
      <c r="N168" s="13">
        <v>64.972805848070735</v>
      </c>
      <c r="O168" s="13">
        <v>63.666484049820298</v>
      </c>
      <c r="P168" s="13">
        <v>69.220847713167572</v>
      </c>
      <c r="Q168" s="13">
        <v>67.884807019655838</v>
      </c>
      <c r="R168" s="13">
        <v>68.773035916552303</v>
      </c>
      <c r="S168" s="13">
        <v>72.246969853931432</v>
      </c>
      <c r="T168" s="13">
        <v>78.147086683020419</v>
      </c>
      <c r="U168" s="13">
        <v>79.823385687916158</v>
      </c>
      <c r="V168" s="13">
        <v>83.668562824654202</v>
      </c>
      <c r="W168" s="13">
        <v>87.152772852027482</v>
      </c>
      <c r="X168" s="13">
        <v>86.627462700726298</v>
      </c>
      <c r="Y168" s="13">
        <v>89.25858890051073</v>
      </c>
      <c r="Z168" s="13">
        <v>94.490221391310541</v>
      </c>
      <c r="AA168" s="13">
        <v>95.551959453884564</v>
      </c>
      <c r="AB168" s="13">
        <v>100</v>
      </c>
      <c r="AC168" s="13">
        <v>94.132301324271793</v>
      </c>
      <c r="AD168" s="13">
        <v>103.62722124190158</v>
      </c>
      <c r="AE168" s="13">
        <v>102.51938947268604</v>
      </c>
      <c r="AF168" s="13">
        <v>97.014616226624469</v>
      </c>
      <c r="AG168" s="13">
        <v>100.71932800359195</v>
      </c>
      <c r="AH168" s="13">
        <v>104.91355636885358</v>
      </c>
    </row>
    <row r="169" spans="1:34" x14ac:dyDescent="0.25">
      <c r="A169" s="31">
        <v>39</v>
      </c>
      <c r="B169" s="31" t="s">
        <v>142</v>
      </c>
      <c r="C169" s="13">
        <v>40.01638717101477</v>
      </c>
      <c r="D169" s="13">
        <v>41.458991467137551</v>
      </c>
      <c r="E169" s="13">
        <v>42.46495699039987</v>
      </c>
      <c r="F169" s="13">
        <v>43.73991523686243</v>
      </c>
      <c r="G169" s="13">
        <v>45.704585843741349</v>
      </c>
      <c r="H169" s="13">
        <v>48.156359889946465</v>
      </c>
      <c r="I169" s="13">
        <v>50.052183793843845</v>
      </c>
      <c r="J169" s="13">
        <v>53.550045411742857</v>
      </c>
      <c r="K169" s="13">
        <v>55.34195547290679</v>
      </c>
      <c r="L169" s="13">
        <v>56.36279999438166</v>
      </c>
      <c r="M169" s="13">
        <v>58.461619961264638</v>
      </c>
      <c r="N169" s="13">
        <v>61.488675845773074</v>
      </c>
      <c r="O169" s="13">
        <v>67.674102523806084</v>
      </c>
      <c r="P169" s="13">
        <v>69.461680355312566</v>
      </c>
      <c r="Q169" s="13">
        <v>67.654030096058179</v>
      </c>
      <c r="R169" s="13">
        <v>70.288551126974909</v>
      </c>
      <c r="S169" s="13">
        <v>75.5008385857641</v>
      </c>
      <c r="T169" s="13">
        <v>80.455669099114843</v>
      </c>
      <c r="U169" s="13">
        <v>82.467492501837341</v>
      </c>
      <c r="V169" s="13">
        <v>84.318889368106738</v>
      </c>
      <c r="W169" s="13">
        <v>88.136084973716123</v>
      </c>
      <c r="X169" s="13">
        <v>87.882633657693844</v>
      </c>
      <c r="Y169" s="13">
        <v>90.949215762849462</v>
      </c>
      <c r="Z169" s="13">
        <v>92.87328765553174</v>
      </c>
      <c r="AA169" s="13">
        <v>96.278617076549693</v>
      </c>
      <c r="AB169" s="13">
        <v>100</v>
      </c>
      <c r="AC169" s="13">
        <v>101.43289745495076</v>
      </c>
      <c r="AD169" s="13">
        <v>104.07654382448371</v>
      </c>
      <c r="AE169" s="13">
        <v>106.05752748327434</v>
      </c>
      <c r="AF169" s="13">
        <v>107.11223898187487</v>
      </c>
      <c r="AG169" s="13">
        <v>109.84303094498603</v>
      </c>
      <c r="AH169" s="13">
        <v>113.44327031830669</v>
      </c>
    </row>
    <row r="170" spans="1:34" x14ac:dyDescent="0.25">
      <c r="A170" s="31">
        <v>40</v>
      </c>
      <c r="B170" s="31" t="s">
        <v>143</v>
      </c>
      <c r="C170" s="13">
        <v>31.091956411861503</v>
      </c>
      <c r="D170" s="13">
        <v>31.770737783764943</v>
      </c>
      <c r="E170" s="13">
        <v>32.75587879483038</v>
      </c>
      <c r="F170" s="13">
        <v>35.559310863221086</v>
      </c>
      <c r="G170" s="13">
        <v>35.893800492496084</v>
      </c>
      <c r="H170" s="13">
        <v>37.922784352183079</v>
      </c>
      <c r="I170" s="13">
        <v>40.757171808120781</v>
      </c>
      <c r="J170" s="13">
        <v>45.018198252838438</v>
      </c>
      <c r="K170" s="13">
        <v>47.769437161586133</v>
      </c>
      <c r="L170" s="13">
        <v>48.420773649683682</v>
      </c>
      <c r="M170" s="13">
        <v>48.057316641848075</v>
      </c>
      <c r="N170" s="13">
        <v>50.152628568338038</v>
      </c>
      <c r="O170" s="13">
        <v>58.584093157657684</v>
      </c>
      <c r="P170" s="13">
        <v>65.191550215667888</v>
      </c>
      <c r="Q170" s="13">
        <v>69.172103506710627</v>
      </c>
      <c r="R170" s="13">
        <v>64.386468009589677</v>
      </c>
      <c r="S170" s="13">
        <v>69.341552849401623</v>
      </c>
      <c r="T170" s="13">
        <v>76.924208666719991</v>
      </c>
      <c r="U170" s="13">
        <v>78.571510685426986</v>
      </c>
      <c r="V170" s="13">
        <v>80.277736350341868</v>
      </c>
      <c r="W170" s="13">
        <v>83.713837963000842</v>
      </c>
      <c r="X170" s="13">
        <v>84.028277162535758</v>
      </c>
      <c r="Y170" s="13">
        <v>86.819468356714694</v>
      </c>
      <c r="Z170" s="13">
        <v>90.603561067496301</v>
      </c>
      <c r="AA170" s="13">
        <v>95.86045852379435</v>
      </c>
      <c r="AB170" s="13">
        <v>100</v>
      </c>
      <c r="AC170" s="13">
        <v>112.95933421635951</v>
      </c>
      <c r="AD170" s="13">
        <v>118.27632104950315</v>
      </c>
      <c r="AE170" s="13">
        <v>125.0457397084618</v>
      </c>
      <c r="AF170" s="13">
        <v>131.43830003017308</v>
      </c>
      <c r="AG170" s="13">
        <v>142.75792412783369</v>
      </c>
      <c r="AH170" s="13">
        <v>153.74094861311826</v>
      </c>
    </row>
    <row r="171" spans="1:34" x14ac:dyDescent="0.25">
      <c r="A171" s="31">
        <v>41</v>
      </c>
      <c r="B171" s="31" t="s">
        <v>144</v>
      </c>
      <c r="C171" s="13">
        <v>32.249017339354438</v>
      </c>
      <c r="D171" s="13">
        <v>34.646554630066632</v>
      </c>
      <c r="E171" s="13">
        <v>36.129415954492494</v>
      </c>
      <c r="F171" s="13">
        <v>38.073400039410693</v>
      </c>
      <c r="G171" s="13">
        <v>40.272381679577506</v>
      </c>
      <c r="H171" s="13">
        <v>43.713442950284062</v>
      </c>
      <c r="I171" s="13">
        <v>46.910948443029632</v>
      </c>
      <c r="J171" s="13">
        <v>48.646304825932269</v>
      </c>
      <c r="K171" s="13">
        <v>51.262727414907992</v>
      </c>
      <c r="L171" s="13">
        <v>53.245809735574866</v>
      </c>
      <c r="M171" s="13">
        <v>56.59682624404283</v>
      </c>
      <c r="N171" s="13">
        <v>61.077486959074818</v>
      </c>
      <c r="O171" s="13">
        <v>63.545611630998302</v>
      </c>
      <c r="P171" s="13">
        <v>66.606281862475313</v>
      </c>
      <c r="Q171" s="13">
        <v>71.169853537168848</v>
      </c>
      <c r="R171" s="13">
        <v>74.333991784789205</v>
      </c>
      <c r="S171" s="13">
        <v>78.156990277871103</v>
      </c>
      <c r="T171" s="13">
        <v>80.350382143819175</v>
      </c>
      <c r="U171" s="13">
        <v>84.075679831381137</v>
      </c>
      <c r="V171" s="13">
        <v>87.296885851192968</v>
      </c>
      <c r="W171" s="13">
        <v>89.963656968564067</v>
      </c>
      <c r="X171" s="13">
        <v>89.797411982757936</v>
      </c>
      <c r="Y171" s="13">
        <v>87.381862936720893</v>
      </c>
      <c r="Z171" s="13">
        <v>90.475632316661418</v>
      </c>
      <c r="AA171" s="13">
        <v>95.599132681123919</v>
      </c>
      <c r="AB171" s="13">
        <v>100</v>
      </c>
      <c r="AC171" s="13">
        <v>102.45844171989803</v>
      </c>
      <c r="AD171" s="13">
        <v>105.92754981296883</v>
      </c>
      <c r="AE171" s="13">
        <v>112.19023501617328</v>
      </c>
      <c r="AF171" s="13">
        <v>116.37413186608916</v>
      </c>
      <c r="AG171" s="13">
        <v>121.22118057763085</v>
      </c>
      <c r="AH171" s="13">
        <v>125.85982025219006</v>
      </c>
    </row>
    <row r="172" spans="1:34" x14ac:dyDescent="0.25">
      <c r="A172" s="31">
        <v>42</v>
      </c>
      <c r="B172" s="31" t="s">
        <v>145</v>
      </c>
      <c r="C172" s="13">
        <v>23.917655299765748</v>
      </c>
      <c r="D172" s="13">
        <v>25.204577363611808</v>
      </c>
      <c r="E172" s="13">
        <v>24.298349312882721</v>
      </c>
      <c r="F172" s="13">
        <v>25.574003095698966</v>
      </c>
      <c r="G172" s="13">
        <v>28.418286231464016</v>
      </c>
      <c r="H172" s="13">
        <v>34.225389768057262</v>
      </c>
      <c r="I172" s="13">
        <v>39.086630658332766</v>
      </c>
      <c r="J172" s="13">
        <v>37.25848801865466</v>
      </c>
      <c r="K172" s="13">
        <v>39.980565636974724</v>
      </c>
      <c r="L172" s="13">
        <v>45.014691280353581</v>
      </c>
      <c r="M172" s="13">
        <v>48.431160195159073</v>
      </c>
      <c r="N172" s="13">
        <v>56.379448691907804</v>
      </c>
      <c r="O172" s="13">
        <v>60.694165989274147</v>
      </c>
      <c r="P172" s="13">
        <v>69.330365858150756</v>
      </c>
      <c r="Q172" s="13">
        <v>72.899088729849367</v>
      </c>
      <c r="R172" s="13">
        <v>69.033044594415742</v>
      </c>
      <c r="S172" s="13">
        <v>68.529290638836869</v>
      </c>
      <c r="T172" s="13">
        <v>78.064803846436021</v>
      </c>
      <c r="U172" s="13">
        <v>83.122417399741209</v>
      </c>
      <c r="V172" s="13">
        <v>91.676256887027563</v>
      </c>
      <c r="W172" s="13">
        <v>101.82797088997417</v>
      </c>
      <c r="X172" s="13">
        <v>99.954119216121697</v>
      </c>
      <c r="Y172" s="13">
        <v>86.078592599134254</v>
      </c>
      <c r="Z172" s="13">
        <v>96.00531264938239</v>
      </c>
      <c r="AA172" s="13">
        <v>99.621303404826662</v>
      </c>
      <c r="AB172" s="13">
        <v>100</v>
      </c>
      <c r="AC172" s="13">
        <v>98.334792877898138</v>
      </c>
      <c r="AD172" s="13">
        <v>106.27217073098829</v>
      </c>
      <c r="AE172" s="13">
        <v>105.13254333487724</v>
      </c>
      <c r="AF172" s="13">
        <v>104.5143012254198</v>
      </c>
      <c r="AG172" s="13">
        <v>112.68281846009467</v>
      </c>
      <c r="AH172" s="13">
        <v>112.73287794935298</v>
      </c>
    </row>
    <row r="173" spans="1:34" x14ac:dyDescent="0.25">
      <c r="A173" s="31">
        <v>43</v>
      </c>
      <c r="B173" s="31" t="s">
        <v>146</v>
      </c>
      <c r="C173" s="13">
        <v>34.830021641120098</v>
      </c>
      <c r="D173" s="13">
        <v>37.190119356122423</v>
      </c>
      <c r="E173" s="13">
        <v>39.112791062219593</v>
      </c>
      <c r="F173" s="13">
        <v>41.663812028549543</v>
      </c>
      <c r="G173" s="13">
        <v>44.15864833073649</v>
      </c>
      <c r="H173" s="13">
        <v>46.906680737407626</v>
      </c>
      <c r="I173" s="13">
        <v>49.565292400263736</v>
      </c>
      <c r="J173" s="13">
        <v>51.512513079078396</v>
      </c>
      <c r="K173" s="13">
        <v>53.778717860673083</v>
      </c>
      <c r="L173" s="13">
        <v>55.039397599212847</v>
      </c>
      <c r="M173" s="13">
        <v>57.558140097595718</v>
      </c>
      <c r="N173" s="13">
        <v>61.172235347748249</v>
      </c>
      <c r="O173" s="13">
        <v>63.360915863376242</v>
      </c>
      <c r="P173" s="13">
        <v>67.014251670685269</v>
      </c>
      <c r="Q173" s="13">
        <v>69.584987345949713</v>
      </c>
      <c r="R173" s="13">
        <v>71.741679397577087</v>
      </c>
      <c r="S173" s="13">
        <v>74.251033189759511</v>
      </c>
      <c r="T173" s="13">
        <v>79.666571341238864</v>
      </c>
      <c r="U173" s="13">
        <v>83.936556585564787</v>
      </c>
      <c r="V173" s="13">
        <v>86.715576702807851</v>
      </c>
      <c r="W173" s="13">
        <v>90.054064614020234</v>
      </c>
      <c r="X173" s="13">
        <v>92.24766894050174</v>
      </c>
      <c r="Y173" s="13">
        <v>91.692071381781773</v>
      </c>
      <c r="Z173" s="13">
        <v>93.831530328716383</v>
      </c>
      <c r="AA173" s="13">
        <v>97.00379824119203</v>
      </c>
      <c r="AB173" s="13">
        <v>100</v>
      </c>
      <c r="AC173" s="13">
        <v>101.48949640612143</v>
      </c>
      <c r="AD173" s="13">
        <v>104.56929375615924</v>
      </c>
      <c r="AE173" s="13">
        <v>107.96876298634599</v>
      </c>
      <c r="AF173" s="13">
        <v>109.1480157479095</v>
      </c>
      <c r="AG173" s="13">
        <v>112.63233408648797</v>
      </c>
      <c r="AH173" s="13">
        <v>116.3687356768103</v>
      </c>
    </row>
    <row r="174" spans="1:34" x14ac:dyDescent="0.25">
      <c r="A174" s="31">
        <v>44</v>
      </c>
      <c r="B174" s="31" t="s">
        <v>147</v>
      </c>
      <c r="C174" s="13">
        <v>21.745207737924407</v>
      </c>
      <c r="D174" s="13">
        <v>24.503295929261586</v>
      </c>
      <c r="E174" s="13">
        <v>26.071899034222074</v>
      </c>
      <c r="F174" s="13">
        <v>28.212058264407702</v>
      </c>
      <c r="G174" s="13">
        <v>30.483595217885096</v>
      </c>
      <c r="H174" s="13">
        <v>31.950164514377285</v>
      </c>
      <c r="I174" s="13">
        <v>35.336461049337423</v>
      </c>
      <c r="J174" s="13">
        <v>34.84699342171848</v>
      </c>
      <c r="K174" s="13">
        <v>35.593197256059774</v>
      </c>
      <c r="L174" s="13">
        <v>37.257342692254845</v>
      </c>
      <c r="M174" s="13">
        <v>40.654825682830158</v>
      </c>
      <c r="N174" s="13">
        <v>39.051296194153331</v>
      </c>
      <c r="O174" s="13">
        <v>41.616105901820184</v>
      </c>
      <c r="P174" s="13">
        <v>45.215113072255924</v>
      </c>
      <c r="Q174" s="13">
        <v>45.328185328185327</v>
      </c>
      <c r="R174" s="13">
        <v>49.103695532266954</v>
      </c>
      <c r="S174" s="13">
        <v>53.07501378929949</v>
      </c>
      <c r="T174" s="13">
        <v>63.458356315499167</v>
      </c>
      <c r="U174" s="13">
        <v>65.135135135135144</v>
      </c>
      <c r="V174" s="13">
        <v>69.536679536679543</v>
      </c>
      <c r="W174" s="13">
        <v>55.184776613348042</v>
      </c>
      <c r="X174" s="13">
        <v>54.936569222283509</v>
      </c>
      <c r="Y174" s="13">
        <v>61.003861003861005</v>
      </c>
      <c r="Z174" s="13">
        <v>64.51737451737452</v>
      </c>
      <c r="AA174" s="13">
        <v>89.044401544401538</v>
      </c>
      <c r="AB174" s="13">
        <v>100</v>
      </c>
      <c r="AC174" s="13">
        <v>112.93436293436294</v>
      </c>
      <c r="AD174" s="13">
        <v>83.397683397683394</v>
      </c>
      <c r="AE174" s="13">
        <v>92.746828461114163</v>
      </c>
      <c r="AF174" s="13">
        <v>93.185328185328189</v>
      </c>
      <c r="AG174" s="13">
        <v>98.793436293436301</v>
      </c>
      <c r="AH174" s="13">
        <v>100.81356867071152</v>
      </c>
    </row>
    <row r="175" spans="1:34" x14ac:dyDescent="0.25">
      <c r="A175" s="31">
        <v>45</v>
      </c>
      <c r="B175" s="31" t="s">
        <v>148</v>
      </c>
      <c r="C175" s="13">
        <v>40.219098968342308</v>
      </c>
      <c r="D175" s="13">
        <v>43.043823594256544</v>
      </c>
      <c r="E175" s="13">
        <v>44.608544567313487</v>
      </c>
      <c r="F175" s="13">
        <v>45.681774681328662</v>
      </c>
      <c r="G175" s="13">
        <v>46.85321808274508</v>
      </c>
      <c r="H175" s="13">
        <v>48.025561487292137</v>
      </c>
      <c r="I175" s="13">
        <v>49.120708941629005</v>
      </c>
      <c r="J175" s="13">
        <v>50.995625548559367</v>
      </c>
      <c r="K175" s="13">
        <v>52.230977880669229</v>
      </c>
      <c r="L175" s="13">
        <v>53.541857598782826</v>
      </c>
      <c r="M175" s="13">
        <v>56.957699444002117</v>
      </c>
      <c r="N175" s="13">
        <v>62.880105573475248</v>
      </c>
      <c r="O175" s="13">
        <v>66.454134206858342</v>
      </c>
      <c r="P175" s="13">
        <v>71.111431636452139</v>
      </c>
      <c r="Q175" s="13">
        <v>69.87220137721809</v>
      </c>
      <c r="R175" s="13">
        <v>73.603457464961352</v>
      </c>
      <c r="S175" s="13">
        <v>74.505745028461206</v>
      </c>
      <c r="T175" s="13">
        <v>80.245761213224498</v>
      </c>
      <c r="U175" s="13">
        <v>84.412573932813814</v>
      </c>
      <c r="V175" s="13">
        <v>88.58858287377079</v>
      </c>
      <c r="W175" s="13">
        <v>92.071809405637168</v>
      </c>
      <c r="X175" s="13">
        <v>90.913426319461678</v>
      </c>
      <c r="Y175" s="13">
        <v>91.125209958318038</v>
      </c>
      <c r="Z175" s="13">
        <v>92.998488855030629</v>
      </c>
      <c r="AA175" s="13">
        <v>94.72586783531311</v>
      </c>
      <c r="AB175" s="13">
        <v>100</v>
      </c>
      <c r="AC175" s="13">
        <v>101.86232099275578</v>
      </c>
      <c r="AD175" s="13">
        <v>106.14607275327128</v>
      </c>
      <c r="AE175" s="13">
        <v>113.45000513223958</v>
      </c>
      <c r="AF175" s="13">
        <v>115.04036319357797</v>
      </c>
      <c r="AG175" s="13">
        <v>118.65623586505319</v>
      </c>
      <c r="AH175" s="13">
        <v>122.41624720921455</v>
      </c>
    </row>
    <row r="176" spans="1:34" x14ac:dyDescent="0.25">
      <c r="A176" s="31">
        <v>46</v>
      </c>
      <c r="B176" s="31" t="s">
        <v>149</v>
      </c>
      <c r="C176" s="13">
        <v>38.786557150822659</v>
      </c>
      <c r="D176" s="13">
        <v>41.527387540941163</v>
      </c>
      <c r="E176" s="13">
        <v>41.278536402994327</v>
      </c>
      <c r="F176" s="13">
        <v>42.822884162741595</v>
      </c>
      <c r="G176" s="13">
        <v>42.631795480015576</v>
      </c>
      <c r="H176" s="13">
        <v>43.959312673480255</v>
      </c>
      <c r="I176" s="13">
        <v>47.074617106213573</v>
      </c>
      <c r="J176" s="13">
        <v>48.609809462901829</v>
      </c>
      <c r="K176" s="13">
        <v>51.699355336377103</v>
      </c>
      <c r="L176" s="13">
        <v>52.873892032473705</v>
      </c>
      <c r="M176" s="13">
        <v>54.941525364199414</v>
      </c>
      <c r="N176" s="13">
        <v>57.998833748072229</v>
      </c>
      <c r="O176" s="13">
        <v>61.072714790749799</v>
      </c>
      <c r="P176" s="13">
        <v>65.044587985636696</v>
      </c>
      <c r="Q176" s="13">
        <v>62.721963359303146</v>
      </c>
      <c r="R176" s="13">
        <v>67.646684688760871</v>
      </c>
      <c r="S176" s="13">
        <v>67.717111818793938</v>
      </c>
      <c r="T176" s="13">
        <v>71.157608883123089</v>
      </c>
      <c r="U176" s="13">
        <v>73.929071331472656</v>
      </c>
      <c r="V176" s="13">
        <v>76.896706080158978</v>
      </c>
      <c r="W176" s="13">
        <v>82.076170111325339</v>
      </c>
      <c r="X176" s="13">
        <v>82.185671555305561</v>
      </c>
      <c r="Y176" s="13">
        <v>86.102649765811819</v>
      </c>
      <c r="Z176" s="13">
        <v>91.748560762568388</v>
      </c>
      <c r="AA176" s="13">
        <v>94.808125683597055</v>
      </c>
      <c r="AB176" s="13">
        <v>100</v>
      </c>
      <c r="AC176" s="13">
        <v>99.937352251393733</v>
      </c>
      <c r="AD176" s="13">
        <v>105.00741050080249</v>
      </c>
      <c r="AE176" s="13">
        <v>106.45766019879507</v>
      </c>
      <c r="AF176" s="13">
        <v>104.63733673581086</v>
      </c>
      <c r="AG176" s="13">
        <v>106.94796476236317</v>
      </c>
      <c r="AH176" s="13">
        <v>113.22286224516743</v>
      </c>
    </row>
    <row r="177" spans="1:34" x14ac:dyDescent="0.25">
      <c r="A177" s="31">
        <v>47</v>
      </c>
      <c r="B177" s="31" t="s">
        <v>150</v>
      </c>
      <c r="C177" s="13">
        <v>29.382850041881753</v>
      </c>
      <c r="D177" s="13">
        <v>32.963318049584807</v>
      </c>
      <c r="E177" s="13">
        <v>33.938429422923228</v>
      </c>
      <c r="F177" s="13">
        <v>36.356987701491015</v>
      </c>
      <c r="G177" s="13">
        <v>38.10893625264665</v>
      </c>
      <c r="H177" s="13">
        <v>40.471753978708584</v>
      </c>
      <c r="I177" s="13">
        <v>41.301204768144657</v>
      </c>
      <c r="J177" s="13">
        <v>41.926015062210169</v>
      </c>
      <c r="K177" s="13">
        <v>43.572708807747304</v>
      </c>
      <c r="L177" s="13">
        <v>45.25502662456438</v>
      </c>
      <c r="M177" s="13">
        <v>47.595623395277251</v>
      </c>
      <c r="N177" s="13">
        <v>61.746321606989142</v>
      </c>
      <c r="O177" s="13">
        <v>63.317723623704239</v>
      </c>
      <c r="P177" s="13">
        <v>68.184094271459301</v>
      </c>
      <c r="Q177" s="13">
        <v>71.384104960785209</v>
      </c>
      <c r="R177" s="13">
        <v>73.556656718272237</v>
      </c>
      <c r="S177" s="13">
        <v>75.917299807363946</v>
      </c>
      <c r="T177" s="13">
        <v>78.451757259070064</v>
      </c>
      <c r="U177" s="13">
        <v>81.508310089017272</v>
      </c>
      <c r="V177" s="13">
        <v>85.646987302930214</v>
      </c>
      <c r="W177" s="13">
        <v>90.307112362549759</v>
      </c>
      <c r="X177" s="13">
        <v>93.911010010835724</v>
      </c>
      <c r="Y177" s="13">
        <v>94.449065003220525</v>
      </c>
      <c r="Z177" s="13">
        <v>94.027175183809192</v>
      </c>
      <c r="AA177" s="13">
        <v>97.853194875260769</v>
      </c>
      <c r="AB177" s="13">
        <v>100</v>
      </c>
      <c r="AC177" s="13">
        <v>99.932735899301164</v>
      </c>
      <c r="AD177" s="13">
        <v>102.73630678230084</v>
      </c>
      <c r="AE177" s="13">
        <v>105.80786927798265</v>
      </c>
      <c r="AF177" s="13">
        <v>107.86942958151623</v>
      </c>
      <c r="AG177" s="13">
        <v>111.37328313361279</v>
      </c>
      <c r="AH177" s="13">
        <v>114.93309277267527</v>
      </c>
    </row>
    <row r="178" spans="1:34" x14ac:dyDescent="0.25">
      <c r="A178" s="31">
        <v>48</v>
      </c>
      <c r="B178" s="31" t="s">
        <v>151</v>
      </c>
      <c r="C178" s="13">
        <v>42.932254121883204</v>
      </c>
      <c r="D178" s="13">
        <v>44.697271091494343</v>
      </c>
      <c r="E178" s="13">
        <v>46.735380910414634</v>
      </c>
      <c r="F178" s="13">
        <v>49.135365349865367</v>
      </c>
      <c r="G178" s="13">
        <v>49.352836241933218</v>
      </c>
      <c r="H178" s="13">
        <v>50.689375978557038</v>
      </c>
      <c r="I178" s="13">
        <v>53.153289639909069</v>
      </c>
      <c r="J178" s="13">
        <v>56.145041208409985</v>
      </c>
      <c r="K178" s="13">
        <v>55.976722416221691</v>
      </c>
      <c r="L178" s="13">
        <v>58.600342009435003</v>
      </c>
      <c r="M178" s="13">
        <v>64.191286821643359</v>
      </c>
      <c r="N178" s="13">
        <v>63.811143887951026</v>
      </c>
      <c r="O178" s="13">
        <v>67.977004689423097</v>
      </c>
      <c r="P178" s="13">
        <v>74.809436072331366</v>
      </c>
      <c r="Q178" s="13">
        <v>72.557412639229483</v>
      </c>
      <c r="R178" s="13">
        <v>72.440971619762351</v>
      </c>
      <c r="S178" s="13">
        <v>73.595528960770324</v>
      </c>
      <c r="T178" s="13">
        <v>76.596480852794443</v>
      </c>
      <c r="U178" s="13">
        <v>80.204356922637686</v>
      </c>
      <c r="V178" s="13">
        <v>84.024816658241363</v>
      </c>
      <c r="W178" s="13">
        <v>86.404595246081144</v>
      </c>
      <c r="X178" s="13">
        <v>87.081575624569851</v>
      </c>
      <c r="Y178" s="13">
        <v>88.06111657685662</v>
      </c>
      <c r="Z178" s="13">
        <v>90.670978042794488</v>
      </c>
      <c r="AA178" s="13">
        <v>94.010892129337734</v>
      </c>
      <c r="AB178" s="13">
        <v>100</v>
      </c>
      <c r="AC178" s="13">
        <v>97.082643283472407</v>
      </c>
      <c r="AD178" s="13">
        <v>100.22911884981234</v>
      </c>
      <c r="AE178" s="13">
        <v>103.04345929380369</v>
      </c>
      <c r="AF178" s="13">
        <v>104.17174911801627</v>
      </c>
      <c r="AG178" s="13">
        <v>108.08178747852205</v>
      </c>
      <c r="AH178" s="13">
        <v>112.34628912151243</v>
      </c>
    </row>
    <row r="179" spans="1:34" x14ac:dyDescent="0.25">
      <c r="A179" s="31">
        <v>49</v>
      </c>
      <c r="B179" s="31" t="s">
        <v>152</v>
      </c>
      <c r="C179" s="13">
        <v>30.019654866922352</v>
      </c>
      <c r="D179" s="13">
        <v>32.538328047162878</v>
      </c>
      <c r="E179" s="13">
        <v>34.286829775936042</v>
      </c>
      <c r="F179" s="13">
        <v>36.394642918090476</v>
      </c>
      <c r="G179" s="13">
        <v>37.329673368886944</v>
      </c>
      <c r="H179" s="13">
        <v>40.867968562527849</v>
      </c>
      <c r="I179" s="13">
        <v>42.149643755346766</v>
      </c>
      <c r="J179" s="13">
        <v>43.307576260417392</v>
      </c>
      <c r="K179" s="13">
        <v>46.139052418736576</v>
      </c>
      <c r="L179" s="13">
        <v>49.674679290131685</v>
      </c>
      <c r="M179" s="13">
        <v>52.969951711932332</v>
      </c>
      <c r="N179" s="13">
        <v>61.541496871028421</v>
      </c>
      <c r="O179" s="13">
        <v>63.663975089161788</v>
      </c>
      <c r="P179" s="13">
        <v>68.04756879153949</v>
      </c>
      <c r="Q179" s="13">
        <v>68.8512841871338</v>
      </c>
      <c r="R179" s="13">
        <v>70.454267758402949</v>
      </c>
      <c r="S179" s="13">
        <v>72.409971634888421</v>
      </c>
      <c r="T179" s="13">
        <v>75.256194618761569</v>
      </c>
      <c r="U179" s="13">
        <v>79.133468010591272</v>
      </c>
      <c r="V179" s="13">
        <v>83.084989177253576</v>
      </c>
      <c r="W179" s="13">
        <v>86.599333575947711</v>
      </c>
      <c r="X179" s="13">
        <v>90.054847291505482</v>
      </c>
      <c r="Y179" s="13">
        <v>91.557368903422329</v>
      </c>
      <c r="Z179" s="13">
        <v>93.220987647136397</v>
      </c>
      <c r="AA179" s="13">
        <v>96.783027792122212</v>
      </c>
      <c r="AB179" s="13">
        <v>100</v>
      </c>
      <c r="AC179" s="13">
        <v>100.66531796164477</v>
      </c>
      <c r="AD179" s="13">
        <v>103.9846794895162</v>
      </c>
      <c r="AE179" s="13">
        <v>107.85384295525571</v>
      </c>
      <c r="AF179" s="13">
        <v>107.80736497517664</v>
      </c>
      <c r="AG179" s="13">
        <v>111.1075408890287</v>
      </c>
      <c r="AH179" s="13">
        <v>114.40498321664107</v>
      </c>
    </row>
    <row r="180" spans="1:34" x14ac:dyDescent="0.25">
      <c r="A180" s="31">
        <v>50</v>
      </c>
      <c r="B180" s="31" t="s">
        <v>153</v>
      </c>
      <c r="C180" s="13">
        <v>35.987823768927456</v>
      </c>
      <c r="D180" s="13">
        <v>37.381895978898086</v>
      </c>
      <c r="E180" s="13">
        <v>39.061395877398596</v>
      </c>
      <c r="F180" s="13">
        <v>41.268317901399691</v>
      </c>
      <c r="G180" s="13">
        <v>42.773693090978938</v>
      </c>
      <c r="H180" s="13">
        <v>44.043798005690363</v>
      </c>
      <c r="I180" s="13">
        <v>44.699976039814686</v>
      </c>
      <c r="J180" s="13">
        <v>45.476330888149349</v>
      </c>
      <c r="K180" s="13">
        <v>45.938737403832292</v>
      </c>
      <c r="L180" s="13">
        <v>47.092945910249732</v>
      </c>
      <c r="M180" s="13">
        <v>48.636778132144947</v>
      </c>
      <c r="N180" s="13">
        <v>54.474889025779831</v>
      </c>
      <c r="O180" s="13">
        <v>56.849734762160857</v>
      </c>
      <c r="P180" s="13">
        <v>65.953261097279295</v>
      </c>
      <c r="Q180" s="13">
        <v>66.793713972829494</v>
      </c>
      <c r="R180" s="13">
        <v>67.235369076329306</v>
      </c>
      <c r="S180" s="13">
        <v>69.790765607177875</v>
      </c>
      <c r="T180" s="13">
        <v>76.313756936264483</v>
      </c>
      <c r="U180" s="13">
        <v>77.17416165894511</v>
      </c>
      <c r="V180" s="13">
        <v>82.364223496613178</v>
      </c>
      <c r="W180" s="13">
        <v>88.237053743636238</v>
      </c>
      <c r="X180" s="13">
        <v>88.232932131407509</v>
      </c>
      <c r="Y180" s="13">
        <v>84.038763992968825</v>
      </c>
      <c r="Z180" s="13">
        <v>92.065060555339613</v>
      </c>
      <c r="AA180" s="13">
        <v>94.673878822128771</v>
      </c>
      <c r="AB180" s="13">
        <v>100</v>
      </c>
      <c r="AC180" s="13">
        <v>101.01582529482181</v>
      </c>
      <c r="AD180" s="13">
        <v>104.22094757966106</v>
      </c>
      <c r="AE180" s="13">
        <v>106.04270076845015</v>
      </c>
      <c r="AF180" s="13">
        <v>103.87327311823401</v>
      </c>
      <c r="AG180" s="13">
        <v>108.18093786743499</v>
      </c>
      <c r="AH180" s="13">
        <v>110.90639567799471</v>
      </c>
    </row>
    <row r="181" spans="1:34" x14ac:dyDescent="0.25">
      <c r="A181" s="31">
        <v>51</v>
      </c>
      <c r="B181" s="31" t="s">
        <v>154</v>
      </c>
      <c r="C181" s="13">
        <v>32.177876252816873</v>
      </c>
      <c r="D181" s="13">
        <v>33.750657443466864</v>
      </c>
      <c r="E181" s="13">
        <v>35.20514850227277</v>
      </c>
      <c r="F181" s="13">
        <v>37.493036934033853</v>
      </c>
      <c r="G181" s="13">
        <v>38.821473711211439</v>
      </c>
      <c r="H181" s="13">
        <v>40.914162812183619</v>
      </c>
      <c r="I181" s="13">
        <v>40.639121186964985</v>
      </c>
      <c r="J181" s="13">
        <v>40.715798634829881</v>
      </c>
      <c r="K181" s="13">
        <v>43.240801918631611</v>
      </c>
      <c r="L181" s="13">
        <v>45.583032418662029</v>
      </c>
      <c r="M181" s="13">
        <v>48.135532063461916</v>
      </c>
      <c r="N181" s="13">
        <v>55.658729400454327</v>
      </c>
      <c r="O181" s="13">
        <v>56.826053176762557</v>
      </c>
      <c r="P181" s="13">
        <v>62.032284396340245</v>
      </c>
      <c r="Q181" s="13">
        <v>67.909573391130593</v>
      </c>
      <c r="R181" s="13">
        <v>70.200491506258601</v>
      </c>
      <c r="S181" s="13">
        <v>73.394827942925872</v>
      </c>
      <c r="T181" s="13">
        <v>75.730877859985057</v>
      </c>
      <c r="U181" s="13">
        <v>79.570878732617544</v>
      </c>
      <c r="V181" s="13">
        <v>82.674521836965724</v>
      </c>
      <c r="W181" s="13">
        <v>86.149409586415075</v>
      </c>
      <c r="X181" s="13">
        <v>91.056604489829766</v>
      </c>
      <c r="Y181" s="13">
        <v>94.181117643671882</v>
      </c>
      <c r="Z181" s="13">
        <v>94.867879747720195</v>
      </c>
      <c r="AA181" s="13">
        <v>97.228727956494851</v>
      </c>
      <c r="AB181" s="13">
        <v>100</v>
      </c>
      <c r="AC181" s="13">
        <v>100.27591687652919</v>
      </c>
      <c r="AD181" s="13">
        <v>102.90048705655637</v>
      </c>
      <c r="AE181" s="13">
        <v>105.18859969735122</v>
      </c>
      <c r="AF181" s="13">
        <v>106.48089800066663</v>
      </c>
      <c r="AG181" s="13">
        <v>112.03602001752523</v>
      </c>
      <c r="AH181" s="13">
        <v>115.97620220536882</v>
      </c>
    </row>
    <row r="182" spans="1:34" x14ac:dyDescent="0.25">
      <c r="A182" s="31">
        <v>52</v>
      </c>
      <c r="B182" s="31" t="s">
        <v>155</v>
      </c>
      <c r="C182" s="13">
        <v>43.573877649128065</v>
      </c>
      <c r="D182" s="13">
        <v>47.138326895220651</v>
      </c>
      <c r="E182" s="13">
        <v>48.340752430237039</v>
      </c>
      <c r="F182" s="13">
        <v>52.110625975939939</v>
      </c>
      <c r="G182" s="13">
        <v>52.33417225354664</v>
      </c>
      <c r="H182" s="13">
        <v>56.591711966317575</v>
      </c>
      <c r="I182" s="13">
        <v>59.295135712731337</v>
      </c>
      <c r="J182" s="13">
        <v>61.983330542301132</v>
      </c>
      <c r="K182" s="13">
        <v>64.781477325377665</v>
      </c>
      <c r="L182" s="13">
        <v>64.657457890766707</v>
      </c>
      <c r="M182" s="13">
        <v>66.443337757138721</v>
      </c>
      <c r="N182" s="13">
        <v>67.116191123778393</v>
      </c>
      <c r="O182" s="13">
        <v>69.795931838242581</v>
      </c>
      <c r="P182" s="13">
        <v>72.151602615206215</v>
      </c>
      <c r="Q182" s="13">
        <v>72.669156650934298</v>
      </c>
      <c r="R182" s="13">
        <v>75.400830228623917</v>
      </c>
      <c r="S182" s="13">
        <v>79.014606732442502</v>
      </c>
      <c r="T182" s="13">
        <v>82.175115362044608</v>
      </c>
      <c r="U182" s="13">
        <v>85.269877010677718</v>
      </c>
      <c r="V182" s="13">
        <v>88.454979402487368</v>
      </c>
      <c r="W182" s="13">
        <v>88.701243907621119</v>
      </c>
      <c r="X182" s="13">
        <v>91.786985299887363</v>
      </c>
      <c r="Y182" s="13">
        <v>93.300348197830658</v>
      </c>
      <c r="Z182" s="13">
        <v>119.80010791226593</v>
      </c>
      <c r="AA182" s="13">
        <v>98.344410297014178</v>
      </c>
      <c r="AB182" s="13">
        <v>100</v>
      </c>
      <c r="AC182" s="13">
        <v>99.809306772550883</v>
      </c>
      <c r="AD182" s="13">
        <v>101.6121624873616</v>
      </c>
      <c r="AE182" s="13">
        <v>101.31554169839501</v>
      </c>
      <c r="AF182" s="13">
        <v>102.59562674207739</v>
      </c>
      <c r="AG182" s="13">
        <v>110.00950832694876</v>
      </c>
      <c r="AH182" s="13">
        <v>112.33113033479701</v>
      </c>
    </row>
    <row r="183" spans="1:34" x14ac:dyDescent="0.25">
      <c r="A183" s="31">
        <v>53</v>
      </c>
      <c r="B183" s="31" t="s">
        <v>83</v>
      </c>
      <c r="C183" s="13">
        <v>36.6147401324329</v>
      </c>
      <c r="D183" s="13">
        <v>37.59131024133972</v>
      </c>
      <c r="E183" s="13">
        <v>39.631246903302205</v>
      </c>
      <c r="F183" s="13">
        <v>41.838822202862268</v>
      </c>
      <c r="G183" s="13">
        <v>44.111259253540752</v>
      </c>
      <c r="H183" s="13">
        <v>45.699635936681013</v>
      </c>
      <c r="I183" s="13">
        <v>47.105033249864555</v>
      </c>
      <c r="J183" s="13">
        <v>48.818809018125513</v>
      </c>
      <c r="K183" s="13">
        <v>50.837987367623619</v>
      </c>
      <c r="L183" s="13">
        <v>53.117482018225857</v>
      </c>
      <c r="M183" s="13">
        <v>55.099745199113229</v>
      </c>
      <c r="N183" s="13">
        <v>58.640451891107624</v>
      </c>
      <c r="O183" s="13">
        <v>61.046505562410346</v>
      </c>
      <c r="P183" s="13">
        <v>63.03665811300062</v>
      </c>
      <c r="Q183" s="13">
        <v>64.89244133973051</v>
      </c>
      <c r="R183" s="13">
        <v>68.92960572916634</v>
      </c>
      <c r="S183" s="13">
        <v>71.905865578024404</v>
      </c>
      <c r="T183" s="13">
        <v>75.482045407369569</v>
      </c>
      <c r="U183" s="13">
        <v>76.856630025989773</v>
      </c>
      <c r="V183" s="13">
        <v>79.93765257373542</v>
      </c>
      <c r="W183" s="13">
        <v>83.154602765717101</v>
      </c>
      <c r="X183" s="13">
        <v>86.092230906704401</v>
      </c>
      <c r="Y183" s="13">
        <v>91.96061065884642</v>
      </c>
      <c r="Z183" s="13">
        <v>93.569215115333961</v>
      </c>
      <c r="AA183" s="13">
        <v>96.141751183008438</v>
      </c>
      <c r="AB183" s="13">
        <v>100</v>
      </c>
      <c r="AC183" s="13">
        <v>100.17051187773939</v>
      </c>
      <c r="AD183" s="13">
        <v>104.65761016427432</v>
      </c>
      <c r="AE183" s="13">
        <v>106.76829899230904</v>
      </c>
      <c r="AF183" s="13">
        <v>109.65596272200584</v>
      </c>
      <c r="AG183" s="13">
        <v>107.48551743514508</v>
      </c>
      <c r="AH183" s="13">
        <v>109.64524408414691</v>
      </c>
    </row>
    <row r="184" spans="1:34" x14ac:dyDescent="0.25">
      <c r="A184" s="31">
        <v>54</v>
      </c>
      <c r="B184" s="31" t="s">
        <v>156</v>
      </c>
      <c r="C184" s="13">
        <v>48.648570676531961</v>
      </c>
      <c r="D184" s="13">
        <v>52.365853112116135</v>
      </c>
      <c r="E184" s="13">
        <v>53.612648749480421</v>
      </c>
      <c r="F184" s="13">
        <v>56.804228695866179</v>
      </c>
      <c r="G184" s="13">
        <v>58.72171076081468</v>
      </c>
      <c r="H184" s="13">
        <v>62.218310858245033</v>
      </c>
      <c r="I184" s="13">
        <v>62.202885454828632</v>
      </c>
      <c r="J184" s="13">
        <v>62.804623430731503</v>
      </c>
      <c r="K184" s="13">
        <v>64.26349384858662</v>
      </c>
      <c r="L184" s="13">
        <v>64.356032468744559</v>
      </c>
      <c r="M184" s="13">
        <v>65.260213103372649</v>
      </c>
      <c r="N184" s="13">
        <v>67.735542527833331</v>
      </c>
      <c r="O184" s="13">
        <v>70.271572686060409</v>
      </c>
      <c r="P184" s="13">
        <v>72.755089848529209</v>
      </c>
      <c r="Q184" s="13">
        <v>75.666406787842718</v>
      </c>
      <c r="R184" s="13">
        <v>78.492010030532484</v>
      </c>
      <c r="S184" s="13">
        <v>80.484227794911718</v>
      </c>
      <c r="T184" s="13">
        <v>84.317004925636766</v>
      </c>
      <c r="U184" s="13">
        <v>86.009857662053079</v>
      </c>
      <c r="V184" s="13">
        <v>88.460784395161014</v>
      </c>
      <c r="W184" s="13">
        <v>91.234948212095063</v>
      </c>
      <c r="X184" s="13">
        <v>93.666746328884031</v>
      </c>
      <c r="Y184" s="13">
        <v>95.531244746613964</v>
      </c>
      <c r="Z184" s="13">
        <v>97.07280929910965</v>
      </c>
      <c r="AA184" s="13">
        <v>98.417936069004867</v>
      </c>
      <c r="AB184" s="13">
        <v>100</v>
      </c>
      <c r="AC184" s="13">
        <v>101.53019292813742</v>
      </c>
      <c r="AD184" s="13">
        <v>102.07604360361708</v>
      </c>
      <c r="AE184" s="13">
        <v>104.43494489603114</v>
      </c>
      <c r="AF184" s="13">
        <v>106.21216880523014</v>
      </c>
      <c r="AG184" s="13">
        <v>107.62695024920204</v>
      </c>
      <c r="AH184" s="13">
        <v>109.94851128584087</v>
      </c>
    </row>
    <row r="185" spans="1:34" x14ac:dyDescent="0.25">
      <c r="A185" s="31">
        <v>55</v>
      </c>
      <c r="B185" s="31" t="s">
        <v>157</v>
      </c>
      <c r="C185" s="13">
        <v>36.668122219698709</v>
      </c>
      <c r="D185" s="13">
        <v>38.151301632810615</v>
      </c>
      <c r="E185" s="13">
        <v>40.778240448798357</v>
      </c>
      <c r="F185" s="13">
        <v>43.920829199328594</v>
      </c>
      <c r="G185" s="13">
        <v>46.389002454968974</v>
      </c>
      <c r="H185" s="13">
        <v>48.914793962645156</v>
      </c>
      <c r="I185" s="13">
        <v>50.1607450747508</v>
      </c>
      <c r="J185" s="13">
        <v>51.460970891989476</v>
      </c>
      <c r="K185" s="13">
        <v>53.512642832483003</v>
      </c>
      <c r="L185" s="13">
        <v>55.366598986474145</v>
      </c>
      <c r="M185" s="13">
        <v>56.903566024283421</v>
      </c>
      <c r="N185" s="13">
        <v>59.499009105933958</v>
      </c>
      <c r="O185" s="13">
        <v>61.806018343655353</v>
      </c>
      <c r="P185" s="13">
        <v>64.31631007611341</v>
      </c>
      <c r="Q185" s="13">
        <v>66.033630811605093</v>
      </c>
      <c r="R185" s="13">
        <v>69.695428275595958</v>
      </c>
      <c r="S185" s="13">
        <v>74.010347562175482</v>
      </c>
      <c r="T185" s="13">
        <v>78.197630306141278</v>
      </c>
      <c r="U185" s="13">
        <v>80.773765671827917</v>
      </c>
      <c r="V185" s="13">
        <v>84.450732111059196</v>
      </c>
      <c r="W185" s="13">
        <v>87.438801775706935</v>
      </c>
      <c r="X185" s="13">
        <v>91.140095074823861</v>
      </c>
      <c r="Y185" s="13">
        <v>94.654802096062753</v>
      </c>
      <c r="Z185" s="13">
        <v>95.224777438995631</v>
      </c>
      <c r="AA185" s="13">
        <v>98.195767240896942</v>
      </c>
      <c r="AB185" s="13">
        <v>100</v>
      </c>
      <c r="AC185" s="13">
        <v>101.95320375074661</v>
      </c>
      <c r="AD185" s="13">
        <v>103.72108640640535</v>
      </c>
      <c r="AE185" s="13">
        <v>107.37562355413453</v>
      </c>
      <c r="AF185" s="13">
        <v>109.51293686924609</v>
      </c>
      <c r="AG185" s="13">
        <v>112.20793115673359</v>
      </c>
      <c r="AH185" s="13">
        <v>115.55000751591798</v>
      </c>
    </row>
    <row r="186" spans="1:34" x14ac:dyDescent="0.25">
      <c r="A186" s="31">
        <v>56</v>
      </c>
      <c r="B186" s="31" t="s">
        <v>158</v>
      </c>
      <c r="C186" s="13">
        <v>44.027720795660912</v>
      </c>
      <c r="D186" s="13">
        <v>46.270233390566418</v>
      </c>
      <c r="E186" s="13">
        <v>47.960854149837125</v>
      </c>
      <c r="F186" s="13">
        <v>50.629507259064034</v>
      </c>
      <c r="G186" s="13">
        <v>53.697058695261539</v>
      </c>
      <c r="H186" s="13">
        <v>57.979240351288261</v>
      </c>
      <c r="I186" s="13">
        <v>58.827919800325056</v>
      </c>
      <c r="J186" s="13">
        <v>59.947797523204414</v>
      </c>
      <c r="K186" s="13">
        <v>61.2215752744331</v>
      </c>
      <c r="L186" s="13">
        <v>62.031858495666725</v>
      </c>
      <c r="M186" s="13">
        <v>66.960813229160337</v>
      </c>
      <c r="N186" s="13">
        <v>66.987141570348911</v>
      </c>
      <c r="O186" s="13">
        <v>70.555143152693773</v>
      </c>
      <c r="P186" s="13">
        <v>73.351864252995227</v>
      </c>
      <c r="Q186" s="13">
        <v>81.564686951847293</v>
      </c>
      <c r="R186" s="13">
        <v>84.580350599251261</v>
      </c>
      <c r="S186" s="13">
        <v>88.041858734979442</v>
      </c>
      <c r="T186" s="13">
        <v>90.480127276907879</v>
      </c>
      <c r="U186" s="13">
        <v>94.774076762411255</v>
      </c>
      <c r="V186" s="13">
        <v>93.904221704028657</v>
      </c>
      <c r="W186" s="13">
        <v>96.346305498579184</v>
      </c>
      <c r="X186" s="13">
        <v>99.04784039778599</v>
      </c>
      <c r="Y186" s="13">
        <v>101.79551480633083</v>
      </c>
      <c r="Z186" s="13">
        <v>103.8102276822144</v>
      </c>
      <c r="AA186" s="13">
        <v>104.89810716754165</v>
      </c>
      <c r="AB186" s="13">
        <v>100</v>
      </c>
      <c r="AC186" s="13">
        <v>97.931194246643372</v>
      </c>
      <c r="AD186" s="13">
        <v>99.576749137021793</v>
      </c>
      <c r="AE186" s="13">
        <v>101.03797655637165</v>
      </c>
      <c r="AF186" s="13">
        <v>104.51256014300039</v>
      </c>
      <c r="AG186" s="13">
        <v>105.92322329549252</v>
      </c>
      <c r="AH186" s="13">
        <v>108.79069299834767</v>
      </c>
    </row>
    <row r="187" spans="1:34" x14ac:dyDescent="0.25">
      <c r="A187" s="31">
        <v>57</v>
      </c>
      <c r="B187" s="31" t="s">
        <v>159</v>
      </c>
      <c r="C187" s="13">
        <v>26.95930738857324</v>
      </c>
      <c r="D187" s="13">
        <v>28.61487978943558</v>
      </c>
      <c r="E187" s="13">
        <v>28.422196881808709</v>
      </c>
      <c r="F187" s="13">
        <v>32.308272549562567</v>
      </c>
      <c r="G187" s="13">
        <v>34.892857097899672</v>
      </c>
      <c r="H187" s="13">
        <v>38.5141069189565</v>
      </c>
      <c r="I187" s="13">
        <v>43.002990683125503</v>
      </c>
      <c r="J187" s="13">
        <v>45.740610771619082</v>
      </c>
      <c r="K187" s="13">
        <v>49.697178644798178</v>
      </c>
      <c r="L187" s="13">
        <v>53.35274916101865</v>
      </c>
      <c r="M187" s="13">
        <v>55.506531918668202</v>
      </c>
      <c r="N187" s="13">
        <v>58.935368034958216</v>
      </c>
      <c r="O187" s="13">
        <v>62.914645839443423</v>
      </c>
      <c r="P187" s="13">
        <v>65.656669263933352</v>
      </c>
      <c r="Q187" s="13">
        <v>66.571789430484827</v>
      </c>
      <c r="R187" s="13">
        <v>71.135135438949547</v>
      </c>
      <c r="S187" s="13">
        <v>76.470010572096797</v>
      </c>
      <c r="T187" s="13">
        <v>79.016473099279693</v>
      </c>
      <c r="U187" s="13">
        <v>78.319119575079071</v>
      </c>
      <c r="V187" s="13">
        <v>84.730947045282321</v>
      </c>
      <c r="W187" s="13">
        <v>86.190341910676082</v>
      </c>
      <c r="X187" s="13">
        <v>91.29876056962442</v>
      </c>
      <c r="Y187" s="13">
        <v>93.532078079041057</v>
      </c>
      <c r="Z187" s="13">
        <v>94.518552518643077</v>
      </c>
      <c r="AA187" s="13">
        <v>97.220706382038841</v>
      </c>
      <c r="AB187" s="13">
        <v>99.999999999999986</v>
      </c>
      <c r="AC187" s="13">
        <v>99.927562046582096</v>
      </c>
      <c r="AD187" s="13">
        <v>101.17534153381051</v>
      </c>
      <c r="AE187" s="13">
        <v>105.20898911850153</v>
      </c>
      <c r="AF187" s="13">
        <v>110.10498494869491</v>
      </c>
      <c r="AG187" s="13">
        <v>112.05824861699158</v>
      </c>
      <c r="AH187" s="13">
        <v>114.39579335994286</v>
      </c>
    </row>
    <row r="188" spans="1:34" x14ac:dyDescent="0.25">
      <c r="A188" s="31">
        <v>58</v>
      </c>
      <c r="B188" s="31" t="s">
        <v>160</v>
      </c>
      <c r="C188" s="13">
        <v>43.557212966515195</v>
      </c>
      <c r="D188" s="13">
        <v>46.277585698144023</v>
      </c>
      <c r="E188" s="13">
        <v>49.250714358206245</v>
      </c>
      <c r="F188" s="13">
        <v>52.061282079545997</v>
      </c>
      <c r="G188" s="13">
        <v>53.797904084390908</v>
      </c>
      <c r="H188" s="13">
        <v>58.190537768532543</v>
      </c>
      <c r="I188" s="13">
        <v>59.189118213398729</v>
      </c>
      <c r="J188" s="13">
        <v>58.023291491967043</v>
      </c>
      <c r="K188" s="13">
        <v>60.320939398471374</v>
      </c>
      <c r="L188" s="13">
        <v>61.431097800253468</v>
      </c>
      <c r="M188" s="13">
        <v>64.100866728364196</v>
      </c>
      <c r="N188" s="13">
        <v>71.601895390767027</v>
      </c>
      <c r="O188" s="13">
        <v>73.004236944996762</v>
      </c>
      <c r="P188" s="13">
        <v>76.018314997624998</v>
      </c>
      <c r="Q188" s="13">
        <v>77.050279263538982</v>
      </c>
      <c r="R188" s="13">
        <v>80.136981287740284</v>
      </c>
      <c r="S188" s="13">
        <v>84.120133841711123</v>
      </c>
      <c r="T188" s="13">
        <v>85.749011289239974</v>
      </c>
      <c r="U188" s="13">
        <v>85.106083231157513</v>
      </c>
      <c r="V188" s="13">
        <v>87.383207484618609</v>
      </c>
      <c r="W188" s="13">
        <v>88.584969679625189</v>
      </c>
      <c r="X188" s="13">
        <v>93.328401683937287</v>
      </c>
      <c r="Y188" s="13">
        <v>92.843694772775308</v>
      </c>
      <c r="Z188" s="13">
        <v>94.323201842803371</v>
      </c>
      <c r="AA188" s="13">
        <v>97.011026797952027</v>
      </c>
      <c r="AB188" s="13">
        <v>100</v>
      </c>
      <c r="AC188" s="13">
        <v>100.52960414194084</v>
      </c>
      <c r="AD188" s="13">
        <v>103.08679735756364</v>
      </c>
      <c r="AE188" s="13">
        <v>105.47078559623939</v>
      </c>
      <c r="AF188" s="13">
        <v>108.13823334275554</v>
      </c>
      <c r="AG188" s="13">
        <v>109.92141416895015</v>
      </c>
      <c r="AH188" s="13">
        <v>110.85846055544971</v>
      </c>
    </row>
    <row r="189" spans="1:34" x14ac:dyDescent="0.25">
      <c r="A189" s="31">
        <v>59</v>
      </c>
      <c r="B189" s="31" t="s">
        <v>161</v>
      </c>
      <c r="C189" s="13">
        <v>41.132360184430247</v>
      </c>
      <c r="D189" s="13">
        <v>43.749461248318447</v>
      </c>
      <c r="E189" s="13">
        <v>45.424422917471013</v>
      </c>
      <c r="F189" s="13">
        <v>47.979916905271644</v>
      </c>
      <c r="G189" s="13">
        <v>50.454117989504269</v>
      </c>
      <c r="H189" s="13">
        <v>53.215678711633963</v>
      </c>
      <c r="I189" s="13">
        <v>54.920439176548889</v>
      </c>
      <c r="J189" s="13">
        <v>55.617243450579288</v>
      </c>
      <c r="K189" s="13">
        <v>56.547006217160643</v>
      </c>
      <c r="L189" s="13">
        <v>57.754214001276303</v>
      </c>
      <c r="M189" s="13">
        <v>60.056193707662906</v>
      </c>
      <c r="N189" s="13">
        <v>65.020278074381167</v>
      </c>
      <c r="O189" s="13">
        <v>70.022302623705443</v>
      </c>
      <c r="P189" s="13">
        <v>73.497291999380622</v>
      </c>
      <c r="Q189" s="13">
        <v>73.625263913619705</v>
      </c>
      <c r="R189" s="13">
        <v>74.401138758026917</v>
      </c>
      <c r="S189" s="13">
        <v>76.53915203018812</v>
      </c>
      <c r="T189" s="13">
        <v>92.232932398543511</v>
      </c>
      <c r="U189" s="13">
        <v>83.132557427067312</v>
      </c>
      <c r="V189" s="13">
        <v>85.564356123997143</v>
      </c>
      <c r="W189" s="13">
        <v>89.600262382533614</v>
      </c>
      <c r="X189" s="13">
        <v>92.12744727442022</v>
      </c>
      <c r="Y189" s="13">
        <v>92.689542086793097</v>
      </c>
      <c r="Z189" s="13">
        <v>94.967097407720502</v>
      </c>
      <c r="AA189" s="13">
        <v>97.136392206762181</v>
      </c>
      <c r="AB189" s="13">
        <v>100</v>
      </c>
      <c r="AC189" s="13">
        <v>100.52809980843737</v>
      </c>
      <c r="AD189" s="13">
        <v>105.27313732964595</v>
      </c>
      <c r="AE189" s="13">
        <v>107.61496650957251</v>
      </c>
      <c r="AF189" s="13">
        <v>108.64646797090492</v>
      </c>
      <c r="AG189" s="13">
        <v>111.62841928446012</v>
      </c>
      <c r="AH189" s="13">
        <v>114.84869725759023</v>
      </c>
    </row>
    <row r="190" spans="1:34" x14ac:dyDescent="0.25">
      <c r="A190" s="31">
        <v>60</v>
      </c>
      <c r="B190" s="31" t="s">
        <v>162</v>
      </c>
      <c r="C190" s="13">
        <v>44.163645969827044</v>
      </c>
      <c r="D190" s="13">
        <v>48.608507680173958</v>
      </c>
      <c r="E190" s="13">
        <v>49.936485187522173</v>
      </c>
      <c r="F190" s="13">
        <v>52.683457394642161</v>
      </c>
      <c r="G190" s="13">
        <v>54.509390482850648</v>
      </c>
      <c r="H190" s="13">
        <v>54.786611044579679</v>
      </c>
      <c r="I190" s="13">
        <v>54.115586734709019</v>
      </c>
      <c r="J190" s="13">
        <v>54.466628492691584</v>
      </c>
      <c r="K190" s="13">
        <v>54.525608813704459</v>
      </c>
      <c r="L190" s="13">
        <v>55.507500281987937</v>
      </c>
      <c r="M190" s="13">
        <v>59.063730318458454</v>
      </c>
      <c r="N190" s="13">
        <v>62.179952375774157</v>
      </c>
      <c r="O190" s="13">
        <v>65.647704294442036</v>
      </c>
      <c r="P190" s="13">
        <v>68.05503316873714</v>
      </c>
      <c r="Q190" s="13">
        <v>73.348578383852526</v>
      </c>
      <c r="R190" s="13">
        <v>75.58965299637039</v>
      </c>
      <c r="S190" s="13">
        <v>79.019211648121001</v>
      </c>
      <c r="T190" s="13">
        <v>82.172934634092982</v>
      </c>
      <c r="U190" s="13">
        <v>83.422327064544064</v>
      </c>
      <c r="V190" s="13">
        <v>85.109326673556083</v>
      </c>
      <c r="W190" s="13">
        <v>88.65106691795296</v>
      </c>
      <c r="X190" s="13">
        <v>90.059576045629555</v>
      </c>
      <c r="Y190" s="13">
        <v>91.718788949171994</v>
      </c>
      <c r="Z190" s="13">
        <v>94.093363783710657</v>
      </c>
      <c r="AA190" s="13">
        <v>96.473835090896898</v>
      </c>
      <c r="AB190" s="13">
        <v>100</v>
      </c>
      <c r="AC190" s="13">
        <v>102.10919546914015</v>
      </c>
      <c r="AD190" s="13">
        <v>105.86540479392552</v>
      </c>
      <c r="AE190" s="13">
        <v>108.54412056595402</v>
      </c>
      <c r="AF190" s="13">
        <v>111.5938158625886</v>
      </c>
      <c r="AG190" s="13">
        <v>114.95845167242844</v>
      </c>
      <c r="AH190" s="13">
        <v>119.51952429345725</v>
      </c>
    </row>
    <row r="191" spans="1:34" x14ac:dyDescent="0.25">
      <c r="A191" s="31">
        <v>61</v>
      </c>
      <c r="B191" s="31" t="s">
        <v>99</v>
      </c>
      <c r="C191" s="13">
        <v>37.083535672317275</v>
      </c>
      <c r="D191" s="13">
        <v>40.304743866096281</v>
      </c>
      <c r="E191" s="13">
        <v>42.776982387293799</v>
      </c>
      <c r="F191" s="13">
        <v>45.406160894162781</v>
      </c>
      <c r="G191" s="13">
        <v>46.145491798906519</v>
      </c>
      <c r="H191" s="13">
        <v>47.963909962567321</v>
      </c>
      <c r="I191" s="13">
        <v>50.456200881868227</v>
      </c>
      <c r="J191" s="13">
        <v>53.485720715830581</v>
      </c>
      <c r="K191" s="13">
        <v>55.848366871222218</v>
      </c>
      <c r="L191" s="13">
        <v>58.522100747386276</v>
      </c>
      <c r="M191" s="13">
        <v>61.14350049785984</v>
      </c>
      <c r="N191" s="13">
        <v>63.319016922387668</v>
      </c>
      <c r="O191" s="13">
        <v>64.819797233685335</v>
      </c>
      <c r="P191" s="13">
        <v>68.848946940140607</v>
      </c>
      <c r="Q191" s="13">
        <v>71.104526408484617</v>
      </c>
      <c r="R191" s="13">
        <v>74.08747398797442</v>
      </c>
      <c r="S191" s="13">
        <v>76.686148609231353</v>
      </c>
      <c r="T191" s="13">
        <v>79.72539181342313</v>
      </c>
      <c r="U191" s="13">
        <v>81.567607613591008</v>
      </c>
      <c r="V191" s="13">
        <v>84.823795561784593</v>
      </c>
      <c r="W191" s="13">
        <v>87.996819884694233</v>
      </c>
      <c r="X191" s="13">
        <v>91.015686104877176</v>
      </c>
      <c r="Y191" s="13">
        <v>93.46611723524488</v>
      </c>
      <c r="Z191" s="13">
        <v>94.492680325246369</v>
      </c>
      <c r="AA191" s="13">
        <v>97.560764975775243</v>
      </c>
      <c r="AB191" s="13">
        <v>100</v>
      </c>
      <c r="AC191" s="13">
        <v>102.96060025816647</v>
      </c>
      <c r="AD191" s="13">
        <v>104.74470706715596</v>
      </c>
      <c r="AE191" s="13">
        <v>107.96975993361411</v>
      </c>
      <c r="AF191" s="13">
        <v>110.9679669619053</v>
      </c>
      <c r="AG191" s="13">
        <v>114.7604933126353</v>
      </c>
      <c r="AH191" s="13">
        <v>117.76016799944726</v>
      </c>
    </row>
    <row r="192" spans="1:34" x14ac:dyDescent="0.25">
      <c r="A192" s="31">
        <v>62</v>
      </c>
      <c r="B192" s="31" t="s">
        <v>163</v>
      </c>
      <c r="C192" s="13">
        <v>31.397219255588947</v>
      </c>
      <c r="D192" s="13">
        <v>33.092026012175779</v>
      </c>
      <c r="E192" s="13">
        <v>34.435084602339543</v>
      </c>
      <c r="F192" s="13">
        <v>36.019875456703801</v>
      </c>
      <c r="G192" s="13">
        <v>39.240245688777847</v>
      </c>
      <c r="H192" s="13">
        <v>41.626889564059454</v>
      </c>
      <c r="I192" s="13">
        <v>43.323469822027938</v>
      </c>
      <c r="J192" s="13">
        <v>44.933277065706953</v>
      </c>
      <c r="K192" s="13">
        <v>45.897579246561108</v>
      </c>
      <c r="L192" s="13">
        <v>48.334472720910412</v>
      </c>
      <c r="M192" s="13">
        <v>50.141966610824277</v>
      </c>
      <c r="N192" s="13">
        <v>51.281560700989537</v>
      </c>
      <c r="O192" s="13">
        <v>53.402774164301221</v>
      </c>
      <c r="P192" s="13">
        <v>56.528086220297872</v>
      </c>
      <c r="Q192" s="13">
        <v>58.93994050255489</v>
      </c>
      <c r="R192" s="13">
        <v>63.723800019546495</v>
      </c>
      <c r="S192" s="13">
        <v>69.627328714500592</v>
      </c>
      <c r="T192" s="13">
        <v>74.793843855357224</v>
      </c>
      <c r="U192" s="13">
        <v>79.980423701538967</v>
      </c>
      <c r="V192" s="13">
        <v>82.978267016385558</v>
      </c>
      <c r="W192" s="13">
        <v>85.277394141577986</v>
      </c>
      <c r="X192" s="13">
        <v>87.956180511555203</v>
      </c>
      <c r="Y192" s="13">
        <v>91.924863703539714</v>
      </c>
      <c r="Z192" s="13">
        <v>96.053484129918814</v>
      </c>
      <c r="AA192" s="13">
        <v>99.23735028232781</v>
      </c>
      <c r="AB192" s="13">
        <v>100</v>
      </c>
      <c r="AC192" s="13">
        <v>99.664760140613055</v>
      </c>
      <c r="AD192" s="13">
        <v>102.32606655518651</v>
      </c>
      <c r="AE192" s="13">
        <v>104.6525429155477</v>
      </c>
      <c r="AF192" s="13">
        <v>106.2806829987173</v>
      </c>
      <c r="AG192" s="13">
        <v>109.23611532891204</v>
      </c>
      <c r="AH192" s="13">
        <v>113.05280585829661</v>
      </c>
    </row>
    <row r="193" spans="1:34" x14ac:dyDescent="0.25">
      <c r="A193" s="31">
        <v>63</v>
      </c>
      <c r="B193" s="31" t="s">
        <v>164</v>
      </c>
      <c r="C193" s="13">
        <v>41.12102591378779</v>
      </c>
      <c r="D193" s="13">
        <v>43.154499127322332</v>
      </c>
      <c r="E193" s="13">
        <v>45.275651625622693</v>
      </c>
      <c r="F193" s="13">
        <v>47.786618192316006</v>
      </c>
      <c r="G193" s="13">
        <v>50.035628476352464</v>
      </c>
      <c r="H193" s="13">
        <v>52.059151865163628</v>
      </c>
      <c r="I193" s="13">
        <v>53.704731177459273</v>
      </c>
      <c r="J193" s="13">
        <v>55.466440849353418</v>
      </c>
      <c r="K193" s="13">
        <v>57.01810194146077</v>
      </c>
      <c r="L193" s="13">
        <v>58.474462192631023</v>
      </c>
      <c r="M193" s="13">
        <v>60.39319010402189</v>
      </c>
      <c r="N193" s="13">
        <v>60.930971954849042</v>
      </c>
      <c r="O193" s="13">
        <v>64.044538626356569</v>
      </c>
      <c r="P193" s="13">
        <v>67.058173665556737</v>
      </c>
      <c r="Q193" s="13">
        <v>70.447468331680668</v>
      </c>
      <c r="R193" s="13">
        <v>72.86159611771555</v>
      </c>
      <c r="S193" s="13">
        <v>75.810001030218075</v>
      </c>
      <c r="T193" s="13">
        <v>79.221196226532342</v>
      </c>
      <c r="U193" s="13">
        <v>82.046837089512152</v>
      </c>
      <c r="V193" s="13">
        <v>85.681954884192592</v>
      </c>
      <c r="W193" s="13">
        <v>89.514505663712598</v>
      </c>
      <c r="X193" s="13">
        <v>92.438257515771255</v>
      </c>
      <c r="Y193" s="13">
        <v>94.393721718096273</v>
      </c>
      <c r="Z193" s="13">
        <v>96.972224330644778</v>
      </c>
      <c r="AA193" s="13">
        <v>98.492484419415305</v>
      </c>
      <c r="AB193" s="13">
        <v>100</v>
      </c>
      <c r="AC193" s="13">
        <v>104.65061431956879</v>
      </c>
      <c r="AD193" s="13">
        <v>106.50880485722044</v>
      </c>
      <c r="AE193" s="13">
        <v>110.01762288341178</v>
      </c>
      <c r="AF193" s="13">
        <v>111.82832674385963</v>
      </c>
      <c r="AG193" s="13">
        <v>113.77150680045186</v>
      </c>
      <c r="AH193" s="13">
        <v>117.26878752287401</v>
      </c>
    </row>
    <row r="194" spans="1:34" s="33" customFormat="1" x14ac:dyDescent="0.25">
      <c r="A194" s="33" t="s">
        <v>497</v>
      </c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</row>
    <row r="195" spans="1:34" x14ac:dyDescent="0.25">
      <c r="A195" s="31">
        <v>1</v>
      </c>
      <c r="B195" s="31" t="s">
        <v>108</v>
      </c>
      <c r="C195" s="13">
        <v>46.310290736005236</v>
      </c>
      <c r="D195" s="13">
        <v>47.86388604839518</v>
      </c>
      <c r="E195" s="13">
        <v>50.465607688360386</v>
      </c>
      <c r="F195" s="13">
        <v>53.114134839791838</v>
      </c>
      <c r="G195" s="13">
        <v>55.213900197418063</v>
      </c>
      <c r="H195" s="13">
        <v>57.837745523237999</v>
      </c>
      <c r="I195" s="13">
        <v>60.005019502457095</v>
      </c>
      <c r="J195" s="13">
        <v>62.929670958967037</v>
      </c>
      <c r="K195" s="13">
        <v>65.400162786950645</v>
      </c>
      <c r="L195" s="13">
        <v>68.729230885541782</v>
      </c>
      <c r="M195" s="13">
        <v>71.332069329064822</v>
      </c>
      <c r="N195" s="13">
        <v>74.194336150814422</v>
      </c>
      <c r="O195" s="13">
        <v>76.006905083009883</v>
      </c>
      <c r="P195" s="13">
        <v>77.620309792780787</v>
      </c>
      <c r="Q195" s="13">
        <v>78.840437914405044</v>
      </c>
      <c r="R195" s="13">
        <v>80.422950482970734</v>
      </c>
      <c r="S195" s="13">
        <v>81.583449916083268</v>
      </c>
      <c r="T195" s="13">
        <v>83.191512150866359</v>
      </c>
      <c r="U195" s="13">
        <v>84.937692510842254</v>
      </c>
      <c r="V195" s="13">
        <v>86.620161074048838</v>
      </c>
      <c r="W195" s="13">
        <v>88.315041133258589</v>
      </c>
      <c r="X195" s="13">
        <v>90.274803126390353</v>
      </c>
      <c r="Y195" s="13">
        <v>92.736329383823204</v>
      </c>
      <c r="Z195" s="13">
        <v>94.798024409171319</v>
      </c>
      <c r="AA195" s="13">
        <v>97.018817420559145</v>
      </c>
      <c r="AB195" s="13">
        <v>100</v>
      </c>
      <c r="AC195" s="13">
        <v>102.47441208857157</v>
      </c>
      <c r="AD195" s="13">
        <v>105.29421798262207</v>
      </c>
      <c r="AE195" s="13">
        <v>106.99199696947356</v>
      </c>
      <c r="AF195" s="13">
        <v>108.23601911413184</v>
      </c>
      <c r="AG195" s="13">
        <v>109.64283031535611</v>
      </c>
      <c r="AH195" s="13">
        <v>110.99837719228231</v>
      </c>
    </row>
    <row r="196" spans="1:34" x14ac:dyDescent="0.25">
      <c r="A196" s="31">
        <v>2</v>
      </c>
      <c r="B196" s="31" t="s">
        <v>109</v>
      </c>
      <c r="C196" s="13">
        <v>53.80754762057645</v>
      </c>
      <c r="D196" s="13">
        <v>54.233483825225015</v>
      </c>
      <c r="E196" s="13">
        <v>58.136028132024016</v>
      </c>
      <c r="F196" s="13">
        <v>60.635870540276301</v>
      </c>
      <c r="G196" s="13">
        <v>62.624727582435035</v>
      </c>
      <c r="H196" s="13">
        <v>64.488538010901962</v>
      </c>
      <c r="I196" s="13">
        <v>66.559993184256712</v>
      </c>
      <c r="J196" s="13">
        <v>69.695893584327067</v>
      </c>
      <c r="K196" s="13">
        <v>70.497855858069698</v>
      </c>
      <c r="L196" s="13">
        <v>72.727096419160205</v>
      </c>
      <c r="M196" s="13">
        <v>72.902450688782352</v>
      </c>
      <c r="N196" s="13">
        <v>72.955704368126803</v>
      </c>
      <c r="O196" s="13">
        <v>75.108937607796165</v>
      </c>
      <c r="P196" s="13">
        <v>76.531680893503349</v>
      </c>
      <c r="Q196" s="13">
        <v>77.599195255503517</v>
      </c>
      <c r="R196" s="13">
        <v>81.360477358192767</v>
      </c>
      <c r="S196" s="13">
        <v>82.891541155058107</v>
      </c>
      <c r="T196" s="13">
        <v>81.905173912606443</v>
      </c>
      <c r="U196" s="13">
        <v>84.004642432559393</v>
      </c>
      <c r="V196" s="13">
        <v>87.689007608382099</v>
      </c>
      <c r="W196" s="13">
        <v>89.101506160363158</v>
      </c>
      <c r="X196" s="13">
        <v>92.299353093412833</v>
      </c>
      <c r="Y196" s="13">
        <v>93.093579034668878</v>
      </c>
      <c r="Z196" s="13">
        <v>95.385134703682127</v>
      </c>
      <c r="AA196" s="13">
        <v>98.502559045969889</v>
      </c>
      <c r="AB196" s="13">
        <v>100</v>
      </c>
      <c r="AC196" s="13">
        <v>102.01946341558316</v>
      </c>
      <c r="AD196" s="13">
        <v>102.864196402039</v>
      </c>
      <c r="AE196" s="13">
        <v>105.37733978857354</v>
      </c>
      <c r="AF196" s="13">
        <v>107.88746590392995</v>
      </c>
      <c r="AG196" s="13">
        <v>108.58550701481767</v>
      </c>
      <c r="AH196" s="13">
        <v>109.55752454773285</v>
      </c>
    </row>
    <row r="197" spans="1:34" x14ac:dyDescent="0.25">
      <c r="A197" s="31">
        <v>3</v>
      </c>
      <c r="B197" s="31" t="s">
        <v>110</v>
      </c>
      <c r="C197" s="13">
        <v>66.876024913963221</v>
      </c>
      <c r="D197" s="13">
        <v>66.585075588677014</v>
      </c>
      <c r="E197" s="13">
        <v>67.312281193015949</v>
      </c>
      <c r="F197" s="13">
        <v>69.67053500700537</v>
      </c>
      <c r="G197" s="13">
        <v>70.688286407186268</v>
      </c>
      <c r="H197" s="13">
        <v>72.255434369248078</v>
      </c>
      <c r="I197" s="13">
        <v>72.275336998409145</v>
      </c>
      <c r="J197" s="13">
        <v>73.304545119541885</v>
      </c>
      <c r="K197" s="13">
        <v>75.827174703415963</v>
      </c>
      <c r="L197" s="13">
        <v>77.340464938310802</v>
      </c>
      <c r="M197" s="13">
        <v>78.448989164130154</v>
      </c>
      <c r="N197" s="13">
        <v>77.928256785910577</v>
      </c>
      <c r="O197" s="13">
        <v>78.860589844858978</v>
      </c>
      <c r="P197" s="13">
        <v>79.808332309126399</v>
      </c>
      <c r="Q197" s="13">
        <v>80.580177276390003</v>
      </c>
      <c r="R197" s="13">
        <v>80.62435500515997</v>
      </c>
      <c r="S197" s="13">
        <v>82.512719653091139</v>
      </c>
      <c r="T197" s="13">
        <v>83.215480298414988</v>
      </c>
      <c r="U197" s="13">
        <v>83.087692028438994</v>
      </c>
      <c r="V197" s="13">
        <v>84.775621674107612</v>
      </c>
      <c r="W197" s="13">
        <v>89.413651904662984</v>
      </c>
      <c r="X197" s="13">
        <v>92.116591260969855</v>
      </c>
      <c r="Y197" s="13">
        <v>94.014265553720094</v>
      </c>
      <c r="Z197" s="13">
        <v>95.201765369011895</v>
      </c>
      <c r="AA197" s="13">
        <v>96.865374003458413</v>
      </c>
      <c r="AB197" s="13">
        <v>100</v>
      </c>
      <c r="AC197" s="13">
        <v>102.39939060393831</v>
      </c>
      <c r="AD197" s="13">
        <v>103.92504094646614</v>
      </c>
      <c r="AE197" s="13">
        <v>105.44738838808621</v>
      </c>
      <c r="AF197" s="13">
        <v>106.10838848501898</v>
      </c>
      <c r="AG197" s="13">
        <v>106.72967986966172</v>
      </c>
      <c r="AH197" s="13">
        <v>106.9048130797476</v>
      </c>
    </row>
    <row r="198" spans="1:34" x14ac:dyDescent="0.25">
      <c r="A198" s="31">
        <v>4</v>
      </c>
      <c r="B198" s="31" t="s">
        <v>111</v>
      </c>
      <c r="C198" s="13">
        <v>52.663698912339726</v>
      </c>
      <c r="D198" s="13">
        <v>54.491056735447202</v>
      </c>
      <c r="E198" s="13">
        <v>55.826276508861113</v>
      </c>
      <c r="F198" s="13">
        <v>58.210865092211144</v>
      </c>
      <c r="G198" s="13">
        <v>58.957018189848036</v>
      </c>
      <c r="H198" s="13">
        <v>61.740429017402938</v>
      </c>
      <c r="I198" s="13">
        <v>62.979430917862217</v>
      </c>
      <c r="J198" s="13">
        <v>66.665728408266844</v>
      </c>
      <c r="K198" s="13">
        <v>69.022615605116087</v>
      </c>
      <c r="L198" s="13">
        <v>71.730959342892234</v>
      </c>
      <c r="M198" s="13">
        <v>73.590109489284643</v>
      </c>
      <c r="N198" s="13">
        <v>74.883978670438196</v>
      </c>
      <c r="O198" s="13">
        <v>76.45459972958858</v>
      </c>
      <c r="P198" s="13">
        <v>76.854279282016591</v>
      </c>
      <c r="Q198" s="13">
        <v>77.285142591088061</v>
      </c>
      <c r="R198" s="13">
        <v>77.143263160031665</v>
      </c>
      <c r="S198" s="13">
        <v>79.071420381888586</v>
      </c>
      <c r="T198" s="13">
        <v>80.12776486576081</v>
      </c>
      <c r="U198" s="13">
        <v>82.310812028170403</v>
      </c>
      <c r="V198" s="13">
        <v>84.356863274396005</v>
      </c>
      <c r="W198" s="13">
        <v>85.681065941005158</v>
      </c>
      <c r="X198" s="13">
        <v>88.434604666467862</v>
      </c>
      <c r="Y198" s="13">
        <v>90.950909953748408</v>
      </c>
      <c r="Z198" s="13">
        <v>93.250896895062581</v>
      </c>
      <c r="AA198" s="13">
        <v>96.593036043053516</v>
      </c>
      <c r="AB198" s="13">
        <v>100</v>
      </c>
      <c r="AC198" s="13">
        <v>102.45629937489603</v>
      </c>
      <c r="AD198" s="13">
        <v>105.11132340261571</v>
      </c>
      <c r="AE198" s="13">
        <v>105.4964571537606</v>
      </c>
      <c r="AF198" s="13">
        <v>106.24761747766868</v>
      </c>
      <c r="AG198" s="13">
        <v>106.97108486678364</v>
      </c>
      <c r="AH198" s="13">
        <v>107.82717460454384</v>
      </c>
    </row>
    <row r="199" spans="1:34" x14ac:dyDescent="0.25">
      <c r="A199" s="31">
        <v>5</v>
      </c>
      <c r="B199" s="31" t="s">
        <v>112</v>
      </c>
      <c r="C199" s="13">
        <v>56.416523190717058</v>
      </c>
      <c r="D199" s="13">
        <v>57.118559089149379</v>
      </c>
      <c r="E199" s="13">
        <v>59.273504414229592</v>
      </c>
      <c r="F199" s="13">
        <v>61.375283718614781</v>
      </c>
      <c r="G199" s="13">
        <v>61.703124907296996</v>
      </c>
      <c r="H199" s="13">
        <v>64.998862519905899</v>
      </c>
      <c r="I199" s="13">
        <v>66.786454165869301</v>
      </c>
      <c r="J199" s="13">
        <v>67.012122750744538</v>
      </c>
      <c r="K199" s="13">
        <v>68.693026131335969</v>
      </c>
      <c r="L199" s="13">
        <v>70.805948711205289</v>
      </c>
      <c r="M199" s="13">
        <v>72.671322643131177</v>
      </c>
      <c r="N199" s="13">
        <v>73.90691670197775</v>
      </c>
      <c r="O199" s="13">
        <v>75.836247524619253</v>
      </c>
      <c r="P199" s="13">
        <v>76.297268926952739</v>
      </c>
      <c r="Q199" s="13">
        <v>77.208922362692647</v>
      </c>
      <c r="R199" s="13">
        <v>79.858007310871756</v>
      </c>
      <c r="S199" s="13">
        <v>80.507195330582675</v>
      </c>
      <c r="T199" s="13">
        <v>79.663654556417654</v>
      </c>
      <c r="U199" s="13">
        <v>81.04439206575401</v>
      </c>
      <c r="V199" s="13">
        <v>83.519462421014453</v>
      </c>
      <c r="W199" s="13">
        <v>87.391579821284225</v>
      </c>
      <c r="X199" s="13">
        <v>91.354083444480807</v>
      </c>
      <c r="Y199" s="13">
        <v>93.008533532951645</v>
      </c>
      <c r="Z199" s="13">
        <v>94.97470412544601</v>
      </c>
      <c r="AA199" s="13">
        <v>97.483245067254074</v>
      </c>
      <c r="AB199" s="13">
        <v>100</v>
      </c>
      <c r="AC199" s="13">
        <v>101.58629826583723</v>
      </c>
      <c r="AD199" s="13">
        <v>103.10672912408189</v>
      </c>
      <c r="AE199" s="13">
        <v>104.0552498691722</v>
      </c>
      <c r="AF199" s="13">
        <v>103.57057214810034</v>
      </c>
      <c r="AG199" s="13">
        <v>104.23087138010693</v>
      </c>
      <c r="AH199" s="13">
        <v>104.81205503043915</v>
      </c>
    </row>
    <row r="200" spans="1:34" x14ac:dyDescent="0.25">
      <c r="A200" s="31">
        <v>6</v>
      </c>
      <c r="B200" s="31" t="s">
        <v>13</v>
      </c>
      <c r="C200" s="13">
        <v>69.550061602748841</v>
      </c>
      <c r="D200" s="13">
        <v>71.334835601737865</v>
      </c>
      <c r="E200" s="13">
        <v>72.845194419563981</v>
      </c>
      <c r="F200" s="13">
        <v>74.41857649119693</v>
      </c>
      <c r="G200" s="13">
        <v>76.378991386620115</v>
      </c>
      <c r="H200" s="13">
        <v>77.632312444899739</v>
      </c>
      <c r="I200" s="13">
        <v>79.504317084417707</v>
      </c>
      <c r="J200" s="13">
        <v>80.532554091167043</v>
      </c>
      <c r="K200" s="13">
        <v>81.309673108415424</v>
      </c>
      <c r="L200" s="13">
        <v>82.579399686003029</v>
      </c>
      <c r="M200" s="13">
        <v>83.123601321342704</v>
      </c>
      <c r="N200" s="13">
        <v>83.725015588498493</v>
      </c>
      <c r="O200" s="13">
        <v>84.268088872463025</v>
      </c>
      <c r="P200" s="13">
        <v>84.850862729631899</v>
      </c>
      <c r="Q200" s="13">
        <v>84.974973833925745</v>
      </c>
      <c r="R200" s="13">
        <v>85.596022957259024</v>
      </c>
      <c r="S200" s="13">
        <v>86.118287635080719</v>
      </c>
      <c r="T200" s="13">
        <v>86.789142678250954</v>
      </c>
      <c r="U200" s="13">
        <v>87.531949161443933</v>
      </c>
      <c r="V200" s="13">
        <v>88.865849057329243</v>
      </c>
      <c r="W200" s="13">
        <v>90.798294477854085</v>
      </c>
      <c r="X200" s="13">
        <v>93.183618319899367</v>
      </c>
      <c r="Y200" s="13">
        <v>95.21909631232468</v>
      </c>
      <c r="Z200" s="13">
        <v>96.819051811741204</v>
      </c>
      <c r="AA200" s="13">
        <v>98.351375177550111</v>
      </c>
      <c r="AB200" s="13">
        <v>100</v>
      </c>
      <c r="AC200" s="13">
        <v>101.49010408412235</v>
      </c>
      <c r="AD200" s="13">
        <v>102.7168695505778</v>
      </c>
      <c r="AE200" s="13">
        <v>104.1136152503466</v>
      </c>
      <c r="AF200" s="13">
        <v>104.79247971440277</v>
      </c>
      <c r="AG200" s="13">
        <v>105.46613663224616</v>
      </c>
      <c r="AH200" s="13">
        <v>106.31282600852762</v>
      </c>
    </row>
    <row r="201" spans="1:34" x14ac:dyDescent="0.25">
      <c r="A201" s="31">
        <v>7</v>
      </c>
      <c r="B201" s="31" t="s">
        <v>15</v>
      </c>
      <c r="C201" s="13">
        <v>58.857022997569906</v>
      </c>
      <c r="D201" s="13">
        <v>61.371569277267589</v>
      </c>
      <c r="E201" s="13">
        <v>64.848509697571643</v>
      </c>
      <c r="F201" s="13">
        <v>67.512105180120741</v>
      </c>
      <c r="G201" s="13">
        <v>70.435867822184875</v>
      </c>
      <c r="H201" s="13">
        <v>71.916011088549951</v>
      </c>
      <c r="I201" s="13">
        <v>74.717812896407708</v>
      </c>
      <c r="J201" s="13">
        <v>79.218240149666798</v>
      </c>
      <c r="K201" s="13">
        <v>82.069320962300452</v>
      </c>
      <c r="L201" s="13">
        <v>85.122559887338582</v>
      </c>
      <c r="M201" s="13">
        <v>87.838088426978999</v>
      </c>
      <c r="N201" s="13">
        <v>90.047556283502047</v>
      </c>
      <c r="O201" s="13">
        <v>91.41371422608043</v>
      </c>
      <c r="P201" s="13">
        <v>92.287549648054124</v>
      </c>
      <c r="Q201" s="13">
        <v>92.632328673350202</v>
      </c>
      <c r="R201" s="13">
        <v>93.142927514723951</v>
      </c>
      <c r="S201" s="13">
        <v>93.228032758073184</v>
      </c>
      <c r="T201" s="13">
        <v>93.460254489077755</v>
      </c>
      <c r="U201" s="13">
        <v>93.770917947521127</v>
      </c>
      <c r="V201" s="13">
        <v>94.824523021277258</v>
      </c>
      <c r="W201" s="13">
        <v>95.679357774115417</v>
      </c>
      <c r="X201" s="13">
        <v>96.531986842284056</v>
      </c>
      <c r="Y201" s="13">
        <v>97.246129922200154</v>
      </c>
      <c r="Z201" s="13">
        <v>97.642457730405681</v>
      </c>
      <c r="AA201" s="13">
        <v>98.64852587940797</v>
      </c>
      <c r="AB201" s="13">
        <v>100</v>
      </c>
      <c r="AC201" s="13">
        <v>101.91556699481983</v>
      </c>
      <c r="AD201" s="13">
        <v>103.81870485633289</v>
      </c>
      <c r="AE201" s="13">
        <v>105.6311219320085</v>
      </c>
      <c r="AF201" s="13">
        <v>106.83218372045313</v>
      </c>
      <c r="AG201" s="13">
        <v>108.04339264665889</v>
      </c>
      <c r="AH201" s="13">
        <v>109.11282413687245</v>
      </c>
    </row>
    <row r="202" spans="1:34" x14ac:dyDescent="0.25">
      <c r="A202" s="31">
        <v>8</v>
      </c>
      <c r="B202" s="31" t="s">
        <v>113</v>
      </c>
      <c r="C202" s="13">
        <v>58.911984023069934</v>
      </c>
      <c r="D202" s="13">
        <v>64.488829294596385</v>
      </c>
      <c r="E202" s="13">
        <v>65.167709099367215</v>
      </c>
      <c r="F202" s="13">
        <v>65.509070990668476</v>
      </c>
      <c r="G202" s="13">
        <v>71.829018205064656</v>
      </c>
      <c r="H202" s="13">
        <v>73.765080348613779</v>
      </c>
      <c r="I202" s="13">
        <v>74.853380940083611</v>
      </c>
      <c r="J202" s="13">
        <v>78.684025411792845</v>
      </c>
      <c r="K202" s="13">
        <v>79.215724717435052</v>
      </c>
      <c r="L202" s="13">
        <v>83.815036976400464</v>
      </c>
      <c r="M202" s="13">
        <v>85.608491641457206</v>
      </c>
      <c r="N202" s="13">
        <v>84.380540248629472</v>
      </c>
      <c r="O202" s="13">
        <v>86.913518441744898</v>
      </c>
      <c r="P202" s="13">
        <v>89.637059545898637</v>
      </c>
      <c r="Q202" s="13">
        <v>89.203678759712048</v>
      </c>
      <c r="R202" s="13">
        <v>90.034122932591458</v>
      </c>
      <c r="S202" s="13">
        <v>91.520615018532922</v>
      </c>
      <c r="T202" s="13">
        <v>91.766692361340546</v>
      </c>
      <c r="U202" s="13">
        <v>94.22983599297045</v>
      </c>
      <c r="V202" s="13">
        <v>94.282156159125307</v>
      </c>
      <c r="W202" s="13">
        <v>95.252383095559566</v>
      </c>
      <c r="X202" s="13">
        <v>96.024697552210441</v>
      </c>
      <c r="Y202" s="13">
        <v>96.473798764883696</v>
      </c>
      <c r="Z202" s="13">
        <v>97.961422791704649</v>
      </c>
      <c r="AA202" s="13">
        <v>97.50009750009751</v>
      </c>
      <c r="AB202" s="13">
        <v>100</v>
      </c>
      <c r="AC202" s="13">
        <v>103.17710443774108</v>
      </c>
      <c r="AD202" s="13">
        <v>106.23619759401572</v>
      </c>
      <c r="AE202" s="13">
        <v>107.9825251048988</v>
      </c>
      <c r="AF202" s="13">
        <v>110.64731445136911</v>
      </c>
      <c r="AG202" s="13">
        <v>108.6303436764404</v>
      </c>
      <c r="AH202" s="13">
        <v>112.66447252606419</v>
      </c>
    </row>
    <row r="203" spans="1:34" x14ac:dyDescent="0.25">
      <c r="A203" s="31">
        <v>9</v>
      </c>
      <c r="B203" s="31" t="s">
        <v>114</v>
      </c>
      <c r="C203" s="13">
        <v>66.471683063015163</v>
      </c>
      <c r="D203" s="13">
        <v>66.386074856938023</v>
      </c>
      <c r="E203" s="13">
        <v>66.340272525839538</v>
      </c>
      <c r="F203" s="13">
        <v>69.316996527548554</v>
      </c>
      <c r="G203" s="13">
        <v>70.014936519790893</v>
      </c>
      <c r="H203" s="13">
        <v>71.284063598962646</v>
      </c>
      <c r="I203" s="13">
        <v>72.527836874533762</v>
      </c>
      <c r="J203" s="13">
        <v>76.883291164013031</v>
      </c>
      <c r="K203" s="13">
        <v>76.484494507022674</v>
      </c>
      <c r="L203" s="13">
        <v>78.960739347166324</v>
      </c>
      <c r="M203" s="13">
        <v>80.111087374492641</v>
      </c>
      <c r="N203" s="13">
        <v>82.969543795154578</v>
      </c>
      <c r="O203" s="13">
        <v>85.076386441254769</v>
      </c>
      <c r="P203" s="13">
        <v>83.922721642801747</v>
      </c>
      <c r="Q203" s="13">
        <v>86.04418785389143</v>
      </c>
      <c r="R203" s="13">
        <v>86.230126650498505</v>
      </c>
      <c r="S203" s="13">
        <v>87.287732106014914</v>
      </c>
      <c r="T203" s="13">
        <v>88.760794879024246</v>
      </c>
      <c r="U203" s="13">
        <v>89.274782679671873</v>
      </c>
      <c r="V203" s="13">
        <v>90.328502792859652</v>
      </c>
      <c r="W203" s="13">
        <v>93.810347510136083</v>
      </c>
      <c r="X203" s="13">
        <v>94.41419286843491</v>
      </c>
      <c r="Y203" s="13">
        <v>96.073927770280534</v>
      </c>
      <c r="Z203" s="13">
        <v>97.888407215774009</v>
      </c>
      <c r="AA203" s="13">
        <v>99.112340211568565</v>
      </c>
      <c r="AB203" s="13">
        <v>100</v>
      </c>
      <c r="AC203" s="13">
        <v>100.60362173038229</v>
      </c>
      <c r="AD203" s="13">
        <v>102.52042522317909</v>
      </c>
      <c r="AE203" s="13">
        <v>105.43518372080763</v>
      </c>
      <c r="AF203" s="13">
        <v>107.22205950039749</v>
      </c>
      <c r="AG203" s="13">
        <v>108.79476127320955</v>
      </c>
      <c r="AH203" s="13">
        <v>110.22362579335378</v>
      </c>
    </row>
    <row r="204" spans="1:34" x14ac:dyDescent="0.25">
      <c r="A204" s="31">
        <v>10</v>
      </c>
      <c r="B204" s="31" t="s">
        <v>115</v>
      </c>
      <c r="C204" s="13">
        <v>59.313516148374376</v>
      </c>
      <c r="D204" s="13">
        <v>60.072348952629497</v>
      </c>
      <c r="E204" s="13">
        <v>62.287672317013474</v>
      </c>
      <c r="F204" s="13">
        <v>64.164425189413379</v>
      </c>
      <c r="G204" s="13">
        <v>65.986178095228311</v>
      </c>
      <c r="H204" s="13">
        <v>68.123302440949985</v>
      </c>
      <c r="I204" s="13">
        <v>70.77815741360223</v>
      </c>
      <c r="J204" s="13">
        <v>72.817709266893715</v>
      </c>
      <c r="K204" s="13">
        <v>73.748705710214793</v>
      </c>
      <c r="L204" s="13">
        <v>75.081564216346223</v>
      </c>
      <c r="M204" s="13">
        <v>78.484110435539364</v>
      </c>
      <c r="N204" s="13">
        <v>78.395167065570448</v>
      </c>
      <c r="O204" s="13">
        <v>80.515062172267108</v>
      </c>
      <c r="P204" s="13">
        <v>81.374790090030118</v>
      </c>
      <c r="Q204" s="13">
        <v>82.567705518525216</v>
      </c>
      <c r="R204" s="13">
        <v>82.276872774697608</v>
      </c>
      <c r="S204" s="13">
        <v>82.596389987114961</v>
      </c>
      <c r="T204" s="13">
        <v>84.767792759700271</v>
      </c>
      <c r="U204" s="13">
        <v>83.826752592495652</v>
      </c>
      <c r="V204" s="13">
        <v>86.063457455964198</v>
      </c>
      <c r="W204" s="13">
        <v>89.074163148237233</v>
      </c>
      <c r="X204" s="13">
        <v>91.308091373366935</v>
      </c>
      <c r="Y204" s="13">
        <v>93.493873533455101</v>
      </c>
      <c r="Z204" s="13">
        <v>95.829782717024983</v>
      </c>
      <c r="AA204" s="13">
        <v>98.170109165161406</v>
      </c>
      <c r="AB204" s="13">
        <v>100</v>
      </c>
      <c r="AC204" s="13">
        <v>102.13036906393644</v>
      </c>
      <c r="AD204" s="13">
        <v>103.87587290945405</v>
      </c>
      <c r="AE204" s="13">
        <v>104.95307352407518</v>
      </c>
      <c r="AF204" s="13">
        <v>105.87061534154937</v>
      </c>
      <c r="AG204" s="13">
        <v>108.38823799744783</v>
      </c>
      <c r="AH204" s="13">
        <v>109.07789907240156</v>
      </c>
    </row>
    <row r="205" spans="1:34" x14ac:dyDescent="0.25">
      <c r="A205" s="31">
        <v>11</v>
      </c>
      <c r="B205" s="31" t="s">
        <v>116</v>
      </c>
      <c r="C205" s="13">
        <v>67.641333183620517</v>
      </c>
      <c r="D205" s="13">
        <v>68.610968724907195</v>
      </c>
      <c r="E205" s="13">
        <v>69.928480646418876</v>
      </c>
      <c r="F205" s="13">
        <v>73.047682519302839</v>
      </c>
      <c r="G205" s="13">
        <v>74.318120626378601</v>
      </c>
      <c r="H205" s="13">
        <v>77.627599842730689</v>
      </c>
      <c r="I205" s="13">
        <v>78.214019904233112</v>
      </c>
      <c r="J205" s="13">
        <v>80.220960613914968</v>
      </c>
      <c r="K205" s="13">
        <v>82.366958207388492</v>
      </c>
      <c r="L205" s="13">
        <v>84.60320911007355</v>
      </c>
      <c r="M205" s="13">
        <v>85.137811511270641</v>
      </c>
      <c r="N205" s="13">
        <v>86.547116250086532</v>
      </c>
      <c r="O205" s="13">
        <v>87.904274198825775</v>
      </c>
      <c r="P205" s="13">
        <v>88.02166590433616</v>
      </c>
      <c r="Q205" s="13">
        <v>88.701046580589946</v>
      </c>
      <c r="R205" s="13">
        <v>88.936080282448927</v>
      </c>
      <c r="S205" s="13">
        <v>90.195317961044651</v>
      </c>
      <c r="T205" s="13">
        <v>90.067532635970437</v>
      </c>
      <c r="U205" s="13">
        <v>90.742049806377295</v>
      </c>
      <c r="V205" s="13">
        <v>91.919006224229847</v>
      </c>
      <c r="W205" s="13">
        <v>92.826847549624404</v>
      </c>
      <c r="X205" s="13">
        <v>94.316030922723371</v>
      </c>
      <c r="Y205" s="13">
        <v>96.022815020848952</v>
      </c>
      <c r="Z205" s="13">
        <v>97.049532463877355</v>
      </c>
      <c r="AA205" s="13">
        <v>98.527152219124389</v>
      </c>
      <c r="AB205" s="13">
        <v>100</v>
      </c>
      <c r="AC205" s="13">
        <v>102.33625028635659</v>
      </c>
      <c r="AD205" s="13">
        <v>104.59934124056261</v>
      </c>
      <c r="AE205" s="13">
        <v>105.32868466958749</v>
      </c>
      <c r="AF205" s="13">
        <v>106.28089737516548</v>
      </c>
      <c r="AG205" s="13">
        <v>107.17950561897204</v>
      </c>
      <c r="AH205" s="13">
        <v>108.99189985824241</v>
      </c>
    </row>
    <row r="206" spans="1:34" x14ac:dyDescent="0.25">
      <c r="A206" s="31">
        <v>12</v>
      </c>
      <c r="B206" s="31" t="s">
        <v>117</v>
      </c>
      <c r="C206" s="13">
        <v>90.139109228933677</v>
      </c>
      <c r="D206" s="13">
        <v>90.375152574522289</v>
      </c>
      <c r="E206" s="13">
        <v>91.14725750923192</v>
      </c>
      <c r="F206" s="13">
        <v>94.118844118844123</v>
      </c>
      <c r="G206" s="13">
        <v>94.787533743114807</v>
      </c>
      <c r="H206" s="13">
        <v>95.031740601360866</v>
      </c>
      <c r="I206" s="13">
        <v>97.164594927913342</v>
      </c>
      <c r="J206" s="13">
        <v>98.374712482744386</v>
      </c>
      <c r="K206" s="13">
        <v>98.637473405407306</v>
      </c>
      <c r="L206" s="13">
        <v>99.784505382176661</v>
      </c>
      <c r="M206" s="13">
        <v>101.03273496696049</v>
      </c>
      <c r="N206" s="13">
        <v>100.11231956369114</v>
      </c>
      <c r="O206" s="13">
        <v>99.844748866613074</v>
      </c>
      <c r="P206" s="13">
        <v>99.18172245213492</v>
      </c>
      <c r="Q206" s="13">
        <v>98.056276015987322</v>
      </c>
      <c r="R206" s="13">
        <v>96.074480278833221</v>
      </c>
      <c r="S206" s="13">
        <v>96.057430300298464</v>
      </c>
      <c r="T206" s="13">
        <v>95.482530516216755</v>
      </c>
      <c r="U206" s="13">
        <v>95.048168629708385</v>
      </c>
      <c r="V206" s="13">
        <v>94.644706728587963</v>
      </c>
      <c r="W206" s="13">
        <v>94.543336774710795</v>
      </c>
      <c r="X206" s="13">
        <v>96.108971744244968</v>
      </c>
      <c r="Y206" s="13">
        <v>97.317836997071851</v>
      </c>
      <c r="Z206" s="13">
        <v>98.167313050030771</v>
      </c>
      <c r="AA206" s="13">
        <v>98.863919959770399</v>
      </c>
      <c r="AB206" s="13">
        <v>100</v>
      </c>
      <c r="AC206" s="13">
        <v>102.2210387851553</v>
      </c>
      <c r="AD206" s="13">
        <v>102.95139591062348</v>
      </c>
      <c r="AE206" s="13">
        <v>104.02584932210637</v>
      </c>
      <c r="AF206" s="13">
        <v>104.95156546989779</v>
      </c>
      <c r="AG206" s="13">
        <v>105.14157312821713</v>
      </c>
      <c r="AH206" s="13">
        <v>106.19705318348424</v>
      </c>
    </row>
    <row r="207" spans="1:34" x14ac:dyDescent="0.25">
      <c r="A207" s="31">
        <v>13</v>
      </c>
      <c r="B207" s="31" t="s">
        <v>118</v>
      </c>
      <c r="C207" s="13">
        <v>96.917880001866067</v>
      </c>
      <c r="D207" s="13">
        <v>97.227876423996349</v>
      </c>
      <c r="E207" s="13">
        <v>98.888434068683708</v>
      </c>
      <c r="F207" s="13">
        <v>100.09958478692229</v>
      </c>
      <c r="G207" s="13">
        <v>101.68617667121229</v>
      </c>
      <c r="H207" s="13">
        <v>102.65070439439769</v>
      </c>
      <c r="I207" s="13">
        <v>103.57521682161354</v>
      </c>
      <c r="J207" s="13">
        <v>104.96939092560609</v>
      </c>
      <c r="K207" s="13">
        <v>105.04678363555993</v>
      </c>
      <c r="L207" s="13">
        <v>105.80384190455825</v>
      </c>
      <c r="M207" s="13">
        <v>105.577946878456</v>
      </c>
      <c r="N207" s="13">
        <v>104.88923696576416</v>
      </c>
      <c r="O207" s="13">
        <v>103.8802839868269</v>
      </c>
      <c r="P207" s="13">
        <v>102.59392694305343</v>
      </c>
      <c r="Q207" s="13">
        <v>101.57509107899833</v>
      </c>
      <c r="R207" s="13">
        <v>101.08433220263558</v>
      </c>
      <c r="S207" s="13">
        <v>100.24650209242843</v>
      </c>
      <c r="T207" s="13">
        <v>99.307331363737916</v>
      </c>
      <c r="U207" s="13">
        <v>98.687714972757448</v>
      </c>
      <c r="V207" s="13">
        <v>98.9328053125613</v>
      </c>
      <c r="W207" s="13">
        <v>98.822203068517098</v>
      </c>
      <c r="X207" s="13">
        <v>98.748648203533364</v>
      </c>
      <c r="Y207" s="13">
        <v>99.246082646844513</v>
      </c>
      <c r="Z207" s="13">
        <v>99.409697354196865</v>
      </c>
      <c r="AA207" s="13">
        <v>99.254222417196758</v>
      </c>
      <c r="AB207" s="13">
        <v>100</v>
      </c>
      <c r="AC207" s="13">
        <v>100.27168348768134</v>
      </c>
      <c r="AD207" s="13">
        <v>101.01130390920125</v>
      </c>
      <c r="AE207" s="13">
        <v>101.34674270496492</v>
      </c>
      <c r="AF207" s="13">
        <v>101.26290718909713</v>
      </c>
      <c r="AG207" s="13">
        <v>101.7518635207314</v>
      </c>
      <c r="AH207" s="13">
        <v>102.06995602599473</v>
      </c>
    </row>
    <row r="208" spans="1:34" x14ac:dyDescent="0.25">
      <c r="A208" s="31">
        <v>14</v>
      </c>
      <c r="B208" s="31" t="s">
        <v>119</v>
      </c>
      <c r="C208" s="13">
        <v>84.781687155574403</v>
      </c>
      <c r="D208" s="13">
        <v>83.845415531259988</v>
      </c>
      <c r="E208" s="13">
        <v>86.968810810223189</v>
      </c>
      <c r="F208" s="13">
        <v>89.79155531801176</v>
      </c>
      <c r="G208" s="13">
        <v>88.917116544934885</v>
      </c>
      <c r="H208" s="13">
        <v>92.094522468970453</v>
      </c>
      <c r="I208" s="13">
        <v>90.492153918927286</v>
      </c>
      <c r="J208" s="13">
        <v>92.440943299538773</v>
      </c>
      <c r="K208" s="13">
        <v>92.493568806543919</v>
      </c>
      <c r="L208" s="13">
        <v>95.697302072214654</v>
      </c>
      <c r="M208" s="13">
        <v>97.256992597662233</v>
      </c>
      <c r="N208" s="13">
        <v>97.070798766841335</v>
      </c>
      <c r="O208" s="13">
        <v>96.935753136948676</v>
      </c>
      <c r="P208" s="13">
        <v>95.234735988148572</v>
      </c>
      <c r="Q208" s="13">
        <v>96.086203050736955</v>
      </c>
      <c r="R208" s="13">
        <v>95.365411305910101</v>
      </c>
      <c r="S208" s="13">
        <v>96.484351444250137</v>
      </c>
      <c r="T208" s="13">
        <v>94.580038357460012</v>
      </c>
      <c r="U208" s="13">
        <v>93.45794392523365</v>
      </c>
      <c r="V208" s="13">
        <v>94.981506004840398</v>
      </c>
      <c r="W208" s="13">
        <v>97.994737319662477</v>
      </c>
      <c r="X208" s="13">
        <v>97.136278601237592</v>
      </c>
      <c r="Y208" s="13">
        <v>98.743759942948046</v>
      </c>
      <c r="Z208" s="13">
        <v>98.71199825355697</v>
      </c>
      <c r="AA208" s="13">
        <v>98.038254526916418</v>
      </c>
      <c r="AB208" s="13">
        <v>100</v>
      </c>
      <c r="AC208" s="13">
        <v>101.01010101010101</v>
      </c>
      <c r="AD208" s="13">
        <v>101.46927510349865</v>
      </c>
      <c r="AE208" s="13">
        <v>104.59514638291881</v>
      </c>
      <c r="AF208" s="13">
        <v>104.91168252110843</v>
      </c>
      <c r="AG208" s="13">
        <v>105.33672301506114</v>
      </c>
      <c r="AH208" s="13">
        <v>107.50547481584711</v>
      </c>
    </row>
    <row r="209" spans="1:34" x14ac:dyDescent="0.25">
      <c r="A209" s="31">
        <v>15</v>
      </c>
      <c r="B209" s="31" t="s">
        <v>120</v>
      </c>
      <c r="C209" s="13">
        <v>67.722029150204136</v>
      </c>
      <c r="D209" s="13">
        <v>68.589951204104949</v>
      </c>
      <c r="E209" s="13">
        <v>70.31561248414252</v>
      </c>
      <c r="F209" s="13">
        <v>71.654710282092651</v>
      </c>
      <c r="G209" s="13">
        <v>74.303087698583454</v>
      </c>
      <c r="H209" s="13">
        <v>75.75359678077514</v>
      </c>
      <c r="I209" s="13">
        <v>78.416099347970132</v>
      </c>
      <c r="J209" s="13">
        <v>80.960614494119142</v>
      </c>
      <c r="K209" s="13">
        <v>82.999617233431863</v>
      </c>
      <c r="L209" s="13">
        <v>85.442302760527724</v>
      </c>
      <c r="M209" s="13">
        <v>86.937249388889086</v>
      </c>
      <c r="N209" s="13">
        <v>88.387529265057694</v>
      </c>
      <c r="O209" s="13">
        <v>88.956451863192882</v>
      </c>
      <c r="P209" s="13">
        <v>90.00954101134721</v>
      </c>
      <c r="Q209" s="13">
        <v>89.936687270262354</v>
      </c>
      <c r="R209" s="13">
        <v>90.094234237558908</v>
      </c>
      <c r="S209" s="13">
        <v>90.362184901258175</v>
      </c>
      <c r="T209" s="13">
        <v>91.354513369733027</v>
      </c>
      <c r="U209" s="13">
        <v>91.248490958415147</v>
      </c>
      <c r="V209" s="13">
        <v>92.261836922318793</v>
      </c>
      <c r="W209" s="13">
        <v>93.324556197386826</v>
      </c>
      <c r="X209" s="13">
        <v>94.99866770161151</v>
      </c>
      <c r="Y209" s="13">
        <v>96.069754831560573</v>
      </c>
      <c r="Z209" s="13">
        <v>97.223418698948223</v>
      </c>
      <c r="AA209" s="13">
        <v>98.656463395985668</v>
      </c>
      <c r="AB209" s="13">
        <v>100</v>
      </c>
      <c r="AC209" s="13">
        <v>101.74094297179924</v>
      </c>
      <c r="AD209" s="13">
        <v>104.07052295901795</v>
      </c>
      <c r="AE209" s="13">
        <v>104.73707492442369</v>
      </c>
      <c r="AF209" s="13">
        <v>105.78986697359834</v>
      </c>
      <c r="AG209" s="13">
        <v>106.2435988231709</v>
      </c>
      <c r="AH209" s="13">
        <v>107.55081978281075</v>
      </c>
    </row>
    <row r="210" spans="1:34" x14ac:dyDescent="0.25">
      <c r="A210" s="31">
        <v>16</v>
      </c>
      <c r="B210" s="31" t="s">
        <v>121</v>
      </c>
      <c r="C210" s="13">
        <v>90.023291480686751</v>
      </c>
      <c r="D210" s="13">
        <v>92.686602267500476</v>
      </c>
      <c r="E210" s="13">
        <v>93.711332361484338</v>
      </c>
      <c r="F210" s="13">
        <v>95.578888241076399</v>
      </c>
      <c r="G210" s="13">
        <v>94.459307656871474</v>
      </c>
      <c r="H210" s="13">
        <v>97.322934437864532</v>
      </c>
      <c r="I210" s="13">
        <v>96.398584583152868</v>
      </c>
      <c r="J210" s="13">
        <v>96.019938006682963</v>
      </c>
      <c r="K210" s="13">
        <v>93.755501624921735</v>
      </c>
      <c r="L210" s="13">
        <v>97.078506048827805</v>
      </c>
      <c r="M210" s="13">
        <v>96.194155801640207</v>
      </c>
      <c r="N210" s="13">
        <v>98.008824714577301</v>
      </c>
      <c r="O210" s="13">
        <v>96.048661886385332</v>
      </c>
      <c r="P210" s="13">
        <v>96.397009561822301</v>
      </c>
      <c r="Q210" s="13">
        <v>95.3656667619464</v>
      </c>
      <c r="R210" s="13">
        <v>94.41112372840017</v>
      </c>
      <c r="S210" s="13">
        <v>95.415497385085288</v>
      </c>
      <c r="T210" s="13">
        <v>94.453501485753591</v>
      </c>
      <c r="U210" s="13">
        <v>94.958156010281527</v>
      </c>
      <c r="V210" s="13">
        <v>93.127013539071299</v>
      </c>
      <c r="W210" s="13">
        <v>95.788289730335791</v>
      </c>
      <c r="X210" s="13">
        <v>95.914285380089581</v>
      </c>
      <c r="Y210" s="13">
        <v>96.731226887141872</v>
      </c>
      <c r="Z210" s="13">
        <v>98.367172013108771</v>
      </c>
      <c r="AA210" s="13">
        <v>98.43187092738134</v>
      </c>
      <c r="AB210" s="13">
        <v>100</v>
      </c>
      <c r="AC210" s="13">
        <v>101.77108691728525</v>
      </c>
      <c r="AD210" s="13">
        <v>102.58822033777271</v>
      </c>
      <c r="AE210" s="13">
        <v>102.63019899414658</v>
      </c>
      <c r="AF210" s="13">
        <v>104.13842376825629</v>
      </c>
      <c r="AG210" s="13">
        <v>105.48545838258967</v>
      </c>
      <c r="AH210" s="13">
        <v>106.40271471081029</v>
      </c>
    </row>
    <row r="211" spans="1:34" x14ac:dyDescent="0.25">
      <c r="A211" s="31">
        <v>17</v>
      </c>
      <c r="B211" s="31" t="s">
        <v>122</v>
      </c>
      <c r="C211" s="13">
        <v>79.469461872538915</v>
      </c>
      <c r="D211" s="13">
        <v>76.017301537829994</v>
      </c>
      <c r="E211" s="13">
        <v>73.158910298031117</v>
      </c>
      <c r="F211" s="13">
        <v>88.36763765026916</v>
      </c>
      <c r="G211" s="13">
        <v>87.407544669625707</v>
      </c>
      <c r="H211" s="13">
        <v>87.024325039334983</v>
      </c>
      <c r="I211" s="13">
        <v>84.030365212773276</v>
      </c>
      <c r="J211" s="13">
        <v>94.749608368285408</v>
      </c>
      <c r="K211" s="13">
        <v>87.200176725691477</v>
      </c>
      <c r="L211" s="13">
        <v>93.792541617090606</v>
      </c>
      <c r="M211" s="13">
        <v>97.908311314162063</v>
      </c>
      <c r="N211" s="13">
        <v>99.262589253611495</v>
      </c>
      <c r="O211" s="13">
        <v>99.579475873386656</v>
      </c>
      <c r="P211" s="13">
        <v>100.47928619515088</v>
      </c>
      <c r="Q211" s="13">
        <v>103.19633446619976</v>
      </c>
      <c r="R211" s="13">
        <v>97.976459522658686</v>
      </c>
      <c r="S211" s="13">
        <v>102.57235690761701</v>
      </c>
      <c r="T211" s="13">
        <v>102.35825546888347</v>
      </c>
      <c r="U211" s="13">
        <v>102.77037304064329</v>
      </c>
      <c r="V211" s="13">
        <v>101.96086428303079</v>
      </c>
      <c r="W211" s="13">
        <v>100.66079943258282</v>
      </c>
      <c r="X211" s="13">
        <v>101.54211224777525</v>
      </c>
      <c r="Y211" s="13">
        <v>98.167780189251118</v>
      </c>
      <c r="Z211" s="13">
        <v>103.85653950010385</v>
      </c>
      <c r="AA211" s="13">
        <v>98.869916850399918</v>
      </c>
      <c r="AB211" s="13">
        <v>100</v>
      </c>
      <c r="AC211" s="13">
        <v>100.26570411590716</v>
      </c>
      <c r="AD211" s="13">
        <v>101.81536801164769</v>
      </c>
      <c r="AE211" s="13">
        <v>110.85347941358509</v>
      </c>
      <c r="AF211" s="13">
        <v>108.12213476342878</v>
      </c>
      <c r="AG211" s="13">
        <v>106.15260498492631</v>
      </c>
      <c r="AH211" s="13">
        <v>113.39213442375861</v>
      </c>
    </row>
    <row r="212" spans="1:34" x14ac:dyDescent="0.25">
      <c r="A212" s="31">
        <v>18</v>
      </c>
      <c r="B212" s="31" t="s">
        <v>123</v>
      </c>
      <c r="C212" s="13">
        <v>83.888146506206724</v>
      </c>
      <c r="D212" s="13">
        <v>82.706547439502586</v>
      </c>
      <c r="E212" s="13">
        <v>86.106274277185662</v>
      </c>
      <c r="F212" s="13">
        <v>89.054874676355823</v>
      </c>
      <c r="G212" s="13">
        <v>92.272884136630282</v>
      </c>
      <c r="H212" s="13">
        <v>95.307771486456303</v>
      </c>
      <c r="I212" s="13">
        <v>95.064779857131214</v>
      </c>
      <c r="J212" s="13">
        <v>95.780198128181269</v>
      </c>
      <c r="K212" s="13">
        <v>99.360120821906918</v>
      </c>
      <c r="L212" s="13">
        <v>97.034621953112861</v>
      </c>
      <c r="M212" s="13">
        <v>98.85347164796471</v>
      </c>
      <c r="N212" s="13">
        <v>99.069080870090701</v>
      </c>
      <c r="O212" s="13">
        <v>97.384789898158857</v>
      </c>
      <c r="P212" s="13">
        <v>98.858803266587771</v>
      </c>
      <c r="Q212" s="13">
        <v>100.01986601476706</v>
      </c>
      <c r="R212" s="13">
        <v>97.8934631966262</v>
      </c>
      <c r="S212" s="13">
        <v>97.003408261686388</v>
      </c>
      <c r="T212" s="13">
        <v>98.533816805927785</v>
      </c>
      <c r="U212" s="13">
        <v>98.632891758573734</v>
      </c>
      <c r="V212" s="13">
        <v>98.918843772390403</v>
      </c>
      <c r="W212" s="13">
        <v>97.533130464421959</v>
      </c>
      <c r="X212" s="13">
        <v>99.570750494617684</v>
      </c>
      <c r="Y212" s="13">
        <v>97.840082342213307</v>
      </c>
      <c r="Z212" s="13">
        <v>98.911777449465703</v>
      </c>
      <c r="AA212" s="13">
        <v>98.693671761766637</v>
      </c>
      <c r="AB212" s="13">
        <v>100</v>
      </c>
      <c r="AC212" s="13">
        <v>102.08719489244446</v>
      </c>
      <c r="AD212" s="13">
        <v>101.26350436885977</v>
      </c>
      <c r="AE212" s="13">
        <v>102.59732775436713</v>
      </c>
      <c r="AF212" s="13">
        <v>101.98608128681262</v>
      </c>
      <c r="AG212" s="13">
        <v>102.08354691238537</v>
      </c>
      <c r="AH212" s="13">
        <v>101.71610213508589</v>
      </c>
    </row>
    <row r="213" spans="1:34" x14ac:dyDescent="0.25">
      <c r="A213" s="31">
        <v>19</v>
      </c>
      <c r="B213" s="31" t="s">
        <v>124</v>
      </c>
      <c r="C213" s="13">
        <v>64.613482792072645</v>
      </c>
      <c r="D213" s="13">
        <v>65.996623257387711</v>
      </c>
      <c r="E213" s="13">
        <v>68.389944042104332</v>
      </c>
      <c r="F213" s="13">
        <v>71.397358854379775</v>
      </c>
      <c r="G213" s="13">
        <v>72.747385992819375</v>
      </c>
      <c r="H213" s="13">
        <v>74.992364413805134</v>
      </c>
      <c r="I213" s="13">
        <v>77.4563082796478</v>
      </c>
      <c r="J213" s="13">
        <v>79.239861775287679</v>
      </c>
      <c r="K213" s="13">
        <v>80.332058907498805</v>
      </c>
      <c r="L213" s="13">
        <v>82.822062389445492</v>
      </c>
      <c r="M213" s="13">
        <v>83.779330556150683</v>
      </c>
      <c r="N213" s="13">
        <v>84.484306285783248</v>
      </c>
      <c r="O213" s="13">
        <v>85.618713298357591</v>
      </c>
      <c r="P213" s="13">
        <v>85.88923781793855</v>
      </c>
      <c r="Q213" s="13">
        <v>86.625531914083481</v>
      </c>
      <c r="R213" s="13">
        <v>87.291313922936411</v>
      </c>
      <c r="S213" s="13">
        <v>87.794056952281977</v>
      </c>
      <c r="T213" s="13">
        <v>88.298122863833996</v>
      </c>
      <c r="U213" s="13">
        <v>89.188848825258006</v>
      </c>
      <c r="V213" s="13">
        <v>90.261934927740981</v>
      </c>
      <c r="W213" s="13">
        <v>92.406084898302439</v>
      </c>
      <c r="X213" s="13">
        <v>93.304324771051427</v>
      </c>
      <c r="Y213" s="13">
        <v>95.349790707209394</v>
      </c>
      <c r="Z213" s="13">
        <v>96.742318360100967</v>
      </c>
      <c r="AA213" s="13">
        <v>98.684426073878001</v>
      </c>
      <c r="AB213" s="13">
        <v>100</v>
      </c>
      <c r="AC213" s="13">
        <v>101.90612362262274</v>
      </c>
      <c r="AD213" s="13">
        <v>103.3072699571679</v>
      </c>
      <c r="AE213" s="13">
        <v>104.91951462618388</v>
      </c>
      <c r="AF213" s="13">
        <v>106.03096233056628</v>
      </c>
      <c r="AG213" s="13">
        <v>107.66482799065976</v>
      </c>
      <c r="AH213" s="13">
        <v>108.83658817122365</v>
      </c>
    </row>
    <row r="214" spans="1:34" x14ac:dyDescent="0.25">
      <c r="A214" s="31">
        <v>20</v>
      </c>
      <c r="B214" s="31" t="s">
        <v>125</v>
      </c>
      <c r="C214" s="13">
        <v>54.839825524985869</v>
      </c>
      <c r="D214" s="13">
        <v>58.505559072854048</v>
      </c>
      <c r="E214" s="13">
        <v>61.784840471541898</v>
      </c>
      <c r="F214" s="13">
        <v>65.002996231857566</v>
      </c>
      <c r="G214" s="13">
        <v>68.801120244122572</v>
      </c>
      <c r="H214" s="13">
        <v>69.154183319604201</v>
      </c>
      <c r="I214" s="13">
        <v>72.687624931855353</v>
      </c>
      <c r="J214" s="13">
        <v>78.474302608681995</v>
      </c>
      <c r="K214" s="13">
        <v>79.734824754245878</v>
      </c>
      <c r="L214" s="13">
        <v>82.454443919734345</v>
      </c>
      <c r="M214" s="13">
        <v>85.332620991453737</v>
      </c>
      <c r="N214" s="13">
        <v>88.258332138168427</v>
      </c>
      <c r="O214" s="13">
        <v>88.505365637791797</v>
      </c>
      <c r="P214" s="13">
        <v>90.194199385552011</v>
      </c>
      <c r="Q214" s="13">
        <v>89.359776056630778</v>
      </c>
      <c r="R214" s="13">
        <v>89.444529145703115</v>
      </c>
      <c r="S214" s="13">
        <v>90.333653802724214</v>
      </c>
      <c r="T214" s="13">
        <v>91.466412390040233</v>
      </c>
      <c r="U214" s="13">
        <v>92.105805331956603</v>
      </c>
      <c r="V214" s="13">
        <v>91.778904618773382</v>
      </c>
      <c r="W214" s="13">
        <v>95.833632813435869</v>
      </c>
      <c r="X214" s="13">
        <v>94.306913528881495</v>
      </c>
      <c r="Y214" s="13">
        <v>98.313916334857197</v>
      </c>
      <c r="Z214" s="13">
        <v>97.183500671173547</v>
      </c>
      <c r="AA214" s="13">
        <v>96.003379318952042</v>
      </c>
      <c r="AB214" s="13">
        <v>100</v>
      </c>
      <c r="AC214" s="13">
        <v>103.46290337599454</v>
      </c>
      <c r="AD214" s="13">
        <v>106.32303063166512</v>
      </c>
      <c r="AE214" s="13">
        <v>101.79449146380477</v>
      </c>
      <c r="AF214" s="13">
        <v>104.98687664041994</v>
      </c>
      <c r="AG214" s="13">
        <v>109.49861366933766</v>
      </c>
      <c r="AH214" s="13">
        <v>106.8784504268972</v>
      </c>
    </row>
    <row r="215" spans="1:34" x14ac:dyDescent="0.25">
      <c r="A215" s="31">
        <v>21</v>
      </c>
      <c r="B215" s="31" t="s">
        <v>126</v>
      </c>
      <c r="C215" s="13">
        <v>72.836527518550554</v>
      </c>
      <c r="D215" s="13">
        <v>72.107801162738312</v>
      </c>
      <c r="E215" s="13">
        <v>71.165513192307017</v>
      </c>
      <c r="F215" s="13">
        <v>70.072788108647856</v>
      </c>
      <c r="G215" s="13">
        <v>87.329380223388554</v>
      </c>
      <c r="H215" s="13">
        <v>86.125226078718455</v>
      </c>
      <c r="I215" s="13">
        <v>83.12759254179241</v>
      </c>
      <c r="J215" s="13">
        <v>94.729114203841249</v>
      </c>
      <c r="K215" s="13">
        <v>88.254113009391716</v>
      </c>
      <c r="L215" s="13">
        <v>98.448037016461925</v>
      </c>
      <c r="M215" s="13">
        <v>95.550747684600637</v>
      </c>
      <c r="N215" s="13">
        <v>105.24446315457124</v>
      </c>
      <c r="O215" s="13">
        <v>101.14547247578831</v>
      </c>
      <c r="P215" s="13">
        <v>97.599658401195597</v>
      </c>
      <c r="Q215" s="13">
        <v>95.454572572321752</v>
      </c>
      <c r="R215" s="13">
        <v>96.85992239098718</v>
      </c>
      <c r="S215" s="13">
        <v>101.04646242650449</v>
      </c>
      <c r="T215" s="13">
        <v>106.32783529818312</v>
      </c>
      <c r="U215" s="13">
        <v>97.696457107766179</v>
      </c>
      <c r="V215" s="13">
        <v>102.3795942842935</v>
      </c>
      <c r="W215" s="13">
        <v>107.36855021780478</v>
      </c>
      <c r="X215" s="13">
        <v>96.986155226341438</v>
      </c>
      <c r="Y215" s="13">
        <v>103.23646311877356</v>
      </c>
      <c r="Z215" s="13">
        <v>110.40472532224379</v>
      </c>
      <c r="AA215" s="13">
        <v>97.185507697092206</v>
      </c>
      <c r="AB215" s="13">
        <v>100</v>
      </c>
      <c r="AC215" s="13">
        <v>100.72927998710665</v>
      </c>
      <c r="AD215" s="13">
        <v>103.50252546162126</v>
      </c>
      <c r="AE215" s="13">
        <v>109.73575629883241</v>
      </c>
      <c r="AF215" s="13">
        <v>116.35754345954248</v>
      </c>
      <c r="AG215" s="13">
        <v>100.24560172422436</v>
      </c>
      <c r="AH215" s="13">
        <v>109.20756262371171</v>
      </c>
    </row>
    <row r="216" spans="1:34" x14ac:dyDescent="0.25">
      <c r="A216" s="31">
        <v>22</v>
      </c>
      <c r="B216" s="31" t="s">
        <v>127</v>
      </c>
      <c r="C216" s="13">
        <v>57.953580748133732</v>
      </c>
      <c r="D216" s="13">
        <v>61.198939238786174</v>
      </c>
      <c r="E216" s="13">
        <v>64.022284411141229</v>
      </c>
      <c r="F216" s="13">
        <v>67.96468337564815</v>
      </c>
      <c r="G216" s="13">
        <v>70.875484917181353</v>
      </c>
      <c r="H216" s="13">
        <v>73.051189487480414</v>
      </c>
      <c r="I216" s="13">
        <v>74.985902650301739</v>
      </c>
      <c r="J216" s="13">
        <v>76.013029380905039</v>
      </c>
      <c r="K216" s="13">
        <v>77.855546818433069</v>
      </c>
      <c r="L216" s="13">
        <v>79.632153356336005</v>
      </c>
      <c r="M216" s="13">
        <v>81.56489680579692</v>
      </c>
      <c r="N216" s="13">
        <v>83.697325724882532</v>
      </c>
      <c r="O216" s="13">
        <v>84.531288705223218</v>
      </c>
      <c r="P216" s="13">
        <v>84.895790417262816</v>
      </c>
      <c r="Q216" s="13">
        <v>85.200690863154207</v>
      </c>
      <c r="R216" s="13">
        <v>86.218113014702553</v>
      </c>
      <c r="S216" s="13">
        <v>87.28668142214444</v>
      </c>
      <c r="T216" s="13">
        <v>87.117120256472802</v>
      </c>
      <c r="U216" s="13">
        <v>88.357603171752928</v>
      </c>
      <c r="V216" s="13">
        <v>89.394573807043827</v>
      </c>
      <c r="W216" s="13">
        <v>91.367590088443833</v>
      </c>
      <c r="X216" s="13">
        <v>93.030178990064371</v>
      </c>
      <c r="Y216" s="13">
        <v>94.745115010636667</v>
      </c>
      <c r="Z216" s="13">
        <v>94.673839156721172</v>
      </c>
      <c r="AA216" s="13">
        <v>97.409855961163814</v>
      </c>
      <c r="AB216" s="13">
        <v>100</v>
      </c>
      <c r="AC216" s="13">
        <v>100.91921637489975</v>
      </c>
      <c r="AD216" s="13">
        <v>103.21878394197228</v>
      </c>
      <c r="AE216" s="13">
        <v>104.67991575729839</v>
      </c>
      <c r="AF216" s="13">
        <v>106.88591104740711</v>
      </c>
      <c r="AG216" s="13">
        <v>108.11851250855049</v>
      </c>
      <c r="AH216" s="13">
        <v>109.48795221945765</v>
      </c>
    </row>
    <row r="217" spans="1:34" x14ac:dyDescent="0.25">
      <c r="A217" s="31">
        <v>23</v>
      </c>
      <c r="B217" s="31" t="s">
        <v>128</v>
      </c>
      <c r="C217" s="13">
        <v>70.712293774224491</v>
      </c>
      <c r="D217" s="13">
        <v>72.414411490207655</v>
      </c>
      <c r="E217" s="13">
        <v>74.189632823142219</v>
      </c>
      <c r="F217" s="13">
        <v>79.642659316180158</v>
      </c>
      <c r="G217" s="13">
        <v>81.569616949078807</v>
      </c>
      <c r="H217" s="13">
        <v>84.319778928870505</v>
      </c>
      <c r="I217" s="13">
        <v>84.143823212297562</v>
      </c>
      <c r="J217" s="13">
        <v>87.84355902380598</v>
      </c>
      <c r="K217" s="13">
        <v>90.294438878377534</v>
      </c>
      <c r="L217" s="13">
        <v>89.270968634645172</v>
      </c>
      <c r="M217" s="13">
        <v>93.213785458434359</v>
      </c>
      <c r="N217" s="13">
        <v>92.231290114206232</v>
      </c>
      <c r="O217" s="13">
        <v>94.496183820493755</v>
      </c>
      <c r="P217" s="13">
        <v>93.611075313542486</v>
      </c>
      <c r="Q217" s="13">
        <v>94.548342567554783</v>
      </c>
      <c r="R217" s="13">
        <v>94.029149036201218</v>
      </c>
      <c r="S217" s="13">
        <v>94.142456364971466</v>
      </c>
      <c r="T217" s="13">
        <v>96.334966311361228</v>
      </c>
      <c r="U217" s="13">
        <v>93.992029475900438</v>
      </c>
      <c r="V217" s="13">
        <v>94.627861596716116</v>
      </c>
      <c r="W217" s="13">
        <v>95.443043802181364</v>
      </c>
      <c r="X217" s="13">
        <v>96.927616117899433</v>
      </c>
      <c r="Y217" s="13">
        <v>96.680640810661487</v>
      </c>
      <c r="Z217" s="13">
        <v>99.467037528009001</v>
      </c>
      <c r="AA217" s="13">
        <v>97.335915979637335</v>
      </c>
      <c r="AB217" s="13">
        <v>100</v>
      </c>
      <c r="AC217" s="13">
        <v>100.63558078303203</v>
      </c>
      <c r="AD217" s="13">
        <v>101.24284317832705</v>
      </c>
      <c r="AE217" s="13">
        <v>101.42678507519345</v>
      </c>
      <c r="AF217" s="13">
        <v>101.01924678553016</v>
      </c>
      <c r="AG217" s="13">
        <v>103.11947881123865</v>
      </c>
      <c r="AH217" s="13">
        <v>104.54038240097509</v>
      </c>
    </row>
    <row r="218" spans="1:34" x14ac:dyDescent="0.25">
      <c r="A218" s="31">
        <v>24</v>
      </c>
      <c r="B218" s="31" t="s">
        <v>129</v>
      </c>
      <c r="C218" s="13">
        <v>57.564028468865914</v>
      </c>
      <c r="D218" s="13">
        <v>60.441501924829382</v>
      </c>
      <c r="E218" s="13">
        <v>60.95459585930741</v>
      </c>
      <c r="F218" s="13">
        <v>63.239773601610501</v>
      </c>
      <c r="G218" s="13">
        <v>66.772966158770004</v>
      </c>
      <c r="H218" s="13">
        <v>68.346897987845281</v>
      </c>
      <c r="I218" s="13">
        <v>71.264408772648721</v>
      </c>
      <c r="J218" s="13">
        <v>74.867413856946584</v>
      </c>
      <c r="K218" s="13">
        <v>75.692219907247917</v>
      </c>
      <c r="L218" s="13">
        <v>77.225895161138411</v>
      </c>
      <c r="M218" s="13">
        <v>78.919924462358026</v>
      </c>
      <c r="N218" s="13">
        <v>79.884509822941681</v>
      </c>
      <c r="O218" s="13">
        <v>80.904746219147839</v>
      </c>
      <c r="P218" s="13">
        <v>81.426041405142044</v>
      </c>
      <c r="Q218" s="13">
        <v>81.442146504726068</v>
      </c>
      <c r="R218" s="13">
        <v>83.264591635587664</v>
      </c>
      <c r="S218" s="13">
        <v>85.013290411067601</v>
      </c>
      <c r="T218" s="13">
        <v>85.772527606891742</v>
      </c>
      <c r="U218" s="13">
        <v>86.41496292366017</v>
      </c>
      <c r="V218" s="13">
        <v>89.759196911642491</v>
      </c>
      <c r="W218" s="13">
        <v>92.174663672209334</v>
      </c>
      <c r="X218" s="13">
        <v>94.200437302311755</v>
      </c>
      <c r="Y218" s="13">
        <v>95.955063505644432</v>
      </c>
      <c r="Z218" s="13">
        <v>97.735020341837071</v>
      </c>
      <c r="AA218" s="13">
        <v>99.385795782066836</v>
      </c>
      <c r="AB218" s="13">
        <v>100</v>
      </c>
      <c r="AC218" s="13">
        <v>101.8079969050369</v>
      </c>
      <c r="AD218" s="13">
        <v>104.26590219638868</v>
      </c>
      <c r="AE218" s="13">
        <v>104.97620725430262</v>
      </c>
      <c r="AF218" s="13">
        <v>106.0381387599291</v>
      </c>
      <c r="AG218" s="13">
        <v>105.9903729169791</v>
      </c>
      <c r="AH218" s="13">
        <v>107.72307091544413</v>
      </c>
    </row>
    <row r="219" spans="1:34" x14ac:dyDescent="0.25">
      <c r="A219" s="31">
        <v>25</v>
      </c>
      <c r="B219" s="31" t="s">
        <v>130</v>
      </c>
      <c r="C219" s="13">
        <v>73.891390672246416</v>
      </c>
      <c r="D219" s="13">
        <v>75.710197550096325</v>
      </c>
      <c r="E219" s="13">
        <v>79.555246395028604</v>
      </c>
      <c r="F219" s="13">
        <v>81.833950263896966</v>
      </c>
      <c r="G219" s="13">
        <v>85.748933937372271</v>
      </c>
      <c r="H219" s="13">
        <v>87.800937714014793</v>
      </c>
      <c r="I219" s="13">
        <v>90.002810631249375</v>
      </c>
      <c r="J219" s="13">
        <v>91.300940512636899</v>
      </c>
      <c r="K219" s="13">
        <v>92.524222482128451</v>
      </c>
      <c r="L219" s="13">
        <v>93.432811530899997</v>
      </c>
      <c r="M219" s="13">
        <v>94.481443844428952</v>
      </c>
      <c r="N219" s="13">
        <v>94.489524568659164</v>
      </c>
      <c r="O219" s="13">
        <v>94.00005713440973</v>
      </c>
      <c r="P219" s="13">
        <v>93.526061751046328</v>
      </c>
      <c r="Q219" s="13">
        <v>92.97413997697177</v>
      </c>
      <c r="R219" s="13">
        <v>93.188151674680157</v>
      </c>
      <c r="S219" s="13">
        <v>92.710630092571222</v>
      </c>
      <c r="T219" s="13">
        <v>92.324579256001371</v>
      </c>
      <c r="U219" s="13">
        <v>92.925275553743731</v>
      </c>
      <c r="V219" s="13">
        <v>93.183052028554528</v>
      </c>
      <c r="W219" s="13">
        <v>94.209328120153657</v>
      </c>
      <c r="X219" s="13">
        <v>95.458115588068452</v>
      </c>
      <c r="Y219" s="13">
        <v>96.432564926511816</v>
      </c>
      <c r="Z219" s="13">
        <v>97.470886664539393</v>
      </c>
      <c r="AA219" s="13">
        <v>98.259557503223405</v>
      </c>
      <c r="AB219" s="13">
        <v>100</v>
      </c>
      <c r="AC219" s="13">
        <v>101.25915173229966</v>
      </c>
      <c r="AD219" s="13">
        <v>102.6631208404161</v>
      </c>
      <c r="AE219" s="13">
        <v>104.19902291240331</v>
      </c>
      <c r="AF219" s="13">
        <v>105.48840074661676</v>
      </c>
      <c r="AG219" s="13">
        <v>106.57398012046394</v>
      </c>
      <c r="AH219" s="13">
        <v>107.6769367043028</v>
      </c>
    </row>
    <row r="220" spans="1:34" x14ac:dyDescent="0.25">
      <c r="A220" s="31">
        <v>26</v>
      </c>
      <c r="B220" s="31" t="s">
        <v>131</v>
      </c>
      <c r="C220" s="13">
        <v>54.122526363759121</v>
      </c>
      <c r="D220" s="13">
        <v>57.79276303259644</v>
      </c>
      <c r="E220" s="13">
        <v>60.427372592661598</v>
      </c>
      <c r="F220" s="13">
        <v>64.70149843877681</v>
      </c>
      <c r="G220" s="13">
        <v>67.152075832755202</v>
      </c>
      <c r="H220" s="13">
        <v>69.983161148419157</v>
      </c>
      <c r="I220" s="13">
        <v>72.132109302440981</v>
      </c>
      <c r="J220" s="13">
        <v>75.154269795895615</v>
      </c>
      <c r="K220" s="13">
        <v>78.56062788796234</v>
      </c>
      <c r="L220" s="13">
        <v>80.008856794380023</v>
      </c>
      <c r="M220" s="13">
        <v>83.552035229804545</v>
      </c>
      <c r="N220" s="13">
        <v>84.950681032619713</v>
      </c>
      <c r="O220" s="13">
        <v>86.057373964104656</v>
      </c>
      <c r="P220" s="13">
        <v>87.610252026534653</v>
      </c>
      <c r="Q220" s="13">
        <v>87.638335960177145</v>
      </c>
      <c r="R220" s="13">
        <v>88.640464647202549</v>
      </c>
      <c r="S220" s="13">
        <v>90.201543883509771</v>
      </c>
      <c r="T220" s="13">
        <v>90.751666831250205</v>
      </c>
      <c r="U220" s="13">
        <v>91.00955199236877</v>
      </c>
      <c r="V220" s="13">
        <v>92.320148426179969</v>
      </c>
      <c r="W220" s="13">
        <v>93.544494438779807</v>
      </c>
      <c r="X220" s="13">
        <v>94.970514718744809</v>
      </c>
      <c r="Y220" s="13">
        <v>95.426221217066029</v>
      </c>
      <c r="Z220" s="13">
        <v>96.790710414777237</v>
      </c>
      <c r="AA220" s="13">
        <v>97.998062904956583</v>
      </c>
      <c r="AB220" s="13">
        <v>100</v>
      </c>
      <c r="AC220" s="13">
        <v>101.09947307606888</v>
      </c>
      <c r="AD220" s="13">
        <v>102.10802007443675</v>
      </c>
      <c r="AE220" s="13">
        <v>104.06562657991425</v>
      </c>
      <c r="AF220" s="13">
        <v>105.40373318942213</v>
      </c>
      <c r="AG220" s="13">
        <v>105.37700820038023</v>
      </c>
      <c r="AH220" s="13">
        <v>107.71836559354759</v>
      </c>
    </row>
    <row r="221" spans="1:34" x14ac:dyDescent="0.25">
      <c r="A221" s="31">
        <v>27</v>
      </c>
      <c r="B221" s="31" t="s">
        <v>40</v>
      </c>
      <c r="C221" s="13">
        <v>111.14035682627359</v>
      </c>
      <c r="D221" s="13">
        <v>112.8264807239738</v>
      </c>
      <c r="E221" s="13">
        <v>114.05446129183585</v>
      </c>
      <c r="F221" s="13">
        <v>114.9852517041533</v>
      </c>
      <c r="G221" s="13">
        <v>115.69603729385803</v>
      </c>
      <c r="H221" s="13">
        <v>116.86401063047245</v>
      </c>
      <c r="I221" s="13">
        <v>118.1021164422872</v>
      </c>
      <c r="J221" s="13">
        <v>119.38554061207168</v>
      </c>
      <c r="K221" s="13">
        <v>119.69777794924568</v>
      </c>
      <c r="L221" s="13">
        <v>120.34606876592265</v>
      </c>
      <c r="M221" s="13">
        <v>119.58074022902134</v>
      </c>
      <c r="N221" s="13">
        <v>118.11552584293882</v>
      </c>
      <c r="O221" s="13">
        <v>116.28312615556356</v>
      </c>
      <c r="P221" s="13">
        <v>114.11318997101424</v>
      </c>
      <c r="Q221" s="13">
        <v>111.97888360665266</v>
      </c>
      <c r="R221" s="13">
        <v>110.00846296108676</v>
      </c>
      <c r="S221" s="13">
        <v>107.96906146543708</v>
      </c>
      <c r="T221" s="13">
        <v>105.9078661324572</v>
      </c>
      <c r="U221" s="13">
        <v>104.18110869345296</v>
      </c>
      <c r="V221" s="13">
        <v>102.88456548443727</v>
      </c>
      <c r="W221" s="13">
        <v>101.67310397550781</v>
      </c>
      <c r="X221" s="13">
        <v>101.01063242125642</v>
      </c>
      <c r="Y221" s="13">
        <v>100.1972711087663</v>
      </c>
      <c r="Z221" s="13">
        <v>99.784578988020172</v>
      </c>
      <c r="AA221" s="13">
        <v>99.67893785590914</v>
      </c>
      <c r="AB221" s="13">
        <v>100</v>
      </c>
      <c r="AC221" s="13">
        <v>100.34942896361648</v>
      </c>
      <c r="AD221" s="13">
        <v>100.87607873820886</v>
      </c>
      <c r="AE221" s="13">
        <v>101.42291034577947</v>
      </c>
      <c r="AF221" s="13">
        <v>101.7028334161334</v>
      </c>
      <c r="AG221" s="13">
        <v>101.95876694774846</v>
      </c>
      <c r="AH221" s="13">
        <v>102.27190304192975</v>
      </c>
    </row>
    <row r="222" spans="1:34" x14ac:dyDescent="0.25">
      <c r="A222" s="31">
        <v>28</v>
      </c>
      <c r="B222" s="31" t="s">
        <v>42</v>
      </c>
      <c r="C222" s="13">
        <v>102.92452369486779</v>
      </c>
      <c r="D222" s="13">
        <v>104.97610985992151</v>
      </c>
      <c r="E222" s="13">
        <v>105.74198004239206</v>
      </c>
      <c r="F222" s="13">
        <v>107.24521150130647</v>
      </c>
      <c r="G222" s="13">
        <v>108.15873233710275</v>
      </c>
      <c r="H222" s="13">
        <v>109.03655471960865</v>
      </c>
      <c r="I222" s="13">
        <v>109.52616040514873</v>
      </c>
      <c r="J222" s="13">
        <v>110.69567575358563</v>
      </c>
      <c r="K222" s="13">
        <v>109.97441121039672</v>
      </c>
      <c r="L222" s="13">
        <v>110.40355570003106</v>
      </c>
      <c r="M222" s="13">
        <v>109.50277450334924</v>
      </c>
      <c r="N222" s="13">
        <v>108.81154754445329</v>
      </c>
      <c r="O222" s="13">
        <v>107.15566529890995</v>
      </c>
      <c r="P222" s="13">
        <v>105.57985741773165</v>
      </c>
      <c r="Q222" s="13">
        <v>104.54312588936948</v>
      </c>
      <c r="R222" s="13">
        <v>103.61573022829948</v>
      </c>
      <c r="S222" s="13">
        <v>102.32845867650258</v>
      </c>
      <c r="T222" s="13">
        <v>101.50366269519536</v>
      </c>
      <c r="U222" s="13">
        <v>100.61715513957917</v>
      </c>
      <c r="V222" s="13">
        <v>100.08964278632052</v>
      </c>
      <c r="W222" s="13">
        <v>99.752074194349262</v>
      </c>
      <c r="X222" s="13">
        <v>99.607900803068119</v>
      </c>
      <c r="Y222" s="13">
        <v>99.459531529477928</v>
      </c>
      <c r="Z222" s="13">
        <v>99.428255110855488</v>
      </c>
      <c r="AA222" s="13">
        <v>99.579047918433659</v>
      </c>
      <c r="AB222" s="13">
        <v>100</v>
      </c>
      <c r="AC222" s="13">
        <v>100.78881121496093</v>
      </c>
      <c r="AD222" s="13">
        <v>101.40281795588029</v>
      </c>
      <c r="AE222" s="13">
        <v>101.94815578082323</v>
      </c>
      <c r="AF222" s="13">
        <v>102.60467901478584</v>
      </c>
      <c r="AG222" s="13">
        <v>102.94906685754636</v>
      </c>
      <c r="AH222" s="13">
        <v>103.57752203705002</v>
      </c>
    </row>
    <row r="223" spans="1:34" x14ac:dyDescent="0.25">
      <c r="A223" s="31">
        <v>29</v>
      </c>
      <c r="B223" s="31" t="s">
        <v>132</v>
      </c>
      <c r="C223" s="13">
        <v>63.067672629952469</v>
      </c>
      <c r="D223" s="13">
        <v>64.657632783036249</v>
      </c>
      <c r="E223" s="13">
        <v>67.929747055595101</v>
      </c>
      <c r="F223" s="13">
        <v>69.262492974804289</v>
      </c>
      <c r="G223" s="13">
        <v>72.143488328743445</v>
      </c>
      <c r="H223" s="13">
        <v>75.656057965088209</v>
      </c>
      <c r="I223" s="13">
        <v>81.074111225055702</v>
      </c>
      <c r="J223" s="13">
        <v>82.760314707683108</v>
      </c>
      <c r="K223" s="13">
        <v>87.087744569506171</v>
      </c>
      <c r="L223" s="13">
        <v>91.270420223999409</v>
      </c>
      <c r="M223" s="13">
        <v>95.14206970631308</v>
      </c>
      <c r="N223" s="13">
        <v>98.080127954302512</v>
      </c>
      <c r="O223" s="13">
        <v>99.335743755764526</v>
      </c>
      <c r="P223" s="13">
        <v>99.859528036083489</v>
      </c>
      <c r="Q223" s="13">
        <v>100.05934164503691</v>
      </c>
      <c r="R223" s="13">
        <v>100.2213699163605</v>
      </c>
      <c r="S223" s="13">
        <v>98.958870219564986</v>
      </c>
      <c r="T223" s="13">
        <v>98.438660131709213</v>
      </c>
      <c r="U223" s="13">
        <v>97.554719994451787</v>
      </c>
      <c r="V223" s="13">
        <v>97.722638444860351</v>
      </c>
      <c r="W223" s="13">
        <v>97.206300276804285</v>
      </c>
      <c r="X223" s="13">
        <v>98.188702903375713</v>
      </c>
      <c r="Y223" s="13">
        <v>98.365484425874811</v>
      </c>
      <c r="Z223" s="13">
        <v>99.061765836513771</v>
      </c>
      <c r="AA223" s="13">
        <v>100.07205187735168</v>
      </c>
      <c r="AB223" s="13">
        <v>100</v>
      </c>
      <c r="AC223" s="13">
        <v>101.45568986155104</v>
      </c>
      <c r="AD223" s="13">
        <v>102.56504662107342</v>
      </c>
      <c r="AE223" s="13">
        <v>104.31185678385852</v>
      </c>
      <c r="AF223" s="13">
        <v>106.06234555176952</v>
      </c>
      <c r="AG223" s="13">
        <v>107.32388366122348</v>
      </c>
      <c r="AH223" s="13">
        <v>109.06741828256233</v>
      </c>
    </row>
    <row r="224" spans="1:34" x14ac:dyDescent="0.25">
      <c r="A224" s="31">
        <v>30</v>
      </c>
      <c r="B224" s="31" t="s">
        <v>133</v>
      </c>
      <c r="C224" s="13">
        <v>55.8751182510916</v>
      </c>
      <c r="D224" s="13">
        <v>57.057033332718873</v>
      </c>
      <c r="E224" s="13">
        <v>61.317422338199748</v>
      </c>
      <c r="F224" s="13">
        <v>65.855329013223738</v>
      </c>
      <c r="G224" s="13">
        <v>67.096891937771645</v>
      </c>
      <c r="H224" s="13">
        <v>68.692264151980254</v>
      </c>
      <c r="I224" s="13">
        <v>72.535416550496663</v>
      </c>
      <c r="J224" s="13">
        <v>74.068845684966888</v>
      </c>
      <c r="K224" s="13">
        <v>76.222707506793341</v>
      </c>
      <c r="L224" s="13">
        <v>79.480415607276399</v>
      </c>
      <c r="M224" s="13">
        <v>83.590897787139951</v>
      </c>
      <c r="N224" s="13">
        <v>82.620319971975178</v>
      </c>
      <c r="O224" s="13">
        <v>84.440101810637046</v>
      </c>
      <c r="P224" s="13">
        <v>84.135930008521768</v>
      </c>
      <c r="Q224" s="13">
        <v>85.697041370858841</v>
      </c>
      <c r="R224" s="13">
        <v>82.718117335649438</v>
      </c>
      <c r="S224" s="13">
        <v>86.529356938541895</v>
      </c>
      <c r="T224" s="13">
        <v>85.671554840810018</v>
      </c>
      <c r="U224" s="13">
        <v>85.395950524026148</v>
      </c>
      <c r="V224" s="13">
        <v>88.9555246637279</v>
      </c>
      <c r="W224" s="13">
        <v>90.534891950542743</v>
      </c>
      <c r="X224" s="13">
        <v>94.456213688670047</v>
      </c>
      <c r="Y224" s="13">
        <v>97.379152471782518</v>
      </c>
      <c r="Z224" s="13">
        <v>98.953189432560549</v>
      </c>
      <c r="AA224" s="13">
        <v>98.076382641234687</v>
      </c>
      <c r="AB224" s="13">
        <v>100</v>
      </c>
      <c r="AC224" s="13">
        <v>102.9940745301907</v>
      </c>
      <c r="AD224" s="13">
        <v>104.43315125953582</v>
      </c>
      <c r="AE224" s="13">
        <v>106.82634103241109</v>
      </c>
      <c r="AF224" s="13">
        <v>111.17781780179219</v>
      </c>
      <c r="AG224" s="13">
        <v>110.02563941228429</v>
      </c>
      <c r="AH224" s="13">
        <v>110.18907734775601</v>
      </c>
    </row>
    <row r="225" spans="1:34" x14ac:dyDescent="0.25">
      <c r="A225" s="31">
        <v>31</v>
      </c>
      <c r="B225" s="31" t="s">
        <v>134</v>
      </c>
      <c r="C225" s="13">
        <v>63.780594754046085</v>
      </c>
      <c r="D225" s="13">
        <v>68.145012586784688</v>
      </c>
      <c r="E225" s="13">
        <v>69.020845919487599</v>
      </c>
      <c r="F225" s="13">
        <v>70.223094640903881</v>
      </c>
      <c r="G225" s="13">
        <v>71.847824616924314</v>
      </c>
      <c r="H225" s="13">
        <v>74.603809884917041</v>
      </c>
      <c r="I225" s="13">
        <v>76.007139305884934</v>
      </c>
      <c r="J225" s="13">
        <v>79.466830544930545</v>
      </c>
      <c r="K225" s="13">
        <v>81.176599264454566</v>
      </c>
      <c r="L225" s="13">
        <v>83.816957176240237</v>
      </c>
      <c r="M225" s="13">
        <v>87.77725643407291</v>
      </c>
      <c r="N225" s="13">
        <v>90.802604218688998</v>
      </c>
      <c r="O225" s="13">
        <v>92.533371235002193</v>
      </c>
      <c r="P225" s="13">
        <v>93.622860155908285</v>
      </c>
      <c r="Q225" s="13">
        <v>93.952291026616692</v>
      </c>
      <c r="R225" s="13">
        <v>94.907040616912269</v>
      </c>
      <c r="S225" s="13">
        <v>94.102027128758962</v>
      </c>
      <c r="T225" s="13">
        <v>91.40194921185406</v>
      </c>
      <c r="U225" s="13">
        <v>92.673988794390851</v>
      </c>
      <c r="V225" s="13">
        <v>93.033640964572783</v>
      </c>
      <c r="W225" s="13">
        <v>92.375583285825897</v>
      </c>
      <c r="X225" s="13">
        <v>95.777434139953485</v>
      </c>
      <c r="Y225" s="13">
        <v>93.884211748158165</v>
      </c>
      <c r="Z225" s="13">
        <v>96.547786956813752</v>
      </c>
      <c r="AA225" s="13">
        <v>96.349768090297317</v>
      </c>
      <c r="AB225" s="13">
        <v>100</v>
      </c>
      <c r="AC225" s="13">
        <v>101.75010175010176</v>
      </c>
      <c r="AD225" s="13">
        <v>101.45470437659986</v>
      </c>
      <c r="AE225" s="13">
        <v>102.77099978564905</v>
      </c>
      <c r="AF225" s="13">
        <v>104.51941970818179</v>
      </c>
      <c r="AG225" s="13">
        <v>105.64570655848547</v>
      </c>
      <c r="AH225" s="13">
        <v>108.57498052436287</v>
      </c>
    </row>
    <row r="226" spans="1:34" x14ac:dyDescent="0.25">
      <c r="A226" s="31">
        <v>32</v>
      </c>
      <c r="B226" s="31" t="s">
        <v>135</v>
      </c>
      <c r="C226" s="13">
        <v>62.472316189296507</v>
      </c>
      <c r="D226" s="13">
        <v>63.795280472406418</v>
      </c>
      <c r="E226" s="13">
        <v>66.213472234483973</v>
      </c>
      <c r="F226" s="13">
        <v>68.710870344009265</v>
      </c>
      <c r="G226" s="13">
        <v>69.735771163063148</v>
      </c>
      <c r="H226" s="13">
        <v>71.892492750622452</v>
      </c>
      <c r="I226" s="13">
        <v>72.982283145309353</v>
      </c>
      <c r="J226" s="13">
        <v>76.741808835130982</v>
      </c>
      <c r="K226" s="13">
        <v>80.383710493702978</v>
      </c>
      <c r="L226" s="13">
        <v>83.139772425927859</v>
      </c>
      <c r="M226" s="13">
        <v>84.592803256946709</v>
      </c>
      <c r="N226" s="13">
        <v>86.404896486934007</v>
      </c>
      <c r="O226" s="13">
        <v>87.520158175562401</v>
      </c>
      <c r="P226" s="13">
        <v>88.103863883054487</v>
      </c>
      <c r="Q226" s="13">
        <v>88.713630183925545</v>
      </c>
      <c r="R226" s="13">
        <v>89.796655935503424</v>
      </c>
      <c r="S226" s="13">
        <v>89.461050119366618</v>
      </c>
      <c r="T226" s="13">
        <v>89.893022067253241</v>
      </c>
      <c r="U226" s="13">
        <v>90.972729767819089</v>
      </c>
      <c r="V226" s="13">
        <v>92.58113016695286</v>
      </c>
      <c r="W226" s="13">
        <v>93.543082701065259</v>
      </c>
      <c r="X226" s="13">
        <v>94.233279832600957</v>
      </c>
      <c r="Y226" s="13">
        <v>95.436047970562441</v>
      </c>
      <c r="Z226" s="13">
        <v>96.423498714073872</v>
      </c>
      <c r="AA226" s="13">
        <v>97.930764328926003</v>
      </c>
      <c r="AB226" s="13">
        <v>100</v>
      </c>
      <c r="AC226" s="13">
        <v>102.00699390174486</v>
      </c>
      <c r="AD226" s="13">
        <v>103.67730976457786</v>
      </c>
      <c r="AE226" s="13">
        <v>105.58254509364512</v>
      </c>
      <c r="AF226" s="13">
        <v>106.85211164914291</v>
      </c>
      <c r="AG226" s="13">
        <v>108.19797698363638</v>
      </c>
      <c r="AH226" s="13">
        <v>109.65322046099591</v>
      </c>
    </row>
    <row r="227" spans="1:34" x14ac:dyDescent="0.25">
      <c r="A227" s="31">
        <v>33</v>
      </c>
      <c r="B227" s="31" t="s">
        <v>136</v>
      </c>
      <c r="C227" s="13">
        <v>78.843419596794732</v>
      </c>
      <c r="D227" s="13">
        <v>74.95802350683617</v>
      </c>
      <c r="E227" s="13">
        <v>83.479422322397525</v>
      </c>
      <c r="F227" s="13">
        <v>82.983026414682755</v>
      </c>
      <c r="G227" s="13">
        <v>83.95963220883398</v>
      </c>
      <c r="H227" s="13">
        <v>85.615600630130814</v>
      </c>
      <c r="I227" s="13">
        <v>85.029881929935371</v>
      </c>
      <c r="J227" s="13">
        <v>92.39198222378262</v>
      </c>
      <c r="K227" s="13">
        <v>96.602179345166007</v>
      </c>
      <c r="L227" s="13">
        <v>96.576181223272542</v>
      </c>
      <c r="M227" s="13">
        <v>95.915900938057518</v>
      </c>
      <c r="N227" s="13">
        <v>101.28191743809727</v>
      </c>
      <c r="O227" s="13">
        <v>97.558691308691294</v>
      </c>
      <c r="P227" s="13">
        <v>100.00388904012932</v>
      </c>
      <c r="Q227" s="13">
        <v>97.128374060794172</v>
      </c>
      <c r="R227" s="13">
        <v>96.765979118920285</v>
      </c>
      <c r="S227" s="13">
        <v>96.649025676085344</v>
      </c>
      <c r="T227" s="13">
        <v>93.397394114391147</v>
      </c>
      <c r="U227" s="13">
        <v>95.421577299588435</v>
      </c>
      <c r="V227" s="13">
        <v>96.872762700480479</v>
      </c>
      <c r="W227" s="13">
        <v>95.937985686052528</v>
      </c>
      <c r="X227" s="13">
        <v>97.636682865865851</v>
      </c>
      <c r="Y227" s="13">
        <v>96.076246108912017</v>
      </c>
      <c r="Z227" s="13">
        <v>97.108120181009554</v>
      </c>
      <c r="AA227" s="13">
        <v>98.390334133574726</v>
      </c>
      <c r="AB227" s="13">
        <v>100</v>
      </c>
      <c r="AC227" s="13">
        <v>99.287204210468119</v>
      </c>
      <c r="AD227" s="13">
        <v>101.04752601973796</v>
      </c>
      <c r="AE227" s="13">
        <v>101.43556685998594</v>
      </c>
      <c r="AF227" s="13">
        <v>103.97690880809188</v>
      </c>
      <c r="AG227" s="13">
        <v>105.29478896089431</v>
      </c>
      <c r="AH227" s="13">
        <v>106.77510950168818</v>
      </c>
    </row>
    <row r="228" spans="1:34" x14ac:dyDescent="0.25">
      <c r="A228" s="31">
        <v>34</v>
      </c>
      <c r="B228" s="31" t="s">
        <v>137</v>
      </c>
      <c r="C228" s="13">
        <v>113.19836315166884</v>
      </c>
      <c r="D228" s="13">
        <v>123.06749842063377</v>
      </c>
      <c r="E228" s="13">
        <v>118.63834813236876</v>
      </c>
      <c r="F228" s="13">
        <v>127.32916882065179</v>
      </c>
      <c r="G228" s="13">
        <v>121.2956314165389</v>
      </c>
      <c r="H228" s="13">
        <v>123.47037047845893</v>
      </c>
      <c r="I228" s="13">
        <v>131.27997980308004</v>
      </c>
      <c r="J228" s="13">
        <v>128.95856745454211</v>
      </c>
      <c r="K228" s="13">
        <v>127.62937790037761</v>
      </c>
      <c r="L228" s="13">
        <v>126.27817187090584</v>
      </c>
      <c r="M228" s="13">
        <v>126.95188523549575</v>
      </c>
      <c r="N228" s="13">
        <v>123.13754463735994</v>
      </c>
      <c r="O228" s="13">
        <v>124.5586816709132</v>
      </c>
      <c r="P228" s="13">
        <v>121.79846328802005</v>
      </c>
      <c r="Q228" s="13">
        <v>118.55997059712729</v>
      </c>
      <c r="R228" s="13">
        <v>113.22233016084365</v>
      </c>
      <c r="S228" s="13">
        <v>112.37874333594053</v>
      </c>
      <c r="T228" s="13">
        <v>109.37807625839476</v>
      </c>
      <c r="U228" s="13">
        <v>106.43031703057389</v>
      </c>
      <c r="V228" s="13">
        <v>102.17045585792087</v>
      </c>
      <c r="W228" s="13">
        <v>100.15862157995402</v>
      </c>
      <c r="X228" s="13">
        <v>101.48881008983298</v>
      </c>
      <c r="Y228" s="13">
        <v>100.70606138593919</v>
      </c>
      <c r="Z228" s="13">
        <v>100.24934239216095</v>
      </c>
      <c r="AA228" s="13">
        <v>99.844983531283148</v>
      </c>
      <c r="AB228" s="13">
        <v>100</v>
      </c>
      <c r="AC228" s="13">
        <v>100.12420964452011</v>
      </c>
      <c r="AD228" s="13">
        <v>102.93731632122619</v>
      </c>
      <c r="AE228" s="13">
        <v>102.9989588865236</v>
      </c>
      <c r="AF228" s="13">
        <v>102.91816022748283</v>
      </c>
      <c r="AG228" s="13">
        <v>101.75827958828945</v>
      </c>
      <c r="AH228" s="13">
        <v>101.9993545614613</v>
      </c>
    </row>
    <row r="229" spans="1:34" x14ac:dyDescent="0.25">
      <c r="A229" s="31">
        <v>35</v>
      </c>
      <c r="B229" s="31" t="s">
        <v>138</v>
      </c>
      <c r="C229" s="13">
        <v>61.924137770885856</v>
      </c>
      <c r="D229" s="13">
        <v>64.058302495441737</v>
      </c>
      <c r="E229" s="13">
        <v>66.929868374047601</v>
      </c>
      <c r="F229" s="13">
        <v>67.595176543392199</v>
      </c>
      <c r="G229" s="13">
        <v>70.871391414570496</v>
      </c>
      <c r="H229" s="13">
        <v>71.792585477149672</v>
      </c>
      <c r="I229" s="13">
        <v>73.889541785090046</v>
      </c>
      <c r="J229" s="13">
        <v>76.922555653011131</v>
      </c>
      <c r="K229" s="13">
        <v>79.752377728528216</v>
      </c>
      <c r="L229" s="13">
        <v>82.134920762519641</v>
      </c>
      <c r="M229" s="13">
        <v>84.979021454428107</v>
      </c>
      <c r="N229" s="13">
        <v>87.641296309155351</v>
      </c>
      <c r="O229" s="13">
        <v>87.926588463022057</v>
      </c>
      <c r="P229" s="13">
        <v>89.347966753778323</v>
      </c>
      <c r="Q229" s="13">
        <v>91.612088764785028</v>
      </c>
      <c r="R229" s="13">
        <v>92.065757660523161</v>
      </c>
      <c r="S229" s="13">
        <v>91.005531096511518</v>
      </c>
      <c r="T229" s="13">
        <v>91.250136474984814</v>
      </c>
      <c r="U229" s="13">
        <v>92.446384340815101</v>
      </c>
      <c r="V229" s="13">
        <v>93.461437810759293</v>
      </c>
      <c r="W229" s="13">
        <v>94.545997867910245</v>
      </c>
      <c r="X229" s="13">
        <v>96.412460725751913</v>
      </c>
      <c r="Y229" s="13">
        <v>97.097748303216832</v>
      </c>
      <c r="Z229" s="13">
        <v>96.43899028377173</v>
      </c>
      <c r="AA229" s="13">
        <v>98.476295287218193</v>
      </c>
      <c r="AB229" s="13">
        <v>100</v>
      </c>
      <c r="AC229" s="13">
        <v>101.75113706895675</v>
      </c>
      <c r="AD229" s="13">
        <v>103.524187650013</v>
      </c>
      <c r="AE229" s="13">
        <v>106.78187634244341</v>
      </c>
      <c r="AF229" s="13">
        <v>109.59247961392221</v>
      </c>
      <c r="AG229" s="13">
        <v>111.17512102927948</v>
      </c>
      <c r="AH229" s="13">
        <v>113.40386423667385</v>
      </c>
    </row>
    <row r="230" spans="1:34" x14ac:dyDescent="0.25">
      <c r="A230" s="31">
        <v>36</v>
      </c>
      <c r="B230" s="31" t="s">
        <v>139</v>
      </c>
      <c r="C230" s="13">
        <v>80.309674103342488</v>
      </c>
      <c r="D230" s="13">
        <v>75.06493116545812</v>
      </c>
      <c r="E230" s="13">
        <v>71.030798954426643</v>
      </c>
      <c r="F230" s="13">
        <v>86.711617969422008</v>
      </c>
      <c r="G230" s="13">
        <v>86.905134355337722</v>
      </c>
      <c r="H230" s="13">
        <v>88.695886639561223</v>
      </c>
      <c r="I230" s="13">
        <v>87.544209825962113</v>
      </c>
      <c r="J230" s="13">
        <v>94.600219472509181</v>
      </c>
      <c r="K230" s="13">
        <v>97.062069807040615</v>
      </c>
      <c r="L230" s="13">
        <v>90.871798067286676</v>
      </c>
      <c r="M230" s="13">
        <v>97.903877972606509</v>
      </c>
      <c r="N230" s="13">
        <v>93.593523328185697</v>
      </c>
      <c r="O230" s="13">
        <v>93.679008876086087</v>
      </c>
      <c r="P230" s="13">
        <v>95.0209045990118</v>
      </c>
      <c r="Q230" s="13">
        <v>98.10558122651598</v>
      </c>
      <c r="R230" s="13">
        <v>98.850370194636383</v>
      </c>
      <c r="S230" s="13">
        <v>95.412563926417832</v>
      </c>
      <c r="T230" s="13">
        <v>91.286685836870703</v>
      </c>
      <c r="U230" s="13">
        <v>99.005979961189666</v>
      </c>
      <c r="V230" s="13">
        <v>91.326424996651369</v>
      </c>
      <c r="W230" s="13">
        <v>98.960020151858672</v>
      </c>
      <c r="X230" s="13">
        <v>99.198476311403851</v>
      </c>
      <c r="Y230" s="13">
        <v>96.238980636717102</v>
      </c>
      <c r="Z230" s="13">
        <v>96.271408354432822</v>
      </c>
      <c r="AA230" s="13">
        <v>98.528962588552929</v>
      </c>
      <c r="AB230" s="13">
        <v>100</v>
      </c>
      <c r="AC230" s="13">
        <v>98.17203667707291</v>
      </c>
      <c r="AD230" s="13">
        <v>95.72281030389783</v>
      </c>
      <c r="AE230" s="13">
        <v>98.4236468717028</v>
      </c>
      <c r="AF230" s="13">
        <v>103.39425079309473</v>
      </c>
      <c r="AG230" s="13">
        <v>100.61846818444037</v>
      </c>
      <c r="AH230" s="13">
        <v>103.72260426714794</v>
      </c>
    </row>
    <row r="231" spans="1:34" x14ac:dyDescent="0.25">
      <c r="A231" s="31">
        <v>37</v>
      </c>
      <c r="B231" s="31" t="s">
        <v>140</v>
      </c>
      <c r="C231" s="13">
        <v>180.22904536965837</v>
      </c>
      <c r="D231" s="13">
        <v>185.18518518518519</v>
      </c>
      <c r="E231" s="13">
        <v>183.49970640046973</v>
      </c>
      <c r="F231" s="13">
        <v>182.89369173529533</v>
      </c>
      <c r="G231" s="13">
        <v>184.61992910594719</v>
      </c>
      <c r="H231" s="13">
        <v>187.60318174996243</v>
      </c>
      <c r="I231" s="13">
        <v>181.28421739603348</v>
      </c>
      <c r="J231" s="13">
        <v>183.4507418080905</v>
      </c>
      <c r="K231" s="13">
        <v>180.68647720503208</v>
      </c>
      <c r="L231" s="13">
        <v>175.26640493550195</v>
      </c>
      <c r="M231" s="13">
        <v>169.49819785141895</v>
      </c>
      <c r="N231" s="13">
        <v>167.36961906674699</v>
      </c>
      <c r="O231" s="13">
        <v>160.96046053628234</v>
      </c>
      <c r="P231" s="13">
        <v>154.397233201581</v>
      </c>
      <c r="Q231" s="13">
        <v>150.22981497549418</v>
      </c>
      <c r="R231" s="13">
        <v>145.63182204179699</v>
      </c>
      <c r="S231" s="13">
        <v>138.26934190565629</v>
      </c>
      <c r="T231" s="13">
        <v>135.73594492706113</v>
      </c>
      <c r="U231" s="13">
        <v>129.773713820068</v>
      </c>
      <c r="V231" s="13">
        <v>125.81640869643017</v>
      </c>
      <c r="W231" s="13">
        <v>119.44722430711921</v>
      </c>
      <c r="X231" s="13">
        <v>114.82939632545931</v>
      </c>
      <c r="Y231" s="13">
        <v>111.03803812539738</v>
      </c>
      <c r="Z231" s="13">
        <v>105.64201200676109</v>
      </c>
      <c r="AA231" s="13">
        <v>102.57727046515812</v>
      </c>
      <c r="AB231" s="13">
        <v>100</v>
      </c>
      <c r="AC231" s="13">
        <v>98.459114852557462</v>
      </c>
      <c r="AD231" s="13">
        <v>97.512528176754401</v>
      </c>
      <c r="AE231" s="13">
        <v>96.577624895864133</v>
      </c>
      <c r="AF231" s="13">
        <v>96.041725044970121</v>
      </c>
      <c r="AG231" s="13">
        <v>95.700028822596906</v>
      </c>
      <c r="AH231" s="13">
        <v>94.53836778000894</v>
      </c>
    </row>
    <row r="232" spans="1:34" x14ac:dyDescent="0.25">
      <c r="A232" s="31">
        <v>38</v>
      </c>
      <c r="B232" s="31" t="s">
        <v>141</v>
      </c>
      <c r="C232" s="13">
        <v>148.93585332797161</v>
      </c>
      <c r="D232" s="13">
        <v>148.6469412175671</v>
      </c>
      <c r="E232" s="13">
        <v>162.27865191878274</v>
      </c>
      <c r="F232" s="13">
        <v>160.78133884082501</v>
      </c>
      <c r="G232" s="13">
        <v>162.52234682268812</v>
      </c>
      <c r="H232" s="13">
        <v>163.68260683437839</v>
      </c>
      <c r="I232" s="13">
        <v>162.34425098421204</v>
      </c>
      <c r="J232" s="13">
        <v>158.79720643954428</v>
      </c>
      <c r="K232" s="13">
        <v>158.1732570542801</v>
      </c>
      <c r="L232" s="13">
        <v>156.5096776781007</v>
      </c>
      <c r="M232" s="13">
        <v>150.30948723421525</v>
      </c>
      <c r="N232" s="13">
        <v>151.37341095761849</v>
      </c>
      <c r="O232" s="13">
        <v>140.95624718087507</v>
      </c>
      <c r="P232" s="13">
        <v>140.61137827272981</v>
      </c>
      <c r="Q232" s="13">
        <v>137.20526593810669</v>
      </c>
      <c r="R232" s="13">
        <v>130.92689696707842</v>
      </c>
      <c r="S232" s="13">
        <v>132.44436674374927</v>
      </c>
      <c r="T232" s="13">
        <v>128.01894680412701</v>
      </c>
      <c r="U232" s="13">
        <v>116.00587672123717</v>
      </c>
      <c r="V232" s="13">
        <v>116.12165882845468</v>
      </c>
      <c r="W232" s="13">
        <v>110.21584903909181</v>
      </c>
      <c r="X232" s="13">
        <v>110.3723521672715</v>
      </c>
      <c r="Y232" s="13">
        <v>106.48028357829124</v>
      </c>
      <c r="Z232" s="13">
        <v>105.74066045616522</v>
      </c>
      <c r="AA232" s="13">
        <v>100.92752394505504</v>
      </c>
      <c r="AB232" s="13">
        <v>100</v>
      </c>
      <c r="AC232" s="13">
        <v>96.301261161316162</v>
      </c>
      <c r="AD232" s="13">
        <v>99.248736687642889</v>
      </c>
      <c r="AE232" s="13">
        <v>96.041813572730192</v>
      </c>
      <c r="AF232" s="13">
        <v>96.524410007244413</v>
      </c>
      <c r="AG232" s="13">
        <v>91.124337639970776</v>
      </c>
      <c r="AH232" s="13">
        <v>89.37136184081173</v>
      </c>
    </row>
    <row r="233" spans="1:34" x14ac:dyDescent="0.25">
      <c r="A233" s="31">
        <v>39</v>
      </c>
      <c r="B233" s="31" t="s">
        <v>142</v>
      </c>
      <c r="C233" s="13">
        <v>178.56121770080449</v>
      </c>
      <c r="D233" s="13">
        <v>183.1637452539041</v>
      </c>
      <c r="E233" s="13">
        <v>186.98474539375641</v>
      </c>
      <c r="F233" s="13">
        <v>189.66593151083075</v>
      </c>
      <c r="G233" s="13">
        <v>192.22841129053577</v>
      </c>
      <c r="H233" s="13">
        <v>194.22707948362148</v>
      </c>
      <c r="I233" s="13">
        <v>195.69096235710305</v>
      </c>
      <c r="J233" s="13">
        <v>196.61687890366429</v>
      </c>
      <c r="K233" s="13">
        <v>195.72093093814257</v>
      </c>
      <c r="L233" s="13">
        <v>195.12315094149744</v>
      </c>
      <c r="M233" s="13">
        <v>193.73140524458589</v>
      </c>
      <c r="N233" s="13">
        <v>190.83055996433896</v>
      </c>
      <c r="O233" s="13">
        <v>185.281014828455</v>
      </c>
      <c r="P233" s="13">
        <v>178.90236409403488</v>
      </c>
      <c r="Q233" s="13">
        <v>172.70883736728405</v>
      </c>
      <c r="R233" s="13">
        <v>168.02045477753927</v>
      </c>
      <c r="S233" s="13">
        <v>163.43779352467274</v>
      </c>
      <c r="T233" s="13">
        <v>156.92905845767558</v>
      </c>
      <c r="U233" s="13">
        <v>150.2015705076212</v>
      </c>
      <c r="V233" s="13">
        <v>142.76352701935502</v>
      </c>
      <c r="W233" s="13">
        <v>135.05183578854354</v>
      </c>
      <c r="X233" s="13">
        <v>127.56285879803234</v>
      </c>
      <c r="Y233" s="13">
        <v>120.26383715697733</v>
      </c>
      <c r="Z233" s="13">
        <v>113.16487327385603</v>
      </c>
      <c r="AA233" s="13">
        <v>106.17098644672572</v>
      </c>
      <c r="AB233" s="13">
        <v>100</v>
      </c>
      <c r="AC233" s="13">
        <v>94.353829182958009</v>
      </c>
      <c r="AD233" s="13">
        <v>89.137009458804727</v>
      </c>
      <c r="AE233" s="13">
        <v>83.958003284141839</v>
      </c>
      <c r="AF233" s="13">
        <v>78.649155823561699</v>
      </c>
      <c r="AG233" s="13">
        <v>73.790177104331136</v>
      </c>
      <c r="AH233" s="13">
        <v>69.348152583227701</v>
      </c>
    </row>
    <row r="234" spans="1:34" x14ac:dyDescent="0.25">
      <c r="A234" s="31">
        <v>40</v>
      </c>
      <c r="B234" s="31" t="s">
        <v>143</v>
      </c>
      <c r="C234" s="13">
        <v>376.38793049369554</v>
      </c>
      <c r="D234" s="13">
        <v>370.45857479294011</v>
      </c>
      <c r="E234" s="13">
        <v>323.31816817163576</v>
      </c>
      <c r="F234" s="13">
        <v>334.96629401666462</v>
      </c>
      <c r="G234" s="13">
        <v>313.63324512398316</v>
      </c>
      <c r="H234" s="13">
        <v>299.25560169079415</v>
      </c>
      <c r="I234" s="13">
        <v>281.73478191967041</v>
      </c>
      <c r="J234" s="13">
        <v>295.2223188073018</v>
      </c>
      <c r="K234" s="13">
        <v>271.84172770520274</v>
      </c>
      <c r="L234" s="13">
        <v>251.29135836939832</v>
      </c>
      <c r="M234" s="13">
        <v>253.89087770076421</v>
      </c>
      <c r="N234" s="13">
        <v>223.48865795060902</v>
      </c>
      <c r="O234" s="13">
        <v>217.7257816355561</v>
      </c>
      <c r="P234" s="13">
        <v>198.66891824774012</v>
      </c>
      <c r="Q234" s="13">
        <v>189.94855559952512</v>
      </c>
      <c r="R234" s="13">
        <v>178.18302468756525</v>
      </c>
      <c r="S234" s="13">
        <v>167.05318187178179</v>
      </c>
      <c r="T234" s="13">
        <v>156.68455482000863</v>
      </c>
      <c r="U234" s="13">
        <v>148.0240593251547</v>
      </c>
      <c r="V234" s="13">
        <v>138.66172526700262</v>
      </c>
      <c r="W234" s="13">
        <v>132.92515364384471</v>
      </c>
      <c r="X234" s="13">
        <v>124.64988048276165</v>
      </c>
      <c r="Y234" s="13">
        <v>118.83501327925218</v>
      </c>
      <c r="Z234" s="13">
        <v>109.49826833786929</v>
      </c>
      <c r="AA234" s="13">
        <v>104.20005355091361</v>
      </c>
      <c r="AB234" s="13">
        <v>100</v>
      </c>
      <c r="AC234" s="13">
        <v>96.351866964044845</v>
      </c>
      <c r="AD234" s="13">
        <v>94.20158733063198</v>
      </c>
      <c r="AE234" s="13">
        <v>92.635905792160713</v>
      </c>
      <c r="AF234" s="13">
        <v>90.815196474995886</v>
      </c>
      <c r="AG234" s="13">
        <v>89.046140197020705</v>
      </c>
      <c r="AH234" s="13">
        <v>87.54592298636652</v>
      </c>
    </row>
    <row r="235" spans="1:34" x14ac:dyDescent="0.25">
      <c r="A235" s="31">
        <v>41</v>
      </c>
      <c r="B235" s="31" t="s">
        <v>144</v>
      </c>
      <c r="C235" s="13">
        <v>154.93588484926676</v>
      </c>
      <c r="D235" s="13">
        <v>154.82749426643187</v>
      </c>
      <c r="E235" s="13">
        <v>155.30785859399305</v>
      </c>
      <c r="F235" s="13">
        <v>156.10914181196944</v>
      </c>
      <c r="G235" s="13">
        <v>156.83126728198502</v>
      </c>
      <c r="H235" s="13">
        <v>156.90914430446315</v>
      </c>
      <c r="I235" s="13">
        <v>156.86654509178479</v>
      </c>
      <c r="J235" s="13">
        <v>156.84411043208942</v>
      </c>
      <c r="K235" s="13">
        <v>154.56713527250375</v>
      </c>
      <c r="L235" s="13">
        <v>151.57934271015503</v>
      </c>
      <c r="M235" s="13">
        <v>147.42691579827658</v>
      </c>
      <c r="N235" s="13">
        <v>141.44890784115654</v>
      </c>
      <c r="O235" s="13">
        <v>134.92720527022655</v>
      </c>
      <c r="P235" s="13">
        <v>129.27586919867554</v>
      </c>
      <c r="Q235" s="13">
        <v>124.45050691533253</v>
      </c>
      <c r="R235" s="13">
        <v>120.33332054217692</v>
      </c>
      <c r="S235" s="13">
        <v>116.33438738811729</v>
      </c>
      <c r="T235" s="13">
        <v>112.66015069797972</v>
      </c>
      <c r="U235" s="13">
        <v>108.99595550819335</v>
      </c>
      <c r="V235" s="13">
        <v>106.50604072059762</v>
      </c>
      <c r="W235" s="13">
        <v>104.91215017798197</v>
      </c>
      <c r="X235" s="13">
        <v>103.48473165668754</v>
      </c>
      <c r="Y235" s="13">
        <v>102.18770661553553</v>
      </c>
      <c r="Z235" s="13">
        <v>100.70155534879586</v>
      </c>
      <c r="AA235" s="13">
        <v>99.930442781939647</v>
      </c>
      <c r="AB235" s="13">
        <v>100.00000000000001</v>
      </c>
      <c r="AC235" s="13">
        <v>100.4400150289467</v>
      </c>
      <c r="AD235" s="13">
        <v>101.46149925396676</v>
      </c>
      <c r="AE235" s="13">
        <v>102.0016643056366</v>
      </c>
      <c r="AF235" s="13">
        <v>102.56993250804707</v>
      </c>
      <c r="AG235" s="13">
        <v>102.97133155635693</v>
      </c>
      <c r="AH235" s="13">
        <v>103.1020004291989</v>
      </c>
    </row>
    <row r="236" spans="1:34" x14ac:dyDescent="0.25">
      <c r="A236" s="31">
        <v>42</v>
      </c>
      <c r="B236" s="31" t="s">
        <v>145</v>
      </c>
      <c r="C236" s="13">
        <v>700.48333350011512</v>
      </c>
      <c r="D236" s="13">
        <v>642.30004587857468</v>
      </c>
      <c r="E236" s="13">
        <v>589.59005066789496</v>
      </c>
      <c r="F236" s="13">
        <v>553.59490692685631</v>
      </c>
      <c r="G236" s="13">
        <v>511.8362124120282</v>
      </c>
      <c r="H236" s="13">
        <v>493.80725392778328</v>
      </c>
      <c r="I236" s="13">
        <v>455.61546055129475</v>
      </c>
      <c r="J236" s="13">
        <v>408.78604803711397</v>
      </c>
      <c r="K236" s="13">
        <v>370.16146090389901</v>
      </c>
      <c r="L236" s="13">
        <v>336.20575792384938</v>
      </c>
      <c r="M236" s="13">
        <v>301.26531432014463</v>
      </c>
      <c r="N236" s="13">
        <v>265.38417307766025</v>
      </c>
      <c r="O236" s="13">
        <v>233.56027606824631</v>
      </c>
      <c r="P236" s="13">
        <v>209.0503886097402</v>
      </c>
      <c r="Q236" s="13">
        <v>192.25066880423344</v>
      </c>
      <c r="R236" s="13">
        <v>176.61740487061223</v>
      </c>
      <c r="S236" s="13">
        <v>166.46477857955009</v>
      </c>
      <c r="T236" s="13">
        <v>155.28892916989597</v>
      </c>
      <c r="U236" s="13">
        <v>144.88476295242947</v>
      </c>
      <c r="V236" s="13">
        <v>134.59419849154798</v>
      </c>
      <c r="W236" s="13">
        <v>126.13192529510521</v>
      </c>
      <c r="X236" s="13">
        <v>118.78959247380301</v>
      </c>
      <c r="Y236" s="13">
        <v>112.28215257362278</v>
      </c>
      <c r="Z236" s="13">
        <v>108.00814970584143</v>
      </c>
      <c r="AA236" s="13">
        <v>104.29192399142316</v>
      </c>
      <c r="AB236" s="13">
        <v>100</v>
      </c>
      <c r="AC236" s="13">
        <v>98.810338958060413</v>
      </c>
      <c r="AD236" s="13">
        <v>96.815611594207354</v>
      </c>
      <c r="AE236" s="13">
        <v>93.760680400085889</v>
      </c>
      <c r="AF236" s="13">
        <v>92.439749092109608</v>
      </c>
      <c r="AG236" s="13">
        <v>90.517397443788695</v>
      </c>
      <c r="AH236" s="13">
        <v>88.248768086130781</v>
      </c>
    </row>
    <row r="237" spans="1:34" x14ac:dyDescent="0.25">
      <c r="A237" s="31">
        <v>43</v>
      </c>
      <c r="B237" s="31" t="s">
        <v>146</v>
      </c>
      <c r="C237" s="13">
        <v>174.85283219956534</v>
      </c>
      <c r="D237" s="13">
        <v>172.50276004416065</v>
      </c>
      <c r="E237" s="13">
        <v>169.40653502649516</v>
      </c>
      <c r="F237" s="13">
        <v>172.5307613104697</v>
      </c>
      <c r="G237" s="13">
        <v>174.43208289912872</v>
      </c>
      <c r="H237" s="13">
        <v>173.99189098364076</v>
      </c>
      <c r="I237" s="13">
        <v>175.24644030668125</v>
      </c>
      <c r="J237" s="13">
        <v>174.12360686604202</v>
      </c>
      <c r="K237" s="13">
        <v>172.55985190530041</v>
      </c>
      <c r="L237" s="13">
        <v>170.20768406775156</v>
      </c>
      <c r="M237" s="13">
        <v>164.9801740231498</v>
      </c>
      <c r="N237" s="13">
        <v>157.23726046868831</v>
      </c>
      <c r="O237" s="13">
        <v>148.91024773250302</v>
      </c>
      <c r="P237" s="13">
        <v>141.74751172614933</v>
      </c>
      <c r="Q237" s="13">
        <v>136.52070087479251</v>
      </c>
      <c r="R237" s="13">
        <v>131.72445694295106</v>
      </c>
      <c r="S237" s="13">
        <v>126.19362317809751</v>
      </c>
      <c r="T237" s="13">
        <v>122.73110868079797</v>
      </c>
      <c r="U237" s="13">
        <v>119.22937822135665</v>
      </c>
      <c r="V237" s="13">
        <v>114.57681494081666</v>
      </c>
      <c r="W237" s="13">
        <v>111.17189880738491</v>
      </c>
      <c r="X237" s="13">
        <v>108.03812119036644</v>
      </c>
      <c r="Y237" s="13">
        <v>105.55924743293861</v>
      </c>
      <c r="Z237" s="13">
        <v>102.80445662214905</v>
      </c>
      <c r="AA237" s="13">
        <v>101.60846195271144</v>
      </c>
      <c r="AB237" s="13">
        <v>100</v>
      </c>
      <c r="AC237" s="13">
        <v>98.257106094280019</v>
      </c>
      <c r="AD237" s="13">
        <v>97.641789950913747</v>
      </c>
      <c r="AE237" s="13">
        <v>97.68405863178937</v>
      </c>
      <c r="AF237" s="13">
        <v>97.556216769913647</v>
      </c>
      <c r="AG237" s="13">
        <v>96.393519563397163</v>
      </c>
      <c r="AH237" s="13">
        <v>96.809327720132714</v>
      </c>
    </row>
    <row r="238" spans="1:34" x14ac:dyDescent="0.25">
      <c r="A238" s="31">
        <v>44</v>
      </c>
      <c r="B238" s="31" t="s">
        <v>147</v>
      </c>
      <c r="C238" s="13">
        <v>0</v>
      </c>
      <c r="D238" s="13">
        <v>409.53395036448518</v>
      </c>
      <c r="E238" s="13">
        <v>389.80275980353935</v>
      </c>
      <c r="F238" s="13">
        <v>378.32929782082323</v>
      </c>
      <c r="G238" s="13">
        <v>0</v>
      </c>
      <c r="H238" s="13">
        <v>0</v>
      </c>
      <c r="I238" s="13">
        <v>0</v>
      </c>
      <c r="J238" s="13">
        <v>0</v>
      </c>
      <c r="K238" s="13">
        <v>306.9933075458955</v>
      </c>
      <c r="L238" s="13">
        <v>268.54288629894194</v>
      </c>
      <c r="M238" s="13">
        <v>218.99088997897684</v>
      </c>
      <c r="N238" s="13">
        <v>164.14970453053184</v>
      </c>
      <c r="O238" s="13">
        <v>125.0750450270162</v>
      </c>
      <c r="P238" s="13">
        <v>103.45755136667424</v>
      </c>
      <c r="Q238" s="13">
        <v>94.140683837927384</v>
      </c>
      <c r="R238" s="13">
        <v>97.191175041306238</v>
      </c>
      <c r="S238" s="13">
        <v>109.55542408904664</v>
      </c>
      <c r="T238" s="13">
        <v>115.50545185732767</v>
      </c>
      <c r="U238" s="13">
        <v>113.26824185034999</v>
      </c>
      <c r="V238" s="13">
        <v>110.32169807157672</v>
      </c>
      <c r="W238" s="13">
        <v>94.562647754137103</v>
      </c>
      <c r="X238" s="13">
        <v>74.375985481807646</v>
      </c>
      <c r="Y238" s="13">
        <v>63.624564171735422</v>
      </c>
      <c r="Z238" s="13">
        <v>57.823522608997337</v>
      </c>
      <c r="AA238" s="13">
        <v>107.29959118855756</v>
      </c>
      <c r="AB238" s="13">
        <v>100</v>
      </c>
      <c r="AC238" s="13">
        <v>99.566884054363513</v>
      </c>
      <c r="AD238" s="13">
        <v>108.71101351277898</v>
      </c>
      <c r="AE238" s="13">
        <v>58.861616339984693</v>
      </c>
      <c r="AF238" s="13">
        <v>61.353457267317005</v>
      </c>
      <c r="AG238" s="13">
        <v>61.126188904374196</v>
      </c>
      <c r="AH238" s="13">
        <v>59.749291970890141</v>
      </c>
    </row>
    <row r="239" spans="1:34" x14ac:dyDescent="0.25">
      <c r="A239" s="31">
        <v>45</v>
      </c>
      <c r="B239" s="31" t="s">
        <v>148</v>
      </c>
      <c r="C239" s="13">
        <v>94.216006864723212</v>
      </c>
      <c r="D239" s="13">
        <v>96.678095154903332</v>
      </c>
      <c r="E239" s="13">
        <v>99.602105652772934</v>
      </c>
      <c r="F239" s="13">
        <v>100.77924984039859</v>
      </c>
      <c r="G239" s="13">
        <v>103.28168439061376</v>
      </c>
      <c r="H239" s="13">
        <v>104.51710637628126</v>
      </c>
      <c r="I239" s="13">
        <v>105.34739189062897</v>
      </c>
      <c r="J239" s="13">
        <v>106.61676166011077</v>
      </c>
      <c r="K239" s="13">
        <v>107.57350926093031</v>
      </c>
      <c r="L239" s="13">
        <v>109.15857213870193</v>
      </c>
      <c r="M239" s="13">
        <v>110.12384212645995</v>
      </c>
      <c r="N239" s="13">
        <v>110.32873058214341</v>
      </c>
      <c r="O239" s="13">
        <v>110.86483051370328</v>
      </c>
      <c r="P239" s="13">
        <v>110.68048539743367</v>
      </c>
      <c r="Q239" s="13">
        <v>109.5746501894002</v>
      </c>
      <c r="R239" s="13">
        <v>109.41876750700281</v>
      </c>
      <c r="S239" s="13">
        <v>107.94315682954833</v>
      </c>
      <c r="T239" s="13">
        <v>106.75344051088275</v>
      </c>
      <c r="U239" s="13">
        <v>105.57110288700869</v>
      </c>
      <c r="V239" s="13">
        <v>104.70625719454038</v>
      </c>
      <c r="W239" s="13">
        <v>103.91629524187339</v>
      </c>
      <c r="X239" s="13">
        <v>103.18298883972794</v>
      </c>
      <c r="Y239" s="13">
        <v>102.73175395200727</v>
      </c>
      <c r="Z239" s="13">
        <v>102.01671858666474</v>
      </c>
      <c r="AA239" s="13">
        <v>100.57574023744814</v>
      </c>
      <c r="AB239" s="13">
        <v>100</v>
      </c>
      <c r="AC239" s="13">
        <v>99.44734843830247</v>
      </c>
      <c r="AD239" s="13">
        <v>98.637414421623546</v>
      </c>
      <c r="AE239" s="13">
        <v>97.806193912753002</v>
      </c>
      <c r="AF239" s="13">
        <v>96.722721393781825</v>
      </c>
      <c r="AG239" s="13">
        <v>95.243119050968261</v>
      </c>
      <c r="AH239" s="13">
        <v>94.197054127154829</v>
      </c>
    </row>
    <row r="240" spans="1:34" x14ac:dyDescent="0.25">
      <c r="A240" s="31">
        <v>46</v>
      </c>
      <c r="B240" s="31" t="s">
        <v>149</v>
      </c>
      <c r="C240" s="13">
        <v>143.08198597796536</v>
      </c>
      <c r="D240" s="13">
        <v>143.14292379141423</v>
      </c>
      <c r="E240" s="13">
        <v>142.60681410608922</v>
      </c>
      <c r="F240" s="13">
        <v>141.89518836435303</v>
      </c>
      <c r="G240" s="13">
        <v>140.87574231244008</v>
      </c>
      <c r="H240" s="13">
        <v>139.22198256040758</v>
      </c>
      <c r="I240" s="13">
        <v>136.71754838092244</v>
      </c>
      <c r="J240" s="13">
        <v>135.50294532189417</v>
      </c>
      <c r="K240" s="13">
        <v>133.83406973936943</v>
      </c>
      <c r="L240" s="13">
        <v>132.35767091268187</v>
      </c>
      <c r="M240" s="13">
        <v>129.84568202921272</v>
      </c>
      <c r="N240" s="13">
        <v>126.85701369363801</v>
      </c>
      <c r="O240" s="13">
        <v>122.97346623355489</v>
      </c>
      <c r="P240" s="13">
        <v>118.85088532875668</v>
      </c>
      <c r="Q240" s="13">
        <v>115.32660551352983</v>
      </c>
      <c r="R240" s="13">
        <v>112.29484754729798</v>
      </c>
      <c r="S240" s="13">
        <v>109.04380176902556</v>
      </c>
      <c r="T240" s="13">
        <v>105.59569732731957</v>
      </c>
      <c r="U240" s="13">
        <v>102.68113823177026</v>
      </c>
      <c r="V240" s="13">
        <v>101.02260012699593</v>
      </c>
      <c r="W240" s="13">
        <v>100.07112197597579</v>
      </c>
      <c r="X240" s="13">
        <v>99.761569848063104</v>
      </c>
      <c r="Y240" s="13">
        <v>99.105184505165212</v>
      </c>
      <c r="Z240" s="13">
        <v>98.703698915495906</v>
      </c>
      <c r="AA240" s="13">
        <v>99.056176932342225</v>
      </c>
      <c r="AB240" s="13">
        <v>100</v>
      </c>
      <c r="AC240" s="13">
        <v>101.21095220388399</v>
      </c>
      <c r="AD240" s="13">
        <v>102.63998125256828</v>
      </c>
      <c r="AE240" s="13">
        <v>103.82812580847127</v>
      </c>
      <c r="AF240" s="13">
        <v>104.83017238743031</v>
      </c>
      <c r="AG240" s="13">
        <v>105.58566730991988</v>
      </c>
      <c r="AH240" s="13">
        <v>106.19487027922668</v>
      </c>
    </row>
    <row r="241" spans="1:34" x14ac:dyDescent="0.25">
      <c r="A241" s="31">
        <v>47</v>
      </c>
      <c r="B241" s="31" t="s">
        <v>150</v>
      </c>
      <c r="C241" s="13">
        <v>214.00445129258688</v>
      </c>
      <c r="D241" s="13">
        <v>223.30899265313414</v>
      </c>
      <c r="E241" s="13">
        <v>239.1479159753797</v>
      </c>
      <c r="F241" s="13">
        <v>223.72115395371208</v>
      </c>
      <c r="G241" s="13">
        <v>238.37712850911001</v>
      </c>
      <c r="H241" s="13">
        <v>225.37581417012865</v>
      </c>
      <c r="I241" s="13">
        <v>238.6441195702497</v>
      </c>
      <c r="J241" s="13">
        <v>229.46410951863021</v>
      </c>
      <c r="K241" s="13">
        <v>214.30714500021432</v>
      </c>
      <c r="L241" s="13">
        <v>215.34552188987237</v>
      </c>
      <c r="M241" s="13">
        <v>202.21117924504458</v>
      </c>
      <c r="N241" s="13">
        <v>187.42762281529679</v>
      </c>
      <c r="O241" s="13">
        <v>166.95884464479508</v>
      </c>
      <c r="P241" s="13">
        <v>159.04905407667837</v>
      </c>
      <c r="Q241" s="13">
        <v>146.4790618643855</v>
      </c>
      <c r="R241" s="13">
        <v>135.93308309825775</v>
      </c>
      <c r="S241" s="13">
        <v>130.74005407609775</v>
      </c>
      <c r="T241" s="13">
        <v>126.81836767268618</v>
      </c>
      <c r="U241" s="13">
        <v>120.85967879396077</v>
      </c>
      <c r="V241" s="13">
        <v>116.07576845786086</v>
      </c>
      <c r="W241" s="13">
        <v>113.05183426601097</v>
      </c>
      <c r="X241" s="13">
        <v>109.32873123685845</v>
      </c>
      <c r="Y241" s="13">
        <v>104.45295223980924</v>
      </c>
      <c r="Z241" s="13">
        <v>102.7723444457442</v>
      </c>
      <c r="AA241" s="13">
        <v>100.5965374671804</v>
      </c>
      <c r="AB241" s="13">
        <v>100</v>
      </c>
      <c r="AC241" s="13">
        <v>97.388052433727424</v>
      </c>
      <c r="AD241" s="13">
        <v>98.237617148358453</v>
      </c>
      <c r="AE241" s="13">
        <v>97.521669619744742</v>
      </c>
      <c r="AF241" s="13">
        <v>96.481686375385351</v>
      </c>
      <c r="AG241" s="13">
        <v>94.346120062985477</v>
      </c>
      <c r="AH241" s="13">
        <v>96.083988564145685</v>
      </c>
    </row>
    <row r="242" spans="1:34" x14ac:dyDescent="0.25">
      <c r="A242" s="31">
        <v>48</v>
      </c>
      <c r="B242" s="31" t="s">
        <v>151</v>
      </c>
      <c r="C242" s="13">
        <v>863.64072545820943</v>
      </c>
      <c r="D242" s="13">
        <v>769.94148444718201</v>
      </c>
      <c r="E242" s="13">
        <v>729.49134557994569</v>
      </c>
      <c r="F242" s="13">
        <v>726.59017286791197</v>
      </c>
      <c r="G242" s="13">
        <v>689.67499066065113</v>
      </c>
      <c r="H242" s="13">
        <v>665.92674805771367</v>
      </c>
      <c r="I242" s="13">
        <v>609.30716697555147</v>
      </c>
      <c r="J242" s="13">
        <v>564.15041117885744</v>
      </c>
      <c r="K242" s="13">
        <v>511.6572578582028</v>
      </c>
      <c r="L242" s="13">
        <v>491.27343244990305</v>
      </c>
      <c r="M242" s="13">
        <v>436.40330939176295</v>
      </c>
      <c r="N242" s="13">
        <v>373.40624792970328</v>
      </c>
      <c r="O242" s="13">
        <v>324.68560930026291</v>
      </c>
      <c r="P242" s="13">
        <v>289.86719065735741</v>
      </c>
      <c r="Q242" s="13">
        <v>261.10910443928998</v>
      </c>
      <c r="R242" s="13">
        <v>240.19407681406574</v>
      </c>
      <c r="S242" s="13">
        <v>216.42572908417483</v>
      </c>
      <c r="T242" s="13">
        <v>195.6372884671818</v>
      </c>
      <c r="U242" s="13">
        <v>177.51639132330752</v>
      </c>
      <c r="V242" s="13">
        <v>161.35648533758163</v>
      </c>
      <c r="W242" s="13">
        <v>145.23359056688201</v>
      </c>
      <c r="X242" s="13">
        <v>132.74309233766698</v>
      </c>
      <c r="Y242" s="13">
        <v>120.54001928640308</v>
      </c>
      <c r="Z242" s="13">
        <v>110.83535808166697</v>
      </c>
      <c r="AA242" s="13">
        <v>104.82949482666444</v>
      </c>
      <c r="AB242" s="13">
        <v>100</v>
      </c>
      <c r="AC242" s="13">
        <v>95.579450418160107</v>
      </c>
      <c r="AD242" s="13">
        <v>92.97948850078977</v>
      </c>
      <c r="AE242" s="13">
        <v>91.136670396732924</v>
      </c>
      <c r="AF242" s="13">
        <v>88.719655479997314</v>
      </c>
      <c r="AG242" s="13">
        <v>87.899392866336413</v>
      </c>
      <c r="AH242" s="13">
        <v>85.770045387715811</v>
      </c>
    </row>
    <row r="243" spans="1:34" x14ac:dyDescent="0.25">
      <c r="A243" s="31">
        <v>49</v>
      </c>
      <c r="B243" s="31" t="s">
        <v>152</v>
      </c>
      <c r="C243" s="13">
        <v>174.6623195156032</v>
      </c>
      <c r="D243" s="13">
        <v>173.34757594497856</v>
      </c>
      <c r="E243" s="13">
        <v>173.65228882187509</v>
      </c>
      <c r="F243" s="13">
        <v>174.71826679479344</v>
      </c>
      <c r="G243" s="13">
        <v>171.13910186199342</v>
      </c>
      <c r="H243" s="13">
        <v>169.48793457765726</v>
      </c>
      <c r="I243" s="13">
        <v>167.63378465506125</v>
      </c>
      <c r="J243" s="13">
        <v>165.57955802085121</v>
      </c>
      <c r="K243" s="13">
        <v>161.1020436190386</v>
      </c>
      <c r="L243" s="13">
        <v>156.9255704361594</v>
      </c>
      <c r="M243" s="13">
        <v>153.41943662767929</v>
      </c>
      <c r="N243" s="13">
        <v>147.35422940512927</v>
      </c>
      <c r="O243" s="13">
        <v>139.48246426459266</v>
      </c>
      <c r="P243" s="13">
        <v>134.15647077488779</v>
      </c>
      <c r="Q243" s="13">
        <v>129.26234964345983</v>
      </c>
      <c r="R243" s="13">
        <v>124.72862485787262</v>
      </c>
      <c r="S243" s="13">
        <v>120.90252534148958</v>
      </c>
      <c r="T243" s="13">
        <v>117.88529688291025</v>
      </c>
      <c r="U243" s="13">
        <v>114.22207627179145</v>
      </c>
      <c r="V243" s="13">
        <v>111.29418055095918</v>
      </c>
      <c r="W243" s="13">
        <v>108.75469858553311</v>
      </c>
      <c r="X243" s="13">
        <v>106.50032721839668</v>
      </c>
      <c r="Y243" s="13">
        <v>104.30645235702495</v>
      </c>
      <c r="Z243" s="13">
        <v>102.39926350548761</v>
      </c>
      <c r="AA243" s="13">
        <v>101.18685116873166</v>
      </c>
      <c r="AB243" s="13">
        <v>100</v>
      </c>
      <c r="AC243" s="13">
        <v>99.18589263388138</v>
      </c>
      <c r="AD243" s="13">
        <v>98.753677941466918</v>
      </c>
      <c r="AE243" s="13">
        <v>98.117631862645254</v>
      </c>
      <c r="AF243" s="13">
        <v>97.771860769611209</v>
      </c>
      <c r="AG243" s="13">
        <v>96.874167178715837</v>
      </c>
      <c r="AH243" s="13">
        <v>96.192511771322856</v>
      </c>
    </row>
    <row r="244" spans="1:34" x14ac:dyDescent="0.25">
      <c r="A244" s="31">
        <v>50</v>
      </c>
      <c r="B244" s="31" t="s">
        <v>153</v>
      </c>
      <c r="C244" s="13">
        <v>166.79711591106877</v>
      </c>
      <c r="D244" s="13">
        <v>166.95003906251483</v>
      </c>
      <c r="E244" s="13">
        <v>169.04497688133856</v>
      </c>
      <c r="F244" s="13">
        <v>168.30024494417651</v>
      </c>
      <c r="G244" s="13">
        <v>171.51323488473653</v>
      </c>
      <c r="H244" s="13">
        <v>169.97012694844292</v>
      </c>
      <c r="I244" s="13">
        <v>169.78583831757669</v>
      </c>
      <c r="J244" s="13">
        <v>166.72243929219178</v>
      </c>
      <c r="K244" s="13">
        <v>164.27253606773468</v>
      </c>
      <c r="L244" s="13">
        <v>162.34703781860938</v>
      </c>
      <c r="M244" s="13">
        <v>157.78081039730461</v>
      </c>
      <c r="N244" s="13">
        <v>150.95037193010486</v>
      </c>
      <c r="O244" s="13">
        <v>143.652191885881</v>
      </c>
      <c r="P244" s="13">
        <v>139.25118087049188</v>
      </c>
      <c r="Q244" s="13">
        <v>134.48608282997839</v>
      </c>
      <c r="R244" s="13">
        <v>128.34079848977882</v>
      </c>
      <c r="S244" s="13">
        <v>123.88988379847103</v>
      </c>
      <c r="T244" s="13">
        <v>118.75634227712017</v>
      </c>
      <c r="U244" s="13">
        <v>115.73095072805832</v>
      </c>
      <c r="V244" s="13">
        <v>111.75677873636437</v>
      </c>
      <c r="W244" s="13">
        <v>108.37387749176058</v>
      </c>
      <c r="X244" s="13">
        <v>105.85500576744383</v>
      </c>
      <c r="Y244" s="13">
        <v>104.01987977508379</v>
      </c>
      <c r="Z244" s="13">
        <v>102.00589259114456</v>
      </c>
      <c r="AA244" s="13">
        <v>100.17545222320543</v>
      </c>
      <c r="AB244" s="13">
        <v>100</v>
      </c>
      <c r="AC244" s="13">
        <v>98.2224744284336</v>
      </c>
      <c r="AD244" s="13">
        <v>98.392257730468842</v>
      </c>
      <c r="AE244" s="13">
        <v>97.222357253273969</v>
      </c>
      <c r="AF244" s="13">
        <v>97.115435016763016</v>
      </c>
      <c r="AG244" s="13">
        <v>96.752704506848474</v>
      </c>
      <c r="AH244" s="13">
        <v>95.30924879829054</v>
      </c>
    </row>
    <row r="245" spans="1:34" x14ac:dyDescent="0.25">
      <c r="A245" s="31">
        <v>51</v>
      </c>
      <c r="B245" s="31" t="s">
        <v>154</v>
      </c>
      <c r="C245" s="13">
        <v>155.75353560525824</v>
      </c>
      <c r="D245" s="13">
        <v>155.91975330030144</v>
      </c>
      <c r="E245" s="13">
        <v>158.12776723592663</v>
      </c>
      <c r="F245" s="13">
        <v>156.20967413303629</v>
      </c>
      <c r="G245" s="13">
        <v>156.18947657782607</v>
      </c>
      <c r="H245" s="13">
        <v>153.46315179210859</v>
      </c>
      <c r="I245" s="13">
        <v>150.29156563733645</v>
      </c>
      <c r="J245" s="13">
        <v>147.96633330722162</v>
      </c>
      <c r="K245" s="13">
        <v>145.73446433242407</v>
      </c>
      <c r="L245" s="13">
        <v>142.26222808515041</v>
      </c>
      <c r="M245" s="13">
        <v>138.80406418299927</v>
      </c>
      <c r="N245" s="13">
        <v>134.24247894939057</v>
      </c>
      <c r="O245" s="13">
        <v>131.12785155567042</v>
      </c>
      <c r="P245" s="13">
        <v>126.01007442569713</v>
      </c>
      <c r="Q245" s="13">
        <v>122.80226294928688</v>
      </c>
      <c r="R245" s="13">
        <v>119.46531480408986</v>
      </c>
      <c r="S245" s="13">
        <v>116.60253527226693</v>
      </c>
      <c r="T245" s="13">
        <v>113.31016769904819</v>
      </c>
      <c r="U245" s="13">
        <v>111.04325134639943</v>
      </c>
      <c r="V245" s="13">
        <v>108.28350456809564</v>
      </c>
      <c r="W245" s="13">
        <v>106.61622458191823</v>
      </c>
      <c r="X245" s="13">
        <v>105.05918333994816</v>
      </c>
      <c r="Y245" s="13">
        <v>103.28918676980282</v>
      </c>
      <c r="Z245" s="13">
        <v>102.06116074395466</v>
      </c>
      <c r="AA245" s="13">
        <v>100.67346037222133</v>
      </c>
      <c r="AB245" s="13">
        <v>100</v>
      </c>
      <c r="AC245" s="13">
        <v>99.738926620454293</v>
      </c>
      <c r="AD245" s="13">
        <v>99.455339484783337</v>
      </c>
      <c r="AE245" s="13">
        <v>99.455987729767315</v>
      </c>
      <c r="AF245" s="13">
        <v>98.951901459738451</v>
      </c>
      <c r="AG245" s="13">
        <v>98.74592673052237</v>
      </c>
      <c r="AH245" s="13">
        <v>98.51780748882851</v>
      </c>
    </row>
    <row r="246" spans="1:34" x14ac:dyDescent="0.25">
      <c r="A246" s="31">
        <v>52</v>
      </c>
      <c r="B246" s="31" t="s">
        <v>155</v>
      </c>
      <c r="C246" s="13">
        <v>66.351497055652317</v>
      </c>
      <c r="D246" s="13">
        <v>68.932982062345587</v>
      </c>
      <c r="E246" s="13">
        <v>72.406053146043007</v>
      </c>
      <c r="F246" s="13">
        <v>72.835445561254616</v>
      </c>
      <c r="G246" s="13">
        <v>75.632810269422976</v>
      </c>
      <c r="H246" s="13">
        <v>78.912065654838614</v>
      </c>
      <c r="I246" s="13">
        <v>80.837921804008474</v>
      </c>
      <c r="J246" s="13">
        <v>80.174927113702623</v>
      </c>
      <c r="K246" s="13">
        <v>81.312682376030509</v>
      </c>
      <c r="L246" s="13">
        <v>84.489949536457416</v>
      </c>
      <c r="M246" s="13">
        <v>86.411751998271768</v>
      </c>
      <c r="N246" s="13">
        <v>82.979034691787461</v>
      </c>
      <c r="O246" s="13">
        <v>84.958158107132235</v>
      </c>
      <c r="P246" s="13">
        <v>85.097997061879681</v>
      </c>
      <c r="Q246" s="13">
        <v>84.563773324580254</v>
      </c>
      <c r="R246" s="13">
        <v>87.712373584541581</v>
      </c>
      <c r="S246" s="13">
        <v>88.904694167852057</v>
      </c>
      <c r="T246" s="13">
        <v>87.370755816608792</v>
      </c>
      <c r="U246" s="13">
        <v>88.248109560028013</v>
      </c>
      <c r="V246" s="13">
        <v>92.802041644916187</v>
      </c>
      <c r="W246" s="13">
        <v>94.346369871247632</v>
      </c>
      <c r="X246" s="13">
        <v>93.562027096770294</v>
      </c>
      <c r="Y246" s="13">
        <v>95.766354808166085</v>
      </c>
      <c r="Z246" s="13">
        <v>96.036332713227765</v>
      </c>
      <c r="AA246" s="13">
        <v>98.053926688347488</v>
      </c>
      <c r="AB246" s="13">
        <v>100</v>
      </c>
      <c r="AC246" s="13">
        <v>103.28401289096139</v>
      </c>
      <c r="AD246" s="13">
        <v>105.00638115700878</v>
      </c>
      <c r="AE246" s="13">
        <v>106.8227146778318</v>
      </c>
      <c r="AF246" s="13">
        <v>107.88582668769185</v>
      </c>
      <c r="AG246" s="13">
        <v>109.35704003775193</v>
      </c>
      <c r="AH246" s="13">
        <v>108.81223671324868</v>
      </c>
    </row>
    <row r="247" spans="1:34" x14ac:dyDescent="0.25">
      <c r="A247" s="31">
        <v>53</v>
      </c>
      <c r="B247" s="31" t="s">
        <v>83</v>
      </c>
      <c r="C247" s="13">
        <v>134.98847198449252</v>
      </c>
      <c r="D247" s="13">
        <v>142.24530331871225</v>
      </c>
      <c r="E247" s="13">
        <v>147.84369964073983</v>
      </c>
      <c r="F247" s="13">
        <v>152.82862268494026</v>
      </c>
      <c r="G247" s="13">
        <v>146.60342420490196</v>
      </c>
      <c r="H247" s="13">
        <v>148.32865391746572</v>
      </c>
      <c r="I247" s="13">
        <v>148.35298515876738</v>
      </c>
      <c r="J247" s="13">
        <v>156.20262236637788</v>
      </c>
      <c r="K247" s="13">
        <v>149.20325462032747</v>
      </c>
      <c r="L247" s="13">
        <v>149.20006385762736</v>
      </c>
      <c r="M247" s="13">
        <v>150.68844966481643</v>
      </c>
      <c r="N247" s="13">
        <v>142.86923179214065</v>
      </c>
      <c r="O247" s="13">
        <v>137.02459317398288</v>
      </c>
      <c r="P247" s="13">
        <v>134.03706622733145</v>
      </c>
      <c r="Q247" s="13">
        <v>126.81796808999785</v>
      </c>
      <c r="R247" s="13">
        <v>124.69159611893251</v>
      </c>
      <c r="S247" s="13">
        <v>121.60339077941096</v>
      </c>
      <c r="T247" s="13">
        <v>118.42315210020344</v>
      </c>
      <c r="U247" s="13">
        <v>113.89474855587061</v>
      </c>
      <c r="V247" s="13">
        <v>111.32428284040654</v>
      </c>
      <c r="W247" s="13">
        <v>108.2045046319369</v>
      </c>
      <c r="X247" s="13">
        <v>105.64509499954269</v>
      </c>
      <c r="Y247" s="13">
        <v>104.36639163637557</v>
      </c>
      <c r="Z247" s="13">
        <v>102.29980184528384</v>
      </c>
      <c r="AA247" s="13">
        <v>100.45655689629425</v>
      </c>
      <c r="AB247" s="13">
        <v>100</v>
      </c>
      <c r="AC247" s="13">
        <v>98.872894461935971</v>
      </c>
      <c r="AD247" s="13">
        <v>97.530745726808078</v>
      </c>
      <c r="AE247" s="13">
        <v>96.887431392268027</v>
      </c>
      <c r="AF247" s="13">
        <v>96.300433648260451</v>
      </c>
      <c r="AG247" s="13">
        <v>95.597744641382704</v>
      </c>
      <c r="AH247" s="13">
        <v>94.936529879959821</v>
      </c>
    </row>
    <row r="248" spans="1:34" x14ac:dyDescent="0.25">
      <c r="A248" s="31">
        <v>54</v>
      </c>
      <c r="B248" s="31" t="s">
        <v>156</v>
      </c>
      <c r="C248" s="13">
        <v>102.19389073352076</v>
      </c>
      <c r="D248" s="13">
        <v>104.89470704863986</v>
      </c>
      <c r="E248" s="13">
        <v>108.35708980438589</v>
      </c>
      <c r="F248" s="13">
        <v>109.74077400167904</v>
      </c>
      <c r="G248" s="13">
        <v>111.92674380450056</v>
      </c>
      <c r="H248" s="13">
        <v>115.18720224108222</v>
      </c>
      <c r="I248" s="13">
        <v>116.98460482600488</v>
      </c>
      <c r="J248" s="13">
        <v>117.98278769305598</v>
      </c>
      <c r="K248" s="13">
        <v>118.81641132549979</v>
      </c>
      <c r="L248" s="13">
        <v>119.07139674589399</v>
      </c>
      <c r="M248" s="13">
        <v>119.91004732693959</v>
      </c>
      <c r="N248" s="13">
        <v>119.295332052026</v>
      </c>
      <c r="O248" s="13">
        <v>118.62840171118964</v>
      </c>
      <c r="P248" s="13">
        <v>118.01455567112845</v>
      </c>
      <c r="Q248" s="13">
        <v>116.74418693910816</v>
      </c>
      <c r="R248" s="13">
        <v>116.40204085370188</v>
      </c>
      <c r="S248" s="13">
        <v>115.14721241066924</v>
      </c>
      <c r="T248" s="13">
        <v>113.95897858908687</v>
      </c>
      <c r="U248" s="13">
        <v>111.56777290918861</v>
      </c>
      <c r="V248" s="13">
        <v>109.67027197531129</v>
      </c>
      <c r="W248" s="13">
        <v>107.62585671780352</v>
      </c>
      <c r="X248" s="13">
        <v>106.11151219516029</v>
      </c>
      <c r="Y248" s="13">
        <v>104.60170216182507</v>
      </c>
      <c r="Z248" s="13">
        <v>102.87230249955438</v>
      </c>
      <c r="AA248" s="13">
        <v>101.43402134580954</v>
      </c>
      <c r="AB248" s="13">
        <v>100</v>
      </c>
      <c r="AC248" s="13">
        <v>98.488221434038536</v>
      </c>
      <c r="AD248" s="13">
        <v>97.036186436072867</v>
      </c>
      <c r="AE248" s="13">
        <v>95.567924741440436</v>
      </c>
      <c r="AF248" s="13">
        <v>94.026645092241509</v>
      </c>
      <c r="AG248" s="13">
        <v>92.238853941333758</v>
      </c>
      <c r="AH248" s="13">
        <v>90.173617499249573</v>
      </c>
    </row>
    <row r="249" spans="1:34" x14ac:dyDescent="0.25">
      <c r="A249" s="31">
        <v>55</v>
      </c>
      <c r="B249" s="31" t="s">
        <v>157</v>
      </c>
      <c r="C249" s="13">
        <v>100.63214336402153</v>
      </c>
      <c r="D249" s="13">
        <v>103.9178659167261</v>
      </c>
      <c r="E249" s="13">
        <v>105.72676578802691</v>
      </c>
      <c r="F249" s="13">
        <v>109.29997012467483</v>
      </c>
      <c r="G249" s="13">
        <v>113.19785501774865</v>
      </c>
      <c r="H249" s="13">
        <v>114.79553206019391</v>
      </c>
      <c r="I249" s="13">
        <v>116.45022451603286</v>
      </c>
      <c r="J249" s="13">
        <v>117.54233091143891</v>
      </c>
      <c r="K249" s="13">
        <v>117.49981943835087</v>
      </c>
      <c r="L249" s="13">
        <v>118.29422221963958</v>
      </c>
      <c r="M249" s="13">
        <v>118.02434330763616</v>
      </c>
      <c r="N249" s="13">
        <v>116.63342006729022</v>
      </c>
      <c r="O249" s="13">
        <v>116.04916178867749</v>
      </c>
      <c r="P249" s="13">
        <v>114.57132088106749</v>
      </c>
      <c r="Q249" s="13">
        <v>112.96939326021706</v>
      </c>
      <c r="R249" s="13">
        <v>111.85761744346536</v>
      </c>
      <c r="S249" s="13">
        <v>110.67263279798763</v>
      </c>
      <c r="T249" s="13">
        <v>109.31756319276538</v>
      </c>
      <c r="U249" s="13">
        <v>108.19205045070795</v>
      </c>
      <c r="V249" s="13">
        <v>106.70221590989065</v>
      </c>
      <c r="W249" s="13">
        <v>105.28996366271952</v>
      </c>
      <c r="X249" s="13">
        <v>104.0041064656845</v>
      </c>
      <c r="Y249" s="13">
        <v>102.97275898141658</v>
      </c>
      <c r="Z249" s="13">
        <v>102.0367890755178</v>
      </c>
      <c r="AA249" s="13">
        <v>101.09698094146353</v>
      </c>
      <c r="AB249" s="13">
        <v>100</v>
      </c>
      <c r="AC249" s="13">
        <v>98.877307499725148</v>
      </c>
      <c r="AD249" s="13">
        <v>97.548933730430491</v>
      </c>
      <c r="AE249" s="13">
        <v>96.660753340187142</v>
      </c>
      <c r="AF249" s="13">
        <v>95.60984513153538</v>
      </c>
      <c r="AG249" s="13">
        <v>93.934130285432218</v>
      </c>
      <c r="AH249" s="13">
        <v>92.40562061165096</v>
      </c>
    </row>
    <row r="250" spans="1:34" x14ac:dyDescent="0.25">
      <c r="A250" s="31">
        <v>56</v>
      </c>
      <c r="B250" s="31" t="s">
        <v>158</v>
      </c>
      <c r="C250" s="13">
        <v>117.37640264801165</v>
      </c>
      <c r="D250" s="13">
        <v>110.78777493832813</v>
      </c>
      <c r="E250" s="13">
        <v>105.18602147898559</v>
      </c>
      <c r="F250" s="13">
        <v>134.42712201613799</v>
      </c>
      <c r="G250" s="13">
        <v>129.45109499444976</v>
      </c>
      <c r="H250" s="13">
        <v>122.26396178028556</v>
      </c>
      <c r="I250" s="13">
        <v>116.90061402047515</v>
      </c>
      <c r="J250" s="13">
        <v>113.68125481369064</v>
      </c>
      <c r="K250" s="13">
        <v>136.09738039762212</v>
      </c>
      <c r="L250" s="13">
        <v>130.48289108332116</v>
      </c>
      <c r="M250" s="13">
        <v>122.09237020360125</v>
      </c>
      <c r="N250" s="13">
        <v>130.31381739124771</v>
      </c>
      <c r="O250" s="13">
        <v>111.46035355224147</v>
      </c>
      <c r="P250" s="13">
        <v>125.90533807157088</v>
      </c>
      <c r="Q250" s="13">
        <v>121.32993789255291</v>
      </c>
      <c r="R250" s="13">
        <v>115.58996540392336</v>
      </c>
      <c r="S250" s="13">
        <v>112.29485771220668</v>
      </c>
      <c r="T250" s="13">
        <v>109.92967249202323</v>
      </c>
      <c r="U250" s="13">
        <v>107.00319445690529</v>
      </c>
      <c r="V250" s="13">
        <v>107.75738209905634</v>
      </c>
      <c r="W250" s="13">
        <v>107.28259497665026</v>
      </c>
      <c r="X250" s="13">
        <v>107.02067520533106</v>
      </c>
      <c r="Y250" s="13">
        <v>104.54528030332071</v>
      </c>
      <c r="Z250" s="13">
        <v>101.91250132344707</v>
      </c>
      <c r="AA250" s="13">
        <v>103.09490917338502</v>
      </c>
      <c r="AB250" s="13">
        <v>100</v>
      </c>
      <c r="AC250" s="13">
        <v>99.228990741935178</v>
      </c>
      <c r="AD250" s="13">
        <v>103.14456845859725</v>
      </c>
      <c r="AE250" s="13">
        <v>102.30749438203974</v>
      </c>
      <c r="AF250" s="13">
        <v>103.26801975310683</v>
      </c>
      <c r="AG250" s="13">
        <v>100.99785884539249</v>
      </c>
      <c r="AH250" s="13">
        <v>99.061883958909135</v>
      </c>
    </row>
    <row r="251" spans="1:34" x14ac:dyDescent="0.25">
      <c r="A251" s="31">
        <v>57</v>
      </c>
      <c r="B251" s="31" t="s">
        <v>159</v>
      </c>
      <c r="C251" s="13">
        <v>94.883862152725072</v>
      </c>
      <c r="D251" s="13">
        <v>95.646185630117074</v>
      </c>
      <c r="E251" s="13">
        <v>94.924212508733035</v>
      </c>
      <c r="F251" s="13">
        <v>93.841730291359809</v>
      </c>
      <c r="G251" s="13">
        <v>92.576820245439663</v>
      </c>
      <c r="H251" s="13">
        <v>107.04116803322559</v>
      </c>
      <c r="I251" s="13">
        <v>99.000099000099013</v>
      </c>
      <c r="J251" s="13">
        <v>105.06850466504162</v>
      </c>
      <c r="K251" s="13">
        <v>109.94085182171993</v>
      </c>
      <c r="L251" s="13">
        <v>103.4484542214728</v>
      </c>
      <c r="M251" s="13">
        <v>110.62001288108596</v>
      </c>
      <c r="N251" s="13">
        <v>103.01867614133248</v>
      </c>
      <c r="O251" s="13">
        <v>102.60072312989664</v>
      </c>
      <c r="P251" s="13">
        <v>107.45986374089279</v>
      </c>
      <c r="Q251" s="13">
        <v>102.78857497082387</v>
      </c>
      <c r="R251" s="13">
        <v>104.96175193759395</v>
      </c>
      <c r="S251" s="13">
        <v>102.38453583970677</v>
      </c>
      <c r="T251" s="13">
        <v>101.01874432512349</v>
      </c>
      <c r="U251" s="13">
        <v>99.521192485044182</v>
      </c>
      <c r="V251" s="13">
        <v>98.282436825084147</v>
      </c>
      <c r="W251" s="13">
        <v>97.097434038476479</v>
      </c>
      <c r="X251" s="13">
        <v>101.29796458623159</v>
      </c>
      <c r="Y251" s="13">
        <v>98.211728117199314</v>
      </c>
      <c r="Z251" s="13">
        <v>99.630331617566185</v>
      </c>
      <c r="AA251" s="13">
        <v>101.57753676730619</v>
      </c>
      <c r="AB251" s="13">
        <v>100</v>
      </c>
      <c r="AC251" s="13">
        <v>101.19081349318783</v>
      </c>
      <c r="AD251" s="13">
        <v>100.22121555579042</v>
      </c>
      <c r="AE251" s="13">
        <v>100.19828126548202</v>
      </c>
      <c r="AF251" s="13">
        <v>100.94191750301792</v>
      </c>
      <c r="AG251" s="13">
        <v>100.43456320763498</v>
      </c>
      <c r="AH251" s="13">
        <v>100.20508641018617</v>
      </c>
    </row>
    <row r="252" spans="1:34" x14ac:dyDescent="0.25">
      <c r="A252" s="31">
        <v>58</v>
      </c>
      <c r="B252" s="31" t="s">
        <v>160</v>
      </c>
      <c r="C252" s="13">
        <v>63.654736708095292</v>
      </c>
      <c r="D252" s="13">
        <v>63.857724988725117</v>
      </c>
      <c r="E252" s="13">
        <v>70.945634360389633</v>
      </c>
      <c r="F252" s="13">
        <v>69.871328067623026</v>
      </c>
      <c r="G252" s="13">
        <v>76.35324676911236</v>
      </c>
      <c r="H252" s="13">
        <v>80.821380341007469</v>
      </c>
      <c r="I252" s="13">
        <v>81.566401168030865</v>
      </c>
      <c r="J252" s="13">
        <v>85.790253859489056</v>
      </c>
      <c r="K252" s="13">
        <v>88.190858245872803</v>
      </c>
      <c r="L252" s="13">
        <v>86.152374156720285</v>
      </c>
      <c r="M252" s="13">
        <v>88.990098212282589</v>
      </c>
      <c r="N252" s="13">
        <v>89.873983835522054</v>
      </c>
      <c r="O252" s="13">
        <v>91.646918028705329</v>
      </c>
      <c r="P252" s="13">
        <v>93.470672908727224</v>
      </c>
      <c r="Q252" s="13">
        <v>94.407923657032541</v>
      </c>
      <c r="R252" s="13">
        <v>94.709372114746628</v>
      </c>
      <c r="S252" s="13">
        <v>92.696136656764494</v>
      </c>
      <c r="T252" s="13">
        <v>94.183709787273699</v>
      </c>
      <c r="U252" s="13">
        <v>95.310304139946012</v>
      </c>
      <c r="V252" s="13">
        <v>94.232705597951323</v>
      </c>
      <c r="W252" s="13">
        <v>95.281568113026111</v>
      </c>
      <c r="X252" s="13">
        <v>96.669810941776618</v>
      </c>
      <c r="Y252" s="13">
        <v>98.338086340839808</v>
      </c>
      <c r="Z252" s="13">
        <v>99.742809011014714</v>
      </c>
      <c r="AA252" s="13">
        <v>99.303879802583907</v>
      </c>
      <c r="AB252" s="13">
        <v>100</v>
      </c>
      <c r="AC252" s="13">
        <v>100.78122244263449</v>
      </c>
      <c r="AD252" s="13">
        <v>102.35529775667894</v>
      </c>
      <c r="AE252" s="13">
        <v>102.90977385577195</v>
      </c>
      <c r="AF252" s="13">
        <v>105.20412888632976</v>
      </c>
      <c r="AG252" s="13">
        <v>105.07488544611326</v>
      </c>
      <c r="AH252" s="13">
        <v>105.73916365437961</v>
      </c>
    </row>
    <row r="253" spans="1:34" x14ac:dyDescent="0.25">
      <c r="A253" s="31">
        <v>59</v>
      </c>
      <c r="B253" s="31" t="s">
        <v>161</v>
      </c>
      <c r="C253" s="13">
        <v>75.804748626038929</v>
      </c>
      <c r="D253" s="13">
        <v>79.107665532790122</v>
      </c>
      <c r="E253" s="13">
        <v>79.798508765367458</v>
      </c>
      <c r="F253" s="13">
        <v>82.313936206699438</v>
      </c>
      <c r="G253" s="13">
        <v>85.539540652666702</v>
      </c>
      <c r="H253" s="13">
        <v>83.626024418799133</v>
      </c>
      <c r="I253" s="13">
        <v>85.919440296217502</v>
      </c>
      <c r="J253" s="13">
        <v>88.869140191068652</v>
      </c>
      <c r="K253" s="13">
        <v>88.538312942691576</v>
      </c>
      <c r="L253" s="13">
        <v>89.957954434340479</v>
      </c>
      <c r="M253" s="13">
        <v>91.388534546769989</v>
      </c>
      <c r="N253" s="13">
        <v>93.568126953234653</v>
      </c>
      <c r="O253" s="13">
        <v>92.970035042551658</v>
      </c>
      <c r="P253" s="13">
        <v>95.057034220532316</v>
      </c>
      <c r="Q253" s="13">
        <v>94.336553788100588</v>
      </c>
      <c r="R253" s="13">
        <v>93.983537722263492</v>
      </c>
      <c r="S253" s="13">
        <v>94.682465642796473</v>
      </c>
      <c r="T253" s="13">
        <v>96.61344452354318</v>
      </c>
      <c r="U253" s="13">
        <v>95.898581402692159</v>
      </c>
      <c r="V253" s="13">
        <v>97.00752862776524</v>
      </c>
      <c r="W253" s="13">
        <v>99.092918667581372</v>
      </c>
      <c r="X253" s="13">
        <v>99.911685206826121</v>
      </c>
      <c r="Y253" s="13">
        <v>100.81893273431558</v>
      </c>
      <c r="Z253" s="13">
        <v>99.819769859975068</v>
      </c>
      <c r="AA253" s="13">
        <v>100.42681395932712</v>
      </c>
      <c r="AB253" s="13">
        <v>100</v>
      </c>
      <c r="AC253" s="13">
        <v>100.62738091570918</v>
      </c>
      <c r="AD253" s="13">
        <v>101.94210104750712</v>
      </c>
      <c r="AE253" s="13">
        <v>104.01389625653987</v>
      </c>
      <c r="AF253" s="13">
        <v>104.57844429106272</v>
      </c>
      <c r="AG253" s="13">
        <v>104.51505016722406</v>
      </c>
      <c r="AH253" s="13">
        <v>104.68624915327298</v>
      </c>
    </row>
    <row r="254" spans="1:34" x14ac:dyDescent="0.25">
      <c r="A254" s="31">
        <v>60</v>
      </c>
      <c r="B254" s="31" t="s">
        <v>162</v>
      </c>
      <c r="C254" s="13">
        <v>61.602266744385922</v>
      </c>
      <c r="D254" s="13">
        <v>63.734697169138883</v>
      </c>
      <c r="E254" s="13">
        <v>66.40587118112991</v>
      </c>
      <c r="F254" s="13">
        <v>68.675970216703348</v>
      </c>
      <c r="G254" s="13">
        <v>70.590955838054626</v>
      </c>
      <c r="H254" s="13">
        <v>72.526756026882765</v>
      </c>
      <c r="I254" s="13">
        <v>73.635384890375335</v>
      </c>
      <c r="J254" s="13">
        <v>76.058632447350149</v>
      </c>
      <c r="K254" s="13">
        <v>78.097397794705486</v>
      </c>
      <c r="L254" s="13">
        <v>79.653983097424785</v>
      </c>
      <c r="M254" s="13">
        <v>81.442460599947395</v>
      </c>
      <c r="N254" s="13">
        <v>83.721070597792789</v>
      </c>
      <c r="O254" s="13">
        <v>84.895335974245995</v>
      </c>
      <c r="P254" s="13">
        <v>85.913313278081944</v>
      </c>
      <c r="Q254" s="13">
        <v>86.218323174888368</v>
      </c>
      <c r="R254" s="13">
        <v>87.253893123288009</v>
      </c>
      <c r="S254" s="13">
        <v>87.415987342950785</v>
      </c>
      <c r="T254" s="13">
        <v>88.039576262551819</v>
      </c>
      <c r="U254" s="13">
        <v>89.351052242666739</v>
      </c>
      <c r="V254" s="13">
        <v>90.423630735329937</v>
      </c>
      <c r="W254" s="13">
        <v>92.481126963207089</v>
      </c>
      <c r="X254" s="13">
        <v>93.574766628430979</v>
      </c>
      <c r="Y254" s="13">
        <v>95.417481977900124</v>
      </c>
      <c r="Z254" s="13">
        <v>97.199190300683185</v>
      </c>
      <c r="AA254" s="13">
        <v>98.117737643689367</v>
      </c>
      <c r="AB254" s="13">
        <v>100</v>
      </c>
      <c r="AC254" s="13">
        <v>102.34169161719205</v>
      </c>
      <c r="AD254" s="13">
        <v>104.16804681714075</v>
      </c>
      <c r="AE254" s="13">
        <v>105.63415569373065</v>
      </c>
      <c r="AF254" s="13">
        <v>106.09369542295475</v>
      </c>
      <c r="AG254" s="13">
        <v>107.84615540934034</v>
      </c>
      <c r="AH254" s="13">
        <v>108.82824963704078</v>
      </c>
    </row>
    <row r="255" spans="1:34" x14ac:dyDescent="0.25">
      <c r="A255" s="31">
        <v>61</v>
      </c>
      <c r="B255" s="31" t="s">
        <v>99</v>
      </c>
      <c r="C255" s="13">
        <v>81.294864603402999</v>
      </c>
      <c r="D255" s="13">
        <v>84.185023617222214</v>
      </c>
      <c r="E255" s="13">
        <v>87.039568840791787</v>
      </c>
      <c r="F255" s="13">
        <v>88.419103098183797</v>
      </c>
      <c r="G255" s="13">
        <v>91.873117669379837</v>
      </c>
      <c r="H255" s="13">
        <v>93.730101880454953</v>
      </c>
      <c r="I255" s="13">
        <v>96.793610815072796</v>
      </c>
      <c r="J255" s="13">
        <v>98.920870286420524</v>
      </c>
      <c r="K255" s="13">
        <v>100.38568552176297</v>
      </c>
      <c r="L255" s="13">
        <v>102.11425746614775</v>
      </c>
      <c r="M255" s="13">
        <v>102.69885380872212</v>
      </c>
      <c r="N255" s="13">
        <v>101.77197075729042</v>
      </c>
      <c r="O255" s="13">
        <v>102.3247708284869</v>
      </c>
      <c r="P255" s="13">
        <v>101.70948950990122</v>
      </c>
      <c r="Q255" s="13">
        <v>102.3744171056626</v>
      </c>
      <c r="R255" s="13">
        <v>101.77318827261564</v>
      </c>
      <c r="S255" s="13">
        <v>100.43032739845279</v>
      </c>
      <c r="T255" s="13">
        <v>99.955185041263462</v>
      </c>
      <c r="U255" s="13">
        <v>99.465509408218239</v>
      </c>
      <c r="V255" s="13">
        <v>99.889681469217749</v>
      </c>
      <c r="W255" s="13">
        <v>99.437726401430268</v>
      </c>
      <c r="X255" s="13">
        <v>99.490743790393537</v>
      </c>
      <c r="Y255" s="13">
        <v>99.504507355174198</v>
      </c>
      <c r="Z255" s="13">
        <v>99.753122990972088</v>
      </c>
      <c r="AA255" s="13">
        <v>99.205473517489423</v>
      </c>
      <c r="AB255" s="13">
        <v>100</v>
      </c>
      <c r="AC255" s="13">
        <v>100.58713612134352</v>
      </c>
      <c r="AD255" s="13">
        <v>101.31371822001857</v>
      </c>
      <c r="AE255" s="13">
        <v>101.50037579305798</v>
      </c>
      <c r="AF255" s="13">
        <v>102.51860794357272</v>
      </c>
      <c r="AG255" s="13">
        <v>102.61654993343629</v>
      </c>
      <c r="AH255" s="13">
        <v>102.81781096437713</v>
      </c>
    </row>
    <row r="256" spans="1:34" x14ac:dyDescent="0.25">
      <c r="A256" s="31">
        <v>62</v>
      </c>
      <c r="B256" s="31" t="s">
        <v>163</v>
      </c>
      <c r="C256" s="13">
        <v>68.03691738793691</v>
      </c>
      <c r="D256" s="13">
        <v>68.969890105903062</v>
      </c>
      <c r="E256" s="13">
        <v>71.283290846736733</v>
      </c>
      <c r="F256" s="13">
        <v>73.705749826207608</v>
      </c>
      <c r="G256" s="13">
        <v>76.211094839767796</v>
      </c>
      <c r="H256" s="13">
        <v>77.558864040292363</v>
      </c>
      <c r="I256" s="13">
        <v>79.999371112426331</v>
      </c>
      <c r="J256" s="13">
        <v>83.922834516769043</v>
      </c>
      <c r="K256" s="13">
        <v>85.911391965904684</v>
      </c>
      <c r="L256" s="13">
        <v>86.351914575961672</v>
      </c>
      <c r="M256" s="13">
        <v>85.894914403624313</v>
      </c>
      <c r="N256" s="13">
        <v>87.639148243793699</v>
      </c>
      <c r="O256" s="13">
        <v>88.822937680195324</v>
      </c>
      <c r="P256" s="13">
        <v>90.591801612754367</v>
      </c>
      <c r="Q256" s="13">
        <v>90.882198613651511</v>
      </c>
      <c r="R256" s="13">
        <v>90.68729191241998</v>
      </c>
      <c r="S256" s="13">
        <v>91.086526111325043</v>
      </c>
      <c r="T256" s="13">
        <v>92.316550948175845</v>
      </c>
      <c r="U256" s="13">
        <v>93.508464886380466</v>
      </c>
      <c r="V256" s="13">
        <v>94.41229882784566</v>
      </c>
      <c r="W256" s="13">
        <v>94.744961722662609</v>
      </c>
      <c r="X256" s="13">
        <v>96.128560543417805</v>
      </c>
      <c r="Y256" s="13">
        <v>96.74218697110669</v>
      </c>
      <c r="Z256" s="13">
        <v>97.288901060232845</v>
      </c>
      <c r="AA256" s="13">
        <v>99.160646816129031</v>
      </c>
      <c r="AB256" s="13">
        <v>99.999999999999986</v>
      </c>
      <c r="AC256" s="13">
        <v>100.26031190506689</v>
      </c>
      <c r="AD256" s="13">
        <v>101.00656463027552</v>
      </c>
      <c r="AE256" s="13">
        <v>101.16736613089144</v>
      </c>
      <c r="AF256" s="13">
        <v>101.44243300542625</v>
      </c>
      <c r="AG256" s="13">
        <v>101.59182111470749</v>
      </c>
      <c r="AH256" s="13">
        <v>102.99336687914706</v>
      </c>
    </row>
    <row r="257" spans="1:34" x14ac:dyDescent="0.25">
      <c r="A257" s="31">
        <v>63</v>
      </c>
      <c r="B257" s="31" t="s">
        <v>164</v>
      </c>
      <c r="C257" s="13">
        <v>112.69386462270786</v>
      </c>
      <c r="D257" s="13">
        <v>113.46517702529798</v>
      </c>
      <c r="E257" s="13">
        <v>116.17653904281366</v>
      </c>
      <c r="F257" s="13">
        <v>118.17513381892743</v>
      </c>
      <c r="G257" s="13">
        <v>120.32527888912475</v>
      </c>
      <c r="H257" s="13">
        <v>121.72109033291741</v>
      </c>
      <c r="I257" s="13">
        <v>122.02958142760771</v>
      </c>
      <c r="J257" s="13">
        <v>123.06882583828849</v>
      </c>
      <c r="K257" s="13">
        <v>122.44053435422489</v>
      </c>
      <c r="L257" s="13">
        <v>120.80816602290636</v>
      </c>
      <c r="M257" s="13">
        <v>117.84887855055079</v>
      </c>
      <c r="N257" s="13">
        <v>114.00362907081811</v>
      </c>
      <c r="O257" s="13">
        <v>111.11562733487391</v>
      </c>
      <c r="P257" s="13">
        <v>109.71480649098793</v>
      </c>
      <c r="Q257" s="13">
        <v>107.05212880139784</v>
      </c>
      <c r="R257" s="13">
        <v>104.61427143828271</v>
      </c>
      <c r="S257" s="13">
        <v>102.97293848580652</v>
      </c>
      <c r="T257" s="13">
        <v>102.55987585406739</v>
      </c>
      <c r="U257" s="13">
        <v>102.15448017457267</v>
      </c>
      <c r="V257" s="13">
        <v>100.40085332553166</v>
      </c>
      <c r="W257" s="13">
        <v>99.451133107379988</v>
      </c>
      <c r="X257" s="13">
        <v>99.556915823642754</v>
      </c>
      <c r="Y257" s="13">
        <v>99.829409759513027</v>
      </c>
      <c r="Z257" s="13">
        <v>99.118728841044458</v>
      </c>
      <c r="AA257" s="13">
        <v>98.729028308903395</v>
      </c>
      <c r="AB257" s="13">
        <v>100</v>
      </c>
      <c r="AC257" s="13">
        <v>100.02018185002663</v>
      </c>
      <c r="AD257" s="13">
        <v>101.21687557690235</v>
      </c>
      <c r="AE257" s="13">
        <v>101.68522131309469</v>
      </c>
      <c r="AF257" s="13">
        <v>101.51072793123912</v>
      </c>
      <c r="AG257" s="13">
        <v>101.76793410207794</v>
      </c>
      <c r="AH257" s="13">
        <v>102.94470877211562</v>
      </c>
    </row>
    <row r="258" spans="1:34" s="33" customFormat="1" x14ac:dyDescent="0.25">
      <c r="A258" s="33" t="s">
        <v>498</v>
      </c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</row>
    <row r="259" spans="1:34" x14ac:dyDescent="0.25">
      <c r="A259" s="31">
        <v>1</v>
      </c>
      <c r="B259" s="31" t="s">
        <v>108</v>
      </c>
      <c r="C259" s="13">
        <v>44.45037116059919</v>
      </c>
      <c r="D259" s="13">
        <v>45.031657255050298</v>
      </c>
      <c r="E259" s="13">
        <v>45.632095790895484</v>
      </c>
      <c r="F259" s="13">
        <v>46.236787837875326</v>
      </c>
      <c r="G259" s="13">
        <v>46.797637655251158</v>
      </c>
      <c r="H259" s="13">
        <v>47.484733658128917</v>
      </c>
      <c r="I259" s="13">
        <v>48.126437777328597</v>
      </c>
      <c r="J259" s="13">
        <v>48.532851887442611</v>
      </c>
      <c r="K259" s="13">
        <v>52.641711487323875</v>
      </c>
      <c r="L259" s="13">
        <v>52.968987414568588</v>
      </c>
      <c r="M259" s="13">
        <v>53.34788460395292</v>
      </c>
      <c r="N259" s="13">
        <v>57.670969433617252</v>
      </c>
      <c r="O259" s="13">
        <v>58.160499715013557</v>
      </c>
      <c r="P259" s="13">
        <v>58.457516584397446</v>
      </c>
      <c r="Q259" s="13">
        <v>62.429328049731197</v>
      </c>
      <c r="R259" s="13">
        <v>66.337217832692858</v>
      </c>
      <c r="S259" s="13">
        <v>66.369539348547832</v>
      </c>
      <c r="T259" s="13">
        <v>70.368629977505506</v>
      </c>
      <c r="U259" s="13">
        <v>74.372491885569701</v>
      </c>
      <c r="V259" s="13">
        <v>78.48092324958111</v>
      </c>
      <c r="W259" s="13">
        <v>78.753303701090246</v>
      </c>
      <c r="X259" s="13">
        <v>86.57456706813656</v>
      </c>
      <c r="Y259" s="13">
        <v>90.101383643856622</v>
      </c>
      <c r="Z259" s="13">
        <v>93.693417959310494</v>
      </c>
      <c r="AA259" s="13">
        <v>97.104499201024169</v>
      </c>
      <c r="AB259" s="13">
        <v>100</v>
      </c>
      <c r="AC259" s="13">
        <v>106.53217233557328</v>
      </c>
      <c r="AD259" s="13">
        <v>112.50011250011251</v>
      </c>
      <c r="AE259" s="13">
        <v>118.62149955368659</v>
      </c>
      <c r="AF259" s="13">
        <v>121.88320634088144</v>
      </c>
      <c r="AG259" s="13">
        <v>125.40442928444232</v>
      </c>
      <c r="AH259" s="13">
        <v>129.0531920385242</v>
      </c>
    </row>
    <row r="260" spans="1:34" x14ac:dyDescent="0.25">
      <c r="A260" s="31">
        <v>2</v>
      </c>
      <c r="B260" s="31" t="s">
        <v>109</v>
      </c>
      <c r="C260" s="13">
        <v>60.782883539995126</v>
      </c>
      <c r="D260" s="13">
        <v>58.507246122432271</v>
      </c>
      <c r="E260" s="13">
        <v>57.036606093791001</v>
      </c>
      <c r="F260" s="13">
        <v>55.829118234906595</v>
      </c>
      <c r="G260" s="13">
        <v>54.775911745050998</v>
      </c>
      <c r="H260" s="13">
        <v>54.169713713063032</v>
      </c>
      <c r="I260" s="13">
        <v>52.460392403735185</v>
      </c>
      <c r="J260" s="13">
        <v>50.016255282966974</v>
      </c>
      <c r="K260" s="13">
        <v>47.76165026053981</v>
      </c>
      <c r="L260" s="13">
        <v>43.988140797241066</v>
      </c>
      <c r="M260" s="13">
        <v>40.893774331795733</v>
      </c>
      <c r="N260" s="13">
        <v>78.883327614292071</v>
      </c>
      <c r="O260" s="13">
        <v>75.770491182209085</v>
      </c>
      <c r="P260" s="13">
        <v>72.732562368172225</v>
      </c>
      <c r="Q260" s="13">
        <v>70.814257742653908</v>
      </c>
      <c r="R260" s="13">
        <v>70.730861997015154</v>
      </c>
      <c r="S260" s="13">
        <v>71.460984089211891</v>
      </c>
      <c r="T260" s="13">
        <v>71.662241523252618</v>
      </c>
      <c r="U260" s="13">
        <v>71.688442030933558</v>
      </c>
      <c r="V260" s="13">
        <v>71.779522020162858</v>
      </c>
      <c r="W260" s="13">
        <v>71.898737817657604</v>
      </c>
      <c r="X260" s="13">
        <v>71.453324901840986</v>
      </c>
      <c r="Y260" s="13">
        <v>69.81606956473172</v>
      </c>
      <c r="Z260" s="13">
        <v>67.813391110342565</v>
      </c>
      <c r="AA260" s="13">
        <v>100.13317712557702</v>
      </c>
      <c r="AB260" s="13">
        <v>100</v>
      </c>
      <c r="AC260" s="13">
        <v>100.357271887921</v>
      </c>
      <c r="AD260" s="13">
        <v>99.411484014633373</v>
      </c>
      <c r="AE260" s="13">
        <v>97.03085581214826</v>
      </c>
      <c r="AF260" s="13">
        <v>94.631552052085212</v>
      </c>
      <c r="AG260" s="13">
        <v>92.321611566051516</v>
      </c>
      <c r="AH260" s="13">
        <v>120.22734991869626</v>
      </c>
    </row>
    <row r="261" spans="1:34" x14ac:dyDescent="0.25">
      <c r="A261" s="31">
        <v>3</v>
      </c>
      <c r="B261" s="31" t="s">
        <v>110</v>
      </c>
      <c r="C261" s="13">
        <v>25.617320925508597</v>
      </c>
      <c r="D261" s="13">
        <v>25.707166955195788</v>
      </c>
      <c r="E261" s="13">
        <v>25.960347106919997</v>
      </c>
      <c r="F261" s="13">
        <v>26.162460965005813</v>
      </c>
      <c r="G261" s="13">
        <v>26.595370350462222</v>
      </c>
      <c r="H261" s="13">
        <v>26.87563344253741</v>
      </c>
      <c r="I261" s="13">
        <v>27.007697988270717</v>
      </c>
      <c r="J261" s="13">
        <v>27.35547030359421</v>
      </c>
      <c r="K261" s="13">
        <v>27.622067341344632</v>
      </c>
      <c r="L261" s="13">
        <v>27.947009928538225</v>
      </c>
      <c r="M261" s="13">
        <v>28.622021053775306</v>
      </c>
      <c r="N261" s="13">
        <v>29.591335437788736</v>
      </c>
      <c r="O261" s="13">
        <v>30.474527173858839</v>
      </c>
      <c r="P261" s="13">
        <v>31.530038985307371</v>
      </c>
      <c r="Q261" s="13">
        <v>32.917944213011459</v>
      </c>
      <c r="R261" s="13">
        <v>34.852540671004597</v>
      </c>
      <c r="S261" s="13">
        <v>37.405958788031896</v>
      </c>
      <c r="T261" s="13">
        <v>40.500934394231756</v>
      </c>
      <c r="U261" s="13">
        <v>45.029972250986134</v>
      </c>
      <c r="V261" s="13">
        <v>52.30166701721906</v>
      </c>
      <c r="W261" s="13">
        <v>60.642300553100569</v>
      </c>
      <c r="X261" s="13">
        <v>69.869433569976863</v>
      </c>
      <c r="Y261" s="13">
        <v>77.652740265601878</v>
      </c>
      <c r="Z261" s="13">
        <v>83.716671228389941</v>
      </c>
      <c r="AA261" s="13">
        <v>90.968469849568706</v>
      </c>
      <c r="AB261" s="13">
        <v>100</v>
      </c>
      <c r="AC261" s="13">
        <v>109.30644359730491</v>
      </c>
      <c r="AD261" s="13">
        <v>119.37537219657325</v>
      </c>
      <c r="AE261" s="13">
        <v>128.34587302672406</v>
      </c>
      <c r="AF261" s="13">
        <v>133.72042415096473</v>
      </c>
      <c r="AG261" s="13">
        <v>138.29561725842106</v>
      </c>
      <c r="AH261" s="13">
        <v>144.22545716008861</v>
      </c>
    </row>
    <row r="262" spans="1:34" x14ac:dyDescent="0.25">
      <c r="A262" s="31">
        <v>4</v>
      </c>
      <c r="B262" s="31" t="s">
        <v>111</v>
      </c>
      <c r="C262" s="13">
        <v>39.402174448399109</v>
      </c>
      <c r="D262" s="13">
        <v>40.042589297977329</v>
      </c>
      <c r="E262" s="13">
        <v>40.609796707357681</v>
      </c>
      <c r="F262" s="13">
        <v>41.041552519848722</v>
      </c>
      <c r="G262" s="13">
        <v>41.314051239338909</v>
      </c>
      <c r="H262" s="13">
        <v>41.528635863216302</v>
      </c>
      <c r="I262" s="13">
        <v>45.918742193813834</v>
      </c>
      <c r="J262" s="13">
        <v>45.85620411513576</v>
      </c>
      <c r="K262" s="13">
        <v>45.85178867827635</v>
      </c>
      <c r="L262" s="13">
        <v>50.284358044743023</v>
      </c>
      <c r="M262" s="13">
        <v>50.463698307826043</v>
      </c>
      <c r="N262" s="13">
        <v>50.815590223080449</v>
      </c>
      <c r="O262" s="13">
        <v>51.543070678435676</v>
      </c>
      <c r="P262" s="13">
        <v>52.290179120008574</v>
      </c>
      <c r="Q262" s="13">
        <v>53.07397849177022</v>
      </c>
      <c r="R262" s="13">
        <v>58.109154918560016</v>
      </c>
      <c r="S262" s="13">
        <v>58.368309420285954</v>
      </c>
      <c r="T262" s="13">
        <v>62.458398245454369</v>
      </c>
      <c r="U262" s="13">
        <v>65.176216937734551</v>
      </c>
      <c r="V262" s="13">
        <v>70.067668881629317</v>
      </c>
      <c r="W262" s="13">
        <v>77.730970778207507</v>
      </c>
      <c r="X262" s="13">
        <v>81.820673629606006</v>
      </c>
      <c r="Y262" s="13">
        <v>85.807816233980759</v>
      </c>
      <c r="Z262" s="13">
        <v>89.349934551172936</v>
      </c>
      <c r="AA262" s="13">
        <v>93.881575837860694</v>
      </c>
      <c r="AB262" s="13">
        <v>100</v>
      </c>
      <c r="AC262" s="13">
        <v>103.56371369120926</v>
      </c>
      <c r="AD262" s="13">
        <v>105.03554209257889</v>
      </c>
      <c r="AE262" s="13">
        <v>109.21546800026744</v>
      </c>
      <c r="AF262" s="13">
        <v>111.89515788016448</v>
      </c>
      <c r="AG262" s="13">
        <v>116.61889179399506</v>
      </c>
      <c r="AH262" s="13">
        <v>118.95710820442001</v>
      </c>
    </row>
    <row r="263" spans="1:34" x14ac:dyDescent="0.25">
      <c r="A263" s="31">
        <v>5</v>
      </c>
      <c r="B263" s="31" t="s">
        <v>112</v>
      </c>
      <c r="C263" s="13">
        <v>29.855380536680325</v>
      </c>
      <c r="D263" s="13">
        <v>30.050063405633786</v>
      </c>
      <c r="E263" s="13">
        <v>30.254073711025192</v>
      </c>
      <c r="F263" s="13">
        <v>30.349566304697504</v>
      </c>
      <c r="G263" s="13">
        <v>30.299357653617744</v>
      </c>
      <c r="H263" s="13">
        <v>34.844267900153753</v>
      </c>
      <c r="I263" s="13">
        <v>30.836406695200623</v>
      </c>
      <c r="J263" s="13">
        <v>31.248828168943664</v>
      </c>
      <c r="K263" s="13">
        <v>31.933170261277201</v>
      </c>
      <c r="L263" s="13">
        <v>32.816796949350561</v>
      </c>
      <c r="M263" s="13">
        <v>33.73068075259895</v>
      </c>
      <c r="N263" s="13">
        <v>34.630835295747339</v>
      </c>
      <c r="O263" s="13">
        <v>35.628015020771137</v>
      </c>
      <c r="P263" s="13">
        <v>36.563606049082992</v>
      </c>
      <c r="Q263" s="13">
        <v>37.148482484490515</v>
      </c>
      <c r="R263" s="13">
        <v>38.227468729930578</v>
      </c>
      <c r="S263" s="13">
        <v>40.370765106740308</v>
      </c>
      <c r="T263" s="13">
        <v>42.490630815905092</v>
      </c>
      <c r="U263" s="13">
        <v>44.257970860551985</v>
      </c>
      <c r="V263" s="13">
        <v>52.655551079833707</v>
      </c>
      <c r="W263" s="13">
        <v>54.197237295828849</v>
      </c>
      <c r="X263" s="13">
        <v>67.555608399053682</v>
      </c>
      <c r="Y263" s="13">
        <v>80.600960763452306</v>
      </c>
      <c r="Z263" s="13">
        <v>89.269405452025936</v>
      </c>
      <c r="AA263" s="13">
        <v>91.031059797602964</v>
      </c>
      <c r="AB263" s="13">
        <v>100</v>
      </c>
      <c r="AC263" s="13">
        <v>108.65644137115738</v>
      </c>
      <c r="AD263" s="13">
        <v>116.81714174738002</v>
      </c>
      <c r="AE263" s="13">
        <v>127.29963038177907</v>
      </c>
      <c r="AF263" s="13">
        <v>131.6013562680952</v>
      </c>
      <c r="AG263" s="13">
        <v>137.71939915456491</v>
      </c>
      <c r="AH263" s="13">
        <v>136.57797065622302</v>
      </c>
    </row>
    <row r="264" spans="1:34" x14ac:dyDescent="0.25">
      <c r="A264" s="31">
        <v>6</v>
      </c>
      <c r="B264" s="31" t="s">
        <v>13</v>
      </c>
      <c r="C264" s="13">
        <v>40.237488362563916</v>
      </c>
      <c r="D264" s="13">
        <v>42.161377384091551</v>
      </c>
      <c r="E264" s="13">
        <v>43.443185575682044</v>
      </c>
      <c r="F264" s="13">
        <v>45.402667747250156</v>
      </c>
      <c r="G264" s="13">
        <v>47.211761393998472</v>
      </c>
      <c r="H264" s="13">
        <v>49.019917899543962</v>
      </c>
      <c r="I264" s="13">
        <v>50.794746322831557</v>
      </c>
      <c r="J264" s="13">
        <v>51.984552984053003</v>
      </c>
      <c r="K264" s="13">
        <v>53.991919569317254</v>
      </c>
      <c r="L264" s="13">
        <v>55.748903273972722</v>
      </c>
      <c r="M264" s="13">
        <v>57.578108681862091</v>
      </c>
      <c r="N264" s="13">
        <v>59.372827536967101</v>
      </c>
      <c r="O264" s="13">
        <v>61.128367036185161</v>
      </c>
      <c r="P264" s="13">
        <v>63.22960345333626</v>
      </c>
      <c r="Q264" s="13">
        <v>66.057250239152367</v>
      </c>
      <c r="R264" s="13">
        <v>68.538604333561693</v>
      </c>
      <c r="S264" s="13">
        <v>70.194255582900126</v>
      </c>
      <c r="T264" s="13">
        <v>72.066585606917499</v>
      </c>
      <c r="U264" s="13">
        <v>73.545918394149382</v>
      </c>
      <c r="V264" s="13">
        <v>75.663871657259463</v>
      </c>
      <c r="W264" s="13">
        <v>78.59625694020599</v>
      </c>
      <c r="X264" s="13">
        <v>82.28347617516232</v>
      </c>
      <c r="Y264" s="13">
        <v>86.684466325067163</v>
      </c>
      <c r="Z264" s="13">
        <v>91.512860322012045</v>
      </c>
      <c r="AA264" s="13">
        <v>95.288594797890951</v>
      </c>
      <c r="AB264" s="13">
        <v>100</v>
      </c>
      <c r="AC264" s="13">
        <v>104.58828820348697</v>
      </c>
      <c r="AD264" s="13">
        <v>108.96116974802085</v>
      </c>
      <c r="AE264" s="13">
        <v>113.53163646614423</v>
      </c>
      <c r="AF264" s="13">
        <v>118.49104264000886</v>
      </c>
      <c r="AG264" s="13">
        <v>122.88432933023557</v>
      </c>
      <c r="AH264" s="13">
        <v>126.87186228949174</v>
      </c>
    </row>
    <row r="265" spans="1:34" x14ac:dyDescent="0.25">
      <c r="A265" s="31">
        <v>7</v>
      </c>
      <c r="B265" s="31" t="s">
        <v>15</v>
      </c>
      <c r="C265" s="13">
        <v>45.429352813439827</v>
      </c>
      <c r="D265" s="13">
        <v>44.244459487560675</v>
      </c>
      <c r="E265" s="13">
        <v>42.744358813245626</v>
      </c>
      <c r="F265" s="13">
        <v>51.673818323122589</v>
      </c>
      <c r="G265" s="13">
        <v>50.737520599433367</v>
      </c>
      <c r="H265" s="13">
        <v>50.334219215591524</v>
      </c>
      <c r="I265" s="13">
        <v>50.338475912032507</v>
      </c>
      <c r="J265" s="13">
        <v>50.929151438850383</v>
      </c>
      <c r="K265" s="13">
        <v>51.232237783160585</v>
      </c>
      <c r="L265" s="13">
        <v>61.46583728763553</v>
      </c>
      <c r="M265" s="13">
        <v>61.070940003908547</v>
      </c>
      <c r="N265" s="13">
        <v>60.320907226444682</v>
      </c>
      <c r="O265" s="13">
        <v>59.673704185513607</v>
      </c>
      <c r="P265" s="13">
        <v>68.501730157984554</v>
      </c>
      <c r="Q265" s="13">
        <v>67.294233461000104</v>
      </c>
      <c r="R265" s="13">
        <v>67.008217121939637</v>
      </c>
      <c r="S265" s="13">
        <v>67.267849043258991</v>
      </c>
      <c r="T265" s="13">
        <v>75.838585155355347</v>
      </c>
      <c r="U265" s="13">
        <v>74.860945793189146</v>
      </c>
      <c r="V265" s="13">
        <v>75.054789996697593</v>
      </c>
      <c r="W265" s="13">
        <v>84.302815714044854</v>
      </c>
      <c r="X265" s="13">
        <v>88.885096458106673</v>
      </c>
      <c r="Y265" s="13">
        <v>100.27173640565934</v>
      </c>
      <c r="Z265" s="13">
        <v>99.051090552506992</v>
      </c>
      <c r="AA265" s="13">
        <v>99.321633244937075</v>
      </c>
      <c r="AB265" s="13">
        <v>100</v>
      </c>
      <c r="AC265" s="13">
        <v>101.26274644820917</v>
      </c>
      <c r="AD265" s="13">
        <v>110.44842058758562</v>
      </c>
      <c r="AE265" s="13">
        <v>110.68087468541088</v>
      </c>
      <c r="AF265" s="13">
        <v>110.08701955484199</v>
      </c>
      <c r="AG265" s="13">
        <v>117.70838588171991</v>
      </c>
      <c r="AH265" s="13">
        <v>117.6668347621449</v>
      </c>
    </row>
    <row r="266" spans="1:34" x14ac:dyDescent="0.25">
      <c r="A266" s="31">
        <v>8</v>
      </c>
      <c r="B266" s="31" t="s">
        <v>113</v>
      </c>
      <c r="C266" s="13">
        <v>57.478201392122038</v>
      </c>
      <c r="D266" s="13">
        <v>57.582458079970522</v>
      </c>
      <c r="E266" s="13">
        <v>57.672122449450377</v>
      </c>
      <c r="F266" s="13">
        <v>57.909579981816393</v>
      </c>
      <c r="G266" s="13">
        <v>58.365361325360624</v>
      </c>
      <c r="H266" s="13">
        <v>58.941759647292521</v>
      </c>
      <c r="I266" s="13">
        <v>59.387007310540604</v>
      </c>
      <c r="J266" s="13">
        <v>59.501496462636041</v>
      </c>
      <c r="K266" s="13">
        <v>59.113184013430519</v>
      </c>
      <c r="L266" s="13">
        <v>58.621457798412536</v>
      </c>
      <c r="M266" s="13">
        <v>58.323491244185881</v>
      </c>
      <c r="N266" s="13">
        <v>58.370471545854386</v>
      </c>
      <c r="O266" s="13">
        <v>58.611665479780449</v>
      </c>
      <c r="P266" s="13">
        <v>58.740774027179363</v>
      </c>
      <c r="Q266" s="13">
        <v>58.979304162169491</v>
      </c>
      <c r="R266" s="13">
        <v>59.491938842286864</v>
      </c>
      <c r="S266" s="13">
        <v>60.307265517813256</v>
      </c>
      <c r="T266" s="13">
        <v>91.467876481779598</v>
      </c>
      <c r="U266" s="13">
        <v>91.814717899279259</v>
      </c>
      <c r="V266" s="13">
        <v>92.104778395903196</v>
      </c>
      <c r="W266" s="13">
        <v>92.356570246407344</v>
      </c>
      <c r="X266" s="13">
        <v>93.041431349379891</v>
      </c>
      <c r="Y266" s="13">
        <v>94.512598529383979</v>
      </c>
      <c r="Z266" s="13">
        <v>96.31869931228448</v>
      </c>
      <c r="AA266" s="13">
        <v>98.311016732535052</v>
      </c>
      <c r="AB266" s="13">
        <v>100</v>
      </c>
      <c r="AC266" s="13">
        <v>100.62083052433515</v>
      </c>
      <c r="AD266" s="13">
        <v>100.79527471752125</v>
      </c>
      <c r="AE266" s="13">
        <v>101.3664193326035</v>
      </c>
      <c r="AF266" s="13">
        <v>101.76045588684239</v>
      </c>
      <c r="AG266" s="13">
        <v>102.44327203810892</v>
      </c>
      <c r="AH266" s="13">
        <v>103.78073206928401</v>
      </c>
    </row>
    <row r="267" spans="1:34" x14ac:dyDescent="0.25">
      <c r="A267" s="31">
        <v>9</v>
      </c>
      <c r="B267" s="31" t="s">
        <v>114</v>
      </c>
      <c r="C267" s="13">
        <v>41.965319859667972</v>
      </c>
      <c r="D267" s="13">
        <v>42.421774248286155</v>
      </c>
      <c r="E267" s="13">
        <v>42.789169205490701</v>
      </c>
      <c r="F267" s="13">
        <v>43.153670219652177</v>
      </c>
      <c r="G267" s="13">
        <v>43.578301492121042</v>
      </c>
      <c r="H267" s="13">
        <v>44.111160123511247</v>
      </c>
      <c r="I267" s="13">
        <v>44.641661384070069</v>
      </c>
      <c r="J267" s="13">
        <v>45.158959537572251</v>
      </c>
      <c r="K267" s="13">
        <v>68.317210471662023</v>
      </c>
      <c r="L267" s="13">
        <v>68.45439112100911</v>
      </c>
      <c r="M267" s="13">
        <v>68.533206623049082</v>
      </c>
      <c r="N267" s="13">
        <v>68.860406184582615</v>
      </c>
      <c r="O267" s="13">
        <v>69.294306779754976</v>
      </c>
      <c r="P267" s="13">
        <v>69.418091280162159</v>
      </c>
      <c r="Q267" s="13">
        <v>69.1984056687334</v>
      </c>
      <c r="R267" s="13">
        <v>69.209261121928265</v>
      </c>
      <c r="S267" s="13">
        <v>69.573283858998138</v>
      </c>
      <c r="T267" s="13">
        <v>70.165590794274493</v>
      </c>
      <c r="U267" s="13">
        <v>94.467064058116136</v>
      </c>
      <c r="V267" s="13">
        <v>94.973075133199728</v>
      </c>
      <c r="W267" s="13">
        <v>94.610064618674116</v>
      </c>
      <c r="X267" s="13">
        <v>94.408202184605784</v>
      </c>
      <c r="Y267" s="13">
        <v>95.479977848645149</v>
      </c>
      <c r="Z267" s="13">
        <v>97.272479670051737</v>
      </c>
      <c r="AA267" s="13">
        <v>98.887515451174281</v>
      </c>
      <c r="AB267" s="13">
        <v>100</v>
      </c>
      <c r="AC267" s="13">
        <v>100.64614827190563</v>
      </c>
      <c r="AD267" s="13">
        <v>125.96235237212301</v>
      </c>
      <c r="AE267" s="13">
        <v>125.45414400128465</v>
      </c>
      <c r="AF267" s="13">
        <v>124.68952308751209</v>
      </c>
      <c r="AG267" s="13">
        <v>123.96735195818829</v>
      </c>
      <c r="AH267" s="13">
        <v>148.01219620496727</v>
      </c>
    </row>
    <row r="268" spans="1:34" x14ac:dyDescent="0.25">
      <c r="A268" s="31">
        <v>10</v>
      </c>
      <c r="B268" s="31" t="s">
        <v>115</v>
      </c>
      <c r="C268" s="13">
        <v>47.883042794990665</v>
      </c>
      <c r="D268" s="13">
        <v>48.742064791851881</v>
      </c>
      <c r="E268" s="13">
        <v>49.513431508565326</v>
      </c>
      <c r="F268" s="13">
        <v>50.132349402422399</v>
      </c>
      <c r="G268" s="13">
        <v>50.843907171228054</v>
      </c>
      <c r="H268" s="13">
        <v>51.640089234074203</v>
      </c>
      <c r="I268" s="13">
        <v>52.461603352506309</v>
      </c>
      <c r="J268" s="13">
        <v>53.36982406103801</v>
      </c>
      <c r="K268" s="13">
        <v>54.140034281469717</v>
      </c>
      <c r="L268" s="13">
        <v>65.771155840369033</v>
      </c>
      <c r="M268" s="13">
        <v>66.712030847643064</v>
      </c>
      <c r="N268" s="13">
        <v>67.791018367976434</v>
      </c>
      <c r="O268" s="13">
        <v>68.97812358810404</v>
      </c>
      <c r="P268" s="13">
        <v>70.173058457666357</v>
      </c>
      <c r="Q268" s="13">
        <v>71.282442421607144</v>
      </c>
      <c r="R268" s="13">
        <v>72.702069343233745</v>
      </c>
      <c r="S268" s="13">
        <v>74.444181132618596</v>
      </c>
      <c r="T268" s="13">
        <v>76.294236351914805</v>
      </c>
      <c r="U268" s="13">
        <v>78.190769840256266</v>
      </c>
      <c r="V268" s="13">
        <v>80.043970821304512</v>
      </c>
      <c r="W268" s="13">
        <v>80.915204911013518</v>
      </c>
      <c r="X268" s="13">
        <v>81.221132655768599</v>
      </c>
      <c r="Y268" s="13">
        <v>82.091584107616612</v>
      </c>
      <c r="Z268" s="13">
        <v>97.227083576401057</v>
      </c>
      <c r="AA268" s="13">
        <v>98.700119427144514</v>
      </c>
      <c r="AB268" s="13">
        <v>100</v>
      </c>
      <c r="AC268" s="13">
        <v>101.17361392148926</v>
      </c>
      <c r="AD268" s="13">
        <v>102.39711649719943</v>
      </c>
      <c r="AE268" s="13">
        <v>104.10702201863515</v>
      </c>
      <c r="AF268" s="13">
        <v>105.97373970730054</v>
      </c>
      <c r="AG268" s="13">
        <v>107.69131361864351</v>
      </c>
      <c r="AH268" s="13">
        <v>124.95431357909764</v>
      </c>
    </row>
    <row r="269" spans="1:34" x14ac:dyDescent="0.25">
      <c r="A269" s="31">
        <v>11</v>
      </c>
      <c r="B269" s="31" t="s">
        <v>116</v>
      </c>
      <c r="C269" s="13">
        <v>47.262999688064198</v>
      </c>
      <c r="D269" s="13">
        <v>47.123576867978585</v>
      </c>
      <c r="E269" s="13">
        <v>46.992039548500479</v>
      </c>
      <c r="F269" s="13">
        <v>46.833142878552287</v>
      </c>
      <c r="G269" s="13">
        <v>58.600708834174057</v>
      </c>
      <c r="H269" s="13">
        <v>58.783141935423188</v>
      </c>
      <c r="I269" s="13">
        <v>58.879499571357236</v>
      </c>
      <c r="J269" s="13">
        <v>58.814119152700272</v>
      </c>
      <c r="K269" s="13">
        <v>58.250617456545029</v>
      </c>
      <c r="L269" s="13">
        <v>68.805445721677373</v>
      </c>
      <c r="M269" s="13">
        <v>68.1174162609896</v>
      </c>
      <c r="N269" s="13">
        <v>67.982813944634785</v>
      </c>
      <c r="O269" s="13">
        <v>68.075373053044331</v>
      </c>
      <c r="P269" s="13">
        <v>68.223372417745338</v>
      </c>
      <c r="Q269" s="13">
        <v>68.523188246902762</v>
      </c>
      <c r="R269" s="13">
        <v>80.485673550108075</v>
      </c>
      <c r="S269" s="13">
        <v>81.263814848524234</v>
      </c>
      <c r="T269" s="13">
        <v>82.190494082284417</v>
      </c>
      <c r="U269" s="13">
        <v>83.192302572781372</v>
      </c>
      <c r="V269" s="13">
        <v>84.2472150277775</v>
      </c>
      <c r="W269" s="13">
        <v>84.545964017237708</v>
      </c>
      <c r="X269" s="13">
        <v>84.369877543149158</v>
      </c>
      <c r="Y269" s="13">
        <v>96.907676057020467</v>
      </c>
      <c r="Z269" s="13">
        <v>98.090184115275576</v>
      </c>
      <c r="AA269" s="13">
        <v>99.222098745832639</v>
      </c>
      <c r="AB269" s="13">
        <v>100</v>
      </c>
      <c r="AC269" s="13">
        <v>100.04802305106452</v>
      </c>
      <c r="AD269" s="13">
        <v>112.3045900133767</v>
      </c>
      <c r="AE269" s="13">
        <v>112.68141708150122</v>
      </c>
      <c r="AF269" s="13">
        <v>113.0176207028189</v>
      </c>
      <c r="AG269" s="13">
        <v>112.62163136187081</v>
      </c>
      <c r="AH269" s="13">
        <v>124.33851907850236</v>
      </c>
    </row>
    <row r="270" spans="1:34" x14ac:dyDescent="0.25">
      <c r="A270" s="31">
        <v>12</v>
      </c>
      <c r="B270" s="31" t="s">
        <v>117</v>
      </c>
      <c r="C270" s="13">
        <v>47.756632202297098</v>
      </c>
      <c r="D270" s="13">
        <v>47.547160840158334</v>
      </c>
      <c r="E270" s="13">
        <v>47.105374723255927</v>
      </c>
      <c r="F270" s="13">
        <v>58.134127057948099</v>
      </c>
      <c r="G270" s="13">
        <v>57.689423221146626</v>
      </c>
      <c r="H270" s="13">
        <v>57.553956834532372</v>
      </c>
      <c r="I270" s="13">
        <v>57.342079911922568</v>
      </c>
      <c r="J270" s="13">
        <v>56.654013936887431</v>
      </c>
      <c r="K270" s="13">
        <v>66.351863934444353</v>
      </c>
      <c r="L270" s="13">
        <v>63.807386768474899</v>
      </c>
      <c r="M270" s="13">
        <v>70.914082523730897</v>
      </c>
      <c r="N270" s="13">
        <v>77.558459688990581</v>
      </c>
      <c r="O270" s="13">
        <v>75.03071569923938</v>
      </c>
      <c r="P270" s="13">
        <v>82.332384986232199</v>
      </c>
      <c r="Q270" s="13">
        <v>80.948354949542193</v>
      </c>
      <c r="R270" s="13">
        <v>81.013934396716238</v>
      </c>
      <c r="S270" s="13">
        <v>82.295495693202383</v>
      </c>
      <c r="T270" s="13">
        <v>83.785620525615116</v>
      </c>
      <c r="U270" s="13">
        <v>85.353362922499144</v>
      </c>
      <c r="V270" s="13">
        <v>86.71773377655731</v>
      </c>
      <c r="W270" s="13">
        <v>87.598913773469221</v>
      </c>
      <c r="X270" s="13">
        <v>88.081583119653942</v>
      </c>
      <c r="Y270" s="13">
        <v>98.389366077314364</v>
      </c>
      <c r="Z270" s="13">
        <v>99.179783192993938</v>
      </c>
      <c r="AA270" s="13">
        <v>99.726748708538608</v>
      </c>
      <c r="AB270" s="13">
        <v>100</v>
      </c>
      <c r="AC270" s="13">
        <v>110.10239522756164</v>
      </c>
      <c r="AD270" s="13">
        <v>110.14759778102659</v>
      </c>
      <c r="AE270" s="13">
        <v>110.54943067043206</v>
      </c>
      <c r="AF270" s="13">
        <v>111.28872341717086</v>
      </c>
      <c r="AG270" s="13">
        <v>112.18308279111511</v>
      </c>
      <c r="AH270" s="13">
        <v>123.32610505328716</v>
      </c>
    </row>
    <row r="271" spans="1:34" x14ac:dyDescent="0.25">
      <c r="A271" s="31">
        <v>13</v>
      </c>
      <c r="B271" s="31" t="s">
        <v>118</v>
      </c>
      <c r="C271" s="13">
        <v>42.932932625962152</v>
      </c>
      <c r="D271" s="13">
        <v>48.279295725773594</v>
      </c>
      <c r="E271" s="13">
        <v>47.217139821755296</v>
      </c>
      <c r="F271" s="13">
        <v>52.006587501083473</v>
      </c>
      <c r="G271" s="13">
        <v>51.26014523707817</v>
      </c>
      <c r="H271" s="13">
        <v>56.45491369455069</v>
      </c>
      <c r="I271" s="13">
        <v>56.034180850318691</v>
      </c>
      <c r="J271" s="13">
        <v>55.109323119738789</v>
      </c>
      <c r="K271" s="13">
        <v>58.151829139352941</v>
      </c>
      <c r="L271" s="13">
        <v>63.954346435775072</v>
      </c>
      <c r="M271" s="13">
        <v>68.92352934419263</v>
      </c>
      <c r="N271" s="13">
        <v>70.286417149885793</v>
      </c>
      <c r="O271" s="13">
        <v>72.575911201238071</v>
      </c>
      <c r="P271" s="13">
        <v>74.268915364381868</v>
      </c>
      <c r="Q271" s="13">
        <v>78.446754265542253</v>
      </c>
      <c r="R271" s="13">
        <v>80.692417794599365</v>
      </c>
      <c r="S271" s="13">
        <v>81.728757820177279</v>
      </c>
      <c r="T271" s="13">
        <v>82.990831489092642</v>
      </c>
      <c r="U271" s="13">
        <v>84.040339362894187</v>
      </c>
      <c r="V271" s="13">
        <v>85.021103452464104</v>
      </c>
      <c r="W271" s="13">
        <v>85.518814139110603</v>
      </c>
      <c r="X271" s="13">
        <v>88.867345290030713</v>
      </c>
      <c r="Y271" s="13">
        <v>92.021164867919609</v>
      </c>
      <c r="Z271" s="13">
        <v>96.060518126419637</v>
      </c>
      <c r="AA271" s="13">
        <v>96.328480117199661</v>
      </c>
      <c r="AB271" s="13">
        <v>100</v>
      </c>
      <c r="AC271" s="13">
        <v>102.94787274059117</v>
      </c>
      <c r="AD271" s="13">
        <v>106.19573447133206</v>
      </c>
      <c r="AE271" s="13">
        <v>110.59106977111598</v>
      </c>
      <c r="AF271" s="13">
        <v>111.9317216497936</v>
      </c>
      <c r="AG271" s="13">
        <v>109.64578320592088</v>
      </c>
      <c r="AH271" s="13">
        <v>111.29316474479859</v>
      </c>
    </row>
    <row r="272" spans="1:34" x14ac:dyDescent="0.25">
      <c r="A272" s="31">
        <v>14</v>
      </c>
      <c r="B272" s="31" t="s">
        <v>119</v>
      </c>
      <c r="C272" s="13">
        <v>53.57621216180015</v>
      </c>
      <c r="D272" s="13">
        <v>52.451036957000646</v>
      </c>
      <c r="E272" s="13">
        <v>50.959568678210694</v>
      </c>
      <c r="F272" s="13">
        <v>49.68055403753862</v>
      </c>
      <c r="G272" s="13">
        <v>48.795721591130885</v>
      </c>
      <c r="H272" s="13">
        <v>72.441370783912205</v>
      </c>
      <c r="I272" s="13">
        <v>71.96453587671995</v>
      </c>
      <c r="J272" s="13">
        <v>71.218984132410327</v>
      </c>
      <c r="K272" s="13">
        <v>69.464383295205096</v>
      </c>
      <c r="L272" s="13">
        <v>66.959502892650519</v>
      </c>
      <c r="M272" s="13">
        <v>65.484453990622626</v>
      </c>
      <c r="N272" s="13">
        <v>65.284947032146306</v>
      </c>
      <c r="O272" s="13">
        <v>65.576637230042834</v>
      </c>
      <c r="P272" s="13">
        <v>65.594990291941443</v>
      </c>
      <c r="Q272" s="13">
        <v>86.624336241023556</v>
      </c>
      <c r="R272" s="13">
        <v>86.700190740419615</v>
      </c>
      <c r="S272" s="13">
        <v>88.110384689939551</v>
      </c>
      <c r="T272" s="13">
        <v>89.919971225609203</v>
      </c>
      <c r="U272" s="13">
        <v>91.760797951898994</v>
      </c>
      <c r="V272" s="13">
        <v>93.508630846627142</v>
      </c>
      <c r="W272" s="13">
        <v>94.782237808634662</v>
      </c>
      <c r="X272" s="13">
        <v>95.744171573555462</v>
      </c>
      <c r="Y272" s="13">
        <v>96.703381717258637</v>
      </c>
      <c r="Z272" s="13">
        <v>97.762222721895782</v>
      </c>
      <c r="AA272" s="13">
        <v>98.915881934003323</v>
      </c>
      <c r="AB272" s="13">
        <v>100</v>
      </c>
      <c r="AC272" s="13">
        <v>101.10201193003741</v>
      </c>
      <c r="AD272" s="13">
        <v>102.09707389786209</v>
      </c>
      <c r="AE272" s="13">
        <v>102.95374288332252</v>
      </c>
      <c r="AF272" s="13">
        <v>103.92093695116753</v>
      </c>
      <c r="AG272" s="13">
        <v>105.08506636121942</v>
      </c>
      <c r="AH272" s="13">
        <v>106.31511800978099</v>
      </c>
    </row>
    <row r="273" spans="1:34" x14ac:dyDescent="0.25">
      <c r="A273" s="31">
        <v>15</v>
      </c>
      <c r="B273" s="31" t="s">
        <v>120</v>
      </c>
      <c r="C273" s="13">
        <v>44.636878989421056</v>
      </c>
      <c r="D273" s="13">
        <v>44.236695813734023</v>
      </c>
      <c r="E273" s="13">
        <v>44.250398253584272</v>
      </c>
      <c r="F273" s="13">
        <v>43.766868480560213</v>
      </c>
      <c r="G273" s="13">
        <v>43.215834281680813</v>
      </c>
      <c r="H273" s="13">
        <v>42.358522534733993</v>
      </c>
      <c r="I273" s="13">
        <v>55.069111735227708</v>
      </c>
      <c r="J273" s="13">
        <v>54.050401999864874</v>
      </c>
      <c r="K273" s="13">
        <v>52.785768956689274</v>
      </c>
      <c r="L273" s="13">
        <v>51.245916341041571</v>
      </c>
      <c r="M273" s="13">
        <v>61.370777690494904</v>
      </c>
      <c r="N273" s="13">
        <v>58.821453360469633</v>
      </c>
      <c r="O273" s="13">
        <v>68.329347454731803</v>
      </c>
      <c r="P273" s="13">
        <v>65.825562260010969</v>
      </c>
      <c r="Q273" s="13">
        <v>74.242986689293105</v>
      </c>
      <c r="R273" s="13">
        <v>72.559913757359652</v>
      </c>
      <c r="S273" s="13">
        <v>71.600265943844931</v>
      </c>
      <c r="T273" s="13">
        <v>71.255522302978477</v>
      </c>
      <c r="U273" s="13">
        <v>81.635985142250703</v>
      </c>
      <c r="V273" s="13">
        <v>82.068116536725483</v>
      </c>
      <c r="W273" s="13">
        <v>82.132993850292081</v>
      </c>
      <c r="X273" s="13">
        <v>82.006704048055923</v>
      </c>
      <c r="Y273" s="13">
        <v>82.396926594638032</v>
      </c>
      <c r="Z273" s="13">
        <v>92.817953054741977</v>
      </c>
      <c r="AA273" s="13">
        <v>92.186667759249389</v>
      </c>
      <c r="AB273" s="13">
        <v>100</v>
      </c>
      <c r="AC273" s="13">
        <v>96.724895053488865</v>
      </c>
      <c r="AD273" s="13">
        <v>104.45550195616669</v>
      </c>
      <c r="AE273" s="13">
        <v>102.97311465588258</v>
      </c>
      <c r="AF273" s="13">
        <v>111.22027174819731</v>
      </c>
      <c r="AG273" s="13">
        <v>111.11934217349433</v>
      </c>
      <c r="AH273" s="13">
        <v>111.31828681156597</v>
      </c>
    </row>
    <row r="274" spans="1:34" x14ac:dyDescent="0.25">
      <c r="A274" s="31">
        <v>16</v>
      </c>
      <c r="B274" s="31" t="s">
        <v>121</v>
      </c>
      <c r="C274" s="13">
        <v>39.248008163585695</v>
      </c>
      <c r="D274" s="13">
        <v>50.949702453737665</v>
      </c>
      <c r="E274" s="13">
        <v>49.453049275018294</v>
      </c>
      <c r="F274" s="13">
        <v>48.228971866834982</v>
      </c>
      <c r="G274" s="13">
        <v>59.145069844412987</v>
      </c>
      <c r="H274" s="13">
        <v>57.382025424827823</v>
      </c>
      <c r="I274" s="13">
        <v>56.032956343603054</v>
      </c>
      <c r="J274" s="13">
        <v>55.42530608625286</v>
      </c>
      <c r="K274" s="13">
        <v>66.003333168325</v>
      </c>
      <c r="L274" s="13">
        <v>65.672386731550986</v>
      </c>
      <c r="M274" s="13">
        <v>64.421574785395634</v>
      </c>
      <c r="N274" s="13">
        <v>73.416818744362629</v>
      </c>
      <c r="O274" s="13">
        <v>72.141372355632228</v>
      </c>
      <c r="P274" s="13">
        <v>71.538214692314142</v>
      </c>
      <c r="Q274" s="13">
        <v>72.112611053421034</v>
      </c>
      <c r="R274" s="13">
        <v>73.179197036033429</v>
      </c>
      <c r="S274" s="13">
        <v>74.376538664643633</v>
      </c>
      <c r="T274" s="13">
        <v>75.547612263751816</v>
      </c>
      <c r="U274" s="13">
        <v>76.189232284642983</v>
      </c>
      <c r="V274" s="13">
        <v>76.586098091474426</v>
      </c>
      <c r="W274" s="13">
        <v>88.170300936258371</v>
      </c>
      <c r="X274" s="13">
        <v>88.452816503526506</v>
      </c>
      <c r="Y274" s="13">
        <v>88.609768119313046</v>
      </c>
      <c r="Z274" s="13">
        <v>88.525050929568366</v>
      </c>
      <c r="AA274" s="13">
        <v>99.481700341222222</v>
      </c>
      <c r="AB274" s="13">
        <v>100</v>
      </c>
      <c r="AC274" s="13">
        <v>100.58338362502514</v>
      </c>
      <c r="AD274" s="13">
        <v>101.08157282927321</v>
      </c>
      <c r="AE274" s="13">
        <v>101.44251252815029</v>
      </c>
      <c r="AF274" s="13">
        <v>112.81003016540207</v>
      </c>
      <c r="AG274" s="13">
        <v>113.07868014564532</v>
      </c>
      <c r="AH274" s="13">
        <v>113.55016873555074</v>
      </c>
    </row>
    <row r="275" spans="1:34" x14ac:dyDescent="0.25">
      <c r="A275" s="31">
        <v>17</v>
      </c>
      <c r="B275" s="31" t="s">
        <v>122</v>
      </c>
      <c r="C275" s="13">
        <v>59.875937058414969</v>
      </c>
      <c r="D275" s="13">
        <v>58.543896213380783</v>
      </c>
      <c r="E275" s="13">
        <v>57.193841367161582</v>
      </c>
      <c r="F275" s="13">
        <v>56.367879327643934</v>
      </c>
      <c r="G275" s="13">
        <v>56.278420602404218</v>
      </c>
      <c r="H275" s="13">
        <v>56.453160812473882</v>
      </c>
      <c r="I275" s="13">
        <v>56.348821746137283</v>
      </c>
      <c r="J275" s="13">
        <v>56.021781268557206</v>
      </c>
      <c r="K275" s="13">
        <v>55.100061712069113</v>
      </c>
      <c r="L275" s="13">
        <v>53.637134060652876</v>
      </c>
      <c r="M275" s="13">
        <v>52.37192445873616</v>
      </c>
      <c r="N275" s="13">
        <v>51.033426894615978</v>
      </c>
      <c r="O275" s="13">
        <v>49.416392405688811</v>
      </c>
      <c r="P275" s="13">
        <v>48.062134727776069</v>
      </c>
      <c r="Q275" s="13">
        <v>47.386627493721264</v>
      </c>
      <c r="R275" s="13">
        <v>47.011480203465688</v>
      </c>
      <c r="S275" s="13">
        <v>46.883204560798141</v>
      </c>
      <c r="T275" s="13">
        <v>46.902555251210082</v>
      </c>
      <c r="U275" s="13">
        <v>93.437859151771107</v>
      </c>
      <c r="V275" s="13">
        <v>93.027582678264096</v>
      </c>
      <c r="W275" s="13">
        <v>92.878106772671529</v>
      </c>
      <c r="X275" s="13">
        <v>93.37504085158038</v>
      </c>
      <c r="Y275" s="13">
        <v>94.685313361044564</v>
      </c>
      <c r="Z275" s="13">
        <v>96.37811060351973</v>
      </c>
      <c r="AA275" s="13">
        <v>98.134463842356794</v>
      </c>
      <c r="AB275" s="13">
        <v>100</v>
      </c>
      <c r="AC275" s="13">
        <v>101.67458033816966</v>
      </c>
      <c r="AD275" s="13">
        <v>102.92619162798358</v>
      </c>
      <c r="AE275" s="13">
        <v>104.20031468495036</v>
      </c>
      <c r="AF275" s="13">
        <v>105.60108135507308</v>
      </c>
      <c r="AG275" s="13">
        <v>107.1627587980625</v>
      </c>
      <c r="AH275" s="13">
        <v>108.91110675466683</v>
      </c>
    </row>
    <row r="276" spans="1:34" x14ac:dyDescent="0.25">
      <c r="A276" s="31">
        <v>18</v>
      </c>
      <c r="B276" s="31" t="s">
        <v>123</v>
      </c>
      <c r="C276" s="13">
        <v>40.909834724267718</v>
      </c>
      <c r="D276" s="13">
        <v>40.727805891277121</v>
      </c>
      <c r="E276" s="13">
        <v>40.488698592005505</v>
      </c>
      <c r="F276" s="13">
        <v>60.281514673525358</v>
      </c>
      <c r="G276" s="13">
        <v>59.899369059979229</v>
      </c>
      <c r="H276" s="13">
        <v>59.482502230593823</v>
      </c>
      <c r="I276" s="13">
        <v>59.222409759853122</v>
      </c>
      <c r="J276" s="13">
        <v>59.237611934404207</v>
      </c>
      <c r="K276" s="13">
        <v>59.101654846335705</v>
      </c>
      <c r="L276" s="13">
        <v>58.744627314293538</v>
      </c>
      <c r="M276" s="13">
        <v>58.554294469546896</v>
      </c>
      <c r="N276" s="13">
        <v>58.537727565415913</v>
      </c>
      <c r="O276" s="13">
        <v>58.566868722363758</v>
      </c>
      <c r="P276" s="13">
        <v>78.186847017660455</v>
      </c>
      <c r="Q276" s="13">
        <v>78.074678429918222</v>
      </c>
      <c r="R276" s="13">
        <v>78.051064909216862</v>
      </c>
      <c r="S276" s="13">
        <v>78.613262057309072</v>
      </c>
      <c r="T276" s="13">
        <v>79.267567674685893</v>
      </c>
      <c r="U276" s="13">
        <v>79.349335449315618</v>
      </c>
      <c r="V276" s="13">
        <v>79.088114045060451</v>
      </c>
      <c r="W276" s="13">
        <v>78.668921842426158</v>
      </c>
      <c r="X276" s="13">
        <v>98.06709750811504</v>
      </c>
      <c r="Y276" s="13">
        <v>98.356463494998579</v>
      </c>
      <c r="Z276" s="13">
        <v>99.063846649165384</v>
      </c>
      <c r="AA276" s="13">
        <v>99.640298522334362</v>
      </c>
      <c r="AB276" s="13">
        <v>100</v>
      </c>
      <c r="AC276" s="13">
        <v>100.61678086671294</v>
      </c>
      <c r="AD276" s="13">
        <v>101.23506782749544</v>
      </c>
      <c r="AE276" s="13">
        <v>101.7708121310808</v>
      </c>
      <c r="AF276" s="13">
        <v>102.36043155157942</v>
      </c>
      <c r="AG276" s="13">
        <v>103.11936065996392</v>
      </c>
      <c r="AH276" s="13">
        <v>124.84784169293673</v>
      </c>
    </row>
    <row r="277" spans="1:34" x14ac:dyDescent="0.25">
      <c r="A277" s="31">
        <v>19</v>
      </c>
      <c r="B277" s="31" t="s">
        <v>124</v>
      </c>
      <c r="C277" s="13">
        <v>41.586266551334091</v>
      </c>
      <c r="D277" s="13">
        <v>46.623379449035994</v>
      </c>
      <c r="E277" s="13">
        <v>46.341493555442966</v>
      </c>
      <c r="F277" s="13">
        <v>45.922772184270741</v>
      </c>
      <c r="G277" s="13">
        <v>50.506759572167347</v>
      </c>
      <c r="H277" s="13">
        <v>50.026213735997665</v>
      </c>
      <c r="I277" s="13">
        <v>54.794984565249138</v>
      </c>
      <c r="J277" s="13">
        <v>54.77943062259812</v>
      </c>
      <c r="K277" s="13">
        <v>59.675247304170703</v>
      </c>
      <c r="L277" s="13">
        <v>59.612725926021604</v>
      </c>
      <c r="M277" s="13">
        <v>59.750333232587629</v>
      </c>
      <c r="N277" s="13">
        <v>65.032841585000426</v>
      </c>
      <c r="O277" s="13">
        <v>65.300972180781216</v>
      </c>
      <c r="P277" s="13">
        <v>65.624780724891338</v>
      </c>
      <c r="Q277" s="13">
        <v>66.06899636112297</v>
      </c>
      <c r="R277" s="13">
        <v>71.582546947924712</v>
      </c>
      <c r="S277" s="13">
        <v>72.019832204079506</v>
      </c>
      <c r="T277" s="13">
        <v>72.490295361708448</v>
      </c>
      <c r="U277" s="13">
        <v>78.066775196832367</v>
      </c>
      <c r="V277" s="13">
        <v>78.348783713481637</v>
      </c>
      <c r="W277" s="13">
        <v>83.424665962423447</v>
      </c>
      <c r="X277" s="13">
        <v>88.261849023434564</v>
      </c>
      <c r="Y277" s="13">
        <v>88.368198052884722</v>
      </c>
      <c r="Z277" s="13">
        <v>94.062414592633985</v>
      </c>
      <c r="AA277" s="13">
        <v>94.500590628691427</v>
      </c>
      <c r="AB277" s="13">
        <v>100</v>
      </c>
      <c r="AC277" s="13">
        <v>99.952023028946115</v>
      </c>
      <c r="AD277" s="13">
        <v>104.70299686152768</v>
      </c>
      <c r="AE277" s="13">
        <v>109.318348043592</v>
      </c>
      <c r="AF277" s="13">
        <v>113.87299124161417</v>
      </c>
      <c r="AG277" s="13">
        <v>118.34142943069025</v>
      </c>
      <c r="AH277" s="13">
        <v>122.94105744677037</v>
      </c>
    </row>
    <row r="278" spans="1:34" x14ac:dyDescent="0.25">
      <c r="A278" s="31">
        <v>20</v>
      </c>
      <c r="B278" s="31" t="s">
        <v>125</v>
      </c>
      <c r="C278" s="13">
        <v>68.857719294621532</v>
      </c>
      <c r="D278" s="13">
        <v>69.231940848229726</v>
      </c>
      <c r="E278" s="13">
        <v>69.565701326617912</v>
      </c>
      <c r="F278" s="13">
        <v>69.934471400297909</v>
      </c>
      <c r="G278" s="13">
        <v>70.25530778850343</v>
      </c>
      <c r="H278" s="13">
        <v>70.581592320722748</v>
      </c>
      <c r="I278" s="13">
        <v>71.038872471016134</v>
      </c>
      <c r="J278" s="13">
        <v>71.499049062647458</v>
      </c>
      <c r="K278" s="13">
        <v>71.840628749182798</v>
      </c>
      <c r="L278" s="13">
        <v>72.374610986465939</v>
      </c>
      <c r="M278" s="13">
        <v>72.959150171818806</v>
      </c>
      <c r="N278" s="13">
        <v>73.661569286072066</v>
      </c>
      <c r="O278" s="13">
        <v>74.695987331560545</v>
      </c>
      <c r="P278" s="13">
        <v>75.918615244457939</v>
      </c>
      <c r="Q278" s="13">
        <v>77.337726116176725</v>
      </c>
      <c r="R278" s="13">
        <v>78.87430590610802</v>
      </c>
      <c r="S278" s="13">
        <v>80.717416396935974</v>
      </c>
      <c r="T278" s="13">
        <v>82.740360747972858</v>
      </c>
      <c r="U278" s="13">
        <v>84.80685239367341</v>
      </c>
      <c r="V278" s="13">
        <v>86.922508583597718</v>
      </c>
      <c r="W278" s="13">
        <v>88.827301959530274</v>
      </c>
      <c r="X278" s="13">
        <v>90.753984099901984</v>
      </c>
      <c r="Y278" s="13">
        <v>92.913488251089404</v>
      </c>
      <c r="Z278" s="13">
        <v>95.23446725839014</v>
      </c>
      <c r="AA278" s="13">
        <v>97.669603266071533</v>
      </c>
      <c r="AB278" s="13">
        <v>100</v>
      </c>
      <c r="AC278" s="13">
        <v>101.87241498746967</v>
      </c>
      <c r="AD278" s="13">
        <v>103.43400910219279</v>
      </c>
      <c r="AE278" s="13">
        <v>105.20557168707656</v>
      </c>
      <c r="AF278" s="13">
        <v>107.42061616465431</v>
      </c>
      <c r="AG278" s="13">
        <v>109.96865893220432</v>
      </c>
      <c r="AH278" s="13">
        <v>112.58979035781034</v>
      </c>
    </row>
    <row r="279" spans="1:34" x14ac:dyDescent="0.25">
      <c r="A279" s="31">
        <v>21</v>
      </c>
      <c r="B279" s="31" t="s">
        <v>126</v>
      </c>
      <c r="C279" s="13">
        <v>78.259508530286425</v>
      </c>
      <c r="D279" s="13">
        <v>78.326323127413431</v>
      </c>
      <c r="E279" s="13">
        <v>78.183637728296233</v>
      </c>
      <c r="F279" s="13">
        <v>77.827673964308232</v>
      </c>
      <c r="G279" s="13">
        <v>77.458133878638577</v>
      </c>
      <c r="H279" s="13">
        <v>77.305441530029299</v>
      </c>
      <c r="I279" s="13">
        <v>77.350886827917478</v>
      </c>
      <c r="J279" s="13">
        <v>77.41016550293385</v>
      </c>
      <c r="K279" s="13">
        <v>77.149183375893955</v>
      </c>
      <c r="L279" s="13">
        <v>76.713001319463629</v>
      </c>
      <c r="M279" s="13">
        <v>76.512264916066044</v>
      </c>
      <c r="N279" s="13">
        <v>76.814945115721713</v>
      </c>
      <c r="O279" s="13">
        <v>77.598181098635038</v>
      </c>
      <c r="P279" s="13">
        <v>78.459679570668627</v>
      </c>
      <c r="Q279" s="13">
        <v>79.448310928909649</v>
      </c>
      <c r="R279" s="13">
        <v>80.832248833994811</v>
      </c>
      <c r="S279" s="13">
        <v>82.494637848539853</v>
      </c>
      <c r="T279" s="13">
        <v>84.224711530362995</v>
      </c>
      <c r="U279" s="13">
        <v>85.565890013604971</v>
      </c>
      <c r="V279" s="13">
        <v>86.682905264252838</v>
      </c>
      <c r="W279" s="13">
        <v>88.332980001413318</v>
      </c>
      <c r="X279" s="13">
        <v>90.464171664812156</v>
      </c>
      <c r="Y279" s="13">
        <v>92.666382489760352</v>
      </c>
      <c r="Z279" s="13">
        <v>94.946023185818859</v>
      </c>
      <c r="AA279" s="13">
        <v>97.454488753751988</v>
      </c>
      <c r="AB279" s="13">
        <v>100</v>
      </c>
      <c r="AC279" s="13">
        <v>102.5441196074611</v>
      </c>
      <c r="AD279" s="13">
        <v>105.15357679891481</v>
      </c>
      <c r="AE279" s="13">
        <v>107.83415107564566</v>
      </c>
      <c r="AF279" s="13">
        <v>110.60968055924255</v>
      </c>
      <c r="AG279" s="13">
        <v>113.66219595362583</v>
      </c>
      <c r="AH279" s="13">
        <v>116.90437222352115</v>
      </c>
    </row>
    <row r="280" spans="1:34" x14ac:dyDescent="0.25">
      <c r="A280" s="31">
        <v>22</v>
      </c>
      <c r="B280" s="31" t="s">
        <v>127</v>
      </c>
      <c r="C280" s="13">
        <v>56.17714526473479</v>
      </c>
      <c r="D280" s="13">
        <v>55.472347035003047</v>
      </c>
      <c r="E280" s="13">
        <v>54.371465854719439</v>
      </c>
      <c r="F280" s="13">
        <v>52.971713105201829</v>
      </c>
      <c r="G280" s="13">
        <v>69.544051810318606</v>
      </c>
      <c r="H280" s="13">
        <v>69.041701187517262</v>
      </c>
      <c r="I280" s="13">
        <v>68.520136355071344</v>
      </c>
      <c r="J280" s="13">
        <v>68.190148228334721</v>
      </c>
      <c r="K280" s="13">
        <v>68.067727388751806</v>
      </c>
      <c r="L280" s="13">
        <v>67.953248165262309</v>
      </c>
      <c r="M280" s="13">
        <v>68.012174179178075</v>
      </c>
      <c r="N280" s="13">
        <v>68.425779412393609</v>
      </c>
      <c r="O280" s="13">
        <v>68.960166883603861</v>
      </c>
      <c r="P280" s="13">
        <v>86.70770831526923</v>
      </c>
      <c r="Q280" s="13">
        <v>87.187758838659065</v>
      </c>
      <c r="R280" s="13">
        <v>87.611704923777822</v>
      </c>
      <c r="S280" s="13">
        <v>88.171758585724987</v>
      </c>
      <c r="T280" s="13">
        <v>89.41584627627708</v>
      </c>
      <c r="U280" s="13">
        <v>91.003403527291923</v>
      </c>
      <c r="V280" s="13">
        <v>91.931198690899734</v>
      </c>
      <c r="W280" s="13">
        <v>92.534330236517746</v>
      </c>
      <c r="X280" s="13">
        <v>93.727739661830327</v>
      </c>
      <c r="Y280" s="13">
        <v>95.459014672050543</v>
      </c>
      <c r="Z280" s="13">
        <v>97.236537601369108</v>
      </c>
      <c r="AA280" s="13">
        <v>98.682587457443134</v>
      </c>
      <c r="AB280" s="13">
        <v>100</v>
      </c>
      <c r="AC280" s="13">
        <v>101.18692260212291</v>
      </c>
      <c r="AD280" s="13">
        <v>101.73871463307933</v>
      </c>
      <c r="AE280" s="13">
        <v>122.19710392863689</v>
      </c>
      <c r="AF280" s="13">
        <v>123.02140572459608</v>
      </c>
      <c r="AG280" s="13">
        <v>123.43774108933806</v>
      </c>
      <c r="AH280" s="13">
        <v>122.87653979663932</v>
      </c>
    </row>
    <row r="281" spans="1:34" x14ac:dyDescent="0.25">
      <c r="A281" s="31">
        <v>23</v>
      </c>
      <c r="B281" s="31" t="s">
        <v>128</v>
      </c>
      <c r="C281" s="13">
        <v>36.705868534261263</v>
      </c>
      <c r="D281" s="13">
        <v>35.744285382374493</v>
      </c>
      <c r="E281" s="13">
        <v>68.683913197270513</v>
      </c>
      <c r="F281" s="13">
        <v>66.025558493692913</v>
      </c>
      <c r="G281" s="13">
        <v>64.47141498638041</v>
      </c>
      <c r="H281" s="13">
        <v>63.352687579388835</v>
      </c>
      <c r="I281" s="13">
        <v>62.722665462391497</v>
      </c>
      <c r="J281" s="13">
        <v>62.523250833903866</v>
      </c>
      <c r="K281" s="13">
        <v>62.307625207172855</v>
      </c>
      <c r="L281" s="13">
        <v>62.012619568082108</v>
      </c>
      <c r="M281" s="13">
        <v>61.141325115939232</v>
      </c>
      <c r="N281" s="13">
        <v>59.768754688111699</v>
      </c>
      <c r="O281" s="13">
        <v>58.760448342220855</v>
      </c>
      <c r="P281" s="13">
        <v>87.600192720423991</v>
      </c>
      <c r="Q281" s="13">
        <v>87.655478905709003</v>
      </c>
      <c r="R281" s="13">
        <v>88.011124606150233</v>
      </c>
      <c r="S281" s="13">
        <v>88.874668941858189</v>
      </c>
      <c r="T281" s="13">
        <v>89.874714647780976</v>
      </c>
      <c r="U281" s="13">
        <v>90.668407500090666</v>
      </c>
      <c r="V281" s="13">
        <v>91.802074726888819</v>
      </c>
      <c r="W281" s="13">
        <v>92.512928681783279</v>
      </c>
      <c r="X281" s="13">
        <v>92.999032810058765</v>
      </c>
      <c r="Y281" s="13">
        <v>94.192114236196147</v>
      </c>
      <c r="Z281" s="13">
        <v>95.920501088697691</v>
      </c>
      <c r="AA281" s="13">
        <v>97.979659422703861</v>
      </c>
      <c r="AB281" s="13">
        <v>100</v>
      </c>
      <c r="AC281" s="13">
        <v>102.03769272369213</v>
      </c>
      <c r="AD281" s="13">
        <v>103.95010395010397</v>
      </c>
      <c r="AE281" s="13">
        <v>105.86267493807034</v>
      </c>
      <c r="AF281" s="13">
        <v>107.88999536073023</v>
      </c>
      <c r="AG281" s="13">
        <v>109.86596352450012</v>
      </c>
      <c r="AH281" s="13">
        <v>111.74432897530451</v>
      </c>
    </row>
    <row r="282" spans="1:34" x14ac:dyDescent="0.25">
      <c r="A282" s="31">
        <v>24</v>
      </c>
      <c r="B282" s="31" t="s">
        <v>129</v>
      </c>
      <c r="C282" s="13">
        <v>37.208956195756315</v>
      </c>
      <c r="D282" s="13">
        <v>37.807183364839318</v>
      </c>
      <c r="E282" s="13">
        <v>38.375930616317447</v>
      </c>
      <c r="F282" s="13">
        <v>38.948014138129132</v>
      </c>
      <c r="G282" s="13">
        <v>39.442286074900899</v>
      </c>
      <c r="H282" s="13">
        <v>39.950860441656758</v>
      </c>
      <c r="I282" s="13">
        <v>40.479684258462783</v>
      </c>
      <c r="J282" s="13">
        <v>40.90941632490258</v>
      </c>
      <c r="K282" s="13">
        <v>51.756083927665699</v>
      </c>
      <c r="L282" s="13">
        <v>52.429587064572281</v>
      </c>
      <c r="M282" s="13">
        <v>53.20960326919802</v>
      </c>
      <c r="N282" s="13">
        <v>53.977027377148282</v>
      </c>
      <c r="O282" s="13">
        <v>54.558945484701667</v>
      </c>
      <c r="P282" s="13">
        <v>55.231530576175324</v>
      </c>
      <c r="Q282" s="13">
        <v>54.657353053706316</v>
      </c>
      <c r="R282" s="13">
        <v>63.34526335793241</v>
      </c>
      <c r="S282" s="13">
        <v>62.610873421684239</v>
      </c>
      <c r="T282" s="13">
        <v>63.253774141857136</v>
      </c>
      <c r="U282" s="13">
        <v>63.831145343517946</v>
      </c>
      <c r="V282" s="13">
        <v>74.880725701204511</v>
      </c>
      <c r="W282" s="13">
        <v>73.971531527723471</v>
      </c>
      <c r="X282" s="13">
        <v>83.228430831972204</v>
      </c>
      <c r="Y282" s="13">
        <v>82.941091090053291</v>
      </c>
      <c r="Z282" s="13">
        <v>83.155761135076148</v>
      </c>
      <c r="AA282" s="13">
        <v>93.99575974683809</v>
      </c>
      <c r="AB282" s="13">
        <v>100</v>
      </c>
      <c r="AC282" s="13">
        <v>111.4713286453447</v>
      </c>
      <c r="AD282" s="13">
        <v>114.04809320361095</v>
      </c>
      <c r="AE282" s="13">
        <v>125.06565947122239</v>
      </c>
      <c r="AF282" s="13">
        <v>128.99792797078197</v>
      </c>
      <c r="AG282" s="13">
        <v>134.66626530838573</v>
      </c>
      <c r="AH282" s="13">
        <v>140.4549178728883</v>
      </c>
    </row>
    <row r="283" spans="1:34" x14ac:dyDescent="0.25">
      <c r="A283" s="31">
        <v>25</v>
      </c>
      <c r="B283" s="31" t="s">
        <v>130</v>
      </c>
      <c r="C283" s="13">
        <v>42.455273369505228</v>
      </c>
      <c r="D283" s="13">
        <v>42.079041271123685</v>
      </c>
      <c r="E283" s="13">
        <v>46.646432480843863</v>
      </c>
      <c r="F283" s="13">
        <v>45.623213090820613</v>
      </c>
      <c r="G283" s="13">
        <v>49.400866293591328</v>
      </c>
      <c r="H283" s="13">
        <v>53.058893442306662</v>
      </c>
      <c r="I283" s="13">
        <v>56.627065472213104</v>
      </c>
      <c r="J283" s="13">
        <v>55.519159661999353</v>
      </c>
      <c r="K283" s="13">
        <v>58.976815760056922</v>
      </c>
      <c r="L283" s="13">
        <v>62.002650170418711</v>
      </c>
      <c r="M283" s="13">
        <v>64.750064750064752</v>
      </c>
      <c r="N283" s="13">
        <v>67.90871710247086</v>
      </c>
      <c r="O283" s="13">
        <v>66.920294583136751</v>
      </c>
      <c r="P283" s="13">
        <v>69.777598271485758</v>
      </c>
      <c r="Q283" s="13">
        <v>72.759727975630341</v>
      </c>
      <c r="R283" s="13">
        <v>76.347165832473422</v>
      </c>
      <c r="S283" s="13">
        <v>76.687364182641858</v>
      </c>
      <c r="T283" s="13">
        <v>77.01412195794218</v>
      </c>
      <c r="U283" s="13">
        <v>81.445428305218371</v>
      </c>
      <c r="V283" s="13">
        <v>81.925041863696407</v>
      </c>
      <c r="W283" s="13">
        <v>85.82301822390491</v>
      </c>
      <c r="X283" s="13">
        <v>89.744342842970269</v>
      </c>
      <c r="Y283" s="13">
        <v>89.974251005257784</v>
      </c>
      <c r="Z283" s="13">
        <v>94.310223228197927</v>
      </c>
      <c r="AA283" s="13">
        <v>95.05200584528508</v>
      </c>
      <c r="AB283" s="13">
        <v>100</v>
      </c>
      <c r="AC283" s="13">
        <v>100.55000854675073</v>
      </c>
      <c r="AD283" s="13">
        <v>104.49478027673563</v>
      </c>
      <c r="AE283" s="13">
        <v>107.3361802190979</v>
      </c>
      <c r="AF283" s="13">
        <v>110.26601062474273</v>
      </c>
      <c r="AG283" s="13">
        <v>113.85001724014546</v>
      </c>
      <c r="AH283" s="13">
        <v>117.76668875807312</v>
      </c>
    </row>
    <row r="284" spans="1:34" x14ac:dyDescent="0.25">
      <c r="A284" s="31">
        <v>26</v>
      </c>
      <c r="B284" s="31" t="s">
        <v>131</v>
      </c>
      <c r="C284" s="13">
        <v>50.299280720285694</v>
      </c>
      <c r="D284" s="13">
        <v>49.550330748457746</v>
      </c>
      <c r="E284" s="13">
        <v>48.384560486748676</v>
      </c>
      <c r="F284" s="13">
        <v>47.211009607440452</v>
      </c>
      <c r="G284" s="13">
        <v>46.343498007229584</v>
      </c>
      <c r="H284" s="13">
        <v>45.585604066235881</v>
      </c>
      <c r="I284" s="13">
        <v>67.321933485929719</v>
      </c>
      <c r="J284" s="13">
        <v>66.20105259673629</v>
      </c>
      <c r="K284" s="13">
        <v>64.55777921239509</v>
      </c>
      <c r="L284" s="13">
        <v>62.266500622665006</v>
      </c>
      <c r="M284" s="13">
        <v>60.28938906752412</v>
      </c>
      <c r="N284" s="13">
        <v>78.650359825396208</v>
      </c>
      <c r="O284" s="13">
        <v>77.409116858738045</v>
      </c>
      <c r="P284" s="13">
        <v>76.636427209763482</v>
      </c>
      <c r="Q284" s="13">
        <v>76.235491433036657</v>
      </c>
      <c r="R284" s="13">
        <v>75.987120183128951</v>
      </c>
      <c r="S284" s="13">
        <v>76.092642792599989</v>
      </c>
      <c r="T284" s="13">
        <v>76.536713704855302</v>
      </c>
      <c r="U284" s="13">
        <v>76.897937212834265</v>
      </c>
      <c r="V284" s="13">
        <v>77.253633334942791</v>
      </c>
      <c r="W284" s="13">
        <v>96.292729898892631</v>
      </c>
      <c r="X284" s="13">
        <v>96.063324943802954</v>
      </c>
      <c r="Y284" s="13">
        <v>96.826042332345708</v>
      </c>
      <c r="Z284" s="13">
        <v>97.949908416835626</v>
      </c>
      <c r="AA284" s="13">
        <v>99.011861621022192</v>
      </c>
      <c r="AB284" s="13">
        <v>100</v>
      </c>
      <c r="AC284" s="13">
        <v>100.1893578864053</v>
      </c>
      <c r="AD284" s="13">
        <v>99.196508282908439</v>
      </c>
      <c r="AE284" s="13">
        <v>118.33502618162454</v>
      </c>
      <c r="AF284" s="13">
        <v>117.33072598386703</v>
      </c>
      <c r="AG284" s="13">
        <v>115.00642119184988</v>
      </c>
      <c r="AH284" s="13">
        <v>131.39741147099403</v>
      </c>
    </row>
    <row r="285" spans="1:34" x14ac:dyDescent="0.25">
      <c r="A285" s="31">
        <v>27</v>
      </c>
      <c r="B285" s="31" t="s">
        <v>40</v>
      </c>
      <c r="C285" s="13">
        <v>46.606358039363727</v>
      </c>
      <c r="D285" s="13">
        <v>49.074346296247555</v>
      </c>
      <c r="E285" s="13">
        <v>51.613591407025204</v>
      </c>
      <c r="F285" s="13">
        <v>50.054684743081822</v>
      </c>
      <c r="G285" s="13">
        <v>53.277029076143535</v>
      </c>
      <c r="H285" s="13">
        <v>53.061397751502867</v>
      </c>
      <c r="I285" s="13">
        <v>52.757042456432835</v>
      </c>
      <c r="J285" s="13">
        <v>56.249387283459946</v>
      </c>
      <c r="K285" s="13">
        <v>55.6267003393626</v>
      </c>
      <c r="L285" s="13">
        <v>58.861893516480158</v>
      </c>
      <c r="M285" s="13">
        <v>58.210267126915838</v>
      </c>
      <c r="N285" s="13">
        <v>61.081478110688785</v>
      </c>
      <c r="O285" s="13">
        <v>63.468264374441858</v>
      </c>
      <c r="P285" s="13">
        <v>65.419623270196112</v>
      </c>
      <c r="Q285" s="13">
        <v>66.991091595156618</v>
      </c>
      <c r="R285" s="13">
        <v>68.523469973700685</v>
      </c>
      <c r="S285" s="13">
        <v>73.143963611543057</v>
      </c>
      <c r="T285" s="13">
        <v>74.255395945913648</v>
      </c>
      <c r="U285" s="13">
        <v>78.163397769154088</v>
      </c>
      <c r="V285" s="13">
        <v>81.190236843949052</v>
      </c>
      <c r="W285" s="13">
        <v>87.562453920258619</v>
      </c>
      <c r="X285" s="13">
        <v>90.996261191118307</v>
      </c>
      <c r="Y285" s="13">
        <v>94.255828059627333</v>
      </c>
      <c r="Z285" s="13">
        <v>95.890069432629417</v>
      </c>
      <c r="AA285" s="13">
        <v>97.98613986051673</v>
      </c>
      <c r="AB285" s="13">
        <v>100</v>
      </c>
      <c r="AC285" s="13">
        <v>104.66438158379216</v>
      </c>
      <c r="AD285" s="13">
        <v>105.63622054730125</v>
      </c>
      <c r="AE285" s="13">
        <v>111.7134043390502</v>
      </c>
      <c r="AF285" s="13">
        <v>117.41296584193243</v>
      </c>
      <c r="AG285" s="13">
        <v>123.0842730665626</v>
      </c>
      <c r="AH285" s="13">
        <v>127.28928685079718</v>
      </c>
    </row>
    <row r="286" spans="1:34" x14ac:dyDescent="0.25">
      <c r="A286" s="31">
        <v>28</v>
      </c>
      <c r="B286" s="31" t="s">
        <v>42</v>
      </c>
      <c r="C286" s="13">
        <v>40.746707869737662</v>
      </c>
      <c r="D286" s="13">
        <v>41.875783862329172</v>
      </c>
      <c r="E286" s="13">
        <v>45.34283719200878</v>
      </c>
      <c r="F286" s="13">
        <v>47.32345801972442</v>
      </c>
      <c r="G286" s="13">
        <v>49.377595409858735</v>
      </c>
      <c r="H286" s="13">
        <v>51.674459175110279</v>
      </c>
      <c r="I286" s="13">
        <v>53.884463627313501</v>
      </c>
      <c r="J286" s="13">
        <v>55.829998311963585</v>
      </c>
      <c r="K286" s="13">
        <v>57.400009184001469</v>
      </c>
      <c r="L286" s="13">
        <v>59.699304894231361</v>
      </c>
      <c r="M286" s="13">
        <v>61.939967783224503</v>
      </c>
      <c r="N286" s="13">
        <v>65.033453402559985</v>
      </c>
      <c r="O286" s="13">
        <v>66.953264358268996</v>
      </c>
      <c r="P286" s="13">
        <v>69.59599888939438</v>
      </c>
      <c r="Q286" s="13">
        <v>72.143594610713166</v>
      </c>
      <c r="R286" s="13">
        <v>74.126514949748326</v>
      </c>
      <c r="S286" s="13">
        <v>76.986205611678486</v>
      </c>
      <c r="T286" s="13">
        <v>78.855871767601343</v>
      </c>
      <c r="U286" s="13">
        <v>81.707356930418015</v>
      </c>
      <c r="V286" s="13">
        <v>85.172201156297817</v>
      </c>
      <c r="W286" s="13">
        <v>88.224045201231888</v>
      </c>
      <c r="X286" s="13">
        <v>92.238620372884782</v>
      </c>
      <c r="Y286" s="13">
        <v>94.873841897563935</v>
      </c>
      <c r="Z286" s="13">
        <v>96.899133940547074</v>
      </c>
      <c r="AA286" s="13">
        <v>97.626802651355007</v>
      </c>
      <c r="AB286" s="13">
        <v>100</v>
      </c>
      <c r="AC286" s="13">
        <v>101.43369742439876</v>
      </c>
      <c r="AD286" s="13">
        <v>103.30553693653437</v>
      </c>
      <c r="AE286" s="13">
        <v>105.8126241194105</v>
      </c>
      <c r="AF286" s="13">
        <v>108.82451598696156</v>
      </c>
      <c r="AG286" s="13">
        <v>111.01686657689474</v>
      </c>
      <c r="AH286" s="13">
        <v>113.57177968418409</v>
      </c>
    </row>
    <row r="287" spans="1:34" x14ac:dyDescent="0.25">
      <c r="A287" s="31">
        <v>29</v>
      </c>
      <c r="B287" s="31" t="s">
        <v>132</v>
      </c>
      <c r="C287" s="13">
        <v>46.813082384003039</v>
      </c>
      <c r="D287" s="13">
        <v>44.664491505930322</v>
      </c>
      <c r="E287" s="13">
        <v>64.005052132114969</v>
      </c>
      <c r="F287" s="13">
        <v>61.986032480681025</v>
      </c>
      <c r="G287" s="13">
        <v>60.841190297046971</v>
      </c>
      <c r="H287" s="13">
        <v>59.674653787550277</v>
      </c>
      <c r="I287" s="13">
        <v>58.023263460430066</v>
      </c>
      <c r="J287" s="13">
        <v>56.720103306214824</v>
      </c>
      <c r="K287" s="13">
        <v>74.837415714360574</v>
      </c>
      <c r="L287" s="13">
        <v>73.591233812228282</v>
      </c>
      <c r="M287" s="13">
        <v>71.830824043213426</v>
      </c>
      <c r="N287" s="13">
        <v>68.189566996249567</v>
      </c>
      <c r="O287" s="13">
        <v>78.101569529141258</v>
      </c>
      <c r="P287" s="13">
        <v>86.929560976740547</v>
      </c>
      <c r="Q287" s="13">
        <v>82.059361742284381</v>
      </c>
      <c r="R287" s="13">
        <v>92.536899088511547</v>
      </c>
      <c r="S287" s="13">
        <v>91.837484387627654</v>
      </c>
      <c r="T287" s="13">
        <v>91.776798825256975</v>
      </c>
      <c r="U287" s="13">
        <v>92.125991505983606</v>
      </c>
      <c r="V287" s="13">
        <v>92.848786466360906</v>
      </c>
      <c r="W287" s="13">
        <v>93.714564180419302</v>
      </c>
      <c r="X287" s="13">
        <v>94.517065056095873</v>
      </c>
      <c r="Y287" s="13">
        <v>95.606864572876333</v>
      </c>
      <c r="Z287" s="13">
        <v>97.242210898907004</v>
      </c>
      <c r="AA287" s="13">
        <v>98.896317101151155</v>
      </c>
      <c r="AB287" s="13">
        <v>100</v>
      </c>
      <c r="AC287" s="13">
        <v>100.87458263141438</v>
      </c>
      <c r="AD287" s="13">
        <v>102.01167013506344</v>
      </c>
      <c r="AE287" s="13">
        <v>103.27804515316136</v>
      </c>
      <c r="AF287" s="13">
        <v>103.39016345984842</v>
      </c>
      <c r="AG287" s="13">
        <v>115.85320819255962</v>
      </c>
      <c r="AH287" s="13">
        <v>111.00657991502447</v>
      </c>
    </row>
    <row r="288" spans="1:34" x14ac:dyDescent="0.25">
      <c r="A288" s="31">
        <v>30</v>
      </c>
      <c r="B288" s="31" t="s">
        <v>133</v>
      </c>
      <c r="C288" s="13">
        <v>34.975262950386011</v>
      </c>
      <c r="D288" s="13">
        <v>35.262513383726677</v>
      </c>
      <c r="E288" s="13">
        <v>35.54866126973355</v>
      </c>
      <c r="F288" s="13">
        <v>39.080055493678799</v>
      </c>
      <c r="G288" s="13">
        <v>39.40653754457864</v>
      </c>
      <c r="H288" s="13">
        <v>39.711298857307369</v>
      </c>
      <c r="I288" s="13">
        <v>43.319038050776577</v>
      </c>
      <c r="J288" s="13">
        <v>43.620355271016621</v>
      </c>
      <c r="K288" s="13">
        <v>47.254034313179488</v>
      </c>
      <c r="L288" s="13">
        <v>47.415355124075816</v>
      </c>
      <c r="M288" s="13">
        <v>50.832638620605515</v>
      </c>
      <c r="N288" s="13">
        <v>54.131227628578586</v>
      </c>
      <c r="O288" s="13">
        <v>57.508008835936423</v>
      </c>
      <c r="P288" s="13">
        <v>57.711827869381153</v>
      </c>
      <c r="Q288" s="13">
        <v>61.368517950291498</v>
      </c>
      <c r="R288" s="13">
        <v>65.041318353290762</v>
      </c>
      <c r="S288" s="13">
        <v>65.283346905397551</v>
      </c>
      <c r="T288" s="13">
        <v>68.896857958792793</v>
      </c>
      <c r="U288" s="13">
        <v>72.428528562707569</v>
      </c>
      <c r="V288" s="13">
        <v>75.738015319734913</v>
      </c>
      <c r="W288" s="13">
        <v>78.860567658938322</v>
      </c>
      <c r="X288" s="13">
        <v>81.85985592665358</v>
      </c>
      <c r="Y288" s="13">
        <v>84.790888710262749</v>
      </c>
      <c r="Z288" s="13">
        <v>91.026782102111824</v>
      </c>
      <c r="AA288" s="13">
        <v>93.826862630771188</v>
      </c>
      <c r="AB288" s="13">
        <v>100</v>
      </c>
      <c r="AC288" s="13">
        <v>102.7476716051838</v>
      </c>
      <c r="AD288" s="13">
        <v>105.34043064484803</v>
      </c>
      <c r="AE288" s="13">
        <v>110.82752303745643</v>
      </c>
      <c r="AF288" s="13">
        <v>116.36927851047322</v>
      </c>
      <c r="AG288" s="13">
        <v>119.05106647232385</v>
      </c>
      <c r="AH288" s="13">
        <v>124.93032731745755</v>
      </c>
    </row>
    <row r="289" spans="1:34" x14ac:dyDescent="0.25">
      <c r="A289" s="31">
        <v>31</v>
      </c>
      <c r="B289" s="31" t="s">
        <v>134</v>
      </c>
      <c r="C289" s="13">
        <v>0</v>
      </c>
      <c r="D289" s="13">
        <v>0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124.89851995253855</v>
      </c>
      <c r="L289" s="13">
        <v>125.83364791745313</v>
      </c>
      <c r="M289" s="13">
        <v>124.99843751953098</v>
      </c>
      <c r="N289" s="13">
        <v>122.72197336933178</v>
      </c>
      <c r="O289" s="13">
        <v>119.26911883975004</v>
      </c>
      <c r="P289" s="13">
        <v>115.74877885038313</v>
      </c>
      <c r="Q289" s="13">
        <v>111.96703690433536</v>
      </c>
      <c r="R289" s="13">
        <v>108.84827638754341</v>
      </c>
      <c r="S289" s="13">
        <v>108.18295902029512</v>
      </c>
      <c r="T289" s="13">
        <v>108.3317986328527</v>
      </c>
      <c r="U289" s="13">
        <v>107.21446108651136</v>
      </c>
      <c r="V289" s="13">
        <v>102.99085441212819</v>
      </c>
      <c r="W289" s="13">
        <v>97.445941863751074</v>
      </c>
      <c r="X289" s="13">
        <v>95.52010698251982</v>
      </c>
      <c r="Y289" s="13">
        <v>96.752970316188723</v>
      </c>
      <c r="Z289" s="13">
        <v>97.629554418713624</v>
      </c>
      <c r="AA289" s="13">
        <v>98.599881680141976</v>
      </c>
      <c r="AB289" s="13">
        <v>100</v>
      </c>
      <c r="AC289" s="13">
        <v>100.25565191237655</v>
      </c>
      <c r="AD289" s="13">
        <v>98.110393815120773</v>
      </c>
      <c r="AE289" s="13">
        <v>95.526494273186657</v>
      </c>
      <c r="AF289" s="13">
        <v>94.634238667549923</v>
      </c>
      <c r="AG289" s="13">
        <v>93.695246840127794</v>
      </c>
      <c r="AH289" s="13">
        <v>90.52231375033945</v>
      </c>
    </row>
    <row r="290" spans="1:34" x14ac:dyDescent="0.25">
      <c r="A290" s="31">
        <v>32</v>
      </c>
      <c r="B290" s="31" t="s">
        <v>135</v>
      </c>
      <c r="C290" s="13">
        <v>0</v>
      </c>
      <c r="D290" s="13">
        <v>0</v>
      </c>
      <c r="E290" s="13">
        <v>0</v>
      </c>
      <c r="F290" s="13">
        <v>85.505164511936528</v>
      </c>
      <c r="G290" s="13">
        <v>79.869652726749933</v>
      </c>
      <c r="H290" s="13">
        <v>74.48012870166238</v>
      </c>
      <c r="I290" s="13">
        <v>70.46024632902116</v>
      </c>
      <c r="J290" s="13">
        <v>65.663330969453412</v>
      </c>
      <c r="K290" s="13">
        <v>57.746055944379002</v>
      </c>
      <c r="L290" s="13">
        <v>50.711996429875448</v>
      </c>
      <c r="M290" s="13">
        <v>88.677639046538005</v>
      </c>
      <c r="N290" s="13">
        <v>75.662424526731527</v>
      </c>
      <c r="O290" s="13">
        <v>65.459591793985567</v>
      </c>
      <c r="P290" s="13">
        <v>86.506188075987041</v>
      </c>
      <c r="Q290" s="13">
        <v>78.195049732051629</v>
      </c>
      <c r="R290" s="13">
        <v>100.42277990339329</v>
      </c>
      <c r="S290" s="13">
        <v>101.04582428131157</v>
      </c>
      <c r="T290" s="13">
        <v>100.32706623592911</v>
      </c>
      <c r="U290" s="13">
        <v>97.759355570328069</v>
      </c>
      <c r="V290" s="13">
        <v>96.06055657486479</v>
      </c>
      <c r="W290" s="13">
        <v>96.310350473365361</v>
      </c>
      <c r="X290" s="13">
        <v>96.656646594303055</v>
      </c>
      <c r="Y290" s="13">
        <v>96.126117466115531</v>
      </c>
      <c r="Z290" s="13">
        <v>96.337257470954299</v>
      </c>
      <c r="AA290" s="13">
        <v>98.051712473158332</v>
      </c>
      <c r="AB290" s="13">
        <v>100</v>
      </c>
      <c r="AC290" s="13">
        <v>101.53521241166436</v>
      </c>
      <c r="AD290" s="13">
        <v>102.48316713979729</v>
      </c>
      <c r="AE290" s="13">
        <v>102.83305054244433</v>
      </c>
      <c r="AF290" s="13">
        <v>101.74596068536077</v>
      </c>
      <c r="AG290" s="13">
        <v>124.772913297798</v>
      </c>
      <c r="AH290" s="13">
        <v>122.59228747401043</v>
      </c>
    </row>
    <row r="291" spans="1:34" x14ac:dyDescent="0.25">
      <c r="A291" s="31">
        <v>33</v>
      </c>
      <c r="B291" s="31" t="s">
        <v>136</v>
      </c>
      <c r="C291" s="13">
        <v>43.11497038001535</v>
      </c>
      <c r="D291" s="13">
        <v>42.819950671416827</v>
      </c>
      <c r="E291" s="13">
        <v>42.426453742437488</v>
      </c>
      <c r="F291" s="13">
        <v>41.580733151486925</v>
      </c>
      <c r="G291" s="13">
        <v>40.709319177346075</v>
      </c>
      <c r="H291" s="13">
        <v>39.962595011069638</v>
      </c>
      <c r="I291" s="13">
        <v>39.320231832086883</v>
      </c>
      <c r="J291" s="13">
        <v>77.519980775044772</v>
      </c>
      <c r="K291" s="13">
        <v>76.697115421488988</v>
      </c>
      <c r="L291" s="13">
        <v>76.779558210422053</v>
      </c>
      <c r="M291" s="13">
        <v>77.51577446010262</v>
      </c>
      <c r="N291" s="13">
        <v>78.556446734801284</v>
      </c>
      <c r="O291" s="13">
        <v>79.631782637086118</v>
      </c>
      <c r="P291" s="13">
        <v>80.370346556934351</v>
      </c>
      <c r="Q291" s="13">
        <v>81.185305459711785</v>
      </c>
      <c r="R291" s="13">
        <v>82.513016428341558</v>
      </c>
      <c r="S291" s="13">
        <v>84.196345878588872</v>
      </c>
      <c r="T291" s="13">
        <v>86.034086705152575</v>
      </c>
      <c r="U291" s="13">
        <v>88.025844387912286</v>
      </c>
      <c r="V291" s="13">
        <v>89.572827187144497</v>
      </c>
      <c r="W291" s="13">
        <v>91.020798252400681</v>
      </c>
      <c r="X291" s="13">
        <v>92.937666706939638</v>
      </c>
      <c r="Y291" s="13">
        <v>94.821782459866668</v>
      </c>
      <c r="Z291" s="13">
        <v>96.369751462410974</v>
      </c>
      <c r="AA291" s="13">
        <v>97.969100545687894</v>
      </c>
      <c r="AB291" s="13">
        <v>100</v>
      </c>
      <c r="AC291" s="13">
        <v>101.89421342761942</v>
      </c>
      <c r="AD291" s="13">
        <v>103.90150137669488</v>
      </c>
      <c r="AE291" s="13">
        <v>106.15260498492634</v>
      </c>
      <c r="AF291" s="13">
        <v>107.32377436249676</v>
      </c>
      <c r="AG291" s="13">
        <v>108.65903880214273</v>
      </c>
      <c r="AH291" s="13">
        <v>111.18399839895041</v>
      </c>
    </row>
    <row r="292" spans="1:34" x14ac:dyDescent="0.25">
      <c r="A292" s="31">
        <v>34</v>
      </c>
      <c r="B292" s="31" t="s">
        <v>137</v>
      </c>
      <c r="C292" s="13">
        <v>22.249646972268039</v>
      </c>
      <c r="D292" s="13">
        <v>22.508192982245532</v>
      </c>
      <c r="E292" s="13">
        <v>22.805571857316181</v>
      </c>
      <c r="F292" s="13">
        <v>23.11639877328977</v>
      </c>
      <c r="G292" s="13">
        <v>23.338747922851432</v>
      </c>
      <c r="H292" s="13">
        <v>31.277318783124635</v>
      </c>
      <c r="I292" s="13">
        <v>31.320961553519691</v>
      </c>
      <c r="J292" s="13">
        <v>31.228969241026746</v>
      </c>
      <c r="K292" s="13">
        <v>31.052959269385969</v>
      </c>
      <c r="L292" s="13">
        <v>30.663324364310952</v>
      </c>
      <c r="M292" s="13">
        <v>37.530380843292647</v>
      </c>
      <c r="N292" s="13">
        <v>36.471592276775617</v>
      </c>
      <c r="O292" s="13">
        <v>42.439898031071657</v>
      </c>
      <c r="P292" s="13">
        <v>41.260423414465073</v>
      </c>
      <c r="Q292" s="13">
        <v>46.968958886057329</v>
      </c>
      <c r="R292" s="13">
        <v>52.051411178821311</v>
      </c>
      <c r="S292" s="13">
        <v>50.301747608466286</v>
      </c>
      <c r="T292" s="13">
        <v>55.310210387749159</v>
      </c>
      <c r="U292" s="13">
        <v>60.418360898203517</v>
      </c>
      <c r="V292" s="13">
        <v>64.966282499382828</v>
      </c>
      <c r="W292" s="13">
        <v>67.569469861201057</v>
      </c>
      <c r="X292" s="13">
        <v>78.70371827846634</v>
      </c>
      <c r="Y292" s="13">
        <v>84.652754401445264</v>
      </c>
      <c r="Z292" s="13">
        <v>86.913946501568802</v>
      </c>
      <c r="AA292" s="13">
        <v>89.845135358789435</v>
      </c>
      <c r="AB292" s="13">
        <v>100</v>
      </c>
      <c r="AC292" s="13">
        <v>106.71383702833552</v>
      </c>
      <c r="AD292" s="13">
        <v>115.47095825764676</v>
      </c>
      <c r="AE292" s="13">
        <v>122.93973494193148</v>
      </c>
      <c r="AF292" s="13">
        <v>127.68330001745004</v>
      </c>
      <c r="AG292" s="13">
        <v>132.58595649548798</v>
      </c>
      <c r="AH292" s="13">
        <v>136.79453916199665</v>
      </c>
    </row>
    <row r="293" spans="1:34" x14ac:dyDescent="0.25">
      <c r="A293" s="31">
        <v>35</v>
      </c>
      <c r="B293" s="31" t="s">
        <v>138</v>
      </c>
      <c r="C293" s="13">
        <v>20.364442055016578</v>
      </c>
      <c r="D293" s="13">
        <v>20.406830574329838</v>
      </c>
      <c r="E293" s="13">
        <v>40.8967846947873</v>
      </c>
      <c r="F293" s="13">
        <v>40.818159182657183</v>
      </c>
      <c r="G293" s="13">
        <v>40.609796707357688</v>
      </c>
      <c r="H293" s="13">
        <v>40.442276738411266</v>
      </c>
      <c r="I293" s="13">
        <v>40.213938150963124</v>
      </c>
      <c r="J293" s="13">
        <v>39.887676303529261</v>
      </c>
      <c r="K293" s="13">
        <v>39.322087216389448</v>
      </c>
      <c r="L293" s="13">
        <v>38.841437599288426</v>
      </c>
      <c r="M293" s="13">
        <v>57.724722344085528</v>
      </c>
      <c r="N293" s="13">
        <v>56.822701805825474</v>
      </c>
      <c r="O293" s="13">
        <v>55.809800200915276</v>
      </c>
      <c r="P293" s="13">
        <v>54.685449295651416</v>
      </c>
      <c r="Q293" s="13">
        <v>70.739868282365251</v>
      </c>
      <c r="R293" s="13">
        <v>69.295747319986972</v>
      </c>
      <c r="S293" s="13">
        <v>69.06888239641394</v>
      </c>
      <c r="T293" s="13">
        <v>68.981692258874489</v>
      </c>
      <c r="U293" s="13">
        <v>68.980978495179954</v>
      </c>
      <c r="V293" s="13">
        <v>68.921787555482055</v>
      </c>
      <c r="W293" s="13">
        <v>85.909767253258551</v>
      </c>
      <c r="X293" s="13">
        <v>85.730354032070011</v>
      </c>
      <c r="Y293" s="13">
        <v>85.366769789724586</v>
      </c>
      <c r="Z293" s="13">
        <v>84.936077108368252</v>
      </c>
      <c r="AA293" s="13">
        <v>84.329261916568015</v>
      </c>
      <c r="AB293" s="13">
        <v>100</v>
      </c>
      <c r="AC293" s="13">
        <v>99.275290380224362</v>
      </c>
      <c r="AD293" s="13">
        <v>98.809347364260674</v>
      </c>
      <c r="AE293" s="13">
        <v>114.22454587584117</v>
      </c>
      <c r="AF293" s="13">
        <v>112.7889814832718</v>
      </c>
      <c r="AG293" s="13">
        <v>111.85789572926555</v>
      </c>
      <c r="AH293" s="13">
        <v>111.29766720089548</v>
      </c>
    </row>
    <row r="294" spans="1:34" x14ac:dyDescent="0.25">
      <c r="A294" s="31">
        <v>36</v>
      </c>
      <c r="B294" s="31" t="s">
        <v>139</v>
      </c>
      <c r="C294" s="13">
        <v>40.443258108873252</v>
      </c>
      <c r="D294" s="13">
        <v>40.791019449158071</v>
      </c>
      <c r="E294" s="13">
        <v>41.051577201596082</v>
      </c>
      <c r="F294" s="13">
        <v>41.016554281307933</v>
      </c>
      <c r="G294" s="13">
        <v>40.958762717695826</v>
      </c>
      <c r="H294" s="13">
        <v>40.988982161594961</v>
      </c>
      <c r="I294" s="13">
        <v>41.08193380878825</v>
      </c>
      <c r="J294" s="13">
        <v>41.124508562122678</v>
      </c>
      <c r="K294" s="13">
        <v>40.535062829347382</v>
      </c>
      <c r="L294" s="13">
        <v>39.798777381558828</v>
      </c>
      <c r="M294" s="13">
        <v>38.807221247729771</v>
      </c>
      <c r="N294" s="13">
        <v>37.518947068269476</v>
      </c>
      <c r="O294" s="13">
        <v>36.150676017641523</v>
      </c>
      <c r="P294" s="13">
        <v>68.557952036856761</v>
      </c>
      <c r="Q294" s="13">
        <v>64.88618962340054</v>
      </c>
      <c r="R294" s="13">
        <v>62.131868678082348</v>
      </c>
      <c r="S294" s="13">
        <v>60.049961568024607</v>
      </c>
      <c r="T294" s="13">
        <v>58.726802912849422</v>
      </c>
      <c r="U294" s="13">
        <v>58.435790753120472</v>
      </c>
      <c r="V294" s="13">
        <v>86.325966850828721</v>
      </c>
      <c r="W294" s="13">
        <v>83.970576709920849</v>
      </c>
      <c r="X294" s="13">
        <v>80.791106514994837</v>
      </c>
      <c r="Y294" s="13">
        <v>103.16191262186</v>
      </c>
      <c r="Z294" s="13">
        <v>100.54596458771127</v>
      </c>
      <c r="AA294" s="13">
        <v>99.391722657337098</v>
      </c>
      <c r="AB294" s="13">
        <v>100</v>
      </c>
      <c r="AC294" s="13">
        <v>99.954021150270847</v>
      </c>
      <c r="AD294" s="13">
        <v>98.00462581833861</v>
      </c>
      <c r="AE294" s="13">
        <v>120.29062214309772</v>
      </c>
      <c r="AF294" s="13">
        <v>118.39699934644855</v>
      </c>
      <c r="AG294" s="13">
        <v>115.81151444401208</v>
      </c>
      <c r="AH294" s="13">
        <v>135.19359723123515</v>
      </c>
    </row>
    <row r="295" spans="1:34" x14ac:dyDescent="0.25">
      <c r="A295" s="31">
        <v>37</v>
      </c>
      <c r="B295" s="31" t="s">
        <v>140</v>
      </c>
      <c r="C295" s="13">
        <v>47.343104950195055</v>
      </c>
      <c r="D295" s="13">
        <v>45.70885289062786</v>
      </c>
      <c r="E295" s="13">
        <v>43.637633094780938</v>
      </c>
      <c r="F295" s="13">
        <v>41.736227045075125</v>
      </c>
      <c r="G295" s="13">
        <v>40.594959729799946</v>
      </c>
      <c r="H295" s="13">
        <v>39.793709410416398</v>
      </c>
      <c r="I295" s="13">
        <v>58.927056161412992</v>
      </c>
      <c r="J295" s="13">
        <v>58.708414872798436</v>
      </c>
      <c r="K295" s="13">
        <v>58.513294220446895</v>
      </c>
      <c r="L295" s="13">
        <v>58.17922303586942</v>
      </c>
      <c r="M295" s="13">
        <v>57.328930471473114</v>
      </c>
      <c r="N295" s="13">
        <v>55.657800997387788</v>
      </c>
      <c r="O295" s="13">
        <v>53.545420795613552</v>
      </c>
      <c r="P295" s="13">
        <v>68.49033601358849</v>
      </c>
      <c r="Q295" s="13">
        <v>65.766974456107121</v>
      </c>
      <c r="R295" s="13">
        <v>63.741363045307359</v>
      </c>
      <c r="S295" s="13">
        <v>77.700560687245925</v>
      </c>
      <c r="T295" s="13">
        <v>76.02943859862539</v>
      </c>
      <c r="U295" s="13">
        <v>74.958922510464262</v>
      </c>
      <c r="V295" s="13">
        <v>73.526816700587034</v>
      </c>
      <c r="W295" s="13">
        <v>85.216620649691507</v>
      </c>
      <c r="X295" s="13">
        <v>81.210139356599129</v>
      </c>
      <c r="Y295" s="13">
        <v>89.771211654868168</v>
      </c>
      <c r="Z295" s="13">
        <v>99.890120867046249</v>
      </c>
      <c r="AA295" s="13">
        <v>99.803387326965876</v>
      </c>
      <c r="AB295" s="13">
        <v>100</v>
      </c>
      <c r="AC295" s="13">
        <v>100.31700172545241</v>
      </c>
      <c r="AD295" s="13">
        <v>99.589690475241994</v>
      </c>
      <c r="AE295" s="13">
        <v>109.1650089757896</v>
      </c>
      <c r="AF295" s="13">
        <v>116.86174787779065</v>
      </c>
      <c r="AG295" s="13">
        <v>112.82403061592895</v>
      </c>
      <c r="AH295" s="13">
        <v>120.05273589271215</v>
      </c>
    </row>
    <row r="296" spans="1:34" x14ac:dyDescent="0.25">
      <c r="A296" s="31">
        <v>38</v>
      </c>
      <c r="B296" s="31" t="s">
        <v>141</v>
      </c>
      <c r="C296" s="13">
        <v>33.867307887696001</v>
      </c>
      <c r="D296" s="13">
        <v>62.999070763706236</v>
      </c>
      <c r="E296" s="13">
        <v>58.967479435091541</v>
      </c>
      <c r="F296" s="13">
        <v>55.81836703367243</v>
      </c>
      <c r="G296" s="13">
        <v>53.415236696267613</v>
      </c>
      <c r="H296" s="13">
        <v>77.24890885916237</v>
      </c>
      <c r="I296" s="13">
        <v>74.574922939246292</v>
      </c>
      <c r="J296" s="13">
        <v>71.578545523954958</v>
      </c>
      <c r="K296" s="13">
        <v>67.752207592764066</v>
      </c>
      <c r="L296" s="13">
        <v>85.543199315654419</v>
      </c>
      <c r="M296" s="13">
        <v>82.393532107729541</v>
      </c>
      <c r="N296" s="13">
        <v>79.570320270539085</v>
      </c>
      <c r="O296" s="13">
        <v>76.853613080484948</v>
      </c>
      <c r="P296" s="13">
        <v>75.18655664367212</v>
      </c>
      <c r="Q296" s="13">
        <v>92.939394221028479</v>
      </c>
      <c r="R296" s="13">
        <v>92.529192960378992</v>
      </c>
      <c r="S296" s="13">
        <v>92.649211555209675</v>
      </c>
      <c r="T296" s="13">
        <v>92.976551313758677</v>
      </c>
      <c r="U296" s="13">
        <v>93.762013257948681</v>
      </c>
      <c r="V296" s="13">
        <v>94.39929011733831</v>
      </c>
      <c r="W296" s="13">
        <v>94.794816619427252</v>
      </c>
      <c r="X296" s="13">
        <v>95.840521372436257</v>
      </c>
      <c r="Y296" s="13">
        <v>97.048747585912395</v>
      </c>
      <c r="Z296" s="13">
        <v>97.915381527284111</v>
      </c>
      <c r="AA296" s="13">
        <v>98.863074641621353</v>
      </c>
      <c r="AB296" s="13">
        <v>100</v>
      </c>
      <c r="AC296" s="13">
        <v>100.74653180064277</v>
      </c>
      <c r="AD296" s="13">
        <v>101.59194579053772</v>
      </c>
      <c r="AE296" s="13">
        <v>101.61981992967908</v>
      </c>
      <c r="AF296" s="13">
        <v>121.22314149771192</v>
      </c>
      <c r="AG296" s="13">
        <v>121.51898734177215</v>
      </c>
      <c r="AH296" s="13">
        <v>121.91900514091805</v>
      </c>
    </row>
    <row r="297" spans="1:34" x14ac:dyDescent="0.25">
      <c r="A297" s="31">
        <v>39</v>
      </c>
      <c r="B297" s="31" t="s">
        <v>142</v>
      </c>
      <c r="C297" s="13">
        <v>54.151838370300425</v>
      </c>
      <c r="D297" s="13">
        <v>55.181995088802438</v>
      </c>
      <c r="E297" s="13">
        <v>57.792453242781413</v>
      </c>
      <c r="F297" s="13">
        <v>58.826191230372409</v>
      </c>
      <c r="G297" s="13">
        <v>59.95387938156842</v>
      </c>
      <c r="H297" s="13">
        <v>61.182791415058361</v>
      </c>
      <c r="I297" s="13">
        <v>62.451860024564404</v>
      </c>
      <c r="J297" s="13">
        <v>63.830162875562422</v>
      </c>
      <c r="K297" s="13">
        <v>65.081165510701211</v>
      </c>
      <c r="L297" s="13">
        <v>67.48426448640582</v>
      </c>
      <c r="M297" s="13">
        <v>69.505261548299202</v>
      </c>
      <c r="N297" s="13">
        <v>70.710321756346872</v>
      </c>
      <c r="O297" s="13">
        <v>73.326924017011848</v>
      </c>
      <c r="P297" s="13">
        <v>75.250373485309581</v>
      </c>
      <c r="Q297" s="13">
        <v>78.236837709309967</v>
      </c>
      <c r="R297" s="13">
        <v>79.732263149179062</v>
      </c>
      <c r="S297" s="13">
        <v>81.092851314755393</v>
      </c>
      <c r="T297" s="13">
        <v>83.001246006800159</v>
      </c>
      <c r="U297" s="13">
        <v>84.721499979549961</v>
      </c>
      <c r="V297" s="13">
        <v>87.075840186170055</v>
      </c>
      <c r="W297" s="13">
        <v>90.114952886776194</v>
      </c>
      <c r="X297" s="13">
        <v>92.896712652072381</v>
      </c>
      <c r="Y297" s="13">
        <v>95.312529785165552</v>
      </c>
      <c r="Z297" s="13">
        <v>96.785894224776655</v>
      </c>
      <c r="AA297" s="13">
        <v>98.709888919679145</v>
      </c>
      <c r="AB297" s="13">
        <v>100</v>
      </c>
      <c r="AC297" s="13">
        <v>101.34589170232793</v>
      </c>
      <c r="AD297" s="13">
        <v>103.59331282246855</v>
      </c>
      <c r="AE297" s="13">
        <v>104.89935183242604</v>
      </c>
      <c r="AF297" s="13">
        <v>106.00622026064624</v>
      </c>
      <c r="AG297" s="13">
        <v>107.89028388054611</v>
      </c>
      <c r="AH297" s="13">
        <v>110.59948608105468</v>
      </c>
    </row>
    <row r="298" spans="1:34" x14ac:dyDescent="0.25">
      <c r="A298" s="31">
        <v>40</v>
      </c>
      <c r="B298" s="31" t="s">
        <v>143</v>
      </c>
      <c r="C298" s="13">
        <v>0</v>
      </c>
      <c r="D298" s="13">
        <v>0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102.89759631215014</v>
      </c>
      <c r="O298" s="13">
        <v>89.814981138853952</v>
      </c>
      <c r="P298" s="13">
        <v>77.758079064414773</v>
      </c>
      <c r="Q298" s="13">
        <v>68.279892937127869</v>
      </c>
      <c r="R298" s="13">
        <v>61.582421913489021</v>
      </c>
      <c r="S298" s="13">
        <v>56.734369681152842</v>
      </c>
      <c r="T298" s="13">
        <v>52.987431381276359</v>
      </c>
      <c r="U298" s="13">
        <v>98.438761246628474</v>
      </c>
      <c r="V298" s="13">
        <v>90.432266232591786</v>
      </c>
      <c r="W298" s="13">
        <v>83.283363315344118</v>
      </c>
      <c r="X298" s="13">
        <v>76.771895344552263</v>
      </c>
      <c r="Y298" s="13">
        <v>105.6859015007398</v>
      </c>
      <c r="Z298" s="13">
        <v>92.112696814128853</v>
      </c>
      <c r="AA298" s="13">
        <v>107.62988236053857</v>
      </c>
      <c r="AB298" s="13">
        <v>100</v>
      </c>
      <c r="AC298" s="13">
        <v>113.56615910164625</v>
      </c>
      <c r="AD298" s="13">
        <v>111.73350813419938</v>
      </c>
      <c r="AE298" s="13">
        <v>127.0253486140123</v>
      </c>
      <c r="AF298" s="13">
        <v>128.24568453271547</v>
      </c>
      <c r="AG298" s="13">
        <v>140.04768623716376</v>
      </c>
      <c r="AH298" s="13">
        <v>137.97797871459716</v>
      </c>
    </row>
    <row r="299" spans="1:34" x14ac:dyDescent="0.25">
      <c r="A299" s="31">
        <v>41</v>
      </c>
      <c r="B299" s="31" t="s">
        <v>144</v>
      </c>
      <c r="C299" s="13">
        <v>46.913387781732936</v>
      </c>
      <c r="D299" s="13">
        <v>48.207573547540242</v>
      </c>
      <c r="E299" s="13">
        <v>49.20861071953815</v>
      </c>
      <c r="F299" s="13">
        <v>53.099213694349686</v>
      </c>
      <c r="G299" s="13">
        <v>54.072906499833721</v>
      </c>
      <c r="H299" s="13">
        <v>55.476785009355133</v>
      </c>
      <c r="I299" s="13">
        <v>57.363230284114344</v>
      </c>
      <c r="J299" s="13">
        <v>59.64351920620723</v>
      </c>
      <c r="K299" s="13">
        <v>58.635927293683906</v>
      </c>
      <c r="L299" s="13">
        <v>62.2532369653225</v>
      </c>
      <c r="M299" s="13">
        <v>64.873123739515194</v>
      </c>
      <c r="N299" s="13">
        <v>69.634817607760496</v>
      </c>
      <c r="O299" s="13">
        <v>71.846564476903112</v>
      </c>
      <c r="P299" s="13">
        <v>73.725142531435694</v>
      </c>
      <c r="Q299" s="13">
        <v>75.784981957601872</v>
      </c>
      <c r="R299" s="13">
        <v>78.519848509038923</v>
      </c>
      <c r="S299" s="13">
        <v>79.549534635222372</v>
      </c>
      <c r="T299" s="13">
        <v>80.528026508131006</v>
      </c>
      <c r="U299" s="13">
        <v>83.472175385057142</v>
      </c>
      <c r="V299" s="13">
        <v>86.079473488751859</v>
      </c>
      <c r="W299" s="13">
        <v>90.261487529372587</v>
      </c>
      <c r="X299" s="13">
        <v>94.385665334386772</v>
      </c>
      <c r="Y299" s="13">
        <v>97.350565421819027</v>
      </c>
      <c r="Z299" s="13">
        <v>97.743130661648664</v>
      </c>
      <c r="AA299" s="13">
        <v>98.803509263520624</v>
      </c>
      <c r="AB299" s="13">
        <v>100</v>
      </c>
      <c r="AC299" s="13">
        <v>101.2330796499846</v>
      </c>
      <c r="AD299" s="13">
        <v>102.23648443899364</v>
      </c>
      <c r="AE299" s="13">
        <v>105.03169794860734</v>
      </c>
      <c r="AF299" s="13">
        <v>107.48387483502772</v>
      </c>
      <c r="AG299" s="13">
        <v>109.70777161574293</v>
      </c>
      <c r="AH299" s="13">
        <v>112.07572333983164</v>
      </c>
    </row>
    <row r="300" spans="1:34" x14ac:dyDescent="0.25">
      <c r="A300" s="31">
        <v>42</v>
      </c>
      <c r="B300" s="31" t="s">
        <v>145</v>
      </c>
      <c r="C300" s="13">
        <v>48.355899419729212</v>
      </c>
      <c r="D300" s="13">
        <v>54.748921446247508</v>
      </c>
      <c r="E300" s="13">
        <v>60.093842544517514</v>
      </c>
      <c r="F300" s="13">
        <v>65.578930801112207</v>
      </c>
      <c r="G300" s="13">
        <v>61.658363340403483</v>
      </c>
      <c r="H300" s="13">
        <v>68.74391125357468</v>
      </c>
      <c r="I300" s="13">
        <v>65.400023917723018</v>
      </c>
      <c r="J300" s="13">
        <v>62.785224304698481</v>
      </c>
      <c r="K300" s="13">
        <v>70.133112647805532</v>
      </c>
      <c r="L300" s="13">
        <v>68.614400790437912</v>
      </c>
      <c r="M300" s="13">
        <v>66.392245385738946</v>
      </c>
      <c r="N300" s="13">
        <v>71.70994760393161</v>
      </c>
      <c r="O300" s="13">
        <v>69.095554545566202</v>
      </c>
      <c r="P300" s="13">
        <v>74.152291009183003</v>
      </c>
      <c r="Q300" s="13">
        <v>78.275324202160974</v>
      </c>
      <c r="R300" s="13">
        <v>75.620084694494849</v>
      </c>
      <c r="S300" s="13">
        <v>81.176737993960444</v>
      </c>
      <c r="T300" s="13">
        <v>80.442756934165644</v>
      </c>
      <c r="U300" s="13">
        <v>79.828846952134626</v>
      </c>
      <c r="V300" s="13">
        <v>85.910652920962178</v>
      </c>
      <c r="W300" s="13">
        <v>84.660991341134292</v>
      </c>
      <c r="X300" s="13">
        <v>89.060337106098842</v>
      </c>
      <c r="Y300" s="13">
        <v>93.119580440418346</v>
      </c>
      <c r="Z300" s="13">
        <v>98.38452608173786</v>
      </c>
      <c r="AA300" s="13">
        <v>99.000099000098999</v>
      </c>
      <c r="AB300" s="13">
        <v>100</v>
      </c>
      <c r="AC300" s="13">
        <v>101.14291493880853</v>
      </c>
      <c r="AD300" s="13">
        <v>102.00542668869983</v>
      </c>
      <c r="AE300" s="13">
        <v>102.05227117329494</v>
      </c>
      <c r="AF300" s="13">
        <v>107.03348511101262</v>
      </c>
      <c r="AG300" s="13">
        <v>111.0606539251303</v>
      </c>
      <c r="AH300" s="13">
        <v>114.86859033265942</v>
      </c>
    </row>
    <row r="301" spans="1:34" x14ac:dyDescent="0.25">
      <c r="A301" s="31">
        <v>43</v>
      </c>
      <c r="B301" s="31" t="s">
        <v>146</v>
      </c>
      <c r="C301" s="13">
        <v>59.070234508831</v>
      </c>
      <c r="D301" s="13">
        <v>61.209952432215715</v>
      </c>
      <c r="E301" s="13">
        <v>62.684134645521212</v>
      </c>
      <c r="F301" s="13">
        <v>69.341089449375033</v>
      </c>
      <c r="G301" s="13">
        <v>69.97313031795791</v>
      </c>
      <c r="H301" s="13">
        <v>71.856949396125245</v>
      </c>
      <c r="I301" s="13">
        <v>69.037741340011934</v>
      </c>
      <c r="J301" s="13">
        <v>71.023988352065913</v>
      </c>
      <c r="K301" s="13">
        <v>73.385769912127884</v>
      </c>
      <c r="L301" s="13">
        <v>76.880866370483119</v>
      </c>
      <c r="M301" s="13">
        <v>74.961851445287934</v>
      </c>
      <c r="N301" s="13">
        <v>77.770778407721082</v>
      </c>
      <c r="O301" s="13">
        <v>81.040670260370163</v>
      </c>
      <c r="P301" s="13">
        <v>80.440599979621709</v>
      </c>
      <c r="Q301" s="13">
        <v>84.313701997214096</v>
      </c>
      <c r="R301" s="13">
        <v>84.101311095176115</v>
      </c>
      <c r="S301" s="13">
        <v>84.443543713311499</v>
      </c>
      <c r="T301" s="13">
        <v>84.924665117461984</v>
      </c>
      <c r="U301" s="13">
        <v>85.576102828245141</v>
      </c>
      <c r="V301" s="13">
        <v>90.485781969079198</v>
      </c>
      <c r="W301" s="13">
        <v>90.538254449615678</v>
      </c>
      <c r="X301" s="13">
        <v>95.225398518292792</v>
      </c>
      <c r="Y301" s="13">
        <v>95.666315890175056</v>
      </c>
      <c r="Z301" s="13">
        <v>96.654778128956806</v>
      </c>
      <c r="AA301" s="13">
        <v>98.288792129033524</v>
      </c>
      <c r="AB301" s="13">
        <v>100</v>
      </c>
      <c r="AC301" s="13">
        <v>101.51459779916351</v>
      </c>
      <c r="AD301" s="13">
        <v>102.42333613290451</v>
      </c>
      <c r="AE301" s="13">
        <v>102.22231308650053</v>
      </c>
      <c r="AF301" s="13">
        <v>106.61161630479293</v>
      </c>
      <c r="AG301" s="13">
        <v>111.60752195877994</v>
      </c>
      <c r="AH301" s="13">
        <v>111.85258024449999</v>
      </c>
    </row>
    <row r="302" spans="1:34" x14ac:dyDescent="0.25">
      <c r="A302" s="31">
        <v>44</v>
      </c>
      <c r="B302" s="31" t="s">
        <v>147</v>
      </c>
      <c r="C302" s="13">
        <v>64.129695896982057</v>
      </c>
      <c r="D302" s="13">
        <v>58.330125176448632</v>
      </c>
      <c r="E302" s="13">
        <v>53.248136315228962</v>
      </c>
      <c r="F302" s="13">
        <v>48.954814706026333</v>
      </c>
      <c r="G302" s="13">
        <v>45.600882833091653</v>
      </c>
      <c r="H302" s="13">
        <v>42.575656942386622</v>
      </c>
      <c r="I302" s="13">
        <v>39.577001013171227</v>
      </c>
      <c r="J302" s="13">
        <v>74.082305441345341</v>
      </c>
      <c r="K302" s="13">
        <v>69.502363080344722</v>
      </c>
      <c r="L302" s="13">
        <v>65.294182941241758</v>
      </c>
      <c r="M302" s="13">
        <v>61.247488852957041</v>
      </c>
      <c r="N302" s="13">
        <v>56.907099160620284</v>
      </c>
      <c r="O302" s="13">
        <v>79.484937604323974</v>
      </c>
      <c r="P302" s="13">
        <v>74.517869385078541</v>
      </c>
      <c r="Q302" s="13">
        <v>70.039782596514826</v>
      </c>
      <c r="R302" s="13">
        <v>66.877106628858812</v>
      </c>
      <c r="S302" s="13">
        <v>86.311065078543081</v>
      </c>
      <c r="T302" s="13">
        <v>80.304837161866459</v>
      </c>
      <c r="U302" s="13">
        <v>91.535861919983006</v>
      </c>
      <c r="V302" s="13">
        <v>86.223546615898243</v>
      </c>
      <c r="W302" s="13">
        <v>97.715413629345903</v>
      </c>
      <c r="X302" s="13">
        <v>94.077802342537268</v>
      </c>
      <c r="Y302" s="13">
        <v>94.404637155777081</v>
      </c>
      <c r="Z302" s="13">
        <v>95.930622973465589</v>
      </c>
      <c r="AA302" s="13">
        <v>97.856933163714658</v>
      </c>
      <c r="AB302" s="13">
        <v>100</v>
      </c>
      <c r="AC302" s="13">
        <v>102.35309771650239</v>
      </c>
      <c r="AD302" s="13">
        <v>104.89327109665916</v>
      </c>
      <c r="AE302" s="13">
        <v>107.51763289179428</v>
      </c>
      <c r="AF302" s="13">
        <v>91.833436186781867</v>
      </c>
      <c r="AG302" s="13">
        <v>93.990969347665086</v>
      </c>
      <c r="AH302" s="13">
        <v>96.10357659070641</v>
      </c>
    </row>
    <row r="303" spans="1:34" x14ac:dyDescent="0.25">
      <c r="A303" s="31">
        <v>45</v>
      </c>
      <c r="B303" s="31" t="s">
        <v>148</v>
      </c>
      <c r="C303" s="13">
        <v>41.942368275163105</v>
      </c>
      <c r="D303" s="13">
        <v>44.586441645265175</v>
      </c>
      <c r="E303" s="13">
        <v>46.976989135646519</v>
      </c>
      <c r="F303" s="13">
        <v>49.116548399188289</v>
      </c>
      <c r="G303" s="13">
        <v>50.969346716326392</v>
      </c>
      <c r="H303" s="13">
        <v>52.770983489517484</v>
      </c>
      <c r="I303" s="13">
        <v>54.670442043099577</v>
      </c>
      <c r="J303" s="13">
        <v>56.82191125860119</v>
      </c>
      <c r="K303" s="13">
        <v>58.958741692070028</v>
      </c>
      <c r="L303" s="13">
        <v>61.1866293296926</v>
      </c>
      <c r="M303" s="13">
        <v>63.486390518686875</v>
      </c>
      <c r="N303" s="13">
        <v>65.888742537651865</v>
      </c>
      <c r="O303" s="13">
        <v>68.51603331804462</v>
      </c>
      <c r="P303" s="13">
        <v>71.137819632650931</v>
      </c>
      <c r="Q303" s="13">
        <v>73.855707219593555</v>
      </c>
      <c r="R303" s="13">
        <v>76.739466954546117</v>
      </c>
      <c r="S303" s="13">
        <v>79.950833514062353</v>
      </c>
      <c r="T303" s="13">
        <v>83.6743995920922</v>
      </c>
      <c r="U303" s="13">
        <v>87.985955958140934</v>
      </c>
      <c r="V303" s="13">
        <v>92.249308355669612</v>
      </c>
      <c r="W303" s="13">
        <v>95.54635479546414</v>
      </c>
      <c r="X303" s="13">
        <v>97.570051535540259</v>
      </c>
      <c r="Y303" s="13">
        <v>98.532177476454422</v>
      </c>
      <c r="Z303" s="13">
        <v>99.010271114047129</v>
      </c>
      <c r="AA303" s="13">
        <v>99.403070025585791</v>
      </c>
      <c r="AB303" s="13">
        <v>100</v>
      </c>
      <c r="AC303" s="13">
        <v>101.25549267945058</v>
      </c>
      <c r="AD303" s="13">
        <v>103.1131200555554</v>
      </c>
      <c r="AE303" s="13">
        <v>105.50174039787584</v>
      </c>
      <c r="AF303" s="13">
        <v>108.30167898230725</v>
      </c>
      <c r="AG303" s="13">
        <v>111.58133191446385</v>
      </c>
      <c r="AH303" s="13">
        <v>115.27674154952834</v>
      </c>
    </row>
    <row r="304" spans="1:34" x14ac:dyDescent="0.25">
      <c r="A304" s="31">
        <v>46</v>
      </c>
      <c r="B304" s="31" t="s">
        <v>149</v>
      </c>
      <c r="C304" s="13">
        <v>62.41885548786577</v>
      </c>
      <c r="D304" s="13">
        <v>58.519229418787013</v>
      </c>
      <c r="E304" s="13">
        <v>55.629728526924787</v>
      </c>
      <c r="F304" s="13">
        <v>53.424511165722826</v>
      </c>
      <c r="G304" s="13">
        <v>51.924315118283587</v>
      </c>
      <c r="H304" s="13">
        <v>51.031864296066459</v>
      </c>
      <c r="I304" s="13">
        <v>50.289668490505306</v>
      </c>
      <c r="J304" s="13">
        <v>49.603174603174601</v>
      </c>
      <c r="K304" s="13">
        <v>48.333462222565927</v>
      </c>
      <c r="L304" s="13">
        <v>46.587902053594725</v>
      </c>
      <c r="M304" s="13">
        <v>44.193816401209141</v>
      </c>
      <c r="N304" s="13">
        <v>40.764414296895374</v>
      </c>
      <c r="O304" s="13">
        <v>74.840216138544207</v>
      </c>
      <c r="P304" s="13">
        <v>69.49366912674256</v>
      </c>
      <c r="Q304" s="13">
        <v>65.409923993668315</v>
      </c>
      <c r="R304" s="13">
        <v>62.175908079137493</v>
      </c>
      <c r="S304" s="13">
        <v>89.241093738844853</v>
      </c>
      <c r="T304" s="13">
        <v>86.858837018078219</v>
      </c>
      <c r="U304" s="13">
        <v>85.345592753590196</v>
      </c>
      <c r="V304" s="13">
        <v>83.258400772637955</v>
      </c>
      <c r="W304" s="13">
        <v>81.384623731756278</v>
      </c>
      <c r="X304" s="13">
        <v>77.792760087127888</v>
      </c>
      <c r="Y304" s="13">
        <v>99.712827058072747</v>
      </c>
      <c r="Z304" s="13">
        <v>99.541115457739807</v>
      </c>
      <c r="AA304" s="13">
        <v>99.906088277019606</v>
      </c>
      <c r="AB304" s="13">
        <v>100</v>
      </c>
      <c r="AC304" s="13">
        <v>99.950024987506239</v>
      </c>
      <c r="AD304" s="13">
        <v>99.259523951323132</v>
      </c>
      <c r="AE304" s="13">
        <v>96.719281956050764</v>
      </c>
      <c r="AF304" s="13">
        <v>116.62079582031068</v>
      </c>
      <c r="AG304" s="13">
        <v>112.53657438667565</v>
      </c>
      <c r="AH304" s="13">
        <v>108.63047388957928</v>
      </c>
    </row>
    <row r="305" spans="1:34" x14ac:dyDescent="0.25">
      <c r="A305" s="31">
        <v>47</v>
      </c>
      <c r="B305" s="31" t="s">
        <v>150</v>
      </c>
      <c r="C305" s="13">
        <v>49.380521359544524</v>
      </c>
      <c r="D305" s="13">
        <v>47.666714333380995</v>
      </c>
      <c r="E305" s="13">
        <v>46.411680891846864</v>
      </c>
      <c r="F305" s="13">
        <v>45.270787213718862</v>
      </c>
      <c r="G305" s="13">
        <v>44.436742075817968</v>
      </c>
      <c r="H305" s="13">
        <v>44.007305212665301</v>
      </c>
      <c r="I305" s="13">
        <v>43.346337234503679</v>
      </c>
      <c r="J305" s="13">
        <v>43.111996344102714</v>
      </c>
      <c r="K305" s="13">
        <v>43.413518101266369</v>
      </c>
      <c r="L305" s="13">
        <v>43.592929226879406</v>
      </c>
      <c r="M305" s="13">
        <v>43.810650369104735</v>
      </c>
      <c r="N305" s="13">
        <v>43.641441913240818</v>
      </c>
      <c r="O305" s="13">
        <v>85.766971139414224</v>
      </c>
      <c r="P305" s="13">
        <v>83.965171246966761</v>
      </c>
      <c r="Q305" s="13">
        <v>81.817661160338076</v>
      </c>
      <c r="R305" s="13">
        <v>78.635825695828771</v>
      </c>
      <c r="S305" s="13">
        <v>76.534224191702933</v>
      </c>
      <c r="T305" s="13">
        <v>75.281080735195033</v>
      </c>
      <c r="U305" s="13">
        <v>72.912337496627813</v>
      </c>
      <c r="V305" s="13">
        <v>105.34188709456541</v>
      </c>
      <c r="W305" s="13">
        <v>102.32167889410731</v>
      </c>
      <c r="X305" s="13">
        <v>99.270362833176151</v>
      </c>
      <c r="Y305" s="13">
        <v>97.206291191165903</v>
      </c>
      <c r="Z305" s="13">
        <v>97.73833492972615</v>
      </c>
      <c r="AA305" s="13">
        <v>98.952097289702067</v>
      </c>
      <c r="AB305" s="13">
        <v>100</v>
      </c>
      <c r="AC305" s="13">
        <v>100.55101958733862</v>
      </c>
      <c r="AD305" s="13">
        <v>100.38447252978908</v>
      </c>
      <c r="AE305" s="13">
        <v>100.1151324022626</v>
      </c>
      <c r="AF305" s="13">
        <v>132.58291403986769</v>
      </c>
      <c r="AG305" s="13">
        <v>131.2982110618743</v>
      </c>
      <c r="AH305" s="13">
        <v>130.28721817246122</v>
      </c>
    </row>
    <row r="306" spans="1:34" x14ac:dyDescent="0.25">
      <c r="A306" s="31">
        <v>48</v>
      </c>
      <c r="B306" s="31" t="s">
        <v>151</v>
      </c>
      <c r="C306" s="13">
        <v>61.199510403916776</v>
      </c>
      <c r="D306" s="13">
        <v>57.830210501966228</v>
      </c>
      <c r="E306" s="13">
        <v>55.047891665749198</v>
      </c>
      <c r="F306" s="13">
        <v>52.853005221876913</v>
      </c>
      <c r="G306" s="13">
        <v>51.347354584291814</v>
      </c>
      <c r="H306" s="13">
        <v>50.405258276543407</v>
      </c>
      <c r="I306" s="13">
        <v>49.746293901104359</v>
      </c>
      <c r="J306" s="13">
        <v>49.697837150127228</v>
      </c>
      <c r="K306" s="13">
        <v>49.118808574179219</v>
      </c>
      <c r="L306" s="13">
        <v>47.834988423932799</v>
      </c>
      <c r="M306" s="13">
        <v>46.082949308755758</v>
      </c>
      <c r="N306" s="13">
        <v>43.02259546713934</v>
      </c>
      <c r="O306" s="13">
        <v>78.492935635792776</v>
      </c>
      <c r="P306" s="13">
        <v>71.365362107847332</v>
      </c>
      <c r="Q306" s="13">
        <v>65.931747455034554</v>
      </c>
      <c r="R306" s="13">
        <v>62.285892245406409</v>
      </c>
      <c r="S306" s="13">
        <v>60.328913234956978</v>
      </c>
      <c r="T306" s="13">
        <v>87.551363466567054</v>
      </c>
      <c r="U306" s="13">
        <v>84.770667088636216</v>
      </c>
      <c r="V306" s="13">
        <v>83.901063865489803</v>
      </c>
      <c r="W306" s="13">
        <v>83.080399672109351</v>
      </c>
      <c r="X306" s="13">
        <v>80.60702463350674</v>
      </c>
      <c r="Y306" s="13">
        <v>103.42866008170861</v>
      </c>
      <c r="Z306" s="13">
        <v>101.58368972277809</v>
      </c>
      <c r="AA306" s="13">
        <v>100.89901018071012</v>
      </c>
      <c r="AB306" s="13">
        <v>100</v>
      </c>
      <c r="AC306" s="13">
        <v>98.849393064726584</v>
      </c>
      <c r="AD306" s="13">
        <v>97.868425688504374</v>
      </c>
      <c r="AE306" s="13">
        <v>97.369087262175995</v>
      </c>
      <c r="AF306" s="13">
        <v>119.03514869870774</v>
      </c>
      <c r="AG306" s="13">
        <v>116.03297192930343</v>
      </c>
      <c r="AH306" s="13">
        <v>114.68310763697751</v>
      </c>
    </row>
    <row r="307" spans="1:34" x14ac:dyDescent="0.25">
      <c r="A307" s="31">
        <v>49</v>
      </c>
      <c r="B307" s="31" t="s">
        <v>152</v>
      </c>
      <c r="C307" s="13">
        <v>37.75793388585776</v>
      </c>
      <c r="D307" s="13">
        <v>35.917217995962901</v>
      </c>
      <c r="E307" s="13">
        <v>34.438345030891192</v>
      </c>
      <c r="F307" s="13">
        <v>44.304000762028814</v>
      </c>
      <c r="G307" s="13">
        <v>43.024076273082414</v>
      </c>
      <c r="H307" s="13">
        <v>41.979148956713196</v>
      </c>
      <c r="I307" s="13">
        <v>41.157344528131041</v>
      </c>
      <c r="J307" s="13">
        <v>50.95889349897012</v>
      </c>
      <c r="K307" s="13">
        <v>50.452457640116563</v>
      </c>
      <c r="L307" s="13">
        <v>49.339005345387847</v>
      </c>
      <c r="M307" s="13">
        <v>47.98082302465351</v>
      </c>
      <c r="N307" s="13">
        <v>55.363475054602226</v>
      </c>
      <c r="O307" s="13">
        <v>52.612887526799682</v>
      </c>
      <c r="P307" s="13">
        <v>58.113518947912851</v>
      </c>
      <c r="Q307" s="13">
        <v>62.710275392174381</v>
      </c>
      <c r="R307" s="13">
        <v>66.258221540989538</v>
      </c>
      <c r="S307" s="13">
        <v>68.951156379843653</v>
      </c>
      <c r="T307" s="13">
        <v>72.163988070636748</v>
      </c>
      <c r="U307" s="13">
        <v>74.729758510785373</v>
      </c>
      <c r="V307" s="13">
        <v>76.882179243112674</v>
      </c>
      <c r="W307" s="13">
        <v>79.672387144063606</v>
      </c>
      <c r="X307" s="13">
        <v>86.504395234256606</v>
      </c>
      <c r="Y307" s="13">
        <v>92.182749227585376</v>
      </c>
      <c r="Z307" s="13">
        <v>93.972922938741021</v>
      </c>
      <c r="AA307" s="13">
        <v>96.896971388262287</v>
      </c>
      <c r="AB307" s="13">
        <v>100</v>
      </c>
      <c r="AC307" s="13">
        <v>98.47074926393114</v>
      </c>
      <c r="AD307" s="13">
        <v>101.63855205718741</v>
      </c>
      <c r="AE307" s="13">
        <v>106.79809952781892</v>
      </c>
      <c r="AF307" s="13">
        <v>109.36367586457241</v>
      </c>
      <c r="AG307" s="13">
        <v>115.49418168190591</v>
      </c>
      <c r="AH307" s="13">
        <v>117.50115226936418</v>
      </c>
    </row>
    <row r="308" spans="1:34" x14ac:dyDescent="0.25">
      <c r="A308" s="31">
        <v>50</v>
      </c>
      <c r="B308" s="31" t="s">
        <v>153</v>
      </c>
      <c r="C308" s="13">
        <v>59.552084252887575</v>
      </c>
      <c r="D308" s="13">
        <v>64.249596833779862</v>
      </c>
      <c r="E308" s="13">
        <v>65.380693800308393</v>
      </c>
      <c r="F308" s="13">
        <v>66.515834094306157</v>
      </c>
      <c r="G308" s="13">
        <v>71.146306192048627</v>
      </c>
      <c r="H308" s="13">
        <v>73.12317934708922</v>
      </c>
      <c r="I308" s="13">
        <v>72.388276236075058</v>
      </c>
      <c r="J308" s="13">
        <v>74.814840750626274</v>
      </c>
      <c r="K308" s="13">
        <v>77.091560757193307</v>
      </c>
      <c r="L308" s="13">
        <v>79.137297936099273</v>
      </c>
      <c r="M308" s="13">
        <v>81.127040019099624</v>
      </c>
      <c r="N308" s="13">
        <v>83.315975838367009</v>
      </c>
      <c r="O308" s="13">
        <v>85.87342143183055</v>
      </c>
      <c r="P308" s="13">
        <v>85.980481284342034</v>
      </c>
      <c r="Q308" s="13">
        <v>86.46340465219231</v>
      </c>
      <c r="R308" s="13">
        <v>87.535243877566216</v>
      </c>
      <c r="S308" s="13">
        <v>89.07204741008178</v>
      </c>
      <c r="T308" s="13">
        <v>90.89239975931693</v>
      </c>
      <c r="U308" s="13">
        <v>89.679664239337086</v>
      </c>
      <c r="V308" s="13">
        <v>91.352566093581572</v>
      </c>
      <c r="W308" s="13">
        <v>92.822069375214653</v>
      </c>
      <c r="X308" s="13">
        <v>93.962884660559084</v>
      </c>
      <c r="Y308" s="13">
        <v>95.194577716853246</v>
      </c>
      <c r="Z308" s="13">
        <v>96.700576335434945</v>
      </c>
      <c r="AA308" s="13">
        <v>98.409699259959069</v>
      </c>
      <c r="AB308" s="13">
        <v>100</v>
      </c>
      <c r="AC308" s="13">
        <v>101.57853036182273</v>
      </c>
      <c r="AD308" s="13">
        <v>103.3687888279013</v>
      </c>
      <c r="AE308" s="13">
        <v>105.13146689935765</v>
      </c>
      <c r="AF308" s="13">
        <v>106.64505326920411</v>
      </c>
      <c r="AG308" s="13">
        <v>107.9482280298369</v>
      </c>
      <c r="AH308" s="13">
        <v>113.03598839798616</v>
      </c>
    </row>
    <row r="309" spans="1:34" x14ac:dyDescent="0.25">
      <c r="A309" s="31">
        <v>51</v>
      </c>
      <c r="B309" s="31" t="s">
        <v>154</v>
      </c>
      <c r="C309" s="13">
        <v>50.345369232937955</v>
      </c>
      <c r="D309" s="13">
        <v>47.760965917774712</v>
      </c>
      <c r="E309" s="13">
        <v>45.667939279907927</v>
      </c>
      <c r="F309" s="13">
        <v>43.894302519532964</v>
      </c>
      <c r="G309" s="13">
        <v>42.415296652584786</v>
      </c>
      <c r="H309" s="13">
        <v>61.946610281485391</v>
      </c>
      <c r="I309" s="13">
        <v>60.677647972557523</v>
      </c>
      <c r="J309" s="13">
        <v>60.205179250887021</v>
      </c>
      <c r="K309" s="13">
        <v>59.473776029689311</v>
      </c>
      <c r="L309" s="13">
        <v>58.323094390095953</v>
      </c>
      <c r="M309" s="13">
        <v>57.300022920009177</v>
      </c>
      <c r="N309" s="13">
        <v>55.391432791728207</v>
      </c>
      <c r="O309" s="13">
        <v>70.496009925838194</v>
      </c>
      <c r="P309" s="13">
        <v>67.142933877638711</v>
      </c>
      <c r="Q309" s="13">
        <v>79.921229636070692</v>
      </c>
      <c r="R309" s="13">
        <v>76.765294717319478</v>
      </c>
      <c r="S309" s="13">
        <v>74.092514877776992</v>
      </c>
      <c r="T309" s="13">
        <v>87.226544782108093</v>
      </c>
      <c r="U309" s="13">
        <v>86.975681599424817</v>
      </c>
      <c r="V309" s="13">
        <v>85.717224590557379</v>
      </c>
      <c r="W309" s="13">
        <v>83.705357142857153</v>
      </c>
      <c r="X309" s="13">
        <v>95.146961277905262</v>
      </c>
      <c r="Y309" s="13">
        <v>91.457359965716549</v>
      </c>
      <c r="Z309" s="13">
        <v>101.48163182463972</v>
      </c>
      <c r="AA309" s="13">
        <v>100.71304838254842</v>
      </c>
      <c r="AB309" s="13">
        <v>100</v>
      </c>
      <c r="AC309" s="13">
        <v>111.46228611625764</v>
      </c>
      <c r="AD309" s="13">
        <v>110.06212395440983</v>
      </c>
      <c r="AE309" s="13">
        <v>119.587471059832</v>
      </c>
      <c r="AF309" s="13">
        <v>115.1224903297108</v>
      </c>
      <c r="AG309" s="13">
        <v>122.51080322537533</v>
      </c>
      <c r="AH309" s="13">
        <v>130.9254684949681</v>
      </c>
    </row>
    <row r="310" spans="1:34" x14ac:dyDescent="0.25">
      <c r="A310" s="31">
        <v>52</v>
      </c>
      <c r="B310" s="31" t="s">
        <v>155</v>
      </c>
      <c r="C310" s="13">
        <v>71.049345546715827</v>
      </c>
      <c r="D310" s="13">
        <v>64.332677140026519</v>
      </c>
      <c r="E310" s="13">
        <v>76.090645263889968</v>
      </c>
      <c r="F310" s="13">
        <v>72.964473597805224</v>
      </c>
      <c r="G310" s="13">
        <v>70.355647799627121</v>
      </c>
      <c r="H310" s="13">
        <v>81.144242004587355</v>
      </c>
      <c r="I310" s="13">
        <v>78.804690455175901</v>
      </c>
      <c r="J310" s="13">
        <v>77.679858001219571</v>
      </c>
      <c r="K310" s="13">
        <v>89.499874700175425</v>
      </c>
      <c r="L310" s="13">
        <v>88.764224466970845</v>
      </c>
      <c r="M310" s="13">
        <v>88.428275825477968</v>
      </c>
      <c r="N310" s="13">
        <v>88.200532731217706</v>
      </c>
      <c r="O310" s="13">
        <v>87.995635416483353</v>
      </c>
      <c r="P310" s="13">
        <v>87.610937349418705</v>
      </c>
      <c r="Q310" s="13">
        <v>87.310318333420653</v>
      </c>
      <c r="R310" s="13">
        <v>87.838728095217192</v>
      </c>
      <c r="S310" s="13">
        <v>88.850189695154995</v>
      </c>
      <c r="T310" s="13">
        <v>90.05601484123126</v>
      </c>
      <c r="U310" s="13">
        <v>91.799546510240233</v>
      </c>
      <c r="V310" s="13">
        <v>93.394226368925885</v>
      </c>
      <c r="W310" s="13">
        <v>94.324495128139844</v>
      </c>
      <c r="X310" s="13">
        <v>95.307987762454374</v>
      </c>
      <c r="Y310" s="13">
        <v>96.420857759950636</v>
      </c>
      <c r="Z310" s="13">
        <v>97.430751093660191</v>
      </c>
      <c r="AA310" s="13">
        <v>98.561980701564181</v>
      </c>
      <c r="AB310" s="13">
        <v>100</v>
      </c>
      <c r="AC310" s="13">
        <v>101.50017255029334</v>
      </c>
      <c r="AD310" s="13">
        <v>102.90289054219534</v>
      </c>
      <c r="AE310" s="13">
        <v>103.99767045218186</v>
      </c>
      <c r="AF310" s="13">
        <v>119.73861061303177</v>
      </c>
      <c r="AG310" s="13">
        <v>121.00384792236395</v>
      </c>
      <c r="AH310" s="13">
        <v>122.59653327653028</v>
      </c>
    </row>
    <row r="311" spans="1:34" x14ac:dyDescent="0.25">
      <c r="A311" s="31">
        <v>53</v>
      </c>
      <c r="B311" s="31" t="s">
        <v>83</v>
      </c>
      <c r="C311" s="13">
        <v>28.746164183716733</v>
      </c>
      <c r="D311" s="13">
        <v>32.485236620143169</v>
      </c>
      <c r="E311" s="13">
        <v>36.174869318284593</v>
      </c>
      <c r="F311" s="13">
        <v>39.576531117047594</v>
      </c>
      <c r="G311" s="13">
        <v>38.465976843481933</v>
      </c>
      <c r="H311" s="13">
        <v>41.564055404885849</v>
      </c>
      <c r="I311" s="13">
        <v>44.458994660878929</v>
      </c>
      <c r="J311" s="13">
        <v>47.175096266680818</v>
      </c>
      <c r="K311" s="13">
        <v>45.845797659572035</v>
      </c>
      <c r="L311" s="13">
        <v>51.695043553074193</v>
      </c>
      <c r="M311" s="13">
        <v>53.03295467803693</v>
      </c>
      <c r="N311" s="13">
        <v>57.275505287876804</v>
      </c>
      <c r="O311" s="13">
        <v>58.078754791497268</v>
      </c>
      <c r="P311" s="13">
        <v>61.908100520182821</v>
      </c>
      <c r="Q311" s="13">
        <v>65.179970787522194</v>
      </c>
      <c r="R311" s="13">
        <v>68.139327890704521</v>
      </c>
      <c r="S311" s="13">
        <v>71.06912565841445</v>
      </c>
      <c r="T311" s="13">
        <v>74.089950492036664</v>
      </c>
      <c r="U311" s="13">
        <v>77.234689188302042</v>
      </c>
      <c r="V311" s="13">
        <v>80.336106184248337</v>
      </c>
      <c r="W311" s="13">
        <v>83.120337468570114</v>
      </c>
      <c r="X311" s="13">
        <v>85.56515786771628</v>
      </c>
      <c r="Y311" s="13">
        <v>90.33706147437033</v>
      </c>
      <c r="Z311" s="13">
        <v>93.311393776357619</v>
      </c>
      <c r="AA311" s="13">
        <v>96.696575142233925</v>
      </c>
      <c r="AB311" s="13">
        <v>100</v>
      </c>
      <c r="AC311" s="13">
        <v>101.11901378186211</v>
      </c>
      <c r="AD311" s="13">
        <v>104.53416960669018</v>
      </c>
      <c r="AE311" s="13">
        <v>107.67728256995525</v>
      </c>
      <c r="AF311" s="13">
        <v>110.47270633699063</v>
      </c>
      <c r="AG311" s="13">
        <v>113.0039268864593</v>
      </c>
      <c r="AH311" s="13">
        <v>117.4851984108581</v>
      </c>
    </row>
    <row r="312" spans="1:34" x14ac:dyDescent="0.25">
      <c r="A312" s="31">
        <v>54</v>
      </c>
      <c r="B312" s="31" t="s">
        <v>156</v>
      </c>
      <c r="C312" s="13">
        <v>45.654952910177144</v>
      </c>
      <c r="D312" s="13">
        <v>43.695380774032465</v>
      </c>
      <c r="E312" s="13">
        <v>47.994778168135312</v>
      </c>
      <c r="F312" s="13">
        <v>52.193519652599939</v>
      </c>
      <c r="G312" s="13">
        <v>50.725715908937197</v>
      </c>
      <c r="H312" s="13">
        <v>54.97284341535282</v>
      </c>
      <c r="I312" s="13">
        <v>53.529981071798701</v>
      </c>
      <c r="J312" s="13">
        <v>57.497940528311993</v>
      </c>
      <c r="K312" s="13">
        <v>56.616514728528976</v>
      </c>
      <c r="L312" s="13">
        <v>61.338403974728578</v>
      </c>
      <c r="M312" s="13">
        <v>61.149363435126652</v>
      </c>
      <c r="N312" s="13">
        <v>60.647962834928386</v>
      </c>
      <c r="O312" s="13">
        <v>64.765548713656557</v>
      </c>
      <c r="P312" s="13">
        <v>68.595170899968636</v>
      </c>
      <c r="Q312" s="13">
        <v>67.491997377453814</v>
      </c>
      <c r="R312" s="13">
        <v>71.116471712712212</v>
      </c>
      <c r="S312" s="13">
        <v>74.335072774036263</v>
      </c>
      <c r="T312" s="13">
        <v>77.380497201557077</v>
      </c>
      <c r="U312" s="13">
        <v>80.481601905804339</v>
      </c>
      <c r="V312" s="13">
        <v>83.71135619446413</v>
      </c>
      <c r="W312" s="13">
        <v>86.973160082798444</v>
      </c>
      <c r="X312" s="13">
        <v>89.897568142356647</v>
      </c>
      <c r="Y312" s="13">
        <v>92.874029044241837</v>
      </c>
      <c r="Z312" s="13">
        <v>96.448675885482714</v>
      </c>
      <c r="AA312" s="13">
        <v>96.225935148740191</v>
      </c>
      <c r="AB312" s="13">
        <v>100</v>
      </c>
      <c r="AC312" s="13">
        <v>103.14041949271416</v>
      </c>
      <c r="AD312" s="13">
        <v>105.9411814560556</v>
      </c>
      <c r="AE312" s="13">
        <v>108.71035695649653</v>
      </c>
      <c r="AF312" s="13">
        <v>111.30403811050265</v>
      </c>
      <c r="AG312" s="13">
        <v>113.64847664014347</v>
      </c>
      <c r="AH312" s="13">
        <v>115.74288412748385</v>
      </c>
    </row>
    <row r="313" spans="1:34" x14ac:dyDescent="0.25">
      <c r="A313" s="31">
        <v>55</v>
      </c>
      <c r="B313" s="31" t="s">
        <v>157</v>
      </c>
      <c r="C313" s="13">
        <v>38.649200770761681</v>
      </c>
      <c r="D313" s="13">
        <v>39.867891877339162</v>
      </c>
      <c r="E313" s="13">
        <v>40.94768410135643</v>
      </c>
      <c r="F313" s="13">
        <v>46.336646771328653</v>
      </c>
      <c r="G313" s="13">
        <v>47.125070794708627</v>
      </c>
      <c r="H313" s="13">
        <v>49.939853688713654</v>
      </c>
      <c r="I313" s="13">
        <v>50.506662636908409</v>
      </c>
      <c r="J313" s="13">
        <v>53.06951103521515</v>
      </c>
      <c r="K313" s="13">
        <v>53.777494464279151</v>
      </c>
      <c r="L313" s="13">
        <v>54.602696657731293</v>
      </c>
      <c r="M313" s="13">
        <v>56.950286441569745</v>
      </c>
      <c r="N313" s="13">
        <v>60.653751104478054</v>
      </c>
      <c r="O313" s="13">
        <v>62.459152148239156</v>
      </c>
      <c r="P313" s="13">
        <v>64.230841587982482</v>
      </c>
      <c r="Q313" s="13">
        <v>67.60120105899756</v>
      </c>
      <c r="R313" s="13">
        <v>69.014796130292225</v>
      </c>
      <c r="S313" s="13">
        <v>71.663659389481694</v>
      </c>
      <c r="T313" s="13">
        <v>74.178260047483164</v>
      </c>
      <c r="U313" s="13">
        <v>78.129503041817401</v>
      </c>
      <c r="V313" s="13">
        <v>80.186169374954531</v>
      </c>
      <c r="W313" s="13">
        <v>85.829091022858492</v>
      </c>
      <c r="X313" s="13">
        <v>88.241180795349834</v>
      </c>
      <c r="Y313" s="13">
        <v>93.157985851889677</v>
      </c>
      <c r="Z313" s="13">
        <v>95.613588250901628</v>
      </c>
      <c r="AA313" s="13">
        <v>98.28021901746807</v>
      </c>
      <c r="AB313" s="13">
        <v>100</v>
      </c>
      <c r="AC313" s="13">
        <v>103.1192873248261</v>
      </c>
      <c r="AD313" s="13">
        <v>105.05669384483336</v>
      </c>
      <c r="AE313" s="13">
        <v>106.98766340208574</v>
      </c>
      <c r="AF313" s="13">
        <v>108.79640464148127</v>
      </c>
      <c r="AG313" s="13">
        <v>111.78552560771641</v>
      </c>
      <c r="AH313" s="13">
        <v>112.55202220673466</v>
      </c>
    </row>
    <row r="314" spans="1:34" x14ac:dyDescent="0.25">
      <c r="A314" s="31">
        <v>56</v>
      </c>
      <c r="B314" s="31" t="s">
        <v>158</v>
      </c>
      <c r="C314" s="13">
        <v>29.311845796241634</v>
      </c>
      <c r="D314" s="13">
        <v>28.189739498617293</v>
      </c>
      <c r="E314" s="13">
        <v>27.24981265753798</v>
      </c>
      <c r="F314" s="13">
        <v>52.94436870458366</v>
      </c>
      <c r="G314" s="13">
        <v>51.547853160785493</v>
      </c>
      <c r="H314" s="13">
        <v>50.23812873018106</v>
      </c>
      <c r="I314" s="13">
        <v>49.259385144354631</v>
      </c>
      <c r="J314" s="13">
        <v>48.657893648441856</v>
      </c>
      <c r="K314" s="13">
        <v>47.910503180059656</v>
      </c>
      <c r="L314" s="13">
        <v>46.919169999882705</v>
      </c>
      <c r="M314" s="13">
        <v>45.45464876056537</v>
      </c>
      <c r="N314" s="13">
        <v>64.968533573572543</v>
      </c>
      <c r="O314" s="13">
        <v>61.900979067152257</v>
      </c>
      <c r="P314" s="13">
        <v>59.371258373821242</v>
      </c>
      <c r="Q314" s="13">
        <v>56.783982374251863</v>
      </c>
      <c r="R314" s="13">
        <v>72.310762733925316</v>
      </c>
      <c r="S314" s="13">
        <v>69.118292501702044</v>
      </c>
      <c r="T314" s="13">
        <v>66.630353124213983</v>
      </c>
      <c r="U314" s="13">
        <v>81.303721433937469</v>
      </c>
      <c r="V314" s="13">
        <v>79.00516693791775</v>
      </c>
      <c r="W314" s="13">
        <v>75.917577804129607</v>
      </c>
      <c r="X314" s="13">
        <v>88.53135337879911</v>
      </c>
      <c r="Y314" s="13">
        <v>86.796639812750726</v>
      </c>
      <c r="Z314" s="13">
        <v>85.781195046421928</v>
      </c>
      <c r="AA314" s="13">
        <v>86.00843456048257</v>
      </c>
      <c r="AB314" s="13">
        <v>100</v>
      </c>
      <c r="AC314" s="13">
        <v>97.443093233551608</v>
      </c>
      <c r="AD314" s="13">
        <v>94.792120878912556</v>
      </c>
      <c r="AE314" s="13">
        <v>106.14542188161337</v>
      </c>
      <c r="AF314" s="13">
        <v>103.73672656165917</v>
      </c>
      <c r="AG314" s="13">
        <v>115.0228831635894</v>
      </c>
      <c r="AH314" s="13">
        <v>113.87777877596571</v>
      </c>
    </row>
    <row r="315" spans="1:34" x14ac:dyDescent="0.25">
      <c r="A315" s="31">
        <v>57</v>
      </c>
      <c r="B315" s="31" t="s">
        <v>159</v>
      </c>
      <c r="C315" s="13">
        <v>34.58005975434326</v>
      </c>
      <c r="D315" s="13">
        <v>33.911064841347084</v>
      </c>
      <c r="E315" s="13">
        <v>33.163206086111586</v>
      </c>
      <c r="F315" s="13">
        <v>32.35722375020223</v>
      </c>
      <c r="G315" s="13">
        <v>47.286987881921242</v>
      </c>
      <c r="H315" s="13">
        <v>46.218124899860726</v>
      </c>
      <c r="I315" s="13">
        <v>44.771575422195959</v>
      </c>
      <c r="J315" s="13">
        <v>42.821173071762587</v>
      </c>
      <c r="K315" s="13">
        <v>54.488192408705032</v>
      </c>
      <c r="L315" s="13">
        <v>52.169059052766393</v>
      </c>
      <c r="M315" s="13">
        <v>49.863747310474132</v>
      </c>
      <c r="N315" s="13">
        <v>59.552593277226862</v>
      </c>
      <c r="O315" s="13">
        <v>56.390383860621021</v>
      </c>
      <c r="P315" s="13">
        <v>62.558779186277107</v>
      </c>
      <c r="Q315" s="13">
        <v>68.228647844657019</v>
      </c>
      <c r="R315" s="13">
        <v>75.101010859606177</v>
      </c>
      <c r="S315" s="13">
        <v>72.030930081376937</v>
      </c>
      <c r="T315" s="13">
        <v>77.490012398402001</v>
      </c>
      <c r="U315" s="13">
        <v>83.474823158587128</v>
      </c>
      <c r="V315" s="13">
        <v>81.74382466276586</v>
      </c>
      <c r="W315" s="13">
        <v>87.466802372735813</v>
      </c>
      <c r="X315" s="13">
        <v>92.13419652838347</v>
      </c>
      <c r="Y315" s="13">
        <v>97.401916270315795</v>
      </c>
      <c r="Z315" s="13">
        <v>96.06772626905466</v>
      </c>
      <c r="AA315" s="13">
        <v>101.92121490088162</v>
      </c>
      <c r="AB315" s="13">
        <v>100</v>
      </c>
      <c r="AC315" s="13">
        <v>105.584430942151</v>
      </c>
      <c r="AD315" s="13">
        <v>103.83669671931419</v>
      </c>
      <c r="AE315" s="13">
        <v>108.06035711246517</v>
      </c>
      <c r="AF315" s="13">
        <v>111.35434393295684</v>
      </c>
      <c r="AG315" s="13">
        <v>114.5147437732608</v>
      </c>
      <c r="AH315" s="13">
        <v>124.07579045584205</v>
      </c>
    </row>
    <row r="316" spans="1:34" x14ac:dyDescent="0.25">
      <c r="A316" s="31">
        <v>58</v>
      </c>
      <c r="B316" s="31" t="s">
        <v>160</v>
      </c>
      <c r="C316" s="13">
        <v>30.962947672618434</v>
      </c>
      <c r="D316" s="13">
        <v>30.432136335970782</v>
      </c>
      <c r="E316" s="13">
        <v>29.909523690835222</v>
      </c>
      <c r="F316" s="13">
        <v>39.325566533942883</v>
      </c>
      <c r="G316" s="13">
        <v>38.870803167970458</v>
      </c>
      <c r="H316" s="13">
        <v>38.573736107427855</v>
      </c>
      <c r="I316" s="13">
        <v>37.929971789583483</v>
      </c>
      <c r="J316" s="13">
        <v>45.76449590407762</v>
      </c>
      <c r="K316" s="13">
        <v>43.70915925432174</v>
      </c>
      <c r="L316" s="13">
        <v>49.776007964161273</v>
      </c>
      <c r="M316" s="13">
        <v>54.613899237355916</v>
      </c>
      <c r="N316" s="13">
        <v>58.595180546400059</v>
      </c>
      <c r="O316" s="13">
        <v>60.916797806995277</v>
      </c>
      <c r="P316" s="13">
        <v>67.000654779126265</v>
      </c>
      <c r="Q316" s="13">
        <v>66.850505556948264</v>
      </c>
      <c r="R316" s="13">
        <v>73.460927968936531</v>
      </c>
      <c r="S316" s="13">
        <v>75.675402971520825</v>
      </c>
      <c r="T316" s="13">
        <v>78.387183695465794</v>
      </c>
      <c r="U316" s="13">
        <v>81.059495285436711</v>
      </c>
      <c r="V316" s="13">
        <v>83.429895712630355</v>
      </c>
      <c r="W316" s="13">
        <v>85.531646709282427</v>
      </c>
      <c r="X316" s="13">
        <v>87.482366835434732</v>
      </c>
      <c r="Y316" s="13">
        <v>92.917177007222222</v>
      </c>
      <c r="Z316" s="13">
        <v>94.462641052231675</v>
      </c>
      <c r="AA316" s="13">
        <v>97.245717643006913</v>
      </c>
      <c r="AB316" s="13">
        <v>100</v>
      </c>
      <c r="AC316" s="13">
        <v>102.05984239605108</v>
      </c>
      <c r="AD316" s="13">
        <v>103.02984049454324</v>
      </c>
      <c r="AE316" s="13">
        <v>107.41238020278716</v>
      </c>
      <c r="AF316" s="13">
        <v>110.0520084491542</v>
      </c>
      <c r="AG316" s="13">
        <v>116.93659530750148</v>
      </c>
      <c r="AH316" s="13">
        <v>119.65018065602933</v>
      </c>
    </row>
    <row r="317" spans="1:34" x14ac:dyDescent="0.25">
      <c r="A317" s="31">
        <v>59</v>
      </c>
      <c r="B317" s="31" t="s">
        <v>161</v>
      </c>
      <c r="C317" s="13">
        <v>37.129206855165464</v>
      </c>
      <c r="D317" s="13">
        <v>36.641948618827556</v>
      </c>
      <c r="E317" s="13">
        <v>39.043752428971899</v>
      </c>
      <c r="F317" s="13">
        <v>40.932261492828808</v>
      </c>
      <c r="G317" s="13">
        <v>42.821930995027515</v>
      </c>
      <c r="H317" s="13">
        <v>45.434229125953344</v>
      </c>
      <c r="I317" s="13">
        <v>45.394552426736034</v>
      </c>
      <c r="J317" s="13">
        <v>47.969507195143912</v>
      </c>
      <c r="K317" s="13">
        <v>50.218576353578953</v>
      </c>
      <c r="L317" s="13">
        <v>51.41652527122217</v>
      </c>
      <c r="M317" s="13">
        <v>54.60597498578295</v>
      </c>
      <c r="N317" s="13">
        <v>57.807623267216478</v>
      </c>
      <c r="O317" s="13">
        <v>60.684398647951596</v>
      </c>
      <c r="P317" s="13">
        <v>63.497394137497253</v>
      </c>
      <c r="Q317" s="13">
        <v>64.12480519227708</v>
      </c>
      <c r="R317" s="13">
        <v>67.162956137216597</v>
      </c>
      <c r="S317" s="13">
        <v>68.437565953944599</v>
      </c>
      <c r="T317" s="13">
        <v>70.188598958796007</v>
      </c>
      <c r="U317" s="13">
        <v>74.043101796198542</v>
      </c>
      <c r="V317" s="13">
        <v>76.511435590441934</v>
      </c>
      <c r="W317" s="13">
        <v>81.509307853523694</v>
      </c>
      <c r="X317" s="13">
        <v>89.686680535662276</v>
      </c>
      <c r="Y317" s="13">
        <v>95.025504486817454</v>
      </c>
      <c r="Z317" s="13">
        <v>98.242666755085068</v>
      </c>
      <c r="AA317" s="13">
        <v>98.278045790198476</v>
      </c>
      <c r="AB317" s="13">
        <v>100</v>
      </c>
      <c r="AC317" s="13">
        <v>101.10328083632632</v>
      </c>
      <c r="AD317" s="13">
        <v>103.33797148595353</v>
      </c>
      <c r="AE317" s="13">
        <v>107.72707816053992</v>
      </c>
      <c r="AF317" s="13">
        <v>110.80915616057354</v>
      </c>
      <c r="AG317" s="13">
        <v>115.55864134064487</v>
      </c>
      <c r="AH317" s="13">
        <v>118.67705599522579</v>
      </c>
    </row>
    <row r="318" spans="1:34" x14ac:dyDescent="0.25">
      <c r="A318" s="31">
        <v>60</v>
      </c>
      <c r="B318" s="31" t="s">
        <v>162</v>
      </c>
      <c r="C318" s="13">
        <v>45.452479432753059</v>
      </c>
      <c r="D318" s="13">
        <v>43.807771498663854</v>
      </c>
      <c r="E318" s="13">
        <v>49.198313481813841</v>
      </c>
      <c r="F318" s="13">
        <v>47.421233331436483</v>
      </c>
      <c r="G318" s="13">
        <v>52.447495140411775</v>
      </c>
      <c r="H318" s="13">
        <v>57.390785335506528</v>
      </c>
      <c r="I318" s="13">
        <v>55.996057877525416</v>
      </c>
      <c r="J318" s="13">
        <v>60.734707759769925</v>
      </c>
      <c r="K318" s="13">
        <v>59.231354709929249</v>
      </c>
      <c r="L318" s="13">
        <v>63.603079776764758</v>
      </c>
      <c r="M318" s="13">
        <v>62.364958603841352</v>
      </c>
      <c r="N318" s="13">
        <v>66.646672664867211</v>
      </c>
      <c r="O318" s="13">
        <v>70.32953716131594</v>
      </c>
      <c r="P318" s="13">
        <v>73.453797561333914</v>
      </c>
      <c r="Q318" s="13">
        <v>76.178287664449869</v>
      </c>
      <c r="R318" s="13">
        <v>79.347722050880733</v>
      </c>
      <c r="S318" s="13">
        <v>77.885259435799171</v>
      </c>
      <c r="T318" s="13">
        <v>81.578906957816983</v>
      </c>
      <c r="U318" s="13">
        <v>85.65261583088747</v>
      </c>
      <c r="V318" s="13">
        <v>85.105779391635522</v>
      </c>
      <c r="W318" s="13">
        <v>89.169852142305686</v>
      </c>
      <c r="X318" s="13">
        <v>93.170638763923762</v>
      </c>
      <c r="Y318" s="13">
        <v>93.301163092299106</v>
      </c>
      <c r="Z318" s="13">
        <v>98.766407569457485</v>
      </c>
      <c r="AA318" s="13">
        <v>99.584731668940506</v>
      </c>
      <c r="AB318" s="13">
        <v>100</v>
      </c>
      <c r="AC318" s="13">
        <v>104.83738768103511</v>
      </c>
      <c r="AD318" s="13">
        <v>104.91087820896149</v>
      </c>
      <c r="AE318" s="13">
        <v>109.86549120144599</v>
      </c>
      <c r="AF318" s="13">
        <v>109.92613919325683</v>
      </c>
      <c r="AG318" s="13">
        <v>114.63765187697661</v>
      </c>
      <c r="AH318" s="13">
        <v>114.52507168553707</v>
      </c>
    </row>
    <row r="319" spans="1:34" x14ac:dyDescent="0.25">
      <c r="A319" s="31">
        <v>61</v>
      </c>
      <c r="B319" s="31" t="s">
        <v>99</v>
      </c>
      <c r="C319" s="13">
        <v>37.100573089698628</v>
      </c>
      <c r="D319" s="13">
        <v>39.098718679133576</v>
      </c>
      <c r="E319" s="13">
        <v>41.047566741291149</v>
      </c>
      <c r="F319" s="13">
        <v>42.940201475425319</v>
      </c>
      <c r="G319" s="13">
        <v>44.844492489602672</v>
      </c>
      <c r="H319" s="13">
        <v>46.856781985545723</v>
      </c>
      <c r="I319" s="13">
        <v>48.931339544351367</v>
      </c>
      <c r="J319" s="13">
        <v>50.964087645999378</v>
      </c>
      <c r="K319" s="13">
        <v>52.858379815146698</v>
      </c>
      <c r="L319" s="13">
        <v>54.523694634595834</v>
      </c>
      <c r="M319" s="13">
        <v>55.787098966556108</v>
      </c>
      <c r="N319" s="13">
        <v>58.966686652442341</v>
      </c>
      <c r="O319" s="13">
        <v>61.784020455545026</v>
      </c>
      <c r="P319" s="13">
        <v>66.669540864650614</v>
      </c>
      <c r="Q319" s="13">
        <v>69.187723157433638</v>
      </c>
      <c r="R319" s="13">
        <v>71.778885565245005</v>
      </c>
      <c r="S319" s="13">
        <v>74.067703641950132</v>
      </c>
      <c r="T319" s="13">
        <v>78.405261113644201</v>
      </c>
      <c r="U319" s="13">
        <v>81.303328042667985</v>
      </c>
      <c r="V319" s="13">
        <v>84.233554965528896</v>
      </c>
      <c r="W319" s="13">
        <v>86.95786601532005</v>
      </c>
      <c r="X319" s="13">
        <v>91.430974757050762</v>
      </c>
      <c r="Y319" s="13">
        <v>93.883349562635033</v>
      </c>
      <c r="Z319" s="13">
        <v>96.987186314063536</v>
      </c>
      <c r="AA319" s="13">
        <v>97.360610031625342</v>
      </c>
      <c r="AB319" s="13">
        <v>100</v>
      </c>
      <c r="AC319" s="13">
        <v>100.8267795926598</v>
      </c>
      <c r="AD319" s="13">
        <v>101.63324626751903</v>
      </c>
      <c r="AE319" s="13">
        <v>104.20749332927312</v>
      </c>
      <c r="AF319" s="13">
        <v>106.42462224580335</v>
      </c>
      <c r="AG319" s="13">
        <v>106.80360312635509</v>
      </c>
      <c r="AH319" s="13">
        <v>109.47673638901152</v>
      </c>
    </row>
    <row r="320" spans="1:34" x14ac:dyDescent="0.25">
      <c r="A320" s="31">
        <v>62</v>
      </c>
      <c r="B320" s="31" t="s">
        <v>163</v>
      </c>
      <c r="C320" s="13">
        <v>39.825326706198659</v>
      </c>
      <c r="D320" s="13">
        <v>41.199307780420604</v>
      </c>
      <c r="E320" s="13">
        <v>43.061477200001349</v>
      </c>
      <c r="F320" s="13">
        <v>44.622193393853543</v>
      </c>
      <c r="G320" s="13">
        <v>46.185340667384985</v>
      </c>
      <c r="H320" s="13">
        <v>47.302426276250685</v>
      </c>
      <c r="I320" s="13">
        <v>49.153950019044281</v>
      </c>
      <c r="J320" s="13">
        <v>50.671488720105806</v>
      </c>
      <c r="K320" s="13">
        <v>52.905215381948338</v>
      </c>
      <c r="L320" s="13">
        <v>54.947648830771712</v>
      </c>
      <c r="M320" s="13">
        <v>56.640450948614273</v>
      </c>
      <c r="N320" s="13">
        <v>58.560769015543471</v>
      </c>
      <c r="O320" s="13">
        <v>60.491724887518025</v>
      </c>
      <c r="P320" s="13">
        <v>62.954619752237036</v>
      </c>
      <c r="Q320" s="13">
        <v>65.199439493255227</v>
      </c>
      <c r="R320" s="13">
        <v>67.014632195586273</v>
      </c>
      <c r="S320" s="13">
        <v>69.106815259987258</v>
      </c>
      <c r="T320" s="13">
        <v>72.788083123049503</v>
      </c>
      <c r="U320" s="13">
        <v>79.06389190950091</v>
      </c>
      <c r="V320" s="13">
        <v>86.25536472129339</v>
      </c>
      <c r="W320" s="13">
        <v>88.912808514745961</v>
      </c>
      <c r="X320" s="13">
        <v>95.93869901846503</v>
      </c>
      <c r="Y320" s="13">
        <v>95.400850895405597</v>
      </c>
      <c r="Z320" s="13">
        <v>94.177471125742784</v>
      </c>
      <c r="AA320" s="13">
        <v>96.869970075238825</v>
      </c>
      <c r="AB320" s="13">
        <v>100</v>
      </c>
      <c r="AC320" s="13">
        <v>102.83087830896659</v>
      </c>
      <c r="AD320" s="13">
        <v>105.93442097845406</v>
      </c>
      <c r="AE320" s="13">
        <v>107.56346467803849</v>
      </c>
      <c r="AF320" s="13">
        <v>108.8507826702519</v>
      </c>
      <c r="AG320" s="13">
        <v>112.4077192413318</v>
      </c>
      <c r="AH320" s="13">
        <v>117.18236325676523</v>
      </c>
    </row>
    <row r="321" spans="1:34" x14ac:dyDescent="0.25">
      <c r="A321" s="31">
        <v>63</v>
      </c>
      <c r="B321" s="31" t="s">
        <v>164</v>
      </c>
      <c r="C321" s="13">
        <v>38.822373222767212</v>
      </c>
      <c r="D321" s="13">
        <v>40.076675392346296</v>
      </c>
      <c r="E321" s="13">
        <v>40.952921896123087</v>
      </c>
      <c r="F321" s="13">
        <v>42.420285875609054</v>
      </c>
      <c r="G321" s="13">
        <v>42.97497857654151</v>
      </c>
      <c r="H321" s="13">
        <v>43.209359525941011</v>
      </c>
      <c r="I321" s="13">
        <v>44.28593076414603</v>
      </c>
      <c r="J321" s="13">
        <v>45.713991338249429</v>
      </c>
      <c r="K321" s="13">
        <v>47.677350794456402</v>
      </c>
      <c r="L321" s="13">
        <v>49.230544237383619</v>
      </c>
      <c r="M321" s="13">
        <v>50.906745052844649</v>
      </c>
      <c r="N321" s="13">
        <v>52.363611636831997</v>
      </c>
      <c r="O321" s="13">
        <v>54.315879622082782</v>
      </c>
      <c r="P321" s="13">
        <v>56.786005037434876</v>
      </c>
      <c r="Q321" s="13">
        <v>58.741649638318279</v>
      </c>
      <c r="R321" s="13">
        <v>60.3556245339771</v>
      </c>
      <c r="S321" s="13">
        <v>61.766965117763085</v>
      </c>
      <c r="T321" s="13">
        <v>65.257177728746285</v>
      </c>
      <c r="U321" s="13">
        <v>71.874480113658791</v>
      </c>
      <c r="V321" s="13">
        <v>78.100232531144428</v>
      </c>
      <c r="W321" s="13">
        <v>85.681560375016446</v>
      </c>
      <c r="X321" s="13">
        <v>90.651809888313664</v>
      </c>
      <c r="Y321" s="13">
        <v>92.504691942877571</v>
      </c>
      <c r="Z321" s="13">
        <v>92.892013752893931</v>
      </c>
      <c r="AA321" s="13">
        <v>96.212030718197724</v>
      </c>
      <c r="AB321" s="13">
        <v>100</v>
      </c>
      <c r="AC321" s="13">
        <v>102.32327897442279</v>
      </c>
      <c r="AD321" s="13">
        <v>104.81798932175688</v>
      </c>
      <c r="AE321" s="13">
        <v>106.09813293529808</v>
      </c>
      <c r="AF321" s="13">
        <v>107.21554913476291</v>
      </c>
      <c r="AG321" s="13">
        <v>110.2296897845324</v>
      </c>
      <c r="AH321" s="13">
        <v>115.0502427620313</v>
      </c>
    </row>
    <row r="322" spans="1:34" s="33" customFormat="1" x14ac:dyDescent="0.25">
      <c r="A322" s="33" t="s">
        <v>499</v>
      </c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</row>
    <row r="323" spans="1:34" x14ac:dyDescent="0.25">
      <c r="A323" s="31">
        <v>1</v>
      </c>
      <c r="B323" s="31" t="s">
        <v>108</v>
      </c>
      <c r="C323" s="13" t="s">
        <v>166</v>
      </c>
      <c r="D323" s="13" t="s">
        <v>166</v>
      </c>
      <c r="E323" s="13" t="s">
        <v>166</v>
      </c>
      <c r="F323" s="13" t="s">
        <v>166</v>
      </c>
      <c r="G323" s="13" t="s">
        <v>166</v>
      </c>
      <c r="H323" s="13" t="s">
        <v>166</v>
      </c>
      <c r="I323" s="13" t="s">
        <v>166</v>
      </c>
      <c r="J323" s="13" t="s">
        <v>166</v>
      </c>
      <c r="K323" s="13" t="s">
        <v>166</v>
      </c>
      <c r="L323" s="13" t="s">
        <v>166</v>
      </c>
      <c r="M323" s="13" t="s">
        <v>166</v>
      </c>
      <c r="N323" s="13" t="s">
        <v>166</v>
      </c>
      <c r="O323" s="13" t="s">
        <v>166</v>
      </c>
      <c r="P323" s="13" t="s">
        <v>166</v>
      </c>
      <c r="Q323" s="13" t="s">
        <v>166</v>
      </c>
      <c r="R323" s="13" t="s">
        <v>166</v>
      </c>
      <c r="S323" s="13" t="s">
        <v>166</v>
      </c>
      <c r="T323" s="13" t="s">
        <v>166</v>
      </c>
      <c r="U323" s="13" t="s">
        <v>166</v>
      </c>
      <c r="V323" s="13" t="s">
        <v>166</v>
      </c>
      <c r="W323" s="13" t="s">
        <v>166</v>
      </c>
      <c r="X323" s="13" t="s">
        <v>166</v>
      </c>
      <c r="Y323" s="13" t="s">
        <v>166</v>
      </c>
      <c r="Z323" s="13" t="s">
        <v>166</v>
      </c>
      <c r="AA323" s="13" t="s">
        <v>166</v>
      </c>
      <c r="AB323" s="13" t="s">
        <v>166</v>
      </c>
      <c r="AC323" s="13" t="s">
        <v>166</v>
      </c>
      <c r="AD323" s="13" t="s">
        <v>166</v>
      </c>
      <c r="AE323" s="13" t="s">
        <v>166</v>
      </c>
      <c r="AF323" s="13" t="s">
        <v>166</v>
      </c>
      <c r="AG323" s="13" t="s">
        <v>166</v>
      </c>
      <c r="AH323" s="13" t="s">
        <v>166</v>
      </c>
    </row>
    <row r="324" spans="1:34" x14ac:dyDescent="0.25">
      <c r="A324" s="31">
        <v>2</v>
      </c>
      <c r="B324" s="31" t="s">
        <v>109</v>
      </c>
      <c r="C324" s="13" t="s">
        <v>166</v>
      </c>
      <c r="D324" s="13" t="s">
        <v>166</v>
      </c>
      <c r="E324" s="13" t="s">
        <v>166</v>
      </c>
      <c r="F324" s="13" t="s">
        <v>166</v>
      </c>
      <c r="G324" s="13" t="s">
        <v>166</v>
      </c>
      <c r="H324" s="13" t="s">
        <v>166</v>
      </c>
      <c r="I324" s="13" t="s">
        <v>166</v>
      </c>
      <c r="J324" s="13" t="s">
        <v>166</v>
      </c>
      <c r="K324" s="13" t="s">
        <v>166</v>
      </c>
      <c r="L324" s="13" t="s">
        <v>166</v>
      </c>
      <c r="M324" s="13" t="s">
        <v>166</v>
      </c>
      <c r="N324" s="13" t="s">
        <v>166</v>
      </c>
      <c r="O324" s="13" t="s">
        <v>166</v>
      </c>
      <c r="P324" s="13" t="s">
        <v>166</v>
      </c>
      <c r="Q324" s="13" t="s">
        <v>166</v>
      </c>
      <c r="R324" s="13" t="s">
        <v>166</v>
      </c>
      <c r="S324" s="13" t="s">
        <v>166</v>
      </c>
      <c r="T324" s="13">
        <v>178.72462110380326</v>
      </c>
      <c r="U324" s="13">
        <v>117.98157127856626</v>
      </c>
      <c r="V324" s="13">
        <v>88.546509053880527</v>
      </c>
      <c r="W324" s="13">
        <v>81.702016405764894</v>
      </c>
      <c r="X324" s="13">
        <v>80.908112656456069</v>
      </c>
      <c r="Y324" s="13">
        <v>82.07687319943858</v>
      </c>
      <c r="Z324" s="13">
        <v>85.039798625756859</v>
      </c>
      <c r="AA324" s="13">
        <v>89.666798177970662</v>
      </c>
      <c r="AB324" s="13">
        <v>100</v>
      </c>
      <c r="AC324" s="13">
        <v>111.70937688509574</v>
      </c>
      <c r="AD324" s="13">
        <v>113.20412968665096</v>
      </c>
      <c r="AE324" s="13">
        <v>108.33649314771679</v>
      </c>
      <c r="AF324" s="13">
        <v>93.853532177683491</v>
      </c>
      <c r="AG324" s="13">
        <v>80.356784121499459</v>
      </c>
      <c r="AH324" s="13">
        <v>73.465669492646072</v>
      </c>
    </row>
    <row r="325" spans="1:34" x14ac:dyDescent="0.25">
      <c r="A325" s="31">
        <v>3</v>
      </c>
      <c r="B325" s="31" t="s">
        <v>110</v>
      </c>
      <c r="C325" s="13">
        <v>111.97894795778393</v>
      </c>
      <c r="D325" s="13">
        <v>121.41521575483839</v>
      </c>
      <c r="E325" s="13">
        <v>118.29349799788255</v>
      </c>
      <c r="F325" s="13">
        <v>108.18822587537797</v>
      </c>
      <c r="G325" s="13">
        <v>97.112363860604901</v>
      </c>
      <c r="H325" s="13">
        <v>125.93189603062665</v>
      </c>
      <c r="I325" s="13">
        <v>130.5346700083542</v>
      </c>
      <c r="J325" s="13">
        <v>104.45064184919416</v>
      </c>
      <c r="K325" s="13">
        <v>109.91378362812209</v>
      </c>
      <c r="L325" s="13">
        <v>111.60278337341732</v>
      </c>
      <c r="M325" s="13">
        <v>103.34955921412994</v>
      </c>
      <c r="N325" s="13">
        <v>106.02167789907442</v>
      </c>
      <c r="O325" s="13">
        <v>110.98419072889294</v>
      </c>
      <c r="P325" s="13">
        <v>106.44398584827208</v>
      </c>
      <c r="Q325" s="13">
        <v>109.80423734551916</v>
      </c>
      <c r="R325" s="13">
        <v>104.23813877284731</v>
      </c>
      <c r="S325" s="13">
        <v>107.96817860223126</v>
      </c>
      <c r="T325" s="13">
        <v>105.23956859205552</v>
      </c>
      <c r="U325" s="13">
        <v>104.66807291301096</v>
      </c>
      <c r="V325" s="13">
        <v>100.66074899886962</v>
      </c>
      <c r="W325" s="13">
        <v>106.34711485594752</v>
      </c>
      <c r="X325" s="13">
        <v>104.40266017978136</v>
      </c>
      <c r="Y325" s="13">
        <v>103.01207301495735</v>
      </c>
      <c r="Z325" s="13">
        <v>103.63553455208722</v>
      </c>
      <c r="AA325" s="13">
        <v>103.24605600066077</v>
      </c>
      <c r="AB325" s="13">
        <v>100</v>
      </c>
      <c r="AC325" s="13">
        <v>100.0811527608256</v>
      </c>
      <c r="AD325" s="13">
        <v>100.38588333554182</v>
      </c>
      <c r="AE325" s="13">
        <v>103.17657754121045</v>
      </c>
      <c r="AF325" s="13">
        <v>102.54049779993665</v>
      </c>
      <c r="AG325" s="13">
        <v>102.49390445973755</v>
      </c>
      <c r="AH325" s="13">
        <v>103.1331128418507</v>
      </c>
    </row>
    <row r="326" spans="1:34" x14ac:dyDescent="0.25">
      <c r="A326" s="31">
        <v>4</v>
      </c>
      <c r="B326" s="31" t="s">
        <v>111</v>
      </c>
      <c r="C326" s="13" t="s">
        <v>166</v>
      </c>
      <c r="D326" s="13" t="s">
        <v>166</v>
      </c>
      <c r="E326" s="13" t="s">
        <v>166</v>
      </c>
      <c r="F326" s="13" t="s">
        <v>166</v>
      </c>
      <c r="G326" s="13">
        <v>219.63058136214889</v>
      </c>
      <c r="H326" s="13">
        <v>171.19476828788115</v>
      </c>
      <c r="I326" s="13">
        <v>123.37910698202367</v>
      </c>
      <c r="J326" s="13">
        <v>162.45502026626377</v>
      </c>
      <c r="K326" s="13">
        <v>106.77087504070639</v>
      </c>
      <c r="L326" s="13">
        <v>115.77424023154849</v>
      </c>
      <c r="M326" s="13">
        <v>123.72256452131741</v>
      </c>
      <c r="N326" s="13">
        <v>111.0907444746241</v>
      </c>
      <c r="O326" s="13">
        <v>125.7700269902478</v>
      </c>
      <c r="P326" s="13">
        <v>117.63349637335931</v>
      </c>
      <c r="Q326" s="13">
        <v>121.81900132782711</v>
      </c>
      <c r="R326" s="13">
        <v>108.78492676054806</v>
      </c>
      <c r="S326" s="13">
        <v>125.72211640610757</v>
      </c>
      <c r="T326" s="13">
        <v>103.12148742433462</v>
      </c>
      <c r="U326" s="13">
        <v>108.59885754001868</v>
      </c>
      <c r="V326" s="13">
        <v>111.83430629179807</v>
      </c>
      <c r="W326" s="13">
        <v>113.68287026510845</v>
      </c>
      <c r="X326" s="13">
        <v>113.4738896579897</v>
      </c>
      <c r="Y326" s="13">
        <v>114.24654404204273</v>
      </c>
      <c r="Z326" s="13">
        <v>117.10561755647419</v>
      </c>
      <c r="AA326" s="13">
        <v>111.55485152049263</v>
      </c>
      <c r="AB326" s="13">
        <v>100</v>
      </c>
      <c r="AC326" s="13">
        <v>126.95027357783955</v>
      </c>
      <c r="AD326" s="13">
        <v>127.61857360720282</v>
      </c>
      <c r="AE326" s="13">
        <v>125.75769008274857</v>
      </c>
      <c r="AF326" s="13">
        <v>123.50024391298174</v>
      </c>
      <c r="AG326" s="13">
        <v>118.51746502994045</v>
      </c>
      <c r="AH326" s="13">
        <v>108.90221125939964</v>
      </c>
    </row>
    <row r="327" spans="1:34" x14ac:dyDescent="0.25">
      <c r="A327" s="31">
        <v>5</v>
      </c>
      <c r="B327" s="31" t="s">
        <v>112</v>
      </c>
      <c r="C327" s="13">
        <v>145.0347358192287</v>
      </c>
      <c r="D327" s="13">
        <v>163.95324053579918</v>
      </c>
      <c r="E327" s="13">
        <v>165.44239295877173</v>
      </c>
      <c r="F327" s="13">
        <v>155.81420713940696</v>
      </c>
      <c r="G327" s="13">
        <v>143.35067876546395</v>
      </c>
      <c r="H327" s="13">
        <v>124.78786063691724</v>
      </c>
      <c r="I327" s="13">
        <v>92.476996347158632</v>
      </c>
      <c r="J327" s="13">
        <v>137.99194127062981</v>
      </c>
      <c r="K327" s="13">
        <v>107.08988589572657</v>
      </c>
      <c r="L327" s="13">
        <v>129.65628119854267</v>
      </c>
      <c r="M327" s="13">
        <v>134.04241772308848</v>
      </c>
      <c r="N327" s="13">
        <v>109.90490478113813</v>
      </c>
      <c r="O327" s="13">
        <v>101.27941217429174</v>
      </c>
      <c r="P327" s="13">
        <v>100.10235465763743</v>
      </c>
      <c r="Q327" s="13">
        <v>105.14417895539258</v>
      </c>
      <c r="R327" s="13">
        <v>117.51882504678717</v>
      </c>
      <c r="S327" s="13">
        <v>100.60463384943509</v>
      </c>
      <c r="T327" s="13">
        <v>109.51223251637209</v>
      </c>
      <c r="U327" s="13">
        <v>110.39355301650384</v>
      </c>
      <c r="V327" s="13">
        <v>91.615362063910865</v>
      </c>
      <c r="W327" s="13">
        <v>98.096198036604591</v>
      </c>
      <c r="X327" s="13">
        <v>99.188636949751029</v>
      </c>
      <c r="Y327" s="13">
        <v>106.10811355690313</v>
      </c>
      <c r="Z327" s="13">
        <v>103.78073206928401</v>
      </c>
      <c r="AA327" s="13">
        <v>101.00878920764376</v>
      </c>
      <c r="AB327" s="13">
        <v>100</v>
      </c>
      <c r="AC327" s="13">
        <v>98.21282129096825</v>
      </c>
      <c r="AD327" s="13">
        <v>93.82957921186906</v>
      </c>
      <c r="AE327" s="13">
        <v>95.346517849821609</v>
      </c>
      <c r="AF327" s="13">
        <v>89.500175084717512</v>
      </c>
      <c r="AG327" s="13">
        <v>86.077356490601574</v>
      </c>
      <c r="AH327" s="13">
        <v>92.179704333598352</v>
      </c>
    </row>
    <row r="328" spans="1:34" x14ac:dyDescent="0.25">
      <c r="A328" s="31">
        <v>6</v>
      </c>
      <c r="B328" s="31" t="s">
        <v>13</v>
      </c>
      <c r="C328" s="13">
        <v>166.71834935496668</v>
      </c>
      <c r="D328" s="13">
        <v>156.26171962897214</v>
      </c>
      <c r="E328" s="13">
        <v>162.00453612701153</v>
      </c>
      <c r="F328" s="13">
        <v>161.69381197781559</v>
      </c>
      <c r="G328" s="13">
        <v>152.81983153141772</v>
      </c>
      <c r="H328" s="13">
        <v>150.96082122686747</v>
      </c>
      <c r="I328" s="13">
        <v>145.50089410299427</v>
      </c>
      <c r="J328" s="13">
        <v>144.01038878422045</v>
      </c>
      <c r="K328" s="13">
        <v>141.91208943413406</v>
      </c>
      <c r="L328" s="13">
        <v>141.57767077427312</v>
      </c>
      <c r="M328" s="13">
        <v>137.29979143718776</v>
      </c>
      <c r="N328" s="13">
        <v>130.64146592788919</v>
      </c>
      <c r="O328" s="13">
        <v>130.00919519580566</v>
      </c>
      <c r="P328" s="13">
        <v>127.80710037823596</v>
      </c>
      <c r="Q328" s="13">
        <v>125.01731658777061</v>
      </c>
      <c r="R328" s="13">
        <v>125.25999913333622</v>
      </c>
      <c r="S328" s="13">
        <v>123.30263943805909</v>
      </c>
      <c r="T328" s="13">
        <v>117.18338027178731</v>
      </c>
      <c r="U328" s="13">
        <v>116.79373019037379</v>
      </c>
      <c r="V328" s="13">
        <v>114.26743149667482</v>
      </c>
      <c r="W328" s="13">
        <v>112.16311807486215</v>
      </c>
      <c r="X328" s="13">
        <v>108.61955408710693</v>
      </c>
      <c r="Y328" s="13">
        <v>108.89574811106714</v>
      </c>
      <c r="Z328" s="13">
        <v>104.79520944541157</v>
      </c>
      <c r="AA328" s="13">
        <v>102.2086831851385</v>
      </c>
      <c r="AB328" s="13">
        <v>100</v>
      </c>
      <c r="AC328" s="13">
        <v>98.715728120300511</v>
      </c>
      <c r="AD328" s="13">
        <v>97.144874767179232</v>
      </c>
      <c r="AE328" s="13">
        <v>94.107215304760985</v>
      </c>
      <c r="AF328" s="13">
        <v>93.793612008169745</v>
      </c>
      <c r="AG328" s="13">
        <v>92.155525290271001</v>
      </c>
      <c r="AH328" s="13">
        <v>91.239953779243109</v>
      </c>
    </row>
    <row r="329" spans="1:34" x14ac:dyDescent="0.25">
      <c r="A329" s="31">
        <v>7</v>
      </c>
      <c r="B329" s="31" t="s">
        <v>15</v>
      </c>
      <c r="C329" s="13">
        <v>274.48397013614408</v>
      </c>
      <c r="D329" s="13">
        <v>216.75987341223393</v>
      </c>
      <c r="E329" s="13">
        <v>139.34563290786465</v>
      </c>
      <c r="F329" s="13">
        <v>180.51844898548632</v>
      </c>
      <c r="G329" s="13">
        <v>125.86057165871645</v>
      </c>
      <c r="H329" s="13">
        <v>134.56052532429084</v>
      </c>
      <c r="I329" s="13">
        <v>138.04222987896458</v>
      </c>
      <c r="J329" s="13">
        <v>134.48090371167294</v>
      </c>
      <c r="K329" s="13">
        <v>135.58739850718274</v>
      </c>
      <c r="L329" s="13">
        <v>131.28670235605571</v>
      </c>
      <c r="M329" s="13">
        <v>124.01596031489268</v>
      </c>
      <c r="N329" s="13">
        <v>120.86104864225561</v>
      </c>
      <c r="O329" s="13">
        <v>116.32045820954897</v>
      </c>
      <c r="P329" s="13">
        <v>115.97281597193617</v>
      </c>
      <c r="Q329" s="13">
        <v>113.44769518675955</v>
      </c>
      <c r="R329" s="13">
        <v>112.74478970723145</v>
      </c>
      <c r="S329" s="13">
        <v>108.65119132835666</v>
      </c>
      <c r="T329" s="13">
        <v>107.07487809210203</v>
      </c>
      <c r="U329" s="13">
        <v>108.85532325447625</v>
      </c>
      <c r="V329" s="13">
        <v>106.21709925350623</v>
      </c>
      <c r="W329" s="13">
        <v>102.42816200857526</v>
      </c>
      <c r="X329" s="13">
        <v>105.74806178909606</v>
      </c>
      <c r="Y329" s="13">
        <v>102.93964751405896</v>
      </c>
      <c r="Z329" s="13">
        <v>103.38493148299698</v>
      </c>
      <c r="AA329" s="13">
        <v>99.765079491765192</v>
      </c>
      <c r="AB329" s="13">
        <v>100</v>
      </c>
      <c r="AC329" s="13">
        <v>99.333320598292232</v>
      </c>
      <c r="AD329" s="13">
        <v>97.614174924601457</v>
      </c>
      <c r="AE329" s="13">
        <v>98.481416556695748</v>
      </c>
      <c r="AF329" s="13">
        <v>95.448182242395958</v>
      </c>
      <c r="AG329" s="13">
        <v>95.557085557894126</v>
      </c>
      <c r="AH329" s="13">
        <v>95.179476766689703</v>
      </c>
    </row>
    <row r="330" spans="1:34" x14ac:dyDescent="0.25">
      <c r="A330" s="31">
        <v>8</v>
      </c>
      <c r="B330" s="31" t="s">
        <v>113</v>
      </c>
      <c r="C330" s="13">
        <v>95.118517673020563</v>
      </c>
      <c r="D330" s="13">
        <v>97.881837046317685</v>
      </c>
      <c r="E330" s="13">
        <v>98.884581915987667</v>
      </c>
      <c r="F330" s="13">
        <v>94.555494619792356</v>
      </c>
      <c r="G330" s="13">
        <v>91.116173120728917</v>
      </c>
      <c r="H330" s="13">
        <v>89.102735453978426</v>
      </c>
      <c r="I330" s="13">
        <v>85.203551284017507</v>
      </c>
      <c r="J330" s="13">
        <v>77.555452148286022</v>
      </c>
      <c r="K330" s="13">
        <v>67.854574076838517</v>
      </c>
      <c r="L330" s="13">
        <v>118.03588290840418</v>
      </c>
      <c r="M330" s="13">
        <v>107.54307099993548</v>
      </c>
      <c r="N330" s="13">
        <v>102.2160438302396</v>
      </c>
      <c r="O330" s="13">
        <v>96.6146235894265</v>
      </c>
      <c r="P330" s="13">
        <v>93.018929352123152</v>
      </c>
      <c r="Q330" s="13">
        <v>92.436819433916909</v>
      </c>
      <c r="R330" s="13">
        <v>93.877321116764605</v>
      </c>
      <c r="S330" s="13">
        <v>96.69029132784776</v>
      </c>
      <c r="T330" s="13">
        <v>94.328054106571813</v>
      </c>
      <c r="U330" s="13">
        <v>85.300214103537385</v>
      </c>
      <c r="V330" s="13">
        <v>74.759088836225274</v>
      </c>
      <c r="W330" s="13">
        <v>69.250159275366329</v>
      </c>
      <c r="X330" s="13">
        <v>70.435927958132879</v>
      </c>
      <c r="Y330" s="13">
        <v>77.801031641679586</v>
      </c>
      <c r="Z330" s="13">
        <v>88.433749856295151</v>
      </c>
      <c r="AA330" s="13">
        <v>96.585695658472972</v>
      </c>
      <c r="AB330" s="13">
        <v>100</v>
      </c>
      <c r="AC330" s="13">
        <v>93.561123481970753</v>
      </c>
      <c r="AD330" s="13">
        <v>83.088223075261297</v>
      </c>
      <c r="AE330" s="13">
        <v>75.48195226521338</v>
      </c>
      <c r="AF330" s="13">
        <v>70.590560630232517</v>
      </c>
      <c r="AG330" s="13">
        <v>66.797589942954858</v>
      </c>
      <c r="AH330" s="13">
        <v>62.738799555809294</v>
      </c>
    </row>
    <row r="331" spans="1:34" x14ac:dyDescent="0.25">
      <c r="A331" s="31">
        <v>9</v>
      </c>
      <c r="B331" s="31" t="s">
        <v>114</v>
      </c>
      <c r="C331" s="13">
        <v>66.472566771693309</v>
      </c>
      <c r="D331" s="13">
        <v>68.934330399488218</v>
      </c>
      <c r="E331" s="13">
        <v>64.894147910635567</v>
      </c>
      <c r="F331" s="13">
        <v>66.709360657487466</v>
      </c>
      <c r="G331" s="13">
        <v>68.83248067097901</v>
      </c>
      <c r="H331" s="13">
        <v>71.786835067537609</v>
      </c>
      <c r="I331" s="13">
        <v>70.801935398135612</v>
      </c>
      <c r="J331" s="13">
        <v>75.954490239576742</v>
      </c>
      <c r="K331" s="13">
        <v>74.305482576956592</v>
      </c>
      <c r="L331" s="13">
        <v>76.317817920950006</v>
      </c>
      <c r="M331" s="13">
        <v>76.686197682638962</v>
      </c>
      <c r="N331" s="13">
        <v>81.748435539314869</v>
      </c>
      <c r="O331" s="13">
        <v>83.259823673221831</v>
      </c>
      <c r="P331" s="13">
        <v>85.36043014827959</v>
      </c>
      <c r="Q331" s="13">
        <v>84.545933382877237</v>
      </c>
      <c r="R331" s="13">
        <v>85.123045362070869</v>
      </c>
      <c r="S331" s="13">
        <v>85.916853106237909</v>
      </c>
      <c r="T331" s="13">
        <v>86.444245622679517</v>
      </c>
      <c r="U331" s="13">
        <v>85.942770708984867</v>
      </c>
      <c r="V331" s="13">
        <v>88.528703535077597</v>
      </c>
      <c r="W331" s="13">
        <v>90.387346757497738</v>
      </c>
      <c r="X331" s="13">
        <v>92.841852784306965</v>
      </c>
      <c r="Y331" s="13">
        <v>95.734890940008924</v>
      </c>
      <c r="Z331" s="13">
        <v>94.436063243831555</v>
      </c>
      <c r="AA331" s="13">
        <v>96.115215230801482</v>
      </c>
      <c r="AB331" s="13">
        <v>100</v>
      </c>
      <c r="AC331" s="13">
        <v>99.680594893790328</v>
      </c>
      <c r="AD331" s="13">
        <v>102.95978493760121</v>
      </c>
      <c r="AE331" s="13">
        <v>103.25351836363822</v>
      </c>
      <c r="AF331" s="13">
        <v>106.64836192963728</v>
      </c>
      <c r="AG331" s="13">
        <v>106.97889400814361</v>
      </c>
      <c r="AH331" s="13">
        <v>107.63809121374864</v>
      </c>
    </row>
    <row r="332" spans="1:34" x14ac:dyDescent="0.25">
      <c r="A332" s="31">
        <v>10</v>
      </c>
      <c r="B332" s="31" t="s">
        <v>115</v>
      </c>
      <c r="C332" s="13">
        <v>67.464446236833183</v>
      </c>
      <c r="D332" s="13">
        <v>67.181927165833358</v>
      </c>
      <c r="E332" s="13">
        <v>72.61341489272094</v>
      </c>
      <c r="F332" s="13">
        <v>75.796622502501293</v>
      </c>
      <c r="G332" s="13">
        <v>78.327141137675611</v>
      </c>
      <c r="H332" s="13">
        <v>74.834615499745553</v>
      </c>
      <c r="I332" s="13">
        <v>79.436077177648386</v>
      </c>
      <c r="J332" s="13">
        <v>77.716428296431957</v>
      </c>
      <c r="K332" s="13">
        <v>80.488172263085929</v>
      </c>
      <c r="L332" s="13">
        <v>82.445758935196523</v>
      </c>
      <c r="M332" s="13">
        <v>83.605137117650187</v>
      </c>
      <c r="N332" s="13">
        <v>85.517466187902997</v>
      </c>
      <c r="O332" s="13">
        <v>84.311010422824666</v>
      </c>
      <c r="P332" s="13">
        <v>84.714005517373337</v>
      </c>
      <c r="Q332" s="13">
        <v>86.216864830213623</v>
      </c>
      <c r="R332" s="13">
        <v>88.753936498124688</v>
      </c>
      <c r="S332" s="13">
        <v>86.653329275069069</v>
      </c>
      <c r="T332" s="13">
        <v>89.076345108483849</v>
      </c>
      <c r="U332" s="13">
        <v>89.557886299546496</v>
      </c>
      <c r="V332" s="13">
        <v>88.856505629059626</v>
      </c>
      <c r="W332" s="13">
        <v>92.958553608651044</v>
      </c>
      <c r="X332" s="13">
        <v>95.069987355691666</v>
      </c>
      <c r="Y332" s="13">
        <v>96.088781988714103</v>
      </c>
      <c r="Z332" s="13">
        <v>98.107217453666408</v>
      </c>
      <c r="AA332" s="13">
        <v>99.74664352544535</v>
      </c>
      <c r="AB332" s="13">
        <v>100</v>
      </c>
      <c r="AC332" s="13">
        <v>100.32864173339973</v>
      </c>
      <c r="AD332" s="13">
        <v>102.17757440656115</v>
      </c>
      <c r="AE332" s="13">
        <v>105.42384603058133</v>
      </c>
      <c r="AF332" s="13">
        <v>103.93221291636281</v>
      </c>
      <c r="AG332" s="13">
        <v>106.27287932469306</v>
      </c>
      <c r="AH332" s="13">
        <v>108.53808842718662</v>
      </c>
    </row>
    <row r="333" spans="1:34" x14ac:dyDescent="0.25">
      <c r="A333" s="31">
        <v>11</v>
      </c>
      <c r="B333" s="31" t="s">
        <v>116</v>
      </c>
      <c r="C333" s="13">
        <v>73.58627388543556</v>
      </c>
      <c r="D333" s="13">
        <v>71.729649646307621</v>
      </c>
      <c r="E333" s="13">
        <v>74.452310193141699</v>
      </c>
      <c r="F333" s="13">
        <v>74.957937065316045</v>
      </c>
      <c r="G333" s="13">
        <v>80.522818556322491</v>
      </c>
      <c r="H333" s="13">
        <v>80.90434881100947</v>
      </c>
      <c r="I333" s="13">
        <v>82.997194694819328</v>
      </c>
      <c r="J333" s="13">
        <v>80.975593955981665</v>
      </c>
      <c r="K333" s="13">
        <v>81.987822075494378</v>
      </c>
      <c r="L333" s="13">
        <v>86.057186721720313</v>
      </c>
      <c r="M333" s="13">
        <v>88.265785934606285</v>
      </c>
      <c r="N333" s="13">
        <v>89.77493423986067</v>
      </c>
      <c r="O333" s="13">
        <v>89.305170054904821</v>
      </c>
      <c r="P333" s="13">
        <v>90.44208089139714</v>
      </c>
      <c r="Q333" s="13">
        <v>93.00435053684177</v>
      </c>
      <c r="R333" s="13">
        <v>93.81743127873159</v>
      </c>
      <c r="S333" s="13">
        <v>92.391489748808851</v>
      </c>
      <c r="T333" s="13">
        <v>93.936133545388145</v>
      </c>
      <c r="U333" s="13">
        <v>93.525987274710303</v>
      </c>
      <c r="V333" s="13">
        <v>95.406697550168033</v>
      </c>
      <c r="W333" s="13">
        <v>95.889688502346914</v>
      </c>
      <c r="X333" s="13">
        <v>95.577276864959856</v>
      </c>
      <c r="Y333" s="13">
        <v>96.891588647406337</v>
      </c>
      <c r="Z333" s="13">
        <v>99.26994957727014</v>
      </c>
      <c r="AA333" s="13">
        <v>99.347288315765425</v>
      </c>
      <c r="AB333" s="13">
        <v>100</v>
      </c>
      <c r="AC333" s="13">
        <v>100.87011683561478</v>
      </c>
      <c r="AD333" s="13">
        <v>103.29455257149071</v>
      </c>
      <c r="AE333" s="13">
        <v>104.50323182943357</v>
      </c>
      <c r="AF333" s="13">
        <v>105.6931621808727</v>
      </c>
      <c r="AG333" s="13">
        <v>106.58602870335756</v>
      </c>
      <c r="AH333" s="13">
        <v>107.22853055042958</v>
      </c>
    </row>
    <row r="334" spans="1:34" x14ac:dyDescent="0.25">
      <c r="A334" s="31">
        <v>12</v>
      </c>
      <c r="B334" s="31" t="s">
        <v>117</v>
      </c>
      <c r="C334" s="13">
        <v>68.4476751747127</v>
      </c>
      <c r="D334" s="13">
        <v>69.720509492130461</v>
      </c>
      <c r="E334" s="13">
        <v>71.6189316256106</v>
      </c>
      <c r="F334" s="13">
        <v>73.694139841999757</v>
      </c>
      <c r="G334" s="13">
        <v>75.23576319158181</v>
      </c>
      <c r="H334" s="13">
        <v>76.984233628952794</v>
      </c>
      <c r="I334" s="13">
        <v>78.624092062658605</v>
      </c>
      <c r="J334" s="13">
        <v>80.516594470120296</v>
      </c>
      <c r="K334" s="13">
        <v>81.823922619597695</v>
      </c>
      <c r="L334" s="13">
        <v>83.634417235380695</v>
      </c>
      <c r="M334" s="13">
        <v>85.310401897303336</v>
      </c>
      <c r="N334" s="13">
        <v>86.414489981680134</v>
      </c>
      <c r="O334" s="13">
        <v>87.20477220754465</v>
      </c>
      <c r="P334" s="13">
        <v>89.017249564804573</v>
      </c>
      <c r="Q334" s="13">
        <v>90.667100120947737</v>
      </c>
      <c r="R334" s="13">
        <v>90.339133105678712</v>
      </c>
      <c r="S334" s="13">
        <v>90.771847350417545</v>
      </c>
      <c r="T334" s="13">
        <v>90.671515729644881</v>
      </c>
      <c r="U334" s="13">
        <v>91.918801197513105</v>
      </c>
      <c r="V334" s="13">
        <v>91.573437380829091</v>
      </c>
      <c r="W334" s="13">
        <v>93.020348387250408</v>
      </c>
      <c r="X334" s="13">
        <v>94.46026855780967</v>
      </c>
      <c r="Y334" s="13">
        <v>96.397280938354641</v>
      </c>
      <c r="Z334" s="13">
        <v>97.48600789063218</v>
      </c>
      <c r="AA334" s="13">
        <v>98.691482530291708</v>
      </c>
      <c r="AB334" s="13">
        <v>100</v>
      </c>
      <c r="AC334" s="13">
        <v>101.10547322967319</v>
      </c>
      <c r="AD334" s="13">
        <v>102.25689737380915</v>
      </c>
      <c r="AE334" s="13">
        <v>103.28919120122818</v>
      </c>
      <c r="AF334" s="13">
        <v>104.63416057676655</v>
      </c>
      <c r="AG334" s="13">
        <v>105.80618594436312</v>
      </c>
      <c r="AH334" s="13">
        <v>106.44727600478694</v>
      </c>
    </row>
    <row r="335" spans="1:34" x14ac:dyDescent="0.25">
      <c r="A335" s="31">
        <v>13</v>
      </c>
      <c r="B335" s="31" t="s">
        <v>118</v>
      </c>
      <c r="C335" s="13">
        <v>64.366788611617963</v>
      </c>
      <c r="D335" s="13">
        <v>66.519340632400443</v>
      </c>
      <c r="E335" s="13">
        <v>68.021854391181733</v>
      </c>
      <c r="F335" s="13">
        <v>69.803193114890263</v>
      </c>
      <c r="G335" s="13">
        <v>71.491265864388495</v>
      </c>
      <c r="H335" s="13">
        <v>72.887988032067412</v>
      </c>
      <c r="I335" s="13">
        <v>74.217495785064713</v>
      </c>
      <c r="J335" s="13">
        <v>75.59736169431001</v>
      </c>
      <c r="K335" s="13">
        <v>77.362062068878316</v>
      </c>
      <c r="L335" s="13">
        <v>79.34030336135244</v>
      </c>
      <c r="M335" s="13">
        <v>81.28140879893418</v>
      </c>
      <c r="N335" s="13">
        <v>82.592203263622807</v>
      </c>
      <c r="O335" s="13">
        <v>84.118420356229862</v>
      </c>
      <c r="P335" s="13">
        <v>85.976127557770624</v>
      </c>
      <c r="Q335" s="13">
        <v>87.594579810548638</v>
      </c>
      <c r="R335" s="13">
        <v>88.340063284681989</v>
      </c>
      <c r="S335" s="13">
        <v>88.585090099277096</v>
      </c>
      <c r="T335" s="13">
        <v>88.989050379138689</v>
      </c>
      <c r="U335" s="13">
        <v>89.821306368890376</v>
      </c>
      <c r="V335" s="13">
        <v>91.160519077666891</v>
      </c>
      <c r="W335" s="13">
        <v>92.642150550865068</v>
      </c>
      <c r="X335" s="13">
        <v>94.614615842481882</v>
      </c>
      <c r="Y335" s="13">
        <v>96.147654244912772</v>
      </c>
      <c r="Z335" s="13">
        <v>96.996927472445918</v>
      </c>
      <c r="AA335" s="13">
        <v>98.368209985548305</v>
      </c>
      <c r="AB335" s="13">
        <v>100</v>
      </c>
      <c r="AC335" s="13">
        <v>101.54839945968061</v>
      </c>
      <c r="AD335" s="13">
        <v>103.06554500837083</v>
      </c>
      <c r="AE335" s="13">
        <v>104.82333411494055</v>
      </c>
      <c r="AF335" s="13">
        <v>106.1863843664042</v>
      </c>
      <c r="AG335" s="13">
        <v>107.44616880289023</v>
      </c>
      <c r="AH335" s="13">
        <v>109.59558013202613</v>
      </c>
    </row>
    <row r="336" spans="1:34" x14ac:dyDescent="0.25">
      <c r="A336" s="31">
        <v>14</v>
      </c>
      <c r="B336" s="31" t="s">
        <v>119</v>
      </c>
      <c r="C336" s="13">
        <v>57.790106333795649</v>
      </c>
      <c r="D336" s="13">
        <v>59.752862162097557</v>
      </c>
      <c r="E336" s="13">
        <v>60.887001842846594</v>
      </c>
      <c r="F336" s="13">
        <v>64.736441761478574</v>
      </c>
      <c r="G336" s="13">
        <v>67.983412047460419</v>
      </c>
      <c r="H336" s="13">
        <v>67.228751759811445</v>
      </c>
      <c r="I336" s="13">
        <v>71.451396180128967</v>
      </c>
      <c r="J336" s="13">
        <v>72.138939597665114</v>
      </c>
      <c r="K336" s="13">
        <v>75.473346984740473</v>
      </c>
      <c r="L336" s="13">
        <v>77.252439728612188</v>
      </c>
      <c r="M336" s="13">
        <v>78.859170664388529</v>
      </c>
      <c r="N336" s="13">
        <v>81.076698556834771</v>
      </c>
      <c r="O336" s="13">
        <v>83.397996997672095</v>
      </c>
      <c r="P336" s="13">
        <v>84.884539342215561</v>
      </c>
      <c r="Q336" s="13">
        <v>86.420862687619689</v>
      </c>
      <c r="R336" s="13">
        <v>86.21849145229875</v>
      </c>
      <c r="S336" s="13">
        <v>86.932029584708303</v>
      </c>
      <c r="T336" s="13">
        <v>87.23354513638094</v>
      </c>
      <c r="U336" s="13">
        <v>90.320272211405012</v>
      </c>
      <c r="V336" s="13">
        <v>91.493633567997577</v>
      </c>
      <c r="W336" s="13">
        <v>91.071570870758052</v>
      </c>
      <c r="X336" s="13">
        <v>93.939640649561298</v>
      </c>
      <c r="Y336" s="13">
        <v>94.51450035366716</v>
      </c>
      <c r="Z336" s="13">
        <v>96.177832812871003</v>
      </c>
      <c r="AA336" s="13">
        <v>97.409641488242201</v>
      </c>
      <c r="AB336" s="13">
        <v>100</v>
      </c>
      <c r="AC336" s="13">
        <v>99.072570658006981</v>
      </c>
      <c r="AD336" s="13">
        <v>101.24154100282412</v>
      </c>
      <c r="AE336" s="13">
        <v>103.70942692763415</v>
      </c>
      <c r="AF336" s="13">
        <v>104.42401242900439</v>
      </c>
      <c r="AG336" s="13">
        <v>105.23546435148646</v>
      </c>
      <c r="AH336" s="13">
        <v>107.57407024831275</v>
      </c>
    </row>
    <row r="337" spans="1:34" x14ac:dyDescent="0.25">
      <c r="A337" s="31">
        <v>15</v>
      </c>
      <c r="B337" s="31" t="s">
        <v>120</v>
      </c>
      <c r="C337" s="13">
        <v>62.399848243569082</v>
      </c>
      <c r="D337" s="13">
        <v>64.240411947209097</v>
      </c>
      <c r="E337" s="13">
        <v>66.225230537385855</v>
      </c>
      <c r="F337" s="13">
        <v>68.130954899970433</v>
      </c>
      <c r="G337" s="13">
        <v>69.296153637035289</v>
      </c>
      <c r="H337" s="13">
        <v>71.434896393356254</v>
      </c>
      <c r="I337" s="13">
        <v>72.66537892216725</v>
      </c>
      <c r="J337" s="13">
        <v>74.32374680872411</v>
      </c>
      <c r="K337" s="13">
        <v>76.03206787358171</v>
      </c>
      <c r="L337" s="13">
        <v>78.080275349525223</v>
      </c>
      <c r="M337" s="13">
        <v>79.443337865691277</v>
      </c>
      <c r="N337" s="13">
        <v>80.966415131003657</v>
      </c>
      <c r="O337" s="13">
        <v>82.34055229021709</v>
      </c>
      <c r="P337" s="13">
        <v>84.14227052274525</v>
      </c>
      <c r="Q337" s="13">
        <v>85.534444571641004</v>
      </c>
      <c r="R337" s="13">
        <v>86.803534599788534</v>
      </c>
      <c r="S337" s="13">
        <v>87.126684818562964</v>
      </c>
      <c r="T337" s="13">
        <v>87.893436784918677</v>
      </c>
      <c r="U337" s="13">
        <v>88.807549067947008</v>
      </c>
      <c r="V337" s="13">
        <v>90.170608905310459</v>
      </c>
      <c r="W337" s="13">
        <v>91.845919285806119</v>
      </c>
      <c r="X337" s="13">
        <v>93.469840362157271</v>
      </c>
      <c r="Y337" s="13">
        <v>95.297573396378624</v>
      </c>
      <c r="Z337" s="13">
        <v>96.480358679921679</v>
      </c>
      <c r="AA337" s="13">
        <v>97.862023479266838</v>
      </c>
      <c r="AB337" s="13">
        <v>100</v>
      </c>
      <c r="AC337" s="13">
        <v>102.07762829352845</v>
      </c>
      <c r="AD337" s="13">
        <v>104.38481461909332</v>
      </c>
      <c r="AE337" s="13">
        <v>106.11330139360996</v>
      </c>
      <c r="AF337" s="13">
        <v>107.85741250067412</v>
      </c>
      <c r="AG337" s="13">
        <v>109.10012882010516</v>
      </c>
      <c r="AH337" s="13">
        <v>111.55477577150555</v>
      </c>
    </row>
    <row r="338" spans="1:34" x14ac:dyDescent="0.25">
      <c r="A338" s="31">
        <v>16</v>
      </c>
      <c r="B338" s="31" t="s">
        <v>121</v>
      </c>
      <c r="C338" s="13">
        <v>62.977224680302022</v>
      </c>
      <c r="D338" s="13">
        <v>65.038239232756908</v>
      </c>
      <c r="E338" s="13">
        <v>65.964246836042975</v>
      </c>
      <c r="F338" s="13">
        <v>68.002157457921868</v>
      </c>
      <c r="G338" s="13">
        <v>69.244840944600341</v>
      </c>
      <c r="H338" s="13">
        <v>70.521689623736961</v>
      </c>
      <c r="I338" s="13">
        <v>71.972005622926829</v>
      </c>
      <c r="J338" s="13">
        <v>73.412330576653858</v>
      </c>
      <c r="K338" s="13">
        <v>75.060052792870565</v>
      </c>
      <c r="L338" s="13">
        <v>76.410385279310034</v>
      </c>
      <c r="M338" s="13">
        <v>78.227520832966647</v>
      </c>
      <c r="N338" s="13">
        <v>80.123097886658783</v>
      </c>
      <c r="O338" s="13">
        <v>82.0742655610822</v>
      </c>
      <c r="P338" s="13">
        <v>83.868552995334142</v>
      </c>
      <c r="Q338" s="13">
        <v>85.32761399769231</v>
      </c>
      <c r="R338" s="13">
        <v>86.207908530107474</v>
      </c>
      <c r="S338" s="13">
        <v>87.530203560060926</v>
      </c>
      <c r="T338" s="13">
        <v>88.050856061240424</v>
      </c>
      <c r="U338" s="13">
        <v>89.953336706583471</v>
      </c>
      <c r="V338" s="13">
        <v>91.575240817661367</v>
      </c>
      <c r="W338" s="13">
        <v>93.262648854361629</v>
      </c>
      <c r="X338" s="13">
        <v>94.728576427015469</v>
      </c>
      <c r="Y338" s="13">
        <v>96.427756614028041</v>
      </c>
      <c r="Z338" s="13">
        <v>97.183556593373652</v>
      </c>
      <c r="AA338" s="13">
        <v>98.209016866442923</v>
      </c>
      <c r="AB338" s="13">
        <v>100</v>
      </c>
      <c r="AC338" s="13">
        <v>101.19433935275553</v>
      </c>
      <c r="AD338" s="13">
        <v>103.23709289977509</v>
      </c>
      <c r="AE338" s="13">
        <v>104.6703313058036</v>
      </c>
      <c r="AF338" s="13">
        <v>106.20368855405989</v>
      </c>
      <c r="AG338" s="13">
        <v>107.87695985466817</v>
      </c>
      <c r="AH338" s="13">
        <v>109.73637120965904</v>
      </c>
    </row>
    <row r="339" spans="1:34" x14ac:dyDescent="0.25">
      <c r="A339" s="31">
        <v>17</v>
      </c>
      <c r="B339" s="31" t="s">
        <v>122</v>
      </c>
      <c r="C339" s="13">
        <v>69.401068776459155</v>
      </c>
      <c r="D339" s="13">
        <v>65.8449220396123</v>
      </c>
      <c r="E339" s="13">
        <v>61.229488121479321</v>
      </c>
      <c r="F339" s="13">
        <v>55.926534903750444</v>
      </c>
      <c r="G339" s="13">
        <v>103.84539497595981</v>
      </c>
      <c r="H339" s="13">
        <v>98.456206679269059</v>
      </c>
      <c r="I339" s="13">
        <v>94.43940767603506</v>
      </c>
      <c r="J339" s="13">
        <v>90.636357868595411</v>
      </c>
      <c r="K339" s="13">
        <v>85.654572241066234</v>
      </c>
      <c r="L339" s="13">
        <v>79.681909816014468</v>
      </c>
      <c r="M339" s="13">
        <v>72.57578726585237</v>
      </c>
      <c r="N339" s="13">
        <v>98.347757671125095</v>
      </c>
      <c r="O339" s="13">
        <v>89.538340317323886</v>
      </c>
      <c r="P339" s="13">
        <v>83.104795146679962</v>
      </c>
      <c r="Q339" s="13">
        <v>105.52530496813135</v>
      </c>
      <c r="R339" s="13">
        <v>99.657179303196997</v>
      </c>
      <c r="S339" s="13">
        <v>94.696969696969703</v>
      </c>
      <c r="T339" s="13">
        <v>91.562514306642854</v>
      </c>
      <c r="U339" s="13">
        <v>86.127080507288511</v>
      </c>
      <c r="V339" s="13">
        <v>98.284348414083766</v>
      </c>
      <c r="W339" s="13">
        <v>89.377965113992659</v>
      </c>
      <c r="X339" s="13">
        <v>102.19306313487441</v>
      </c>
      <c r="Y339" s="13">
        <v>86.415784361508344</v>
      </c>
      <c r="Z339" s="13">
        <v>88.995208497974474</v>
      </c>
      <c r="AA339" s="13">
        <v>88.656254876094025</v>
      </c>
      <c r="AB339" s="13">
        <v>100</v>
      </c>
      <c r="AC339" s="13">
        <v>93.294895836248813</v>
      </c>
      <c r="AD339" s="13">
        <v>89.937763067956965</v>
      </c>
      <c r="AE339" s="13">
        <v>99.471946069152892</v>
      </c>
      <c r="AF339" s="13">
        <v>92.25797438391443</v>
      </c>
      <c r="AG339" s="13">
        <v>88.324286402854639</v>
      </c>
      <c r="AH339" s="13">
        <v>97.947030246042956</v>
      </c>
    </row>
    <row r="340" spans="1:34" x14ac:dyDescent="0.25">
      <c r="A340" s="31">
        <v>18</v>
      </c>
      <c r="B340" s="31" t="s">
        <v>123</v>
      </c>
      <c r="C340" s="13">
        <v>65.434748468826882</v>
      </c>
      <c r="D340" s="13">
        <v>65.303933212361429</v>
      </c>
      <c r="E340" s="13">
        <v>69.607316465979224</v>
      </c>
      <c r="F340" s="13">
        <v>72.455146450918122</v>
      </c>
      <c r="G340" s="13">
        <v>71.347235580010221</v>
      </c>
      <c r="H340" s="13">
        <v>74.21500762390535</v>
      </c>
      <c r="I340" s="13">
        <v>75.864325559548874</v>
      </c>
      <c r="J340" s="13">
        <v>75.787331521466925</v>
      </c>
      <c r="K340" s="13">
        <v>77.718596505771899</v>
      </c>
      <c r="L340" s="13">
        <v>80.987600175431609</v>
      </c>
      <c r="M340" s="13">
        <v>80.112798820739613</v>
      </c>
      <c r="N340" s="13">
        <v>82.134360484875955</v>
      </c>
      <c r="O340" s="13">
        <v>84.343459627234566</v>
      </c>
      <c r="P340" s="13">
        <v>86.992281412121997</v>
      </c>
      <c r="Q340" s="13">
        <v>88.044034446969533</v>
      </c>
      <c r="R340" s="13">
        <v>89.704763681770572</v>
      </c>
      <c r="S340" s="13">
        <v>88.854137048620984</v>
      </c>
      <c r="T340" s="13">
        <v>89.686813646745563</v>
      </c>
      <c r="U340" s="13">
        <v>91.683974027377801</v>
      </c>
      <c r="V340" s="13">
        <v>93.201335388733455</v>
      </c>
      <c r="W340" s="13">
        <v>94.826278258230943</v>
      </c>
      <c r="X340" s="13">
        <v>95.954555922315222</v>
      </c>
      <c r="Y340" s="13">
        <v>96.00726649780519</v>
      </c>
      <c r="Z340" s="13">
        <v>97.978836571300604</v>
      </c>
      <c r="AA340" s="13">
        <v>99.014878127918095</v>
      </c>
      <c r="AB340" s="13">
        <v>100</v>
      </c>
      <c r="AC340" s="13">
        <v>101.81875447154032</v>
      </c>
      <c r="AD340" s="13">
        <v>102.51702444005865</v>
      </c>
      <c r="AE340" s="13">
        <v>103.38201333886428</v>
      </c>
      <c r="AF340" s="13">
        <v>104.02953682267315</v>
      </c>
      <c r="AG340" s="13">
        <v>105.46075805192889</v>
      </c>
      <c r="AH340" s="13">
        <v>106.48810740816468</v>
      </c>
    </row>
    <row r="341" spans="1:34" x14ac:dyDescent="0.25">
      <c r="A341" s="31">
        <v>19</v>
      </c>
      <c r="B341" s="31" t="s">
        <v>124</v>
      </c>
      <c r="C341" s="13">
        <v>74.657037057456051</v>
      </c>
      <c r="D341" s="13">
        <v>75.846227191955975</v>
      </c>
      <c r="E341" s="13">
        <v>81.10694762113323</v>
      </c>
      <c r="F341" s="13">
        <v>79.573709595278743</v>
      </c>
      <c r="G341" s="13">
        <v>82.994366866552042</v>
      </c>
      <c r="H341" s="13">
        <v>82.836315440689205</v>
      </c>
      <c r="I341" s="13">
        <v>84.17184523924044</v>
      </c>
      <c r="J341" s="13">
        <v>86.08007011612986</v>
      </c>
      <c r="K341" s="13">
        <v>86.504669747737339</v>
      </c>
      <c r="L341" s="13">
        <v>89.186844298320707</v>
      </c>
      <c r="M341" s="13">
        <v>89.763025612383316</v>
      </c>
      <c r="N341" s="13">
        <v>92.625526112988325</v>
      </c>
      <c r="O341" s="13">
        <v>92.161226850251822</v>
      </c>
      <c r="P341" s="13">
        <v>95.213844854752651</v>
      </c>
      <c r="Q341" s="13">
        <v>97.332356853039727</v>
      </c>
      <c r="R341" s="13">
        <v>96.903969186577896</v>
      </c>
      <c r="S341" s="13">
        <v>97.770236934888047</v>
      </c>
      <c r="T341" s="13">
        <v>97.512091499345928</v>
      </c>
      <c r="U341" s="13">
        <v>95.955122527310309</v>
      </c>
      <c r="V341" s="13">
        <v>96.381454666018982</v>
      </c>
      <c r="W341" s="13">
        <v>97.719559165617966</v>
      </c>
      <c r="X341" s="13">
        <v>97.550642719377464</v>
      </c>
      <c r="Y341" s="13">
        <v>98.33052644376032</v>
      </c>
      <c r="Z341" s="13">
        <v>98.605326265303546</v>
      </c>
      <c r="AA341" s="13">
        <v>99.295777080117006</v>
      </c>
      <c r="AB341" s="13">
        <v>100</v>
      </c>
      <c r="AC341" s="13">
        <v>99.678159159705146</v>
      </c>
      <c r="AD341" s="13">
        <v>100.08068042545068</v>
      </c>
      <c r="AE341" s="13">
        <v>100.76040519117608</v>
      </c>
      <c r="AF341" s="13">
        <v>102.70803241681732</v>
      </c>
      <c r="AG341" s="13">
        <v>102.08104530990396</v>
      </c>
      <c r="AH341" s="13">
        <v>103.47082536607978</v>
      </c>
    </row>
    <row r="342" spans="1:34" x14ac:dyDescent="0.25">
      <c r="A342" s="31">
        <v>20</v>
      </c>
      <c r="B342" s="31" t="s">
        <v>125</v>
      </c>
      <c r="C342" s="13">
        <v>60.302719652656343</v>
      </c>
      <c r="D342" s="13">
        <v>56.996295240809339</v>
      </c>
      <c r="E342" s="13">
        <v>105.78652279699567</v>
      </c>
      <c r="F342" s="13">
        <v>95.762508977735209</v>
      </c>
      <c r="G342" s="13">
        <v>86.841362540978267</v>
      </c>
      <c r="H342" s="13">
        <v>79.939246172908597</v>
      </c>
      <c r="I342" s="13">
        <v>74.199113320595828</v>
      </c>
      <c r="J342" s="13">
        <v>101.76735981546186</v>
      </c>
      <c r="K342" s="13">
        <v>93.995268904798465</v>
      </c>
      <c r="L342" s="13">
        <v>88.93763989149609</v>
      </c>
      <c r="M342" s="13">
        <v>81.802936725428452</v>
      </c>
      <c r="N342" s="13">
        <v>99.136275202299956</v>
      </c>
      <c r="O342" s="13">
        <v>92.148912642830808</v>
      </c>
      <c r="P342" s="13">
        <v>88.843479999111565</v>
      </c>
      <c r="Q342" s="13">
        <v>87.956549464564517</v>
      </c>
      <c r="R342" s="13">
        <v>108.93839533743667</v>
      </c>
      <c r="S342" s="13">
        <v>88.964014056314213</v>
      </c>
      <c r="T342" s="13">
        <v>92.577591593954679</v>
      </c>
      <c r="U342" s="13">
        <v>94.04683532399136</v>
      </c>
      <c r="V342" s="13">
        <v>93.872474243739887</v>
      </c>
      <c r="W342" s="13">
        <v>93.157576039871429</v>
      </c>
      <c r="X342" s="13">
        <v>90.950432014552078</v>
      </c>
      <c r="Y342" s="13">
        <v>108.16072684008437</v>
      </c>
      <c r="Z342" s="13">
        <v>105.51194395205538</v>
      </c>
      <c r="AA342" s="13">
        <v>104.79543930248154</v>
      </c>
      <c r="AB342" s="13">
        <v>100</v>
      </c>
      <c r="AC342" s="13">
        <v>94.143342653524243</v>
      </c>
      <c r="AD342" s="13">
        <v>107.39408258604951</v>
      </c>
      <c r="AE342" s="13">
        <v>103.89070697626097</v>
      </c>
      <c r="AF342" s="13">
        <v>101.74492547184209</v>
      </c>
      <c r="AG342" s="13">
        <v>101.96105087856439</v>
      </c>
      <c r="AH342" s="13">
        <v>102.72213662044172</v>
      </c>
    </row>
    <row r="343" spans="1:34" x14ac:dyDescent="0.25">
      <c r="A343" s="31">
        <v>21</v>
      </c>
      <c r="B343" s="31" t="s">
        <v>126</v>
      </c>
      <c r="C343" s="13">
        <v>64.946873457511742</v>
      </c>
      <c r="D343" s="13">
        <v>61.736016792196565</v>
      </c>
      <c r="E343" s="13">
        <v>57.972358779334009</v>
      </c>
      <c r="F343" s="13">
        <v>107.1397960058284</v>
      </c>
      <c r="G343" s="13">
        <v>99.595641694719433</v>
      </c>
      <c r="H343" s="13">
        <v>93.857936627121177</v>
      </c>
      <c r="I343" s="13">
        <v>90.22990579997834</v>
      </c>
      <c r="J343" s="13">
        <v>86.598080986525332</v>
      </c>
      <c r="K343" s="13">
        <v>81.734070029751209</v>
      </c>
      <c r="L343" s="13">
        <v>77.748406157673756</v>
      </c>
      <c r="M343" s="13">
        <v>109.58824045121129</v>
      </c>
      <c r="N343" s="13">
        <v>101.38423272412675</v>
      </c>
      <c r="O343" s="13">
        <v>93.806283770262141</v>
      </c>
      <c r="P343" s="13">
        <v>87.91466416598287</v>
      </c>
      <c r="Q343" s="13">
        <v>112.59486117053619</v>
      </c>
      <c r="R343" s="13">
        <v>112.08500526799524</v>
      </c>
      <c r="S343" s="13">
        <v>114.57116014756765</v>
      </c>
      <c r="T343" s="13">
        <v>117.6913661613784</v>
      </c>
      <c r="U343" s="13">
        <v>118.54521314429326</v>
      </c>
      <c r="V343" s="13">
        <v>117.89116287843063</v>
      </c>
      <c r="W343" s="13">
        <v>117.13579552775532</v>
      </c>
      <c r="X343" s="13">
        <v>115.72600710557684</v>
      </c>
      <c r="Y343" s="13">
        <v>113.07740148131396</v>
      </c>
      <c r="Z343" s="13">
        <v>110.72603058252965</v>
      </c>
      <c r="AA343" s="13">
        <v>107.08128540374997</v>
      </c>
      <c r="AB343" s="13">
        <v>100</v>
      </c>
      <c r="AC343" s="13">
        <v>115.61442128045285</v>
      </c>
      <c r="AD343" s="13">
        <v>111.27530400413052</v>
      </c>
      <c r="AE343" s="13">
        <v>111.1961143629797</v>
      </c>
      <c r="AF343" s="13">
        <v>110.20886784634237</v>
      </c>
      <c r="AG343" s="13">
        <v>110.28276500948432</v>
      </c>
      <c r="AH343" s="13">
        <v>110.76748575530132</v>
      </c>
    </row>
    <row r="344" spans="1:34" x14ac:dyDescent="0.25">
      <c r="A344" s="31">
        <v>22</v>
      </c>
      <c r="B344" s="31" t="s">
        <v>127</v>
      </c>
      <c r="C344" s="13">
        <v>81.729393976543676</v>
      </c>
      <c r="D344" s="13">
        <v>79.619419176337118</v>
      </c>
      <c r="E344" s="13">
        <v>90.074440090846522</v>
      </c>
      <c r="F344" s="13">
        <v>84.659156190096084</v>
      </c>
      <c r="G344" s="13">
        <v>90.636665930243751</v>
      </c>
      <c r="H344" s="13">
        <v>86.029830843845104</v>
      </c>
      <c r="I344" s="13">
        <v>93.529329238827145</v>
      </c>
      <c r="J344" s="13">
        <v>90.968358172748921</v>
      </c>
      <c r="K344" s="13">
        <v>97.129342288658691</v>
      </c>
      <c r="L344" s="13">
        <v>91.793226577810827</v>
      </c>
      <c r="M344" s="13">
        <v>93.383760564037928</v>
      </c>
      <c r="N344" s="13">
        <v>93.804230570798737</v>
      </c>
      <c r="O344" s="13">
        <v>96.448470549830461</v>
      </c>
      <c r="P344" s="13">
        <v>100.50972790580802</v>
      </c>
      <c r="Q344" s="13">
        <v>97.617777591839143</v>
      </c>
      <c r="R344" s="13">
        <v>102.74852298998202</v>
      </c>
      <c r="S344" s="13">
        <v>102.58725045651329</v>
      </c>
      <c r="T344" s="13">
        <v>97.547380156075803</v>
      </c>
      <c r="U344" s="13">
        <v>98.510035709887944</v>
      </c>
      <c r="V344" s="13">
        <v>95.851348251911034</v>
      </c>
      <c r="W344" s="13">
        <v>100.16828271496114</v>
      </c>
      <c r="X344" s="13">
        <v>100.19738885604642</v>
      </c>
      <c r="Y344" s="13">
        <v>102.28190939868465</v>
      </c>
      <c r="Z344" s="13">
        <v>97.030183317739201</v>
      </c>
      <c r="AA344" s="13">
        <v>103.27164573694647</v>
      </c>
      <c r="AB344" s="13">
        <v>100</v>
      </c>
      <c r="AC344" s="13">
        <v>102.51481659458595</v>
      </c>
      <c r="AD344" s="13">
        <v>104.79272615194944</v>
      </c>
      <c r="AE344" s="13">
        <v>100.91026999433123</v>
      </c>
      <c r="AF344" s="13">
        <v>103.80084078681038</v>
      </c>
      <c r="AG344" s="13">
        <v>101.77858069769216</v>
      </c>
      <c r="AH344" s="13">
        <v>105.32121585028867</v>
      </c>
    </row>
    <row r="345" spans="1:34" x14ac:dyDescent="0.25">
      <c r="A345" s="31">
        <v>23</v>
      </c>
      <c r="B345" s="31" t="s">
        <v>128</v>
      </c>
      <c r="C345" s="13">
        <v>97.786122193538304</v>
      </c>
      <c r="D345" s="13">
        <v>92.091207131543086</v>
      </c>
      <c r="E345" s="13">
        <v>86.177180282661155</v>
      </c>
      <c r="F345" s="13">
        <v>117.22779705523773</v>
      </c>
      <c r="G345" s="13">
        <v>106.91985287828244</v>
      </c>
      <c r="H345" s="13">
        <v>98.790800600648069</v>
      </c>
      <c r="I345" s="13">
        <v>94.553706505295011</v>
      </c>
      <c r="J345" s="13">
        <v>90.688141618601961</v>
      </c>
      <c r="K345" s="13">
        <v>113.70743078060151</v>
      </c>
      <c r="L345" s="13">
        <v>106.07941104710987</v>
      </c>
      <c r="M345" s="13">
        <v>113.46513443349127</v>
      </c>
      <c r="N345" s="13">
        <v>116.07930538143663</v>
      </c>
      <c r="O345" s="13">
        <v>101.48987131084318</v>
      </c>
      <c r="P345" s="13">
        <v>106.67934626896607</v>
      </c>
      <c r="Q345" s="13">
        <v>115.78094245687161</v>
      </c>
      <c r="R345" s="13">
        <v>110.8690470251063</v>
      </c>
      <c r="S345" s="13">
        <v>106.67861467150988</v>
      </c>
      <c r="T345" s="13">
        <v>111.50426689661325</v>
      </c>
      <c r="U345" s="13">
        <v>109.68809094458997</v>
      </c>
      <c r="V345" s="13">
        <v>99.353013178183659</v>
      </c>
      <c r="W345" s="13">
        <v>100.27201061789438</v>
      </c>
      <c r="X345" s="13">
        <v>100.13518249637011</v>
      </c>
      <c r="Y345" s="13">
        <v>99.30881067768334</v>
      </c>
      <c r="Z345" s="13">
        <v>105.20335809119027</v>
      </c>
      <c r="AA345" s="13">
        <v>96.474979652549763</v>
      </c>
      <c r="AB345" s="13">
        <v>100</v>
      </c>
      <c r="AC345" s="13">
        <v>97.734513966262043</v>
      </c>
      <c r="AD345" s="13">
        <v>96.666924445131869</v>
      </c>
      <c r="AE345" s="13">
        <v>95.712098009188367</v>
      </c>
      <c r="AF345" s="13">
        <v>101.79695110300911</v>
      </c>
      <c r="AG345" s="13">
        <v>99.257250360380169</v>
      </c>
      <c r="AH345" s="13">
        <v>96.945182719297478</v>
      </c>
    </row>
    <row r="346" spans="1:34" x14ac:dyDescent="0.25">
      <c r="A346" s="31">
        <v>24</v>
      </c>
      <c r="B346" s="31" t="s">
        <v>129</v>
      </c>
      <c r="C346" s="13">
        <v>62.145505792384867</v>
      </c>
      <c r="D346" s="13">
        <v>64.293743016790998</v>
      </c>
      <c r="E346" s="13">
        <v>65.670985081193962</v>
      </c>
      <c r="F346" s="13">
        <v>68.878186278405622</v>
      </c>
      <c r="G346" s="13">
        <v>69.411970068530167</v>
      </c>
      <c r="H346" s="13">
        <v>70.156870763026134</v>
      </c>
      <c r="I346" s="13">
        <v>71.997707990206308</v>
      </c>
      <c r="J346" s="13">
        <v>74.569695571703491</v>
      </c>
      <c r="K346" s="13">
        <v>75.86144958505011</v>
      </c>
      <c r="L346" s="13">
        <v>78.319761072515547</v>
      </c>
      <c r="M346" s="13">
        <v>80.47882602087391</v>
      </c>
      <c r="N346" s="13">
        <v>80.689808204808671</v>
      </c>
      <c r="O346" s="13">
        <v>83.598281219338133</v>
      </c>
      <c r="P346" s="13">
        <v>84.236281473590637</v>
      </c>
      <c r="Q346" s="13">
        <v>87.545107082612674</v>
      </c>
      <c r="R346" s="13">
        <v>88.992855145058357</v>
      </c>
      <c r="S346" s="13">
        <v>89.425794891333112</v>
      </c>
      <c r="T346" s="13">
        <v>90.292638441187904</v>
      </c>
      <c r="U346" s="13">
        <v>90.400800991274892</v>
      </c>
      <c r="V346" s="13">
        <v>91.905006984780528</v>
      </c>
      <c r="W346" s="13">
        <v>93.604751453595838</v>
      </c>
      <c r="X346" s="13">
        <v>94.749234307750257</v>
      </c>
      <c r="Y346" s="13">
        <v>97.470178326732807</v>
      </c>
      <c r="Z346" s="13">
        <v>98.232854326697762</v>
      </c>
      <c r="AA346" s="13">
        <v>99.078308553693546</v>
      </c>
      <c r="AB346" s="13">
        <v>100</v>
      </c>
      <c r="AC346" s="13">
        <v>100.69173863744756</v>
      </c>
      <c r="AD346" s="13">
        <v>102.85114957372697</v>
      </c>
      <c r="AE346" s="13">
        <v>103.28263188933884</v>
      </c>
      <c r="AF346" s="13">
        <v>104.31452508522622</v>
      </c>
      <c r="AG346" s="13">
        <v>105.59995308877377</v>
      </c>
      <c r="AH346" s="13">
        <v>106.66002142411979</v>
      </c>
    </row>
    <row r="347" spans="1:34" x14ac:dyDescent="0.25">
      <c r="A347" s="31">
        <v>25</v>
      </c>
      <c r="B347" s="31" t="s">
        <v>130</v>
      </c>
      <c r="C347" s="13">
        <v>59.286545708938633</v>
      </c>
      <c r="D347" s="13">
        <v>61.324704266057495</v>
      </c>
      <c r="E347" s="13">
        <v>63.264864933259311</v>
      </c>
      <c r="F347" s="13">
        <v>66.270242187682399</v>
      </c>
      <c r="G347" s="13">
        <v>68.241990362951412</v>
      </c>
      <c r="H347" s="13">
        <v>70.384382928932297</v>
      </c>
      <c r="I347" s="13">
        <v>71.508300127303102</v>
      </c>
      <c r="J347" s="13">
        <v>73.339200851376447</v>
      </c>
      <c r="K347" s="13">
        <v>74.870316801087611</v>
      </c>
      <c r="L347" s="13">
        <v>76.601742434301229</v>
      </c>
      <c r="M347" s="13">
        <v>78.650796478109839</v>
      </c>
      <c r="N347" s="13">
        <v>80.107924122456041</v>
      </c>
      <c r="O347" s="13">
        <v>81.865159109266131</v>
      </c>
      <c r="P347" s="13">
        <v>83.629120691373359</v>
      </c>
      <c r="Q347" s="13">
        <v>85.248460291023633</v>
      </c>
      <c r="R347" s="13">
        <v>86.569172816684983</v>
      </c>
      <c r="S347" s="13">
        <v>87.269697324026495</v>
      </c>
      <c r="T347" s="13">
        <v>88.151801157890546</v>
      </c>
      <c r="U347" s="13">
        <v>89.263669192655186</v>
      </c>
      <c r="V347" s="13">
        <v>90.381452033794204</v>
      </c>
      <c r="W347" s="13">
        <v>92.015507680227714</v>
      </c>
      <c r="X347" s="13">
        <v>93.924667385078578</v>
      </c>
      <c r="Y347" s="13">
        <v>95.748452555964292</v>
      </c>
      <c r="Z347" s="13">
        <v>96.91481507207115</v>
      </c>
      <c r="AA347" s="13">
        <v>98.277580475781093</v>
      </c>
      <c r="AB347" s="13">
        <v>100</v>
      </c>
      <c r="AC347" s="13">
        <v>101.60504574167499</v>
      </c>
      <c r="AD347" s="13">
        <v>103.2403074620924</v>
      </c>
      <c r="AE347" s="13">
        <v>105.01954785729858</v>
      </c>
      <c r="AF347" s="13">
        <v>106.64632595122175</v>
      </c>
      <c r="AG347" s="13">
        <v>108.11513950519658</v>
      </c>
      <c r="AH347" s="13">
        <v>109.77283265297322</v>
      </c>
    </row>
    <row r="348" spans="1:34" x14ac:dyDescent="0.25">
      <c r="A348" s="31">
        <v>26</v>
      </c>
      <c r="B348" s="31" t="s">
        <v>131</v>
      </c>
      <c r="C348" s="13">
        <v>65.810627100064124</v>
      </c>
      <c r="D348" s="13">
        <v>65.873301174615065</v>
      </c>
      <c r="E348" s="13">
        <v>74.210814370924211</v>
      </c>
      <c r="F348" s="13">
        <v>71.838177321765002</v>
      </c>
      <c r="G348" s="13">
        <v>78.001903246439227</v>
      </c>
      <c r="H348" s="13">
        <v>75.918038885219531</v>
      </c>
      <c r="I348" s="13">
        <v>83.464372397998204</v>
      </c>
      <c r="J348" s="13">
        <v>82.801540439858357</v>
      </c>
      <c r="K348" s="13">
        <v>80.717090633185208</v>
      </c>
      <c r="L348" s="13">
        <v>85.344290505758039</v>
      </c>
      <c r="M348" s="13">
        <v>88.088458429955367</v>
      </c>
      <c r="N348" s="13">
        <v>88.729751700027933</v>
      </c>
      <c r="O348" s="13">
        <v>94.171298848222236</v>
      </c>
      <c r="P348" s="13">
        <v>93.356081098427651</v>
      </c>
      <c r="Q348" s="13">
        <v>94.094413227239116</v>
      </c>
      <c r="R348" s="13">
        <v>99.764136578153128</v>
      </c>
      <c r="S348" s="13">
        <v>96.9187489319809</v>
      </c>
      <c r="T348" s="13">
        <v>96.390627584156647</v>
      </c>
      <c r="U348" s="13">
        <v>94.842419320299328</v>
      </c>
      <c r="V348" s="13">
        <v>97.892041719630356</v>
      </c>
      <c r="W348" s="13">
        <v>96.38382351736378</v>
      </c>
      <c r="X348" s="13">
        <v>98.724479721991884</v>
      </c>
      <c r="Y348" s="13">
        <v>101.76087951003063</v>
      </c>
      <c r="Z348" s="13">
        <v>100.90849755044623</v>
      </c>
      <c r="AA348" s="13">
        <v>103.37840631848819</v>
      </c>
      <c r="AB348" s="13">
        <v>100</v>
      </c>
      <c r="AC348" s="13">
        <v>103.54333578523953</v>
      </c>
      <c r="AD348" s="13">
        <v>102.32216211451112</v>
      </c>
      <c r="AE348" s="13">
        <v>105.85367015467112</v>
      </c>
      <c r="AF348" s="13">
        <v>105.11100446975485</v>
      </c>
      <c r="AG348" s="13">
        <v>105.68024258547418</v>
      </c>
      <c r="AH348" s="13">
        <v>107.29476328871601</v>
      </c>
    </row>
    <row r="349" spans="1:34" x14ac:dyDescent="0.25">
      <c r="A349" s="31">
        <v>27</v>
      </c>
      <c r="B349" s="31" t="s">
        <v>40</v>
      </c>
      <c r="C349" s="13">
        <v>130.5856658291047</v>
      </c>
      <c r="D349" s="13">
        <v>126.71701556084948</v>
      </c>
      <c r="E349" s="13">
        <v>123.89434620540526</v>
      </c>
      <c r="F349" s="13">
        <v>123.92213559147</v>
      </c>
      <c r="G349" s="13">
        <v>122.99597100340699</v>
      </c>
      <c r="H349" s="13">
        <v>120.72902220055806</v>
      </c>
      <c r="I349" s="13">
        <v>118.33254233663664</v>
      </c>
      <c r="J349" s="13">
        <v>115.04137175331677</v>
      </c>
      <c r="K349" s="13">
        <v>115.44200338052667</v>
      </c>
      <c r="L349" s="13">
        <v>112.57091226874824</v>
      </c>
      <c r="M349" s="13">
        <v>111.96342528107483</v>
      </c>
      <c r="N349" s="13">
        <v>110.59400732547056</v>
      </c>
      <c r="O349" s="13">
        <v>109.54782310217526</v>
      </c>
      <c r="P349" s="13">
        <v>109.26836436977175</v>
      </c>
      <c r="Q349" s="13">
        <v>109.22746825064698</v>
      </c>
      <c r="R349" s="13">
        <v>109.35561303735216</v>
      </c>
      <c r="S349" s="13">
        <v>108.43796895473588</v>
      </c>
      <c r="T349" s="13">
        <v>105.91083780998488</v>
      </c>
      <c r="U349" s="13">
        <v>104.21919754951112</v>
      </c>
      <c r="V349" s="13">
        <v>103.31221723446143</v>
      </c>
      <c r="W349" s="13">
        <v>103.22985572595363</v>
      </c>
      <c r="X349" s="13">
        <v>102.91999562687113</v>
      </c>
      <c r="Y349" s="13">
        <v>102.49262705600368</v>
      </c>
      <c r="Z349" s="13">
        <v>101.29578197399775</v>
      </c>
      <c r="AA349" s="13">
        <v>100.73548899284897</v>
      </c>
      <c r="AB349" s="13">
        <v>100</v>
      </c>
      <c r="AC349" s="13">
        <v>99.167722953170241</v>
      </c>
      <c r="AD349" s="13">
        <v>98.625566309018481</v>
      </c>
      <c r="AE349" s="13">
        <v>98.184338275958851</v>
      </c>
      <c r="AF349" s="13">
        <v>97.928347105748983</v>
      </c>
      <c r="AG349" s="13">
        <v>97.604266448229538</v>
      </c>
      <c r="AH349" s="13">
        <v>97.252201502100405</v>
      </c>
    </row>
    <row r="350" spans="1:34" x14ac:dyDescent="0.25">
      <c r="A350" s="31">
        <v>28</v>
      </c>
      <c r="B350" s="31" t="s">
        <v>42</v>
      </c>
      <c r="C350" s="13">
        <v>156.21257407079557</v>
      </c>
      <c r="D350" s="13">
        <v>166.21034372299087</v>
      </c>
      <c r="E350" s="13">
        <v>151.58539373674418</v>
      </c>
      <c r="F350" s="13">
        <v>147.18389892250872</v>
      </c>
      <c r="G350" s="13">
        <v>145.54028191152608</v>
      </c>
      <c r="H350" s="13">
        <v>142.654256803023</v>
      </c>
      <c r="I350" s="13">
        <v>138.54061318075395</v>
      </c>
      <c r="J350" s="13">
        <v>132.38528657316905</v>
      </c>
      <c r="K350" s="13">
        <v>130.06422808063039</v>
      </c>
      <c r="L350" s="13">
        <v>128.68111923480612</v>
      </c>
      <c r="M350" s="13">
        <v>130.04408494479628</v>
      </c>
      <c r="N350" s="13">
        <v>123.15785538188831</v>
      </c>
      <c r="O350" s="13">
        <v>121.93116672101313</v>
      </c>
      <c r="P350" s="13">
        <v>123.41876563132952</v>
      </c>
      <c r="Q350" s="13">
        <v>123.77939451171167</v>
      </c>
      <c r="R350" s="13">
        <v>122.8808336235753</v>
      </c>
      <c r="S350" s="13">
        <v>120.41899300430742</v>
      </c>
      <c r="T350" s="13">
        <v>116.52263926487764</v>
      </c>
      <c r="U350" s="13">
        <v>112.37570193843405</v>
      </c>
      <c r="V350" s="13">
        <v>110.26946917747797</v>
      </c>
      <c r="W350" s="13">
        <v>109.3082874835046</v>
      </c>
      <c r="X350" s="13">
        <v>108.15220558242525</v>
      </c>
      <c r="Y350" s="13">
        <v>107.16750234021208</v>
      </c>
      <c r="Z350" s="13">
        <v>104.39125992028758</v>
      </c>
      <c r="AA350" s="13">
        <v>101.92049036945579</v>
      </c>
      <c r="AB350" s="13">
        <v>100</v>
      </c>
      <c r="AC350" s="13">
        <v>98.762720253123959</v>
      </c>
      <c r="AD350" s="13">
        <v>97.258850085273338</v>
      </c>
      <c r="AE350" s="13">
        <v>95.656761201094824</v>
      </c>
      <c r="AF350" s="13">
        <v>94.635369919699428</v>
      </c>
      <c r="AG350" s="13">
        <v>93.864416492111332</v>
      </c>
      <c r="AH350" s="13">
        <v>93.089128278959819</v>
      </c>
    </row>
    <row r="351" spans="1:34" x14ac:dyDescent="0.25">
      <c r="A351" s="31">
        <v>29</v>
      </c>
      <c r="B351" s="31" t="s">
        <v>132</v>
      </c>
      <c r="C351" s="13">
        <v>148.70330716155124</v>
      </c>
      <c r="D351" s="13">
        <v>140.32330489447685</v>
      </c>
      <c r="E351" s="13">
        <v>113.65702855064558</v>
      </c>
      <c r="F351" s="13">
        <v>174.16747944823743</v>
      </c>
      <c r="G351" s="13">
        <v>137.72587042750109</v>
      </c>
      <c r="H351" s="13">
        <v>112.73957158962794</v>
      </c>
      <c r="I351" s="13">
        <v>136.64686805378417</v>
      </c>
      <c r="J351" s="13">
        <v>139.70773142585711</v>
      </c>
      <c r="K351" s="13">
        <v>120.5911862313807</v>
      </c>
      <c r="L351" s="13">
        <v>130.23037753786446</v>
      </c>
      <c r="M351" s="13">
        <v>117.33583649784529</v>
      </c>
      <c r="N351" s="13">
        <v>119.49905994072847</v>
      </c>
      <c r="O351" s="13">
        <v>118.49815439124535</v>
      </c>
      <c r="P351" s="13">
        <v>112.5163148656555</v>
      </c>
      <c r="Q351" s="13">
        <v>119.15751871400187</v>
      </c>
      <c r="R351" s="13">
        <v>116.71719834783374</v>
      </c>
      <c r="S351" s="13">
        <v>118.65384474965863</v>
      </c>
      <c r="T351" s="13">
        <v>113.12114822490294</v>
      </c>
      <c r="U351" s="13">
        <v>106.51101856487054</v>
      </c>
      <c r="V351" s="13">
        <v>106.56566271663277</v>
      </c>
      <c r="W351" s="13">
        <v>106.9943751528491</v>
      </c>
      <c r="X351" s="13">
        <v>110.41915109756636</v>
      </c>
      <c r="Y351" s="13">
        <v>105.43296045209654</v>
      </c>
      <c r="Z351" s="13">
        <v>109.61787209786684</v>
      </c>
      <c r="AA351" s="13">
        <v>96.831667828646673</v>
      </c>
      <c r="AB351" s="13">
        <v>100</v>
      </c>
      <c r="AC351" s="13">
        <v>94.408499282495413</v>
      </c>
      <c r="AD351" s="13">
        <v>94.69827408091021</v>
      </c>
      <c r="AE351" s="13">
        <v>94.277774232288834</v>
      </c>
      <c r="AF351" s="13">
        <v>94.633880443340786</v>
      </c>
      <c r="AG351" s="13">
        <v>98.015700962168253</v>
      </c>
      <c r="AH351" s="13">
        <v>96.920094766314875</v>
      </c>
    </row>
    <row r="352" spans="1:34" x14ac:dyDescent="0.25">
      <c r="A352" s="31">
        <v>30</v>
      </c>
      <c r="B352" s="31" t="s">
        <v>133</v>
      </c>
      <c r="C352" s="13" t="s">
        <v>166</v>
      </c>
      <c r="D352" s="13" t="s">
        <v>166</v>
      </c>
      <c r="E352" s="13" t="s">
        <v>166</v>
      </c>
      <c r="F352" s="13" t="s">
        <v>166</v>
      </c>
      <c r="G352" s="13">
        <v>221.80818028568893</v>
      </c>
      <c r="H352" s="13">
        <v>159.53543281962928</v>
      </c>
      <c r="I352" s="13">
        <v>87.617846002873875</v>
      </c>
      <c r="J352" s="13">
        <v>103.15446349363538</v>
      </c>
      <c r="K352" s="13">
        <v>120.45290291496026</v>
      </c>
      <c r="L352" s="13">
        <v>106.27444312191805</v>
      </c>
      <c r="M352" s="13">
        <v>121.6966953262384</v>
      </c>
      <c r="N352" s="13">
        <v>103.46825593907789</v>
      </c>
      <c r="O352" s="13">
        <v>113.27388719733219</v>
      </c>
      <c r="P352" s="13">
        <v>114.31184270690443</v>
      </c>
      <c r="Q352" s="13">
        <v>96.782466888298515</v>
      </c>
      <c r="R352" s="13">
        <v>102.60514462195134</v>
      </c>
      <c r="S352" s="13">
        <v>88.057624909740937</v>
      </c>
      <c r="T352" s="13">
        <v>96.463642853008707</v>
      </c>
      <c r="U352" s="13">
        <v>103.46825593907789</v>
      </c>
      <c r="V352" s="13">
        <v>108.49752625640134</v>
      </c>
      <c r="W352" s="13">
        <v>107.77952620120283</v>
      </c>
      <c r="X352" s="13">
        <v>99.186669311644536</v>
      </c>
      <c r="Y352" s="13">
        <v>93.156708214558535</v>
      </c>
      <c r="Z352" s="13">
        <v>86.974672975229623</v>
      </c>
      <c r="AA352" s="13">
        <v>88.357565395643107</v>
      </c>
      <c r="AB352" s="13">
        <v>100</v>
      </c>
      <c r="AC352" s="13">
        <v>88.903903770414573</v>
      </c>
      <c r="AD352" s="13">
        <v>93.736023289384534</v>
      </c>
      <c r="AE352" s="13">
        <v>91.655037933728821</v>
      </c>
      <c r="AF352" s="13">
        <v>86.161030658248734</v>
      </c>
      <c r="AG352" s="13">
        <v>94.277808418065518</v>
      </c>
      <c r="AH352" s="13">
        <v>91.696730094604831</v>
      </c>
    </row>
    <row r="353" spans="1:34" x14ac:dyDescent="0.25">
      <c r="A353" s="31">
        <v>31</v>
      </c>
      <c r="B353" s="31" t="s">
        <v>134</v>
      </c>
      <c r="C353" s="13" t="s">
        <v>166</v>
      </c>
      <c r="D353" s="13" t="s">
        <v>166</v>
      </c>
      <c r="E353" s="13" t="s">
        <v>166</v>
      </c>
      <c r="F353" s="13" t="s">
        <v>166</v>
      </c>
      <c r="G353" s="13" t="s">
        <v>166</v>
      </c>
      <c r="H353" s="13" t="s">
        <v>166</v>
      </c>
      <c r="I353" s="13" t="s">
        <v>166</v>
      </c>
      <c r="J353" s="13" t="s">
        <v>166</v>
      </c>
      <c r="K353" s="13">
        <v>235.8045651763818</v>
      </c>
      <c r="L353" s="13">
        <v>182.06313949677747</v>
      </c>
      <c r="M353" s="13">
        <v>114.61055333975153</v>
      </c>
      <c r="N353" s="13">
        <v>80.037137231675501</v>
      </c>
      <c r="O353" s="13">
        <v>139.1265634347566</v>
      </c>
      <c r="P353" s="13">
        <v>138.15780384355011</v>
      </c>
      <c r="Q353" s="13">
        <v>140.34496793117484</v>
      </c>
      <c r="R353" s="13">
        <v>138.89081792802679</v>
      </c>
      <c r="S353" s="13">
        <v>144.05070584845868</v>
      </c>
      <c r="T353" s="13">
        <v>73.607348957719935</v>
      </c>
      <c r="U353" s="13">
        <v>74.265514065888368</v>
      </c>
      <c r="V353" s="13">
        <v>71.697950872564064</v>
      </c>
      <c r="W353" s="13">
        <v>70.809494136973896</v>
      </c>
      <c r="X353" s="13">
        <v>70.782428969832523</v>
      </c>
      <c r="Y353" s="13">
        <v>130.06269021668444</v>
      </c>
      <c r="Z353" s="13">
        <v>124.64942349641635</v>
      </c>
      <c r="AA353" s="13">
        <v>123.03603725531208</v>
      </c>
      <c r="AB353" s="13">
        <v>100</v>
      </c>
      <c r="AC353" s="13">
        <v>81.281649042095751</v>
      </c>
      <c r="AD353" s="13">
        <v>98.440053288882169</v>
      </c>
      <c r="AE353" s="13">
        <v>76.191637205900264</v>
      </c>
      <c r="AF353" s="13">
        <v>87.201063852979004</v>
      </c>
      <c r="AG353" s="13">
        <v>90.390169165201584</v>
      </c>
      <c r="AH353" s="13">
        <v>75.745334087420204</v>
      </c>
    </row>
    <row r="354" spans="1:34" x14ac:dyDescent="0.25">
      <c r="A354" s="31">
        <v>32</v>
      </c>
      <c r="B354" s="31" t="s">
        <v>135</v>
      </c>
      <c r="C354" s="13" t="s">
        <v>166</v>
      </c>
      <c r="D354" s="13" t="s">
        <v>166</v>
      </c>
      <c r="E354" s="13" t="s">
        <v>166</v>
      </c>
      <c r="F354" s="13" t="s">
        <v>166</v>
      </c>
      <c r="G354" s="13" t="s">
        <v>166</v>
      </c>
      <c r="H354" s="13" t="s">
        <v>166</v>
      </c>
      <c r="I354" s="13" t="s">
        <v>166</v>
      </c>
      <c r="J354" s="13">
        <v>161.30333091378338</v>
      </c>
      <c r="K354" s="13">
        <v>104.41138084051161</v>
      </c>
      <c r="L354" s="13">
        <v>84.370385994515928</v>
      </c>
      <c r="M354" s="13">
        <v>122.85766939001168</v>
      </c>
      <c r="N354" s="13">
        <v>134.45679455001792</v>
      </c>
      <c r="O354" s="13">
        <v>110.03521126760563</v>
      </c>
      <c r="P354" s="13">
        <v>122.29237048473638</v>
      </c>
      <c r="Q354" s="13">
        <v>102.19854622567995</v>
      </c>
      <c r="R354" s="13">
        <v>112.12522144731234</v>
      </c>
      <c r="S354" s="13">
        <v>106.69853396214337</v>
      </c>
      <c r="T354" s="13">
        <v>103.58615260312001</v>
      </c>
      <c r="U354" s="13">
        <v>108.75574366271218</v>
      </c>
      <c r="V354" s="13">
        <v>95.538358650998376</v>
      </c>
      <c r="W354" s="13">
        <v>103.6412630415256</v>
      </c>
      <c r="X354" s="13">
        <v>101.97422091695221</v>
      </c>
      <c r="Y354" s="13">
        <v>90.577659020402621</v>
      </c>
      <c r="Z354" s="13">
        <v>97.524106740134812</v>
      </c>
      <c r="AA354" s="13">
        <v>91.799967870011244</v>
      </c>
      <c r="AB354" s="13">
        <v>100</v>
      </c>
      <c r="AC354" s="13">
        <v>91.717875813996145</v>
      </c>
      <c r="AD354" s="13">
        <v>97.713504006253658</v>
      </c>
      <c r="AE354" s="13">
        <v>87.258765870188043</v>
      </c>
      <c r="AF354" s="13">
        <v>81.834734753165989</v>
      </c>
      <c r="AG354" s="13">
        <v>89.896875441457865</v>
      </c>
      <c r="AH354" s="13">
        <v>84.587545088182523</v>
      </c>
    </row>
    <row r="355" spans="1:34" x14ac:dyDescent="0.25">
      <c r="A355" s="31">
        <v>33</v>
      </c>
      <c r="B355" s="31" t="s">
        <v>136</v>
      </c>
      <c r="C355" s="13" t="s">
        <v>166</v>
      </c>
      <c r="D355" s="13" t="s">
        <v>166</v>
      </c>
      <c r="E355" s="13" t="s">
        <v>166</v>
      </c>
      <c r="F355" s="13" t="s">
        <v>166</v>
      </c>
      <c r="G355" s="13" t="s">
        <v>166</v>
      </c>
      <c r="H355" s="13" t="s">
        <v>166</v>
      </c>
      <c r="I355" s="13" t="s">
        <v>166</v>
      </c>
      <c r="J355" s="13">
        <v>270.16804452369371</v>
      </c>
      <c r="K355" s="13">
        <v>219.51969091627518</v>
      </c>
      <c r="L355" s="13">
        <v>165.80448335322987</v>
      </c>
      <c r="M355" s="13">
        <v>123.28632014991616</v>
      </c>
      <c r="N355" s="13">
        <v>96.844796529082473</v>
      </c>
      <c r="O355" s="13">
        <v>148.00124321044299</v>
      </c>
      <c r="P355" s="13">
        <v>118.74510176455222</v>
      </c>
      <c r="Q355" s="13">
        <v>106.32076976237306</v>
      </c>
      <c r="R355" s="13">
        <v>120.56763241340229</v>
      </c>
      <c r="S355" s="13">
        <v>159.73930545349987</v>
      </c>
      <c r="T355" s="13">
        <v>96.556785045285125</v>
      </c>
      <c r="U355" s="13">
        <v>111.10617305897514</v>
      </c>
      <c r="V355" s="13">
        <v>121.85017302724572</v>
      </c>
      <c r="W355" s="13">
        <v>125.55558345679631</v>
      </c>
      <c r="X355" s="13">
        <v>115.36420479453633</v>
      </c>
      <c r="Y355" s="13">
        <v>86.478259365595477</v>
      </c>
      <c r="Z355" s="13">
        <v>130.16596160104132</v>
      </c>
      <c r="AA355" s="13">
        <v>117.10424619996719</v>
      </c>
      <c r="AB355" s="13">
        <v>100</v>
      </c>
      <c r="AC355" s="13">
        <v>110.17907772766669</v>
      </c>
      <c r="AD355" s="13">
        <v>98.772585997998206</v>
      </c>
      <c r="AE355" s="13">
        <v>98.41034489545541</v>
      </c>
      <c r="AF355" s="13">
        <v>91.959096593835056</v>
      </c>
      <c r="AG355" s="13">
        <v>108.05145410244357</v>
      </c>
      <c r="AH355" s="13">
        <v>90.726400929038334</v>
      </c>
    </row>
    <row r="356" spans="1:34" x14ac:dyDescent="0.25">
      <c r="A356" s="31">
        <v>34</v>
      </c>
      <c r="B356" s="31" t="s">
        <v>137</v>
      </c>
      <c r="C356" s="13" t="s">
        <v>166</v>
      </c>
      <c r="D356" s="13">
        <v>307.95762503079578</v>
      </c>
      <c r="E356" s="13">
        <v>263.21330806485577</v>
      </c>
      <c r="F356" s="13">
        <v>219.37521937521933</v>
      </c>
      <c r="G356" s="13">
        <v>187.02775491882991</v>
      </c>
      <c r="H356" s="13">
        <v>153.75153751537513</v>
      </c>
      <c r="I356" s="13">
        <v>113.31187961745908</v>
      </c>
      <c r="J356" s="13">
        <v>171.92765284368335</v>
      </c>
      <c r="K356" s="13">
        <v>137.72966421507863</v>
      </c>
      <c r="L356" s="13">
        <v>159.44216501201132</v>
      </c>
      <c r="M356" s="13">
        <v>120.55745768433236</v>
      </c>
      <c r="N356" s="13">
        <v>139.94626063591579</v>
      </c>
      <c r="O356" s="13">
        <v>129.91062149241321</v>
      </c>
      <c r="P356" s="13">
        <v>114.77498364456484</v>
      </c>
      <c r="Q356" s="13">
        <v>126.8687770864839</v>
      </c>
      <c r="R356" s="13">
        <v>127.91256920069992</v>
      </c>
      <c r="S356" s="13">
        <v>121.25768470576823</v>
      </c>
      <c r="T356" s="13">
        <v>134.7236817287743</v>
      </c>
      <c r="U356" s="13">
        <v>101.36230943885825</v>
      </c>
      <c r="V356" s="13">
        <v>129.59075240390845</v>
      </c>
      <c r="W356" s="13">
        <v>123.26504449868106</v>
      </c>
      <c r="X356" s="13">
        <v>105.2387868072657</v>
      </c>
      <c r="Y356" s="13">
        <v>116.30719988090141</v>
      </c>
      <c r="Z356" s="13">
        <v>96.246390760346486</v>
      </c>
      <c r="AA356" s="13">
        <v>102.74746727493168</v>
      </c>
      <c r="AB356" s="13">
        <v>100</v>
      </c>
      <c r="AC356" s="13">
        <v>106.38146976638627</v>
      </c>
      <c r="AD356" s="13">
        <v>99.997777827159396</v>
      </c>
      <c r="AE356" s="13">
        <v>99.364428979726043</v>
      </c>
      <c r="AF356" s="13">
        <v>94.345853028030149</v>
      </c>
      <c r="AG356" s="13">
        <v>94.076372646643364</v>
      </c>
      <c r="AH356" s="13">
        <v>88.546770404127457</v>
      </c>
    </row>
    <row r="357" spans="1:34" x14ac:dyDescent="0.25">
      <c r="A357" s="31">
        <v>35</v>
      </c>
      <c r="B357" s="31" t="s">
        <v>138</v>
      </c>
      <c r="C357" s="13" t="s">
        <v>166</v>
      </c>
      <c r="D357" s="13" t="s">
        <v>166</v>
      </c>
      <c r="E357" s="13" t="s">
        <v>166</v>
      </c>
      <c r="F357" s="13" t="s">
        <v>166</v>
      </c>
      <c r="G357" s="13">
        <v>277.62354247640201</v>
      </c>
      <c r="H357" s="13">
        <v>184.19598452753729</v>
      </c>
      <c r="I357" s="13">
        <v>202.14271275520517</v>
      </c>
      <c r="J357" s="13">
        <v>148.27262393120151</v>
      </c>
      <c r="K357" s="13">
        <v>149.55283701731821</v>
      </c>
      <c r="L357" s="13">
        <v>160.71633566754679</v>
      </c>
      <c r="M357" s="13">
        <v>149.80026631158455</v>
      </c>
      <c r="N357" s="13">
        <v>143.69708654157037</v>
      </c>
      <c r="O357" s="13">
        <v>129.78974062019529</v>
      </c>
      <c r="P357" s="13">
        <v>130.44158825677863</v>
      </c>
      <c r="Q357" s="13">
        <v>131.61466516406591</v>
      </c>
      <c r="R357" s="13">
        <v>132.85127299987664</v>
      </c>
      <c r="S357" s="13">
        <v>129.77207304987968</v>
      </c>
      <c r="T357" s="13">
        <v>117.21649887341918</v>
      </c>
      <c r="U357" s="13">
        <v>117.51495051314862</v>
      </c>
      <c r="V357" s="13">
        <v>111.16545866868246</v>
      </c>
      <c r="W357" s="13">
        <v>109.96591056772401</v>
      </c>
      <c r="X357" s="13">
        <v>115.53286910125932</v>
      </c>
      <c r="Y357" s="13">
        <v>112.79425200491784</v>
      </c>
      <c r="Z357" s="13">
        <v>109.7373619138196</v>
      </c>
      <c r="AA357" s="13">
        <v>102.86537208690982</v>
      </c>
      <c r="AB357" s="13">
        <v>100</v>
      </c>
      <c r="AC357" s="13">
        <v>101.31506960345281</v>
      </c>
      <c r="AD357" s="13">
        <v>94.818186128099356</v>
      </c>
      <c r="AE357" s="13">
        <v>95.141907814809926</v>
      </c>
      <c r="AF357" s="13">
        <v>97.020814198672753</v>
      </c>
      <c r="AG357" s="13">
        <v>96.942083164189597</v>
      </c>
      <c r="AH357" s="13">
        <v>90.780929596719062</v>
      </c>
    </row>
    <row r="358" spans="1:34" x14ac:dyDescent="0.25">
      <c r="A358" s="31">
        <v>36</v>
      </c>
      <c r="B358" s="31" t="s">
        <v>139</v>
      </c>
      <c r="C358" s="13" t="s">
        <v>166</v>
      </c>
      <c r="D358" s="13" t="s">
        <v>166</v>
      </c>
      <c r="E358" s="13" t="s">
        <v>166</v>
      </c>
      <c r="F358" s="13" t="s">
        <v>166</v>
      </c>
      <c r="G358" s="13" t="s">
        <v>166</v>
      </c>
      <c r="H358" s="13" t="s">
        <v>166</v>
      </c>
      <c r="I358" s="13" t="s">
        <v>166</v>
      </c>
      <c r="J358" s="13" t="s">
        <v>166</v>
      </c>
      <c r="K358" s="13">
        <v>320.86247834178272</v>
      </c>
      <c r="L358" s="13">
        <v>271.13497098855811</v>
      </c>
      <c r="M358" s="13">
        <v>216.01071413142094</v>
      </c>
      <c r="N358" s="13">
        <v>178.15150003563031</v>
      </c>
      <c r="O358" s="13">
        <v>175.2479758858785</v>
      </c>
      <c r="P358" s="13">
        <v>180.91688678221223</v>
      </c>
      <c r="Q358" s="13">
        <v>197.08316909735905</v>
      </c>
      <c r="R358" s="13">
        <v>156.11827520529553</v>
      </c>
      <c r="S358" s="13">
        <v>115.17818064545853</v>
      </c>
      <c r="T358" s="13">
        <v>102.35833606288895</v>
      </c>
      <c r="U358" s="13">
        <v>97.412718204488769</v>
      </c>
      <c r="V358" s="13">
        <v>177.78409899018629</v>
      </c>
      <c r="W358" s="13">
        <v>158.29547433238881</v>
      </c>
      <c r="X358" s="13">
        <v>143.32807797047442</v>
      </c>
      <c r="Y358" s="13">
        <v>128.97567518765959</v>
      </c>
      <c r="Z358" s="13">
        <v>118.59160608612123</v>
      </c>
      <c r="AA358" s="13">
        <v>115.350897429982</v>
      </c>
      <c r="AB358" s="13">
        <v>100</v>
      </c>
      <c r="AC358" s="13">
        <v>120.79726192872961</v>
      </c>
      <c r="AD358" s="13">
        <v>114.21392267717434</v>
      </c>
      <c r="AE358" s="13">
        <v>113.69062507105663</v>
      </c>
      <c r="AF358" s="13">
        <v>124.27197335608889</v>
      </c>
      <c r="AG358" s="13">
        <v>111.75015645021902</v>
      </c>
      <c r="AH358" s="13">
        <v>120.79962448573875</v>
      </c>
    </row>
    <row r="359" spans="1:34" x14ac:dyDescent="0.25">
      <c r="A359" s="31">
        <v>37</v>
      </c>
      <c r="B359" s="31" t="s">
        <v>140</v>
      </c>
      <c r="C359" s="13">
        <v>51.876637356366558</v>
      </c>
      <c r="D359" s="13">
        <v>55.73075511329678</v>
      </c>
      <c r="E359" s="13">
        <v>58.363587987400322</v>
      </c>
      <c r="F359" s="13">
        <v>60.297237551635313</v>
      </c>
      <c r="G359" s="13">
        <v>62.48420143770467</v>
      </c>
      <c r="H359" s="13">
        <v>65.17649262148899</v>
      </c>
      <c r="I359" s="13">
        <v>66.730929811148954</v>
      </c>
      <c r="J359" s="13">
        <v>68.500904572471427</v>
      </c>
      <c r="K359" s="13">
        <v>69.563426889186147</v>
      </c>
      <c r="L359" s="13">
        <v>71.550836869595841</v>
      </c>
      <c r="M359" s="13">
        <v>74.054236105193539</v>
      </c>
      <c r="N359" s="13">
        <v>77.125165796422607</v>
      </c>
      <c r="O359" s="13">
        <v>79.751064090300702</v>
      </c>
      <c r="P359" s="13">
        <v>82.529315156860491</v>
      </c>
      <c r="Q359" s="13">
        <v>84.576394897336939</v>
      </c>
      <c r="R359" s="13">
        <v>86.267316322680998</v>
      </c>
      <c r="S359" s="13">
        <v>87.724125171161731</v>
      </c>
      <c r="T359" s="13">
        <v>88.487661662474991</v>
      </c>
      <c r="U359" s="13">
        <v>89.359976353975483</v>
      </c>
      <c r="V359" s="13">
        <v>90.451458077504199</v>
      </c>
      <c r="W359" s="13">
        <v>92.28624050945507</v>
      </c>
      <c r="X359" s="13">
        <v>94.107654611738312</v>
      </c>
      <c r="Y359" s="13">
        <v>95.971900305048052</v>
      </c>
      <c r="Z359" s="13">
        <v>97.105086499805225</v>
      </c>
      <c r="AA359" s="13">
        <v>98.565069127949229</v>
      </c>
      <c r="AB359" s="13">
        <v>100</v>
      </c>
      <c r="AC359" s="13">
        <v>101.36279455373416</v>
      </c>
      <c r="AD359" s="13">
        <v>102.85872921693966</v>
      </c>
      <c r="AE359" s="13">
        <v>104.37903358339885</v>
      </c>
      <c r="AF359" s="13">
        <v>105.70738150083538</v>
      </c>
      <c r="AG359" s="13">
        <v>106.81115302639691</v>
      </c>
      <c r="AH359" s="13">
        <v>108.62620048894969</v>
      </c>
    </row>
    <row r="360" spans="1:34" x14ac:dyDescent="0.25">
      <c r="A360" s="31">
        <v>38</v>
      </c>
      <c r="B360" s="31" t="s">
        <v>141</v>
      </c>
      <c r="C360" s="13">
        <v>58.904051466678673</v>
      </c>
      <c r="D360" s="13">
        <v>61.656348476749081</v>
      </c>
      <c r="E360" s="13">
        <v>64.079798910845767</v>
      </c>
      <c r="F360" s="13">
        <v>66.797606070373291</v>
      </c>
      <c r="G360" s="13">
        <v>69.322552290001184</v>
      </c>
      <c r="H360" s="13">
        <v>72.303891188841234</v>
      </c>
      <c r="I360" s="13">
        <v>75.495298547922019</v>
      </c>
      <c r="J360" s="13">
        <v>77.979156709198918</v>
      </c>
      <c r="K360" s="13">
        <v>80.268954510245663</v>
      </c>
      <c r="L360" s="13">
        <v>82.565235576094395</v>
      </c>
      <c r="M360" s="13">
        <v>85.054706445097452</v>
      </c>
      <c r="N360" s="13">
        <v>87.098447754185472</v>
      </c>
      <c r="O360" s="13">
        <v>88.9115981787821</v>
      </c>
      <c r="P360" s="13">
        <v>91.061037332087878</v>
      </c>
      <c r="Q360" s="13">
        <v>92.799861318379811</v>
      </c>
      <c r="R360" s="13">
        <v>94.622909193685274</v>
      </c>
      <c r="S360" s="13">
        <v>96.105958494481627</v>
      </c>
      <c r="T360" s="13">
        <v>97.334770840940266</v>
      </c>
      <c r="U360" s="13">
        <v>98.36772722459223</v>
      </c>
      <c r="V360" s="13">
        <v>99.398869803788187</v>
      </c>
      <c r="W360" s="13">
        <v>99.91990630668154</v>
      </c>
      <c r="X360" s="13">
        <v>99.836467130040489</v>
      </c>
      <c r="Y360" s="13">
        <v>99.610057866459869</v>
      </c>
      <c r="Z360" s="13">
        <v>99.816337938193712</v>
      </c>
      <c r="AA360" s="13">
        <v>99.761744196469763</v>
      </c>
      <c r="AB360" s="13">
        <v>100</v>
      </c>
      <c r="AC360" s="13">
        <v>99.889712174244821</v>
      </c>
      <c r="AD360" s="13">
        <v>99.876153569573745</v>
      </c>
      <c r="AE360" s="13">
        <v>100.4738180783864</v>
      </c>
      <c r="AF360" s="13">
        <v>100.77278780455393</v>
      </c>
      <c r="AG360" s="13">
        <v>101.29499188722292</v>
      </c>
      <c r="AH360" s="13">
        <v>102.1726062347113</v>
      </c>
    </row>
    <row r="361" spans="1:34" x14ac:dyDescent="0.25">
      <c r="A361" s="31">
        <v>39</v>
      </c>
      <c r="B361" s="31" t="s">
        <v>142</v>
      </c>
      <c r="C361" s="13">
        <v>81.228393247396184</v>
      </c>
      <c r="D361" s="13">
        <v>84.129916875032265</v>
      </c>
      <c r="E361" s="13">
        <v>87.20825162375462</v>
      </c>
      <c r="F361" s="13">
        <v>90.311256318936003</v>
      </c>
      <c r="G361" s="13">
        <v>93.048068632255422</v>
      </c>
      <c r="H361" s="13">
        <v>95.512582085565384</v>
      </c>
      <c r="I361" s="13">
        <v>97.510773857058155</v>
      </c>
      <c r="J361" s="13">
        <v>99.107526744398896</v>
      </c>
      <c r="K361" s="13">
        <v>100.49084193460503</v>
      </c>
      <c r="L361" s="13">
        <v>102.2810169206318</v>
      </c>
      <c r="M361" s="13">
        <v>103.84365729397851</v>
      </c>
      <c r="N361" s="13">
        <v>104.40833882554341</v>
      </c>
      <c r="O361" s="13">
        <v>104.93844882983181</v>
      </c>
      <c r="P361" s="13">
        <v>106.40589269384897</v>
      </c>
      <c r="Q361" s="13">
        <v>107.55199370667191</v>
      </c>
      <c r="R361" s="13">
        <v>107.64012847341925</v>
      </c>
      <c r="S361" s="13">
        <v>106.80262539162236</v>
      </c>
      <c r="T361" s="13">
        <v>105.46713721553729</v>
      </c>
      <c r="U361" s="13">
        <v>104.66745285245072</v>
      </c>
      <c r="V361" s="13">
        <v>104.22155058848243</v>
      </c>
      <c r="W361" s="13">
        <v>103.58393437591553</v>
      </c>
      <c r="X361" s="13">
        <v>102.84155215415655</v>
      </c>
      <c r="Y361" s="13">
        <v>102.24022854335604</v>
      </c>
      <c r="Z361" s="13">
        <v>101.47228430636562</v>
      </c>
      <c r="AA361" s="13">
        <v>100.4505052964812</v>
      </c>
      <c r="AB361" s="13">
        <v>100</v>
      </c>
      <c r="AC361" s="13">
        <v>99.506536276701567</v>
      </c>
      <c r="AD361" s="13">
        <v>99.252366250917206</v>
      </c>
      <c r="AE361" s="13">
        <v>98.907185497129518</v>
      </c>
      <c r="AF361" s="13">
        <v>98.836916452202757</v>
      </c>
      <c r="AG361" s="13">
        <v>99.085130974299702</v>
      </c>
      <c r="AH361" s="13">
        <v>99.227709856068898</v>
      </c>
    </row>
    <row r="362" spans="1:34" x14ac:dyDescent="0.25">
      <c r="A362" s="31">
        <v>40</v>
      </c>
      <c r="B362" s="31" t="s">
        <v>143</v>
      </c>
      <c r="C362" s="13">
        <v>105.24809079963289</v>
      </c>
      <c r="D362" s="13">
        <v>109.03282433176507</v>
      </c>
      <c r="E362" s="13">
        <v>110.74775300719703</v>
      </c>
      <c r="F362" s="13">
        <v>97.866920561420571</v>
      </c>
      <c r="G362" s="13">
        <v>102.51245205941109</v>
      </c>
      <c r="H362" s="13">
        <v>108.46300688378551</v>
      </c>
      <c r="I362" s="13">
        <v>99.877151104141902</v>
      </c>
      <c r="J362" s="13">
        <v>100.90583165072859</v>
      </c>
      <c r="K362" s="13">
        <v>101.83007153099663</v>
      </c>
      <c r="L362" s="13">
        <v>100.46919112254227</v>
      </c>
      <c r="M362" s="13">
        <v>99.006190008436761</v>
      </c>
      <c r="N362" s="13">
        <v>100.11312783445292</v>
      </c>
      <c r="O362" s="13">
        <v>103.95595732607953</v>
      </c>
      <c r="P362" s="13">
        <v>105.16616349437714</v>
      </c>
      <c r="Q362" s="13">
        <v>105.56705706232044</v>
      </c>
      <c r="R362" s="13">
        <v>105.17368251941312</v>
      </c>
      <c r="S362" s="13">
        <v>104.20251820709147</v>
      </c>
      <c r="T362" s="13">
        <v>102.93651680419921</v>
      </c>
      <c r="U362" s="13">
        <v>100.99953790476906</v>
      </c>
      <c r="V362" s="13">
        <v>100.16928609349803</v>
      </c>
      <c r="W362" s="13">
        <v>100.48091590491056</v>
      </c>
      <c r="X362" s="13">
        <v>100.50105619598359</v>
      </c>
      <c r="Y362" s="13">
        <v>100.79569070643889</v>
      </c>
      <c r="Z362" s="13">
        <v>100.15042157884527</v>
      </c>
      <c r="AA362" s="13">
        <v>100.32906050676334</v>
      </c>
      <c r="AB362" s="13">
        <v>100</v>
      </c>
      <c r="AC362" s="13">
        <v>100.38936382035887</v>
      </c>
      <c r="AD362" s="13">
        <v>100.28260867073726</v>
      </c>
      <c r="AE362" s="13">
        <v>100.38776093552939</v>
      </c>
      <c r="AF362" s="13">
        <v>100.37038464261423</v>
      </c>
      <c r="AG362" s="13">
        <v>100.30414638317949</v>
      </c>
      <c r="AH362" s="13">
        <v>100.53776345626451</v>
      </c>
    </row>
    <row r="363" spans="1:34" x14ac:dyDescent="0.25">
      <c r="A363" s="31">
        <v>41</v>
      </c>
      <c r="B363" s="31" t="s">
        <v>144</v>
      </c>
      <c r="C363" s="13">
        <v>207.54207915654894</v>
      </c>
      <c r="D363" s="13">
        <v>197.72571488830687</v>
      </c>
      <c r="E363" s="13">
        <v>191.54702958443869</v>
      </c>
      <c r="F363" s="13">
        <v>178.5799666689133</v>
      </c>
      <c r="G363" s="13">
        <v>169.57332742000702</v>
      </c>
      <c r="H363" s="13">
        <v>160.12035822518675</v>
      </c>
      <c r="I363" s="13">
        <v>155.17160664681521</v>
      </c>
      <c r="J363" s="13">
        <v>146.81993750517597</v>
      </c>
      <c r="K363" s="13">
        <v>141.26270315894303</v>
      </c>
      <c r="L363" s="13">
        <v>139.12894577716892</v>
      </c>
      <c r="M363" s="13">
        <v>135.07405288129593</v>
      </c>
      <c r="N363" s="13">
        <v>130.01447377344519</v>
      </c>
      <c r="O363" s="13">
        <v>126.21099833051738</v>
      </c>
      <c r="P363" s="13">
        <v>124.6831028225925</v>
      </c>
      <c r="Q363" s="13">
        <v>123.91678792033062</v>
      </c>
      <c r="R363" s="13">
        <v>122.26617419481917</v>
      </c>
      <c r="S363" s="13">
        <v>119.96336072309876</v>
      </c>
      <c r="T363" s="13">
        <v>116.30924666602073</v>
      </c>
      <c r="U363" s="13">
        <v>112.2747112075355</v>
      </c>
      <c r="V363" s="13">
        <v>110.23312780225331</v>
      </c>
      <c r="W363" s="13">
        <v>109.01386381794327</v>
      </c>
      <c r="X363" s="13">
        <v>108.54160762927246</v>
      </c>
      <c r="Y363" s="13">
        <v>107.08366694014188</v>
      </c>
      <c r="Z363" s="13">
        <v>104.28016123870448</v>
      </c>
      <c r="AA363" s="13">
        <v>102.14069881261437</v>
      </c>
      <c r="AB363" s="13">
        <v>100</v>
      </c>
      <c r="AC363" s="13">
        <v>97.954754810065481</v>
      </c>
      <c r="AD363" s="13">
        <v>96.513997868553574</v>
      </c>
      <c r="AE363" s="13">
        <v>94.833560162873169</v>
      </c>
      <c r="AF363" s="13">
        <v>93.844020730224372</v>
      </c>
      <c r="AG363" s="13">
        <v>92.774118753748709</v>
      </c>
      <c r="AH363" s="13">
        <v>91.589248128815285</v>
      </c>
    </row>
    <row r="364" spans="1:34" x14ac:dyDescent="0.25">
      <c r="A364" s="31">
        <v>42</v>
      </c>
      <c r="B364" s="31" t="s">
        <v>145</v>
      </c>
      <c r="C364" s="13">
        <v>141.95941853422167</v>
      </c>
      <c r="D364" s="13">
        <v>140.84606229621335</v>
      </c>
      <c r="E364" s="13">
        <v>138.48010228065502</v>
      </c>
      <c r="F364" s="13">
        <v>136.28941755886373</v>
      </c>
      <c r="G364" s="13">
        <v>134.70435214098472</v>
      </c>
      <c r="H364" s="13">
        <v>133.15280616034963</v>
      </c>
      <c r="I364" s="13">
        <v>128.94831418797503</v>
      </c>
      <c r="J364" s="13">
        <v>125.77350706847109</v>
      </c>
      <c r="K364" s="13">
        <v>125.38971122247946</v>
      </c>
      <c r="L364" s="13">
        <v>125.88447526972114</v>
      </c>
      <c r="M364" s="13">
        <v>120.57268580825038</v>
      </c>
      <c r="N364" s="13">
        <v>120.32309366368125</v>
      </c>
      <c r="O364" s="13">
        <v>120.02158733101787</v>
      </c>
      <c r="P364" s="13">
        <v>118.21146689567743</v>
      </c>
      <c r="Q364" s="13">
        <v>119.34468916133231</v>
      </c>
      <c r="R364" s="13">
        <v>119.95489695874352</v>
      </c>
      <c r="S364" s="13">
        <v>118.23551000177825</v>
      </c>
      <c r="T364" s="13">
        <v>114.73942676182389</v>
      </c>
      <c r="U364" s="13">
        <v>110.26348890014209</v>
      </c>
      <c r="V364" s="13">
        <v>107.96691595855259</v>
      </c>
      <c r="W364" s="13">
        <v>107.37708591660817</v>
      </c>
      <c r="X364" s="13">
        <v>106.3000496066898</v>
      </c>
      <c r="Y364" s="13">
        <v>105.28915952277745</v>
      </c>
      <c r="Z364" s="13">
        <v>103.90629480958962</v>
      </c>
      <c r="AA364" s="13">
        <v>101.46655622902203</v>
      </c>
      <c r="AB364" s="13">
        <v>100</v>
      </c>
      <c r="AC364" s="13">
        <v>97.632413961435191</v>
      </c>
      <c r="AD364" s="13">
        <v>96.557794357764863</v>
      </c>
      <c r="AE364" s="13">
        <v>94.869397013412382</v>
      </c>
      <c r="AF364" s="13">
        <v>92.966530235134272</v>
      </c>
      <c r="AG364" s="13">
        <v>92.269047859412368</v>
      </c>
      <c r="AH364" s="13">
        <v>91.368209284752709</v>
      </c>
    </row>
    <row r="365" spans="1:34" x14ac:dyDescent="0.25">
      <c r="A365" s="31">
        <v>43</v>
      </c>
      <c r="B365" s="31" t="s">
        <v>146</v>
      </c>
      <c r="C365" s="13">
        <v>138.84797832384703</v>
      </c>
      <c r="D365" s="13">
        <v>141.22909919667123</v>
      </c>
      <c r="E365" s="13">
        <v>138.19247156508067</v>
      </c>
      <c r="F365" s="13">
        <v>135.23747700962892</v>
      </c>
      <c r="G365" s="13">
        <v>134.0458829482626</v>
      </c>
      <c r="H365" s="13">
        <v>132.44462986692628</v>
      </c>
      <c r="I365" s="13">
        <v>130.60639333482163</v>
      </c>
      <c r="J365" s="13">
        <v>126.75958143986209</v>
      </c>
      <c r="K365" s="13">
        <v>126.90023775132777</v>
      </c>
      <c r="L365" s="13">
        <v>124.79891175348951</v>
      </c>
      <c r="M365" s="13">
        <v>124.35736502836809</v>
      </c>
      <c r="N365" s="13">
        <v>122.284832056235</v>
      </c>
      <c r="O365" s="13">
        <v>122.26530276125398</v>
      </c>
      <c r="P365" s="13">
        <v>122.89502963913733</v>
      </c>
      <c r="Q365" s="13">
        <v>122.39109840126629</v>
      </c>
      <c r="R365" s="13">
        <v>122.45927125089938</v>
      </c>
      <c r="S365" s="13">
        <v>119.83353752112174</v>
      </c>
      <c r="T365" s="13">
        <v>116.06741136109223</v>
      </c>
      <c r="U365" s="13">
        <v>112.57700010950671</v>
      </c>
      <c r="V365" s="13">
        <v>110.77196317833815</v>
      </c>
      <c r="W365" s="13">
        <v>109.16535045812103</v>
      </c>
      <c r="X365" s="13">
        <v>108.1865477977433</v>
      </c>
      <c r="Y365" s="13">
        <v>106.92799869547841</v>
      </c>
      <c r="Z365" s="13">
        <v>104.88127169731305</v>
      </c>
      <c r="AA365" s="13">
        <v>102.29633116844767</v>
      </c>
      <c r="AB365" s="13">
        <v>100</v>
      </c>
      <c r="AC365" s="13">
        <v>98.061445130232229</v>
      </c>
      <c r="AD365" s="13">
        <v>96.32780775882901</v>
      </c>
      <c r="AE365" s="13">
        <v>94.450731435216426</v>
      </c>
      <c r="AF365" s="13">
        <v>93.079326906760272</v>
      </c>
      <c r="AG365" s="13">
        <v>91.907920268191063</v>
      </c>
      <c r="AH365" s="13">
        <v>90.566327740269443</v>
      </c>
    </row>
    <row r="366" spans="1:34" x14ac:dyDescent="0.25">
      <c r="A366" s="31">
        <v>44</v>
      </c>
      <c r="B366" s="31" t="s">
        <v>147</v>
      </c>
      <c r="C366" s="13">
        <v>492.70792274339777</v>
      </c>
      <c r="D366" s="13">
        <v>396.69946048873379</v>
      </c>
      <c r="E366" s="13">
        <v>323.08089945722406</v>
      </c>
      <c r="F366" s="13">
        <v>272.53897307314946</v>
      </c>
      <c r="G366" s="13">
        <v>261.4242392554637</v>
      </c>
      <c r="H366" s="13">
        <v>304.72940029254016</v>
      </c>
      <c r="I366" s="13" t="s">
        <v>166</v>
      </c>
      <c r="J366" s="13" t="s">
        <v>166</v>
      </c>
      <c r="K366" s="13" t="s">
        <v>166</v>
      </c>
      <c r="L366" s="13" t="s">
        <v>166</v>
      </c>
      <c r="M366" s="13" t="s">
        <v>166</v>
      </c>
      <c r="N366" s="13">
        <v>200.56157240272759</v>
      </c>
      <c r="O366" s="13">
        <v>145.62824022834508</v>
      </c>
      <c r="P366" s="13">
        <v>118.11953697141507</v>
      </c>
      <c r="Q366" s="13">
        <v>106.93814697578921</v>
      </c>
      <c r="R366" s="13">
        <v>117.84670500612803</v>
      </c>
      <c r="S366" s="13">
        <v>151.41420870934527</v>
      </c>
      <c r="T366" s="13">
        <v>163.63398350569446</v>
      </c>
      <c r="U366" s="13">
        <v>161.16554925219182</v>
      </c>
      <c r="V366" s="13">
        <v>179.25001792500177</v>
      </c>
      <c r="W366" s="13">
        <v>196.75743743113489</v>
      </c>
      <c r="X366" s="13">
        <v>136.59709321385643</v>
      </c>
      <c r="Y366" s="13">
        <v>81.606006202056463</v>
      </c>
      <c r="Z366" s="13">
        <v>108.0170234829009</v>
      </c>
      <c r="AA366" s="13">
        <v>113.06419030964513</v>
      </c>
      <c r="AB366" s="13">
        <v>100</v>
      </c>
      <c r="AC366" s="13">
        <v>88.784714823495975</v>
      </c>
      <c r="AD366" s="13">
        <v>102.61462053113327</v>
      </c>
      <c r="AE366" s="13">
        <v>105.34632604687911</v>
      </c>
      <c r="AF366" s="13">
        <v>92.624325000231565</v>
      </c>
      <c r="AG366" s="13">
        <v>99.848230689352192</v>
      </c>
      <c r="AH366" s="13">
        <v>90.139463778357864</v>
      </c>
    </row>
    <row r="367" spans="1:34" x14ac:dyDescent="0.25">
      <c r="A367" s="31">
        <v>45</v>
      </c>
      <c r="B367" s="31" t="s">
        <v>148</v>
      </c>
      <c r="C367" s="13">
        <v>231.47790929152328</v>
      </c>
      <c r="D367" s="13">
        <v>256.7328181561449</v>
      </c>
      <c r="E367" s="13">
        <v>208.26824950536286</v>
      </c>
      <c r="F367" s="13">
        <v>201.93045515124589</v>
      </c>
      <c r="G367" s="13">
        <v>167.14917060581544</v>
      </c>
      <c r="H367" s="13">
        <v>163.72936191393072</v>
      </c>
      <c r="I367" s="13">
        <v>161.82905673079412</v>
      </c>
      <c r="J367" s="13">
        <v>146.51413568381076</v>
      </c>
      <c r="K367" s="13">
        <v>160.65461400051407</v>
      </c>
      <c r="L367" s="13">
        <v>145.34602042596075</v>
      </c>
      <c r="M367" s="13">
        <v>136.03326985114072</v>
      </c>
      <c r="N367" s="13">
        <v>137.29725771610586</v>
      </c>
      <c r="O367" s="13">
        <v>127.52011629834604</v>
      </c>
      <c r="P367" s="13">
        <v>125.0228166640412</v>
      </c>
      <c r="Q367" s="13">
        <v>129.96502496772536</v>
      </c>
      <c r="R367" s="13">
        <v>132.09690629045471</v>
      </c>
      <c r="S367" s="13">
        <v>127.36482183620883</v>
      </c>
      <c r="T367" s="13">
        <v>118.87366289989554</v>
      </c>
      <c r="U367" s="13">
        <v>119.60673306169315</v>
      </c>
      <c r="V367" s="13">
        <v>111.21375729006178</v>
      </c>
      <c r="W367" s="13">
        <v>110.89517356480854</v>
      </c>
      <c r="X367" s="13">
        <v>112.72565897047062</v>
      </c>
      <c r="Y367" s="13">
        <v>110.05435637067984</v>
      </c>
      <c r="Z367" s="13">
        <v>107.00222564629345</v>
      </c>
      <c r="AA367" s="13">
        <v>101.46858870722254</v>
      </c>
      <c r="AB367" s="13">
        <v>100</v>
      </c>
      <c r="AC367" s="13">
        <v>98.378575332483138</v>
      </c>
      <c r="AD367" s="13">
        <v>95.417732677680135</v>
      </c>
      <c r="AE367" s="13">
        <v>92.304852158395121</v>
      </c>
      <c r="AF367" s="13">
        <v>91.741208464787732</v>
      </c>
      <c r="AG367" s="13">
        <v>88.735947553505554</v>
      </c>
      <c r="AH367" s="13">
        <v>86.982343797916144</v>
      </c>
    </row>
    <row r="368" spans="1:34" x14ac:dyDescent="0.25">
      <c r="A368" s="31">
        <v>46</v>
      </c>
      <c r="B368" s="31" t="s">
        <v>149</v>
      </c>
      <c r="C368" s="13">
        <v>197.44116253356498</v>
      </c>
      <c r="D368" s="13">
        <v>163.75188314665618</v>
      </c>
      <c r="E368" s="13">
        <v>201.46126571397869</v>
      </c>
      <c r="F368" s="13">
        <v>170.75725149128002</v>
      </c>
      <c r="G368" s="13">
        <v>156.06142577718589</v>
      </c>
      <c r="H368" s="13">
        <v>144.00368649437425</v>
      </c>
      <c r="I368" s="13">
        <v>170.59024223814399</v>
      </c>
      <c r="J368" s="13">
        <v>153.69482355834256</v>
      </c>
      <c r="K368" s="13">
        <v>141.09546519174876</v>
      </c>
      <c r="L368" s="13">
        <v>129.16225362300122</v>
      </c>
      <c r="M368" s="13">
        <v>139.5338453295231</v>
      </c>
      <c r="N368" s="13">
        <v>117.87337570488278</v>
      </c>
      <c r="O368" s="13">
        <v>118.99662049597792</v>
      </c>
      <c r="P368" s="13">
        <v>122.83805031446541</v>
      </c>
      <c r="Q368" s="13">
        <v>123.12151741993586</v>
      </c>
      <c r="R368" s="13">
        <v>114.78420569329658</v>
      </c>
      <c r="S368" s="13">
        <v>118.86837308820034</v>
      </c>
      <c r="T368" s="13">
        <v>112.68536742942139</v>
      </c>
      <c r="U368" s="13">
        <v>100.3384751227474</v>
      </c>
      <c r="V368" s="13">
        <v>99.247983848099537</v>
      </c>
      <c r="W368" s="13">
        <v>103.43400910219279</v>
      </c>
      <c r="X368" s="13">
        <v>105.94230382133888</v>
      </c>
      <c r="Y368" s="13">
        <v>99.629945915172215</v>
      </c>
      <c r="Z368" s="13">
        <v>105.07986069412755</v>
      </c>
      <c r="AA368" s="13">
        <v>101.79389934619232</v>
      </c>
      <c r="AB368" s="13">
        <v>100</v>
      </c>
      <c r="AC368" s="13">
        <v>87.7947709434426</v>
      </c>
      <c r="AD368" s="13">
        <v>90.378868215559606</v>
      </c>
      <c r="AE368" s="13">
        <v>89.166613166698738</v>
      </c>
      <c r="AF368" s="13">
        <v>88.730285743785657</v>
      </c>
      <c r="AG368" s="13">
        <v>84.427306554015061</v>
      </c>
      <c r="AH368" s="13">
        <v>87.745467946580547</v>
      </c>
    </row>
    <row r="369" spans="1:34" x14ac:dyDescent="0.25">
      <c r="A369" s="31">
        <v>47</v>
      </c>
      <c r="B369" s="31" t="s">
        <v>150</v>
      </c>
      <c r="C369" s="13" t="s">
        <v>166</v>
      </c>
      <c r="D369" s="13" t="s">
        <v>166</v>
      </c>
      <c r="E369" s="13" t="s">
        <v>166</v>
      </c>
      <c r="F369" s="13">
        <v>214.41742784853554</v>
      </c>
      <c r="G369" s="13">
        <v>223.33891680625348</v>
      </c>
      <c r="H369" s="13">
        <v>162.3719291408901</v>
      </c>
      <c r="I369" s="13">
        <v>206.5262288310615</v>
      </c>
      <c r="J369" s="13">
        <v>195.73302016050104</v>
      </c>
      <c r="K369" s="13">
        <v>183.79650051463022</v>
      </c>
      <c r="L369" s="13">
        <v>166.03573088928735</v>
      </c>
      <c r="M369" s="13">
        <v>129.84314947543368</v>
      </c>
      <c r="N369" s="13">
        <v>154.9926223511761</v>
      </c>
      <c r="O369" s="13">
        <v>139.80343636846592</v>
      </c>
      <c r="P369" s="13">
        <v>132.12682665337849</v>
      </c>
      <c r="Q369" s="13">
        <v>130.96161842368048</v>
      </c>
      <c r="R369" s="13">
        <v>126.91321674239157</v>
      </c>
      <c r="S369" s="13">
        <v>130.80849161160819</v>
      </c>
      <c r="T369" s="13">
        <v>122.48372497504394</v>
      </c>
      <c r="U369" s="13">
        <v>117.04246300557843</v>
      </c>
      <c r="V369" s="13">
        <v>111.7593151389168</v>
      </c>
      <c r="W369" s="13">
        <v>108.27919373646509</v>
      </c>
      <c r="X369" s="13">
        <v>111.3456793422588</v>
      </c>
      <c r="Y369" s="13">
        <v>107.6915864997827</v>
      </c>
      <c r="Z369" s="13">
        <v>100.50488926726022</v>
      </c>
      <c r="AA369" s="13">
        <v>102.06458647031842</v>
      </c>
      <c r="AB369" s="13">
        <v>100</v>
      </c>
      <c r="AC369" s="13">
        <v>96.58560237059703</v>
      </c>
      <c r="AD369" s="13">
        <v>92.018245377693489</v>
      </c>
      <c r="AE369" s="13">
        <v>89.89135730556049</v>
      </c>
      <c r="AF369" s="13">
        <v>90.857644243000053</v>
      </c>
      <c r="AG369" s="13">
        <v>86.291913214990146</v>
      </c>
      <c r="AH369" s="13">
        <v>85.79893355655976</v>
      </c>
    </row>
    <row r="370" spans="1:34" x14ac:dyDescent="0.25">
      <c r="A370" s="31">
        <v>48</v>
      </c>
      <c r="B370" s="31" t="s">
        <v>151</v>
      </c>
      <c r="C370" s="13">
        <v>97.989260377062678</v>
      </c>
      <c r="D370" s="13">
        <v>100.15310906548385</v>
      </c>
      <c r="E370" s="13">
        <v>96.623664050708101</v>
      </c>
      <c r="F370" s="13">
        <v>96.154434511399998</v>
      </c>
      <c r="G370" s="13">
        <v>95.058389615821511</v>
      </c>
      <c r="H370" s="13">
        <v>94.487593778936812</v>
      </c>
      <c r="I370" s="13">
        <v>92.542168974881903</v>
      </c>
      <c r="J370" s="13">
        <v>91.785643807452075</v>
      </c>
      <c r="K370" s="13">
        <v>91.605794616144237</v>
      </c>
      <c r="L370" s="13">
        <v>94.001696454145403</v>
      </c>
      <c r="M370" s="13">
        <v>93.084778358161358</v>
      </c>
      <c r="N370" s="13">
        <v>93.611278592514324</v>
      </c>
      <c r="O370" s="13">
        <v>93.958134045148213</v>
      </c>
      <c r="P370" s="13">
        <v>94.954858460287966</v>
      </c>
      <c r="Q370" s="13">
        <v>95.430531662577991</v>
      </c>
      <c r="R370" s="13">
        <v>95.654273316398701</v>
      </c>
      <c r="S370" s="13">
        <v>95.562160902323299</v>
      </c>
      <c r="T370" s="13">
        <v>94.564095543959709</v>
      </c>
      <c r="U370" s="13">
        <v>94.217491657742713</v>
      </c>
      <c r="V370" s="13">
        <v>94.765526546841983</v>
      </c>
      <c r="W370" s="13">
        <v>95.779774128756188</v>
      </c>
      <c r="X370" s="13">
        <v>97.450796058676033</v>
      </c>
      <c r="Y370" s="13">
        <v>98.045657985453786</v>
      </c>
      <c r="Z370" s="13">
        <v>98.308527158116661</v>
      </c>
      <c r="AA370" s="13">
        <v>99.055295496097202</v>
      </c>
      <c r="AB370" s="13">
        <v>100</v>
      </c>
      <c r="AC370" s="13">
        <v>100.56969379210098</v>
      </c>
      <c r="AD370" s="13">
        <v>101.53188539634588</v>
      </c>
      <c r="AE370" s="13">
        <v>102.56918033358016</v>
      </c>
      <c r="AF370" s="13">
        <v>103.37854274966688</v>
      </c>
      <c r="AG370" s="13">
        <v>104.04042081029776</v>
      </c>
      <c r="AH370" s="13">
        <v>105.48968310899194</v>
      </c>
    </row>
    <row r="371" spans="1:34" x14ac:dyDescent="0.25">
      <c r="A371" s="31">
        <v>49</v>
      </c>
      <c r="B371" s="31" t="s">
        <v>152</v>
      </c>
      <c r="C371" s="13">
        <v>81.836016425899459</v>
      </c>
      <c r="D371" s="13">
        <v>82.820751171851825</v>
      </c>
      <c r="E371" s="13">
        <v>84.402138533774689</v>
      </c>
      <c r="F371" s="13">
        <v>84.396991170540247</v>
      </c>
      <c r="G371" s="13">
        <v>85.896102850431816</v>
      </c>
      <c r="H371" s="13">
        <v>86.041292242327629</v>
      </c>
      <c r="I371" s="13">
        <v>86.103230476457327</v>
      </c>
      <c r="J371" s="13">
        <v>86.783362279487605</v>
      </c>
      <c r="K371" s="13">
        <v>87.456311004040217</v>
      </c>
      <c r="L371" s="13">
        <v>88.70228556222466</v>
      </c>
      <c r="M371" s="13">
        <v>89.451679097468343</v>
      </c>
      <c r="N371" s="13">
        <v>90.530490669257418</v>
      </c>
      <c r="O371" s="13">
        <v>91.483528722115636</v>
      </c>
      <c r="P371" s="13">
        <v>93.31966907148626</v>
      </c>
      <c r="Q371" s="13">
        <v>94.899816723850265</v>
      </c>
      <c r="R371" s="13">
        <v>95.554294815963075</v>
      </c>
      <c r="S371" s="13">
        <v>95.643891088943889</v>
      </c>
      <c r="T371" s="13">
        <v>95.712328470264154</v>
      </c>
      <c r="U371" s="13">
        <v>95.730194701012735</v>
      </c>
      <c r="V371" s="13">
        <v>96.101483166223517</v>
      </c>
      <c r="W371" s="13">
        <v>96.830825676197691</v>
      </c>
      <c r="X371" s="13">
        <v>97.924701575067601</v>
      </c>
      <c r="Y371" s="13">
        <v>98.672711075025092</v>
      </c>
      <c r="Z371" s="13">
        <v>99.150314491722796</v>
      </c>
      <c r="AA371" s="13">
        <v>99.521490595093155</v>
      </c>
      <c r="AB371" s="13">
        <v>100</v>
      </c>
      <c r="AC371" s="13">
        <v>100.5848566222603</v>
      </c>
      <c r="AD371" s="13">
        <v>101.28756755880755</v>
      </c>
      <c r="AE371" s="13">
        <v>101.95365991227649</v>
      </c>
      <c r="AF371" s="13">
        <v>102.37059570610913</v>
      </c>
      <c r="AG371" s="13">
        <v>103.04800242987875</v>
      </c>
      <c r="AH371" s="13">
        <v>104.05326906934499</v>
      </c>
    </row>
    <row r="372" spans="1:34" x14ac:dyDescent="0.25">
      <c r="A372" s="31">
        <v>50</v>
      </c>
      <c r="B372" s="31" t="s">
        <v>153</v>
      </c>
      <c r="C372" s="13">
        <v>124.49424214130096</v>
      </c>
      <c r="D372" s="13">
        <v>125.13904338153503</v>
      </c>
      <c r="E372" s="13">
        <v>126.26262626262624</v>
      </c>
      <c r="F372" s="13">
        <v>123.4949058351343</v>
      </c>
      <c r="G372" s="13">
        <v>122.09460070543545</v>
      </c>
      <c r="H372" s="13">
        <v>117.56674757281553</v>
      </c>
      <c r="I372" s="13">
        <v>115.2073732718894</v>
      </c>
      <c r="J372" s="13">
        <v>113.72970240727871</v>
      </c>
      <c r="K372" s="13">
        <v>112.98016570424303</v>
      </c>
      <c r="L372" s="13">
        <v>110.55152929615527</v>
      </c>
      <c r="M372" s="13">
        <v>108.62108392407957</v>
      </c>
      <c r="N372" s="13">
        <v>107.93714543902806</v>
      </c>
      <c r="O372" s="13">
        <v>107.24649871724775</v>
      </c>
      <c r="P372" s="13">
        <v>105.61200335044977</v>
      </c>
      <c r="Q372" s="13">
        <v>106.59205223010558</v>
      </c>
      <c r="R372" s="13">
        <v>106.74387319412762</v>
      </c>
      <c r="S372" s="13">
        <v>106.04047424366313</v>
      </c>
      <c r="T372" s="13">
        <v>104.58775970668421</v>
      </c>
      <c r="U372" s="13">
        <v>103.8781163434903</v>
      </c>
      <c r="V372" s="13">
        <v>102.68938083708059</v>
      </c>
      <c r="W372" s="13">
        <v>102.44690492139171</v>
      </c>
      <c r="X372" s="13">
        <v>102.00723922342877</v>
      </c>
      <c r="Y372" s="13">
        <v>102.02265039781987</v>
      </c>
      <c r="Z372" s="13">
        <v>101.40117994100294</v>
      </c>
      <c r="AA372" s="13">
        <v>100.57987952890407</v>
      </c>
      <c r="AB372" s="13">
        <v>100</v>
      </c>
      <c r="AC372" s="13">
        <v>99.58781709037595</v>
      </c>
      <c r="AD372" s="13">
        <v>99.12961530596823</v>
      </c>
      <c r="AE372" s="13">
        <v>98.498445913408901</v>
      </c>
      <c r="AF372" s="13">
        <v>97.814758495788396</v>
      </c>
      <c r="AG372" s="13">
        <v>97.635234762925705</v>
      </c>
      <c r="AH372" s="13">
        <v>97.591528472692588</v>
      </c>
    </row>
    <row r="373" spans="1:34" x14ac:dyDescent="0.25">
      <c r="A373" s="31">
        <v>51</v>
      </c>
      <c r="B373" s="31" t="s">
        <v>154</v>
      </c>
      <c r="C373" s="13">
        <v>187.83258106384616</v>
      </c>
      <c r="D373" s="13">
        <v>183.86521454006115</v>
      </c>
      <c r="E373" s="13">
        <v>180.79796473148275</v>
      </c>
      <c r="F373" s="13">
        <v>171.76208432144244</v>
      </c>
      <c r="G373" s="13">
        <v>165.81584713105423</v>
      </c>
      <c r="H373" s="13">
        <v>155.37549262354847</v>
      </c>
      <c r="I373" s="13">
        <v>150.92045306320011</v>
      </c>
      <c r="J373" s="13">
        <v>143.74115093539555</v>
      </c>
      <c r="K373" s="13">
        <v>138.02636106315791</v>
      </c>
      <c r="L373" s="13">
        <v>131.65962601142806</v>
      </c>
      <c r="M373" s="13">
        <v>124.75630934241782</v>
      </c>
      <c r="N373" s="13">
        <v>122.37303338887028</v>
      </c>
      <c r="O373" s="13">
        <v>121.13997562663688</v>
      </c>
      <c r="P373" s="13">
        <v>119.56291215399702</v>
      </c>
      <c r="Q373" s="13">
        <v>119.03564061837442</v>
      </c>
      <c r="R373" s="13">
        <v>118.03333973461233</v>
      </c>
      <c r="S373" s="13">
        <v>116.21315147620153</v>
      </c>
      <c r="T373" s="13">
        <v>111.99081566052247</v>
      </c>
      <c r="U373" s="13">
        <v>108.2132389292385</v>
      </c>
      <c r="V373" s="13">
        <v>106.41459327166289</v>
      </c>
      <c r="W373" s="13">
        <v>105.39096940616088</v>
      </c>
      <c r="X373" s="13">
        <v>105.25173455880413</v>
      </c>
      <c r="Y373" s="13">
        <v>104.40693194304686</v>
      </c>
      <c r="Z373" s="13">
        <v>103.07565068405479</v>
      </c>
      <c r="AA373" s="13">
        <v>100.96074242491548</v>
      </c>
      <c r="AB373" s="13">
        <v>100</v>
      </c>
      <c r="AC373" s="13">
        <v>98.82132265814441</v>
      </c>
      <c r="AD373" s="13">
        <v>97.96622124691406</v>
      </c>
      <c r="AE373" s="13">
        <v>97.149242404642138</v>
      </c>
      <c r="AF373" s="13">
        <v>96.048689399073027</v>
      </c>
      <c r="AG373" s="13">
        <v>95.522368599814556</v>
      </c>
      <c r="AH373" s="13">
        <v>94.903416039590851</v>
      </c>
    </row>
    <row r="374" spans="1:34" x14ac:dyDescent="0.25">
      <c r="A374" s="31">
        <v>52</v>
      </c>
      <c r="B374" s="31" t="s">
        <v>155</v>
      </c>
      <c r="C374" s="13" t="s">
        <v>166</v>
      </c>
      <c r="D374" s="13" t="s">
        <v>166</v>
      </c>
      <c r="E374" s="13" t="s">
        <v>166</v>
      </c>
      <c r="F374" s="13">
        <v>185.55629778074669</v>
      </c>
      <c r="G374" s="13">
        <v>146.87522949254611</v>
      </c>
      <c r="H374" s="13">
        <v>115.08539336187451</v>
      </c>
      <c r="I374" s="13">
        <v>85.861968299761287</v>
      </c>
      <c r="J374" s="13">
        <v>135.76626479852285</v>
      </c>
      <c r="K374" s="13">
        <v>115.77692102856217</v>
      </c>
      <c r="L374" s="13">
        <v>102.71105838610116</v>
      </c>
      <c r="M374" s="13">
        <v>91.697270630739681</v>
      </c>
      <c r="N374" s="13">
        <v>119.70027052261138</v>
      </c>
      <c r="O374" s="13">
        <v>109.73334796444641</v>
      </c>
      <c r="P374" s="13">
        <v>107.82019903608743</v>
      </c>
      <c r="Q374" s="13">
        <v>108.84235273629676</v>
      </c>
      <c r="R374" s="13">
        <v>113.15289218792431</v>
      </c>
      <c r="S374" s="13">
        <v>116.03620329542815</v>
      </c>
      <c r="T374" s="13">
        <v>115.22197513509776</v>
      </c>
      <c r="U374" s="13">
        <v>113.85242448737947</v>
      </c>
      <c r="V374" s="13">
        <v>109.74177759731353</v>
      </c>
      <c r="W374" s="13">
        <v>110.8278842956888</v>
      </c>
      <c r="X374" s="13">
        <v>80.862969611696016</v>
      </c>
      <c r="Y374" s="13">
        <v>84.560517848611312</v>
      </c>
      <c r="Z374" s="13">
        <v>82.466405248162033</v>
      </c>
      <c r="AA374" s="13">
        <v>111.58348118144589</v>
      </c>
      <c r="AB374" s="13">
        <v>100</v>
      </c>
      <c r="AC374" s="13">
        <v>92.875518941962085</v>
      </c>
      <c r="AD374" s="13">
        <v>84.784562426873322</v>
      </c>
      <c r="AE374" s="13">
        <v>79.512745893166681</v>
      </c>
      <c r="AF374" s="13">
        <v>97.64290038471303</v>
      </c>
      <c r="AG374" s="13">
        <v>86.876821698355002</v>
      </c>
      <c r="AH374" s="13">
        <v>97.562308168111571</v>
      </c>
    </row>
    <row r="375" spans="1:34" x14ac:dyDescent="0.25">
      <c r="A375" s="31">
        <v>53</v>
      </c>
      <c r="B375" s="31" t="s">
        <v>83</v>
      </c>
      <c r="C375" s="13">
        <v>86.736286993026397</v>
      </c>
      <c r="D375" s="13">
        <v>103.91229802047071</v>
      </c>
      <c r="E375" s="13">
        <v>110.25552821218457</v>
      </c>
      <c r="F375" s="13">
        <v>109.61867317557989</v>
      </c>
      <c r="G375" s="13">
        <v>107.19886307948643</v>
      </c>
      <c r="H375" s="13">
        <v>113.69148678146982</v>
      </c>
      <c r="I375" s="13">
        <v>110.53338992642898</v>
      </c>
      <c r="J375" s="13">
        <v>112.17301565935301</v>
      </c>
      <c r="K375" s="13">
        <v>111.95826195994135</v>
      </c>
      <c r="L375" s="13">
        <v>109.78987906222552</v>
      </c>
      <c r="M375" s="13">
        <v>107.27710677934103</v>
      </c>
      <c r="N375" s="13">
        <v>107.46012035533481</v>
      </c>
      <c r="O375" s="13">
        <v>104.88138963646014</v>
      </c>
      <c r="P375" s="13">
        <v>102.96790958294255</v>
      </c>
      <c r="Q375" s="13">
        <v>105.7198677233015</v>
      </c>
      <c r="R375" s="13">
        <v>104.20620920140829</v>
      </c>
      <c r="S375" s="13">
        <v>103.99956320183458</v>
      </c>
      <c r="T375" s="13">
        <v>101.39284803819324</v>
      </c>
      <c r="U375" s="13">
        <v>101.34998175700328</v>
      </c>
      <c r="V375" s="13">
        <v>99.974506500842267</v>
      </c>
      <c r="W375" s="13">
        <v>101.29780911256675</v>
      </c>
      <c r="X375" s="13">
        <v>99.99191732001664</v>
      </c>
      <c r="Y375" s="13">
        <v>101.04357807435191</v>
      </c>
      <c r="Z375" s="13">
        <v>101.13301601490244</v>
      </c>
      <c r="AA375" s="13">
        <v>101.19201257714057</v>
      </c>
      <c r="AB375" s="13">
        <v>100</v>
      </c>
      <c r="AC375" s="13">
        <v>100.09396773452863</v>
      </c>
      <c r="AD375" s="13">
        <v>100.64740026634242</v>
      </c>
      <c r="AE375" s="13">
        <v>99.869379174488031</v>
      </c>
      <c r="AF375" s="13">
        <v>99.402465721590474</v>
      </c>
      <c r="AG375" s="13">
        <v>99.57066603924855</v>
      </c>
      <c r="AH375" s="13">
        <v>100.04535389376518</v>
      </c>
    </row>
    <row r="376" spans="1:34" x14ac:dyDescent="0.25">
      <c r="A376" s="31">
        <v>54</v>
      </c>
      <c r="B376" s="31" t="s">
        <v>156</v>
      </c>
      <c r="C376" s="13">
        <v>108.01449554530218</v>
      </c>
      <c r="D376" s="13">
        <v>109.49082075883393</v>
      </c>
      <c r="E376" s="13">
        <v>117.61677058326157</v>
      </c>
      <c r="F376" s="13">
        <v>108.3117341683446</v>
      </c>
      <c r="G376" s="13">
        <v>110.5965300338702</v>
      </c>
      <c r="H376" s="13">
        <v>106.46849331111689</v>
      </c>
      <c r="I376" s="13">
        <v>110.95106601131567</v>
      </c>
      <c r="J376" s="13">
        <v>104.42023123553089</v>
      </c>
      <c r="K376" s="13">
        <v>108.01449554530217</v>
      </c>
      <c r="L376" s="13">
        <v>105.51021221620684</v>
      </c>
      <c r="M376" s="13">
        <v>106.35713382078488</v>
      </c>
      <c r="N376" s="13">
        <v>101.61742856562186</v>
      </c>
      <c r="O376" s="13">
        <v>100.61987136543813</v>
      </c>
      <c r="P376" s="13">
        <v>103.37671890999587</v>
      </c>
      <c r="Q376" s="13">
        <v>104.29846928272845</v>
      </c>
      <c r="R376" s="13">
        <v>102.53045154410859</v>
      </c>
      <c r="S376" s="13">
        <v>105.47573511878637</v>
      </c>
      <c r="T376" s="13">
        <v>102.10579976069427</v>
      </c>
      <c r="U376" s="13">
        <v>102.09437149948648</v>
      </c>
      <c r="V376" s="13">
        <v>103.10557820271701</v>
      </c>
      <c r="W376" s="13">
        <v>102.34351487051271</v>
      </c>
      <c r="X376" s="13">
        <v>104.26261523715429</v>
      </c>
      <c r="Y376" s="13">
        <v>102.64597369457417</v>
      </c>
      <c r="Z376" s="13">
        <v>102.31575729807106</v>
      </c>
      <c r="AA376" s="13">
        <v>100.47112090606038</v>
      </c>
      <c r="AB376" s="13">
        <v>100</v>
      </c>
      <c r="AC376" s="13">
        <v>99.099016516585323</v>
      </c>
      <c r="AD376" s="13">
        <v>98.356739895601336</v>
      </c>
      <c r="AE376" s="13">
        <v>99.410363994361433</v>
      </c>
      <c r="AF376" s="13">
        <v>98.756674048042242</v>
      </c>
      <c r="AG376" s="13">
        <v>98.242312775184743</v>
      </c>
      <c r="AH376" s="13">
        <v>97.405776572680338</v>
      </c>
    </row>
    <row r="377" spans="1:34" x14ac:dyDescent="0.25">
      <c r="A377" s="31">
        <v>55</v>
      </c>
      <c r="B377" s="31" t="s">
        <v>157</v>
      </c>
      <c r="C377" s="13">
        <v>122.10210992445948</v>
      </c>
      <c r="D377" s="13">
        <v>125.76040128347474</v>
      </c>
      <c r="E377" s="13">
        <v>116.23717032232565</v>
      </c>
      <c r="F377" s="13">
        <v>114.85486938704256</v>
      </c>
      <c r="G377" s="13">
        <v>121.23337237669634</v>
      </c>
      <c r="H377" s="13">
        <v>119.13732661795937</v>
      </c>
      <c r="I377" s="13">
        <v>123.09765531360749</v>
      </c>
      <c r="J377" s="13">
        <v>117.64691313075774</v>
      </c>
      <c r="K377" s="13">
        <v>113.63731514498328</v>
      </c>
      <c r="L377" s="13">
        <v>115.04593784298071</v>
      </c>
      <c r="M377" s="13">
        <v>114.81140139840288</v>
      </c>
      <c r="N377" s="13">
        <v>109.97833426814918</v>
      </c>
      <c r="O377" s="13">
        <v>115.63586925547844</v>
      </c>
      <c r="P377" s="13">
        <v>113.03726612589639</v>
      </c>
      <c r="Q377" s="13">
        <v>114.4180627981804</v>
      </c>
      <c r="R377" s="13">
        <v>113.3786153222925</v>
      </c>
      <c r="S377" s="13">
        <v>113.43993085566119</v>
      </c>
      <c r="T377" s="13">
        <v>109.73318376367864</v>
      </c>
      <c r="U377" s="13">
        <v>105.57353173024228</v>
      </c>
      <c r="V377" s="13">
        <v>103.73481412525395</v>
      </c>
      <c r="W377" s="13">
        <v>103.80883257451963</v>
      </c>
      <c r="X377" s="13">
        <v>103.38728559067542</v>
      </c>
      <c r="Y377" s="13">
        <v>103.59029680406076</v>
      </c>
      <c r="Z377" s="13">
        <v>102.02706025249859</v>
      </c>
      <c r="AA377" s="13">
        <v>100.29864306737322</v>
      </c>
      <c r="AB377" s="13">
        <v>100.00000000000001</v>
      </c>
      <c r="AC377" s="13">
        <v>97.080215440414108</v>
      </c>
      <c r="AD377" s="13">
        <v>97.288979630892484</v>
      </c>
      <c r="AE377" s="13">
        <v>95.864033426916976</v>
      </c>
      <c r="AF377" s="13">
        <v>94.780257578089277</v>
      </c>
      <c r="AG377" s="13">
        <v>93.943230680862186</v>
      </c>
      <c r="AH377" s="13">
        <v>93.753594639025224</v>
      </c>
    </row>
    <row r="378" spans="1:34" x14ac:dyDescent="0.25">
      <c r="A378" s="31">
        <v>56</v>
      </c>
      <c r="B378" s="31" t="s">
        <v>158</v>
      </c>
      <c r="C378" s="13" t="s">
        <v>166</v>
      </c>
      <c r="D378" s="13" t="s">
        <v>166</v>
      </c>
      <c r="E378" s="13" t="s">
        <v>166</v>
      </c>
      <c r="F378" s="13">
        <v>289.81307056948265</v>
      </c>
      <c r="G378" s="13">
        <v>220.79929344226099</v>
      </c>
      <c r="H378" s="13">
        <v>164.67682173734048</v>
      </c>
      <c r="I378" s="13">
        <v>138.22655332089295</v>
      </c>
      <c r="J378" s="13">
        <v>131.13034356150013</v>
      </c>
      <c r="K378" s="13">
        <v>124.00024800049599</v>
      </c>
      <c r="L378" s="13">
        <v>114.42302191200869</v>
      </c>
      <c r="M378" s="13">
        <v>94.576062798505703</v>
      </c>
      <c r="N378" s="13">
        <v>151.9006569703414</v>
      </c>
      <c r="O378" s="13">
        <v>131.10885312530726</v>
      </c>
      <c r="P378" s="13">
        <v>118.27321111768184</v>
      </c>
      <c r="Q378" s="13">
        <v>110.62558769843464</v>
      </c>
      <c r="R378" s="13">
        <v>100.73790515526228</v>
      </c>
      <c r="S378" s="13">
        <v>139.99720005599889</v>
      </c>
      <c r="T378" s="13">
        <v>132.38311673984509</v>
      </c>
      <c r="U378" s="13">
        <v>123.3654083395016</v>
      </c>
      <c r="V378" s="13">
        <v>110.88113542282672</v>
      </c>
      <c r="W378" s="13">
        <v>101.55892956888233</v>
      </c>
      <c r="X378" s="13">
        <v>98.270440251572325</v>
      </c>
      <c r="Y378" s="13">
        <v>116.57729074376311</v>
      </c>
      <c r="Z378" s="13">
        <v>102.8105843496588</v>
      </c>
      <c r="AA378" s="13">
        <v>91.07260763643815</v>
      </c>
      <c r="AB378" s="13">
        <v>100</v>
      </c>
      <c r="AC378" s="13">
        <v>92.739430023463072</v>
      </c>
      <c r="AD378" s="13">
        <v>102.10159108312772</v>
      </c>
      <c r="AE378" s="13">
        <v>95.782382427125569</v>
      </c>
      <c r="AF378" s="13">
        <v>94.623045442717583</v>
      </c>
      <c r="AG378" s="13">
        <v>96.315916205152902</v>
      </c>
      <c r="AH378" s="13">
        <v>97.051259240088626</v>
      </c>
    </row>
    <row r="379" spans="1:34" x14ac:dyDescent="0.25">
      <c r="A379" s="31">
        <v>57</v>
      </c>
      <c r="B379" s="31" t="s">
        <v>159</v>
      </c>
      <c r="C379" s="13">
        <v>43.19122699797218</v>
      </c>
      <c r="D379" s="13">
        <v>45.044918229396885</v>
      </c>
      <c r="E379" s="13">
        <v>48.93783155380877</v>
      </c>
      <c r="F379" s="13">
        <v>50.486384083349179</v>
      </c>
      <c r="G379" s="13">
        <v>53.703484600945345</v>
      </c>
      <c r="H379" s="13">
        <v>55.245216454820216</v>
      </c>
      <c r="I379" s="13">
        <v>58.125715869247301</v>
      </c>
      <c r="J379" s="13">
        <v>60.508138268962007</v>
      </c>
      <c r="K379" s="13">
        <v>62.730736047444275</v>
      </c>
      <c r="L379" s="13">
        <v>64.36933004544332</v>
      </c>
      <c r="M379" s="13">
        <v>67.470113902202911</v>
      </c>
      <c r="N379" s="13">
        <v>68.614155978639587</v>
      </c>
      <c r="O379" s="13">
        <v>70.968015786500345</v>
      </c>
      <c r="P379" s="13">
        <v>73.545094174493087</v>
      </c>
      <c r="Q379" s="13">
        <v>76.730031366976718</v>
      </c>
      <c r="R379" s="13">
        <v>78.810962217249525</v>
      </c>
      <c r="S379" s="13">
        <v>81.763693981489467</v>
      </c>
      <c r="T379" s="13">
        <v>83.224217137530786</v>
      </c>
      <c r="U379" s="13">
        <v>86.333182020877103</v>
      </c>
      <c r="V379" s="13">
        <v>88.651962011510534</v>
      </c>
      <c r="W379" s="13">
        <v>90.206731276402692</v>
      </c>
      <c r="X379" s="13">
        <v>93.321968230932029</v>
      </c>
      <c r="Y379" s="13">
        <v>94.99356070316513</v>
      </c>
      <c r="Z379" s="13">
        <v>96.979905380789674</v>
      </c>
      <c r="AA379" s="13">
        <v>97.889792322941517</v>
      </c>
      <c r="AB379" s="13">
        <v>100</v>
      </c>
      <c r="AC379" s="13">
        <v>100.80746781721589</v>
      </c>
      <c r="AD379" s="13">
        <v>101.89478579560557</v>
      </c>
      <c r="AE379" s="13">
        <v>103.53167240922342</v>
      </c>
      <c r="AF379" s="13">
        <v>104.49042504538642</v>
      </c>
      <c r="AG379" s="13">
        <v>107.44839790690523</v>
      </c>
      <c r="AH379" s="13">
        <v>108.44748649798329</v>
      </c>
    </row>
    <row r="380" spans="1:34" x14ac:dyDescent="0.25">
      <c r="A380" s="31">
        <v>58</v>
      </c>
      <c r="B380" s="31" t="s">
        <v>160</v>
      </c>
      <c r="C380" s="13" t="s">
        <v>166</v>
      </c>
      <c r="D380" s="13" t="s">
        <v>166</v>
      </c>
      <c r="E380" s="13" t="s">
        <v>166</v>
      </c>
      <c r="F380" s="13" t="s">
        <v>166</v>
      </c>
      <c r="G380" s="13" t="s">
        <v>166</v>
      </c>
      <c r="H380" s="13" t="s">
        <v>166</v>
      </c>
      <c r="I380" s="13">
        <v>231.20318135577543</v>
      </c>
      <c r="J380" s="13">
        <v>207.72746157041959</v>
      </c>
      <c r="K380" s="13">
        <v>200.94847681054574</v>
      </c>
      <c r="L380" s="13">
        <v>195.00780031201248</v>
      </c>
      <c r="M380" s="13">
        <v>175.03325631870055</v>
      </c>
      <c r="N380" s="13">
        <v>125.16897812046261</v>
      </c>
      <c r="O380" s="13">
        <v>90.671695923400549</v>
      </c>
      <c r="P380" s="13">
        <v>142.61673179497419</v>
      </c>
      <c r="Q380" s="13">
        <v>112.14030995581672</v>
      </c>
      <c r="R380" s="13">
        <v>140.90593120033066</v>
      </c>
      <c r="S380" s="13">
        <v>126.91643821707785</v>
      </c>
      <c r="T380" s="13">
        <v>116.87704534829359</v>
      </c>
      <c r="U380" s="13">
        <v>107.77410547492455</v>
      </c>
      <c r="V380" s="13">
        <v>136.04516699544249</v>
      </c>
      <c r="W380" s="13">
        <v>131.02553687713734</v>
      </c>
      <c r="X380" s="13">
        <v>123.86508614816739</v>
      </c>
      <c r="Y380" s="13">
        <v>112.18937566612441</v>
      </c>
      <c r="Z380" s="13">
        <v>108.01352329311628</v>
      </c>
      <c r="AA380" s="13">
        <v>109.30873158147871</v>
      </c>
      <c r="AB380" s="13">
        <v>100</v>
      </c>
      <c r="AC380" s="13">
        <v>108.40625460726581</v>
      </c>
      <c r="AD380" s="13">
        <v>114.05890001596825</v>
      </c>
      <c r="AE380" s="13">
        <v>101.20296592158793</v>
      </c>
      <c r="AF380" s="13">
        <v>102.11047770198911</v>
      </c>
      <c r="AG380" s="13">
        <v>103.0014626207692</v>
      </c>
      <c r="AH380" s="13">
        <v>105.24937084264985</v>
      </c>
    </row>
    <row r="381" spans="1:34" x14ac:dyDescent="0.25">
      <c r="A381" s="31">
        <v>59</v>
      </c>
      <c r="B381" s="31" t="s">
        <v>161</v>
      </c>
      <c r="C381" s="13">
        <v>164.88589895792109</v>
      </c>
      <c r="D381" s="13">
        <v>158.04779365280058</v>
      </c>
      <c r="E381" s="13">
        <v>135.28138528138527</v>
      </c>
      <c r="F381" s="13">
        <v>111.95700850873263</v>
      </c>
      <c r="G381" s="13">
        <v>94.154865923470922</v>
      </c>
      <c r="H381" s="13">
        <v>155.21201961879927</v>
      </c>
      <c r="I381" s="13">
        <v>127.82493097453728</v>
      </c>
      <c r="J381" s="13">
        <v>118.19213313161876</v>
      </c>
      <c r="K381" s="13">
        <v>117.70799001836242</v>
      </c>
      <c r="L381" s="13">
        <v>105.20999915832</v>
      </c>
      <c r="M381" s="13">
        <v>133.29068031563233</v>
      </c>
      <c r="N381" s="13">
        <v>109.93843447669305</v>
      </c>
      <c r="O381" s="13">
        <v>128.35652307850285</v>
      </c>
      <c r="P381" s="13">
        <v>124.85017978425888</v>
      </c>
      <c r="Q381" s="13">
        <v>123.12238364934746</v>
      </c>
      <c r="R381" s="13">
        <v>118.25363038645287</v>
      </c>
      <c r="S381" s="13">
        <v>109.16792209777077</v>
      </c>
      <c r="T381" s="13">
        <v>121.15220593936574</v>
      </c>
      <c r="U381" s="13">
        <v>108.55028917797037</v>
      </c>
      <c r="V381" s="13">
        <v>112.81249059895912</v>
      </c>
      <c r="W381" s="13">
        <v>116.78189146624669</v>
      </c>
      <c r="X381" s="13">
        <v>117.53643629525152</v>
      </c>
      <c r="Y381" s="13">
        <v>109.60465600578712</v>
      </c>
      <c r="Z381" s="13">
        <v>113.93284797940093</v>
      </c>
      <c r="AA381" s="13">
        <v>111.5897069654295</v>
      </c>
      <c r="AB381" s="13">
        <v>100</v>
      </c>
      <c r="AC381" s="13">
        <v>100.87424344317417</v>
      </c>
      <c r="AD381" s="13">
        <v>100.73577409398243</v>
      </c>
      <c r="AE381" s="13">
        <v>100.17704015095769</v>
      </c>
      <c r="AF381" s="13">
        <v>104.38994516048213</v>
      </c>
      <c r="AG381" s="13">
        <v>97.740245523496753</v>
      </c>
      <c r="AH381" s="13">
        <v>101.58295263912511</v>
      </c>
    </row>
    <row r="382" spans="1:34" x14ac:dyDescent="0.25">
      <c r="A382" s="31">
        <v>60</v>
      </c>
      <c r="B382" s="31" t="s">
        <v>162</v>
      </c>
      <c r="C382" s="13">
        <v>193.9111886755866</v>
      </c>
      <c r="D382" s="13">
        <v>164.57654455087061</v>
      </c>
      <c r="E382" s="13">
        <v>131.17162495408994</v>
      </c>
      <c r="F382" s="13">
        <v>207.69726047313438</v>
      </c>
      <c r="G382" s="13">
        <v>174.39224303302987</v>
      </c>
      <c r="H382" s="13">
        <v>147.08910658076664</v>
      </c>
      <c r="I382" s="13">
        <v>122.72950417280315</v>
      </c>
      <c r="J382" s="13">
        <v>159.71889474524838</v>
      </c>
      <c r="K382" s="13">
        <v>142.08178227387685</v>
      </c>
      <c r="L382" s="13">
        <v>122.29124883823313</v>
      </c>
      <c r="M382" s="13">
        <v>132.33289663477444</v>
      </c>
      <c r="N382" s="13">
        <v>132.28773110666626</v>
      </c>
      <c r="O382" s="13">
        <v>121.05716803703382</v>
      </c>
      <c r="P382" s="13">
        <v>123.22312257250449</v>
      </c>
      <c r="Q382" s="13">
        <v>128.16372146434742</v>
      </c>
      <c r="R382" s="13">
        <v>108.079481650806</v>
      </c>
      <c r="S382" s="13">
        <v>104.80532411046482</v>
      </c>
      <c r="T382" s="13">
        <v>124.95626530714252</v>
      </c>
      <c r="U382" s="13">
        <v>119.44348889653328</v>
      </c>
      <c r="V382" s="13">
        <v>116.33371956128229</v>
      </c>
      <c r="W382" s="13">
        <v>114.01156533318742</v>
      </c>
      <c r="X382" s="13">
        <v>109.49640413808812</v>
      </c>
      <c r="Y382" s="13">
        <v>104.04441447965307</v>
      </c>
      <c r="Z382" s="13">
        <v>102.5174177092688</v>
      </c>
      <c r="AA382" s="13">
        <v>98.27507586835857</v>
      </c>
      <c r="AB382" s="13">
        <v>100</v>
      </c>
      <c r="AC382" s="13">
        <v>110.05822079880257</v>
      </c>
      <c r="AD382" s="13">
        <v>98.355979797681741</v>
      </c>
      <c r="AE382" s="13">
        <v>107.66889660914754</v>
      </c>
      <c r="AF382" s="13">
        <v>95.892217147925734</v>
      </c>
      <c r="AG382" s="13">
        <v>100.14487625431458</v>
      </c>
      <c r="AH382" s="13">
        <v>96.458432203226337</v>
      </c>
    </row>
    <row r="383" spans="1:34" x14ac:dyDescent="0.25">
      <c r="A383" s="31">
        <v>61</v>
      </c>
      <c r="B383" s="31" t="s">
        <v>99</v>
      </c>
      <c r="C383" s="13">
        <v>82.974468755963798</v>
      </c>
      <c r="D383" s="13">
        <v>89.038473524409895</v>
      </c>
      <c r="E383" s="13">
        <v>90.046891918966793</v>
      </c>
      <c r="F383" s="13">
        <v>88.483829580144231</v>
      </c>
      <c r="G383" s="13">
        <v>86.591107266465954</v>
      </c>
      <c r="H383" s="13">
        <v>91.359868807228395</v>
      </c>
      <c r="I383" s="13">
        <v>95.855679688660757</v>
      </c>
      <c r="J383" s="13">
        <v>95.878564045922019</v>
      </c>
      <c r="K383" s="13">
        <v>91.336212250743486</v>
      </c>
      <c r="L383" s="13">
        <v>92.547282985297699</v>
      </c>
      <c r="M383" s="13">
        <v>94.124291126432453</v>
      </c>
      <c r="N383" s="13">
        <v>96.503163987826582</v>
      </c>
      <c r="O383" s="13">
        <v>98.712785279949472</v>
      </c>
      <c r="P383" s="13">
        <v>99.823793792956522</v>
      </c>
      <c r="Q383" s="13">
        <v>99.893114367626637</v>
      </c>
      <c r="R383" s="13">
        <v>99.539366941336766</v>
      </c>
      <c r="S383" s="13">
        <v>99.689218860203326</v>
      </c>
      <c r="T383" s="13">
        <v>98.975190045387947</v>
      </c>
      <c r="U383" s="13">
        <v>98.519789423802081</v>
      </c>
      <c r="V383" s="13">
        <v>99.240968148726679</v>
      </c>
      <c r="W383" s="13">
        <v>98.390881304235293</v>
      </c>
      <c r="X383" s="13">
        <v>100.76223668456677</v>
      </c>
      <c r="Y383" s="13">
        <v>100.58001139906796</v>
      </c>
      <c r="Z383" s="13">
        <v>99.86281346000932</v>
      </c>
      <c r="AA383" s="13">
        <v>99.755851779712032</v>
      </c>
      <c r="AB383" s="13">
        <v>100</v>
      </c>
      <c r="AC383" s="13">
        <v>100.72855308695431</v>
      </c>
      <c r="AD383" s="13">
        <v>100.73486080960609</v>
      </c>
      <c r="AE383" s="13">
        <v>100.89457729961411</v>
      </c>
      <c r="AF383" s="13">
        <v>101.67810249743884</v>
      </c>
      <c r="AG383" s="13">
        <v>101.38862544934243</v>
      </c>
      <c r="AH383" s="13">
        <v>102.26384360657008</v>
      </c>
    </row>
    <row r="384" spans="1:34" x14ac:dyDescent="0.25">
      <c r="A384" s="31">
        <v>62</v>
      </c>
      <c r="B384" s="31" t="s">
        <v>163</v>
      </c>
      <c r="C384" s="13">
        <v>57.589103861354317</v>
      </c>
      <c r="D384" s="13">
        <v>59.44808268372303</v>
      </c>
      <c r="E384" s="13">
        <v>61.09793871602632</v>
      </c>
      <c r="F384" s="13">
        <v>62.754697508056047</v>
      </c>
      <c r="G384" s="13">
        <v>65.176210321072034</v>
      </c>
      <c r="H384" s="13">
        <v>66.701738515035856</v>
      </c>
      <c r="I384" s="13">
        <v>68.640482053963609</v>
      </c>
      <c r="J384" s="13">
        <v>70.700200182679325</v>
      </c>
      <c r="K384" s="13">
        <v>74.146365622837749</v>
      </c>
      <c r="L384" s="13">
        <v>75.457002414179954</v>
      </c>
      <c r="M384" s="13">
        <v>77.209609058986288</v>
      </c>
      <c r="N384" s="13">
        <v>78.299004865907094</v>
      </c>
      <c r="O384" s="13">
        <v>80.153121766443419</v>
      </c>
      <c r="P384" s="13">
        <v>83.009092286201906</v>
      </c>
      <c r="Q384" s="13">
        <v>83.628234270450506</v>
      </c>
      <c r="R384" s="13">
        <v>83.951616045106988</v>
      </c>
      <c r="S384" s="13">
        <v>85.173080537095245</v>
      </c>
      <c r="T384" s="13">
        <v>86.636426997634388</v>
      </c>
      <c r="U384" s="13">
        <v>88.366524181646625</v>
      </c>
      <c r="V384" s="13">
        <v>89.817466376004177</v>
      </c>
      <c r="W384" s="13">
        <v>91.803793763921675</v>
      </c>
      <c r="X384" s="13">
        <v>94.313804906419932</v>
      </c>
      <c r="Y384" s="13">
        <v>94.288833784591148</v>
      </c>
      <c r="Z384" s="13">
        <v>96.575465126640069</v>
      </c>
      <c r="AA384" s="13">
        <v>98.847574976399784</v>
      </c>
      <c r="AB384" s="13">
        <v>100</v>
      </c>
      <c r="AC384" s="13">
        <v>100.88437015773708</v>
      </c>
      <c r="AD384" s="13">
        <v>102.63941590688033</v>
      </c>
      <c r="AE384" s="13">
        <v>103.17575116445961</v>
      </c>
      <c r="AF384" s="13">
        <v>102.94897764873799</v>
      </c>
      <c r="AG384" s="13">
        <v>104.97505552493394</v>
      </c>
      <c r="AH384" s="13">
        <v>107.63385140538897</v>
      </c>
    </row>
    <row r="385" spans="1:69" x14ac:dyDescent="0.25">
      <c r="A385" s="31">
        <v>63</v>
      </c>
      <c r="B385" s="31" t="s">
        <v>164</v>
      </c>
      <c r="C385" s="13">
        <v>79.920256588234864</v>
      </c>
      <c r="D385" s="13">
        <v>82.482903472903743</v>
      </c>
      <c r="E385" s="13">
        <v>84.45344912039657</v>
      </c>
      <c r="F385" s="13">
        <v>86.37181680318686</v>
      </c>
      <c r="G385" s="13">
        <v>88.063522284311233</v>
      </c>
      <c r="H385" s="13">
        <v>87.314190007842583</v>
      </c>
      <c r="I385" s="13">
        <v>88.288176933830897</v>
      </c>
      <c r="J385" s="13">
        <v>89.17083858804348</v>
      </c>
      <c r="K385" s="13">
        <v>91.447039998118811</v>
      </c>
      <c r="L385" s="13">
        <v>90.706496336167433</v>
      </c>
      <c r="M385" s="13">
        <v>90.415183533855767</v>
      </c>
      <c r="N385" s="13">
        <v>89.654546437649572</v>
      </c>
      <c r="O385" s="13">
        <v>90.812758621763308</v>
      </c>
      <c r="P385" s="13">
        <v>93.495773991015625</v>
      </c>
      <c r="Q385" s="13">
        <v>94.070241668773576</v>
      </c>
      <c r="R385" s="13">
        <v>93.60467247780818</v>
      </c>
      <c r="S385" s="13">
        <v>92.874180465421333</v>
      </c>
      <c r="T385" s="13">
        <v>92.770576539223555</v>
      </c>
      <c r="U385" s="13">
        <v>93.315215430680979</v>
      </c>
      <c r="V385" s="13">
        <v>94.177051210463119</v>
      </c>
      <c r="W385" s="13">
        <v>95.475428140028427</v>
      </c>
      <c r="X385" s="13">
        <v>97.670875196155677</v>
      </c>
      <c r="Y385" s="13">
        <v>97.51204530370147</v>
      </c>
      <c r="Z385" s="13">
        <v>97.712398864781974</v>
      </c>
      <c r="AA385" s="13">
        <v>98.859239553679473</v>
      </c>
      <c r="AB385" s="13">
        <v>100</v>
      </c>
      <c r="AC385" s="13">
        <v>100.400669375505</v>
      </c>
      <c r="AD385" s="13">
        <v>101.45940991617131</v>
      </c>
      <c r="AE385" s="13">
        <v>100.46106027195896</v>
      </c>
      <c r="AF385" s="13">
        <v>100.15063796907184</v>
      </c>
      <c r="AG385" s="13">
        <v>100.94839030319652</v>
      </c>
      <c r="AH385" s="13">
        <v>101.98255247526805</v>
      </c>
    </row>
    <row r="386" spans="1:69" s="32" customFormat="1" x14ac:dyDescent="0.25">
      <c r="A386" s="33" t="s">
        <v>602</v>
      </c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</row>
    <row r="387" spans="1:69" x14ac:dyDescent="0.25">
      <c r="A387" s="31">
        <v>1</v>
      </c>
      <c r="B387" s="31" t="s">
        <v>505</v>
      </c>
      <c r="C387" s="13">
        <f>'data-value'!C387*100/'data-volume'!C387</f>
        <v>45.86631065103456</v>
      </c>
      <c r="D387" s="13">
        <f>'data-value'!D387*100/'data-volume'!D387</f>
        <v>47.275916724590672</v>
      </c>
      <c r="E387" s="13">
        <f>'data-value'!E387*100/'data-volume'!E387</f>
        <v>49.678351192250169</v>
      </c>
      <c r="F387" s="13">
        <f>'data-value'!F387*100/'data-volume'!F387</f>
        <v>52.144261384237673</v>
      </c>
      <c r="G387" s="13">
        <f>'data-value'!G387*100/'data-volume'!G387</f>
        <v>54.087914696171204</v>
      </c>
      <c r="H387" s="13">
        <f>'data-value'!H387*100/'data-volume'!H387</f>
        <v>56.818580080684718</v>
      </c>
      <c r="I387" s="13">
        <f>'data-value'!I387*100/'data-volume'!I387</f>
        <v>58.608172360063008</v>
      </c>
      <c r="J387" s="13">
        <f>'data-value'!J387*100/'data-volume'!J387</f>
        <v>61.196398067510479</v>
      </c>
      <c r="K387" s="13">
        <f>'data-value'!K387*100/'data-volume'!K387</f>
        <v>63.722781870485164</v>
      </c>
      <c r="L387" s="13">
        <f>'data-value'!L387*100/'data-volume'!L387</f>
        <v>66.766387898825883</v>
      </c>
      <c r="M387" s="13">
        <f>'data-value'!M387*100/'data-volume'!M387</f>
        <v>69.167254698292425</v>
      </c>
      <c r="N387" s="13">
        <f>'data-value'!N387*100/'data-volume'!N387</f>
        <v>72.202645369327911</v>
      </c>
      <c r="O387" s="13">
        <f>'data-value'!O387*100/'data-volume'!O387</f>
        <v>74.051623004781561</v>
      </c>
      <c r="P387" s="13">
        <f>'data-value'!P387*100/'data-volume'!P387</f>
        <v>75.755634304741179</v>
      </c>
      <c r="Q387" s="13">
        <f>'data-value'!Q387*100/'data-volume'!Q387</f>
        <v>77.315065730343662</v>
      </c>
      <c r="R387" s="13">
        <f>'data-value'!R387*100/'data-volume'!R387</f>
        <v>79.205359468185165</v>
      </c>
      <c r="S387" s="13">
        <f>'data-value'!S387*100/'data-volume'!S387</f>
        <v>80.379036301057454</v>
      </c>
      <c r="T387" s="13">
        <f>'data-value'!T387*100/'data-volume'!T387</f>
        <v>82.292965786424446</v>
      </c>
      <c r="U387" s="13">
        <f>'data-value'!U387*100/'data-volume'!U387</f>
        <v>83.934573183077916</v>
      </c>
      <c r="V387" s="13">
        <f>'data-value'!V387*100/'data-volume'!V387</f>
        <v>85.848283782098534</v>
      </c>
      <c r="W387" s="13">
        <f>'data-value'!W387*100/'data-volume'!W387</f>
        <v>87.435523659164645</v>
      </c>
      <c r="X387" s="13">
        <f>'data-value'!X387*100/'data-volume'!X387</f>
        <v>89.916767071478517</v>
      </c>
      <c r="Y387" s="13">
        <f>'data-value'!Y387*100/'data-volume'!Y387</f>
        <v>92.479167878588711</v>
      </c>
      <c r="Z387" s="13">
        <f>'data-value'!Z387*100/'data-volume'!Z387</f>
        <v>94.681267996815848</v>
      </c>
      <c r="AA387" s="13">
        <f>'data-value'!AA387*100/'data-volume'!AA387</f>
        <v>97.017185839460268</v>
      </c>
      <c r="AB387" s="13">
        <f>'data-value'!AB387*100/'data-volume'!AB387</f>
        <v>100</v>
      </c>
      <c r="AC387" s="13">
        <f>'data-value'!AC387*100/'data-volume'!AC387</f>
        <v>102.80794888528364</v>
      </c>
      <c r="AD387" s="13">
        <f>'data-value'!AD387*100/'data-volume'!AD387</f>
        <v>106.0938675484331</v>
      </c>
      <c r="AE387" s="13">
        <f>'data-value'!AE387*100/'data-volume'!AE387</f>
        <v>108.1076617377272</v>
      </c>
      <c r="AF387" s="13">
        <f>'data-value'!AF387*100/'data-volume'!AF387</f>
        <v>109.26734360445261</v>
      </c>
      <c r="AG387" s="13">
        <f>'data-value'!AG387*100/'data-volume'!AG387</f>
        <v>110.85940172884357</v>
      </c>
      <c r="AH387" s="13">
        <f>'data-value'!AH387*100/'data-volume'!AH387</f>
        <v>112.3784374138917</v>
      </c>
      <c r="AI387" s="13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43"/>
      <c r="BJ387" s="37"/>
      <c r="BK387" s="37"/>
      <c r="BL387" s="37"/>
      <c r="BM387" s="37"/>
      <c r="BN387" s="37"/>
      <c r="BO387" s="37"/>
      <c r="BP387" s="16"/>
      <c r="BQ387" s="40"/>
    </row>
    <row r="388" spans="1:69" x14ac:dyDescent="0.25">
      <c r="A388" s="31">
        <v>2</v>
      </c>
      <c r="B388" s="31" t="s">
        <v>506</v>
      </c>
      <c r="C388" s="13">
        <f>'data-value'!C388*100/'data-volume'!C388</f>
        <v>53.000343901850755</v>
      </c>
      <c r="D388" s="13">
        <f>'data-value'!D388*100/'data-volume'!D388</f>
        <v>53.266387670706649</v>
      </c>
      <c r="E388" s="13">
        <f>'data-value'!E388*100/'data-volume'!E388</f>
        <v>56.73940768020141</v>
      </c>
      <c r="F388" s="13">
        <f>'data-value'!F388*100/'data-volume'!F388</f>
        <v>58.938317849969721</v>
      </c>
      <c r="G388" s="13">
        <f>'data-value'!G388*100/'data-volume'!G388</f>
        <v>60.678200419791139</v>
      </c>
      <c r="H388" s="13">
        <f>'data-value'!H388*100/'data-volume'!H388</f>
        <v>62.330199855654755</v>
      </c>
      <c r="I388" s="13">
        <f>'data-value'!I388*100/'data-volume'!I388</f>
        <v>64.109975202968201</v>
      </c>
      <c r="J388" s="13">
        <f>'data-value'!J388*100/'data-volume'!J388</f>
        <v>66.820843005132119</v>
      </c>
      <c r="K388" s="13">
        <f>'data-value'!K388*100/'data-volume'!K388</f>
        <v>67.413096907192553</v>
      </c>
      <c r="L388" s="13">
        <f>'data-value'!L388*100/'data-volume'!L388</f>
        <v>69.187134500300672</v>
      </c>
      <c r="M388" s="13">
        <f>'data-value'!M388*100/'data-volume'!M388</f>
        <v>69.090921049547759</v>
      </c>
      <c r="N388" s="13">
        <f>'data-value'!N388*100/'data-volume'!N388</f>
        <v>71.496622609106723</v>
      </c>
      <c r="O388" s="13">
        <f>'data-value'!O388*100/'data-volume'!O388</f>
        <v>73.122252181091525</v>
      </c>
      <c r="P388" s="13">
        <f>'data-value'!P388*100/'data-volume'!P388</f>
        <v>74.085043478551711</v>
      </c>
      <c r="Q388" s="13">
        <f>'data-value'!Q388*100/'data-volume'!Q388</f>
        <v>74.828668145008962</v>
      </c>
      <c r="R388" s="13">
        <f>'data-value'!R388*100/'data-volume'!R388</f>
        <v>78.255859744099467</v>
      </c>
      <c r="S388" s="13">
        <f>'data-value'!S388*100/'data-volume'!S388</f>
        <v>79.805406444624481</v>
      </c>
      <c r="T388" s="13">
        <f>'data-value'!T388*100/'data-volume'!T388</f>
        <v>82.976901457988532</v>
      </c>
      <c r="U388" s="13">
        <f>'data-value'!U388*100/'data-volume'!U388</f>
        <v>83.753257851134293</v>
      </c>
      <c r="V388" s="13">
        <f>'data-value'!V388*100/'data-volume'!V388</f>
        <v>86.471609454478937</v>
      </c>
      <c r="W388" s="13">
        <f>'data-value'!W388*100/'data-volume'!W388</f>
        <v>87.625509986325824</v>
      </c>
      <c r="X388" s="13">
        <f>'data-value'!X388*100/'data-volume'!X388</f>
        <v>90.514895444068074</v>
      </c>
      <c r="Y388" s="13">
        <f>'data-value'!Y388*100/'data-volume'!Y388</f>
        <v>91.181525384310945</v>
      </c>
      <c r="Z388" s="13">
        <f>'data-value'!Z388*100/'data-volume'!Z388</f>
        <v>93.244475041753915</v>
      </c>
      <c r="AA388" s="13">
        <f>'data-value'!AA388*100/'data-volume'!AA388</f>
        <v>98.389913615327472</v>
      </c>
      <c r="AB388" s="13">
        <f>'data-value'!AB388*100/'data-volume'!AB388</f>
        <v>99.999999999999901</v>
      </c>
      <c r="AC388" s="13">
        <f>'data-value'!AC388*100/'data-volume'!AC388</f>
        <v>102.10035124346527</v>
      </c>
      <c r="AD388" s="13">
        <f>'data-value'!AD388*100/'data-volume'!AD388</f>
        <v>102.81596774402057</v>
      </c>
      <c r="AE388" s="13">
        <f>'data-value'!AE388*100/'data-volume'!AE388</f>
        <v>104.83598758285552</v>
      </c>
      <c r="AF388" s="13">
        <f>'data-value'!AF388*100/'data-volume'!AF388</f>
        <v>106.65200574996037</v>
      </c>
      <c r="AG388" s="13">
        <f>'data-value'!AG388*100/'data-volume'!AG388</f>
        <v>106.81464340135646</v>
      </c>
      <c r="AH388" s="13">
        <f>'data-value'!AH388*100/'data-volume'!AH388</f>
        <v>109.35064003682263</v>
      </c>
      <c r="AI388" s="13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43"/>
      <c r="BJ388" s="37"/>
      <c r="BK388" s="37"/>
      <c r="BL388" s="37"/>
      <c r="BM388" s="37"/>
      <c r="BN388" s="37"/>
      <c r="BO388" s="37"/>
      <c r="BP388" s="16"/>
      <c r="BQ388" s="40"/>
    </row>
    <row r="389" spans="1:69" x14ac:dyDescent="0.25">
      <c r="A389" s="31">
        <v>3</v>
      </c>
      <c r="B389" s="31" t="s">
        <v>507</v>
      </c>
      <c r="C389" s="13">
        <f>'data-value'!C389*100/'data-volume'!C389</f>
        <v>30.147241673202998</v>
      </c>
      <c r="D389" s="13">
        <f>'data-value'!D389*100/'data-volume'!D389</f>
        <v>30.207598552065868</v>
      </c>
      <c r="E389" s="13">
        <f>'data-value'!E389*100/'data-volume'!E389</f>
        <v>30.483005506400378</v>
      </c>
      <c r="F389" s="13">
        <f>'data-value'!F389*100/'data-volume'!F389</f>
        <v>30.858895348187534</v>
      </c>
      <c r="G389" s="13">
        <f>'data-value'!G389*100/'data-volume'!G389</f>
        <v>31.268129275310681</v>
      </c>
      <c r="H389" s="13">
        <f>'data-value'!H389*100/'data-volume'!H389</f>
        <v>32.098497641311241</v>
      </c>
      <c r="I389" s="13">
        <f>'data-value'!I389*100/'data-volume'!I389</f>
        <v>32.556553506700332</v>
      </c>
      <c r="J389" s="13">
        <f>'data-value'!J389*100/'data-volume'!J389</f>
        <v>32.808455841700059</v>
      </c>
      <c r="K389" s="13">
        <f>'data-value'!K389*100/'data-volume'!K389</f>
        <v>33.60993254355138</v>
      </c>
      <c r="L389" s="13">
        <f>'data-value'!L389*100/'data-volume'!L389</f>
        <v>34.293666477978796</v>
      </c>
      <c r="M389" s="13">
        <f>'data-value'!M389*100/'data-volume'!M389</f>
        <v>35.088632520620521</v>
      </c>
      <c r="N389" s="13">
        <f>'data-value'!N389*100/'data-volume'!N389</f>
        <v>36.229660651481474</v>
      </c>
      <c r="O389" s="13">
        <f>'data-value'!O389*100/'data-volume'!O389</f>
        <v>37.652185857984826</v>
      </c>
      <c r="P389" s="13">
        <f>'data-value'!P389*100/'data-volume'!P389</f>
        <v>38.774248513191267</v>
      </c>
      <c r="Q389" s="13">
        <f>'data-value'!Q389*100/'data-volume'!Q389</f>
        <v>40.218543877002432</v>
      </c>
      <c r="R389" s="13">
        <f>'data-value'!R389*100/'data-volume'!R389</f>
        <v>41.672924349801967</v>
      </c>
      <c r="S389" s="13">
        <f>'data-value'!S389*100/'data-volume'!S389</f>
        <v>44.105788781917354</v>
      </c>
      <c r="T389" s="13">
        <f>'data-value'!T389*100/'data-volume'!T389</f>
        <v>46.754340149176727</v>
      </c>
      <c r="U389" s="13">
        <f>'data-value'!U389*100/'data-volume'!U389</f>
        <v>50.624802992515349</v>
      </c>
      <c r="V389" s="13">
        <f>'data-value'!V389*100/'data-volume'!V389</f>
        <v>56.985775810761019</v>
      </c>
      <c r="W389" s="13">
        <f>'data-value'!W389*100/'data-volume'!W389</f>
        <v>64.984090686407967</v>
      </c>
      <c r="X389" s="13">
        <f>'data-value'!X389*100/'data-volume'!X389</f>
        <v>73.241623459210459</v>
      </c>
      <c r="Y389" s="13">
        <f>'data-value'!Y389*100/'data-volume'!Y389</f>
        <v>80.141733245110416</v>
      </c>
      <c r="Z389" s="13">
        <f>'data-value'!Z389*100/'data-volume'!Z389</f>
        <v>85.551704086898056</v>
      </c>
      <c r="AA389" s="13">
        <f>'data-value'!AA389*100/'data-volume'!AA389</f>
        <v>91.984766613858596</v>
      </c>
      <c r="AB389" s="13">
        <f>'data-value'!AB389*100/'data-volume'!AB389</f>
        <v>99.999999999999915</v>
      </c>
      <c r="AC389" s="13">
        <f>'data-value'!AC389*100/'data-volume'!AC389</f>
        <v>108.24366456206161</v>
      </c>
      <c r="AD389" s="13">
        <f>'data-value'!AD389*100/'data-volume'!AD389</f>
        <v>117.02049344636603</v>
      </c>
      <c r="AE389" s="13">
        <f>'data-value'!AE389*100/'data-volume'!AE389</f>
        <v>124.96365728606033</v>
      </c>
      <c r="AF389" s="13">
        <f>'data-value'!AF389*100/'data-volume'!AF389</f>
        <v>129.66532969557085</v>
      </c>
      <c r="AG389" s="13">
        <f>'data-value'!AG389*100/'data-volume'!AG389</f>
        <v>133.70778592142463</v>
      </c>
      <c r="AH389" s="13">
        <f>'data-value'!AH389*100/'data-volume'!AH389</f>
        <v>138.8094974064681</v>
      </c>
      <c r="AI389" s="13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43"/>
      <c r="BJ389" s="37"/>
      <c r="BK389" s="37"/>
      <c r="BL389" s="37"/>
      <c r="BM389" s="37"/>
      <c r="BN389" s="37"/>
      <c r="BO389" s="37"/>
      <c r="BP389" s="16"/>
      <c r="BQ389" s="40"/>
    </row>
    <row r="390" spans="1:69" x14ac:dyDescent="0.25">
      <c r="A390" s="31">
        <v>4</v>
      </c>
      <c r="B390" s="31" t="s">
        <v>508</v>
      </c>
      <c r="C390" s="13">
        <f>'data-value'!C390*100/'data-volume'!C390</f>
        <v>46.191503188975602</v>
      </c>
      <c r="D390" s="13">
        <f>'data-value'!D390*100/'data-volume'!D390</f>
        <v>47.599296381744686</v>
      </c>
      <c r="E390" s="13">
        <f>'data-value'!E390*100/'data-volume'!E390</f>
        <v>48.653364832271876</v>
      </c>
      <c r="F390" s="13">
        <f>'data-value'!F390*100/'data-volume'!F390</f>
        <v>50.372514453084108</v>
      </c>
      <c r="G390" s="13">
        <f>'data-value'!G390*100/'data-volume'!G390</f>
        <v>54.292461250740537</v>
      </c>
      <c r="H390" s="13">
        <f>'data-value'!H390*100/'data-volume'!H390</f>
        <v>55.952219982708449</v>
      </c>
      <c r="I390" s="13">
        <f>'data-value'!I390*100/'data-volume'!I390</f>
        <v>57.83771320448249</v>
      </c>
      <c r="J390" s="13">
        <f>'data-value'!J390*100/'data-volume'!J390</f>
        <v>61.649641893298444</v>
      </c>
      <c r="K390" s="13">
        <f>'data-value'!K390*100/'data-volume'!K390</f>
        <v>61.892739855948925</v>
      </c>
      <c r="L390" s="13">
        <f>'data-value'!L390*100/'data-volume'!L390</f>
        <v>65.306331404625354</v>
      </c>
      <c r="M390" s="13">
        <f>'data-value'!M390*100/'data-volume'!M390</f>
        <v>66.677958141828313</v>
      </c>
      <c r="N390" s="13">
        <f>'data-value'!N390*100/'data-volume'!N390</f>
        <v>67.168394505505972</v>
      </c>
      <c r="O390" s="13">
        <f>'data-value'!O390*100/'data-volume'!O390</f>
        <v>68.709833654217334</v>
      </c>
      <c r="P390" s="13">
        <f>'data-value'!P390*100/'data-volume'!P390</f>
        <v>68.837171533177823</v>
      </c>
      <c r="Q390" s="13">
        <f>'data-value'!Q390*100/'data-volume'!Q390</f>
        <v>69.550658763337609</v>
      </c>
      <c r="R390" s="13">
        <f>'data-value'!R390*100/'data-volume'!R390</f>
        <v>71.062011646493886</v>
      </c>
      <c r="S390" s="13">
        <f>'data-value'!S390*100/'data-volume'!S390</f>
        <v>73.130317214512502</v>
      </c>
      <c r="T390" s="13">
        <f>'data-value'!T390*100/'data-volume'!T390</f>
        <v>74.670904638701757</v>
      </c>
      <c r="U390" s="13">
        <f>'data-value'!U390*100/'data-volume'!U390</f>
        <v>77.208337494828854</v>
      </c>
      <c r="V390" s="13">
        <f>'data-value'!V390*100/'data-volume'!V390</f>
        <v>80.308046726687238</v>
      </c>
      <c r="W390" s="13">
        <f>'data-value'!W390*100/'data-volume'!W390</f>
        <v>83.812701920090703</v>
      </c>
      <c r="X390" s="13">
        <f>'data-value'!X390*100/'data-volume'!X390</f>
        <v>86.941282507749207</v>
      </c>
      <c r="Y390" s="13">
        <f>'data-value'!Y390*100/'data-volume'!Y390</f>
        <v>89.88787662190667</v>
      </c>
      <c r="Z390" s="13">
        <f>'data-value'!Z390*100/'data-volume'!Z390</f>
        <v>92.599879264740338</v>
      </c>
      <c r="AA390" s="13">
        <f>'data-value'!AA390*100/'data-volume'!AA390</f>
        <v>96.104762805890886</v>
      </c>
      <c r="AB390" s="13">
        <f>'data-value'!AB390*100/'data-volume'!AB390</f>
        <v>100</v>
      </c>
      <c r="AC390" s="13">
        <f>'data-value'!AC390*100/'data-volume'!AC390</f>
        <v>103.57574935370154</v>
      </c>
      <c r="AD390" s="13">
        <f>'data-value'!AD390*100/'data-volume'!AD390</f>
        <v>105.76771821434174</v>
      </c>
      <c r="AE390" s="13">
        <f>'data-value'!AE390*100/'data-volume'!AE390</f>
        <v>107.29963521525018</v>
      </c>
      <c r="AF390" s="13">
        <f>'data-value'!AF390*100/'data-volume'!AF390</f>
        <v>108.39731715205468</v>
      </c>
      <c r="AG390" s="13">
        <f>'data-value'!AG390*100/'data-volume'!AG390</f>
        <v>110.00828172230734</v>
      </c>
      <c r="AH390" s="13">
        <f>'data-value'!AH390*100/'data-volume'!AH390</f>
        <v>110.83856273274273</v>
      </c>
      <c r="AI390" s="13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43"/>
      <c r="BJ390" s="37"/>
      <c r="BK390" s="37"/>
      <c r="BL390" s="37"/>
      <c r="BM390" s="37"/>
      <c r="BN390" s="37"/>
      <c r="BO390" s="37"/>
      <c r="BP390" s="16"/>
      <c r="BQ390" s="40"/>
    </row>
    <row r="391" spans="1:69" x14ac:dyDescent="0.25">
      <c r="A391" s="31">
        <v>5</v>
      </c>
      <c r="B391" s="31" t="s">
        <v>509</v>
      </c>
      <c r="C391" s="13">
        <f>'data-value'!C391*100/'data-volume'!C391</f>
        <v>49.110992285600418</v>
      </c>
      <c r="D391" s="13">
        <f>'data-value'!D391*100/'data-volume'!D391</f>
        <v>49.568828105200382</v>
      </c>
      <c r="E391" s="13">
        <f>'data-value'!E391*100/'data-volume'!E391</f>
        <v>51.087623903438718</v>
      </c>
      <c r="F391" s="13">
        <f>'data-value'!F391*100/'data-volume'!F391</f>
        <v>52.422701123291311</v>
      </c>
      <c r="G391" s="13">
        <f>'data-value'!G391*100/'data-volume'!G391</f>
        <v>52.174824665036304</v>
      </c>
      <c r="H391" s="13">
        <f>'data-value'!H391*100/'data-volume'!H391</f>
        <v>53.970010709902169</v>
      </c>
      <c r="I391" s="13">
        <f>'data-value'!I391*100/'data-volume'!I391</f>
        <v>54.919234736312688</v>
      </c>
      <c r="J391" s="13">
        <f>'data-value'!J391*100/'data-volume'!J391</f>
        <v>58.287670055251787</v>
      </c>
      <c r="K391" s="13">
        <f>'data-value'!K391*100/'data-volume'!K391</f>
        <v>59.149811569194661</v>
      </c>
      <c r="L391" s="13">
        <f>'data-value'!L391*100/'data-volume'!L391</f>
        <v>63.278279233948062</v>
      </c>
      <c r="M391" s="13">
        <f>'data-value'!M391*100/'data-volume'!M391</f>
        <v>66.268080493420598</v>
      </c>
      <c r="N391" s="13">
        <f>'data-value'!N391*100/'data-volume'!N391</f>
        <v>66.411026754532855</v>
      </c>
      <c r="O391" s="13">
        <f>'data-value'!O391*100/'data-volume'!O391</f>
        <v>67.799055946614104</v>
      </c>
      <c r="P391" s="13">
        <f>'data-value'!P391*100/'data-volume'!P391</f>
        <v>68.321776364131367</v>
      </c>
      <c r="Q391" s="13">
        <f>'data-value'!Q391*100/'data-volume'!Q391</f>
        <v>69.430094939376573</v>
      </c>
      <c r="R391" s="13">
        <f>'data-value'!R391*100/'data-volume'!R391</f>
        <v>72.282988844269639</v>
      </c>
      <c r="S391" s="13">
        <f>'data-value'!S391*100/'data-volume'!S391</f>
        <v>71.569533028811549</v>
      </c>
      <c r="T391" s="13">
        <f>'data-value'!T391*100/'data-volume'!T391</f>
        <v>71.779956457309325</v>
      </c>
      <c r="U391" s="13">
        <f>'data-value'!U391*100/'data-volume'!U391</f>
        <v>73.604710269645523</v>
      </c>
      <c r="V391" s="13">
        <f>'data-value'!V391*100/'data-volume'!V391</f>
        <v>76.521071922766126</v>
      </c>
      <c r="W391" s="13">
        <f>'data-value'!W391*100/'data-volume'!W391</f>
        <v>82.079624802002485</v>
      </c>
      <c r="X391" s="13">
        <f>'data-value'!X391*100/'data-volume'!X391</f>
        <v>87.776786190601683</v>
      </c>
      <c r="Y391" s="13">
        <f>'data-value'!Y391*100/'data-volume'!Y391</f>
        <v>91.532731399701618</v>
      </c>
      <c r="Z391" s="13">
        <f>'data-value'!Z391*100/'data-volume'!Z391</f>
        <v>94.219225869621852</v>
      </c>
      <c r="AA391" s="13">
        <f>'data-value'!AA391*100/'data-volume'!AA391</f>
        <v>96.74980645694194</v>
      </c>
      <c r="AB391" s="13">
        <f>'data-value'!AB391*100/'data-volume'!AB391</f>
        <v>100</v>
      </c>
      <c r="AC391" s="13">
        <f>'data-value'!AC391*100/'data-volume'!AC391</f>
        <v>102.08163027005315</v>
      </c>
      <c r="AD391" s="13">
        <f>'data-value'!AD391*100/'data-volume'!AD391</f>
        <v>103.81045965148911</v>
      </c>
      <c r="AE391" s="13">
        <f>'data-value'!AE391*100/'data-volume'!AE391</f>
        <v>105.81730707901231</v>
      </c>
      <c r="AF391" s="13">
        <f>'data-value'!AF391*100/'data-volume'!AF391</f>
        <v>105.55090754390071</v>
      </c>
      <c r="AG391" s="13">
        <f>'data-value'!AG391*100/'data-volume'!AG391</f>
        <v>106.58113739723626</v>
      </c>
      <c r="AH391" s="13">
        <f>'data-value'!AH391*100/'data-volume'!AH391</f>
        <v>107.3608999928007</v>
      </c>
      <c r="AI391" s="13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43"/>
      <c r="BJ391" s="37"/>
      <c r="BK391" s="37"/>
      <c r="BL391" s="37"/>
      <c r="BM391" s="37"/>
      <c r="BN391" s="37"/>
      <c r="BO391" s="37"/>
      <c r="BP391" s="16"/>
      <c r="BQ391" s="40"/>
    </row>
    <row r="392" spans="1:69" x14ac:dyDescent="0.25">
      <c r="A392" s="31">
        <v>6</v>
      </c>
      <c r="B392" s="31" t="s">
        <v>13</v>
      </c>
      <c r="C392" s="13">
        <f>'data-value'!C392*100/'data-volume'!C392</f>
        <v>62.327079592097995</v>
      </c>
      <c r="D392" s="13">
        <f>'data-value'!D392*100/'data-volume'!D392</f>
        <v>63.716420846949696</v>
      </c>
      <c r="E392" s="13">
        <f>'data-value'!E392*100/'data-volume'!E392</f>
        <v>65.922284684945879</v>
      </c>
      <c r="F392" s="13">
        <f>'data-value'!F392*100/'data-volume'!F392</f>
        <v>68.150341417342375</v>
      </c>
      <c r="G392" s="13">
        <f>'data-value'!G392*100/'data-volume'!G392</f>
        <v>69.950973784876979</v>
      </c>
      <c r="H392" s="13">
        <f>'data-value'!H392*100/'data-volume'!H392</f>
        <v>71.753969117169447</v>
      </c>
      <c r="I392" s="13">
        <f>'data-value'!I392*100/'data-volume'!I392</f>
        <v>73.944500359901866</v>
      </c>
      <c r="J392" s="13">
        <f>'data-value'!J392*100/'data-volume'!J392</f>
        <v>75.464764203040232</v>
      </c>
      <c r="K392" s="13">
        <f>'data-value'!K392*100/'data-volume'!K392</f>
        <v>76.772301508169292</v>
      </c>
      <c r="L392" s="13">
        <f>'data-value'!L392*100/'data-volume'!L392</f>
        <v>78.482337472179651</v>
      </c>
      <c r="M392" s="13">
        <f>'data-value'!M392*100/'data-volume'!M392</f>
        <v>79.452406980739568</v>
      </c>
      <c r="N392" s="13">
        <f>'data-value'!N392*100/'data-volume'!N392</f>
        <v>79.989037339415731</v>
      </c>
      <c r="O392" s="13">
        <f>'data-value'!O392*100/'data-volume'!O392</f>
        <v>80.818399824011721</v>
      </c>
      <c r="P392" s="13">
        <f>'data-value'!P392*100/'data-volume'!P392</f>
        <v>81.71745917424731</v>
      </c>
      <c r="Q392" s="13">
        <f>'data-value'!Q392*100/'data-volume'!Q392</f>
        <v>82.455655498182693</v>
      </c>
      <c r="R392" s="13">
        <f>'data-value'!R392*100/'data-volume'!R392</f>
        <v>83.553448178355737</v>
      </c>
      <c r="S392" s="13">
        <f>'data-value'!S392*100/'data-volume'!S392</f>
        <v>84.06621029591075</v>
      </c>
      <c r="T392" s="13">
        <f>'data-value'!T392*100/'data-volume'!T392</f>
        <v>84.354227902916023</v>
      </c>
      <c r="U392" s="13">
        <f>'data-value'!U392*100/'data-volume'!U392</f>
        <v>85.155661703488107</v>
      </c>
      <c r="V392" s="13">
        <f>'data-value'!V392*100/'data-volume'!V392</f>
        <v>86.46230235790361</v>
      </c>
      <c r="W392" s="13">
        <f>'data-value'!W392*100/'data-volume'!W392</f>
        <v>88.444138131646667</v>
      </c>
      <c r="X392" s="13">
        <f>'data-value'!X392*100/'data-volume'!X392</f>
        <v>90.94018159798884</v>
      </c>
      <c r="Y392" s="13">
        <f>'data-value'!Y392*100/'data-volume'!Y392</f>
        <v>93.796619451007032</v>
      </c>
      <c r="Z392" s="13">
        <f>'data-value'!Z392*100/'data-volume'!Z392</f>
        <v>95.937372422219639</v>
      </c>
      <c r="AA392" s="13">
        <f>'data-value'!AA392*100/'data-volume'!AA392</f>
        <v>97.782243033326168</v>
      </c>
      <c r="AB392" s="13">
        <f>'data-value'!AB392*100/'data-volume'!AB392</f>
        <v>100.00000000000001</v>
      </c>
      <c r="AC392" s="13">
        <f>'data-value'!AC392*100/'data-volume'!AC392</f>
        <v>102.13551501511806</v>
      </c>
      <c r="AD392" s="13">
        <f>'data-value'!AD392*100/'data-volume'!AD392</f>
        <v>104.01039882303223</v>
      </c>
      <c r="AE392" s="13">
        <f>'data-value'!AE392*100/'data-volume'!AE392</f>
        <v>105.89945193380632</v>
      </c>
      <c r="AF392" s="13">
        <f>'data-value'!AF392*100/'data-volume'!AF392</f>
        <v>107.66150535017182</v>
      </c>
      <c r="AG392" s="13">
        <f>'data-value'!AG392*100/'data-volume'!AG392</f>
        <v>109.12668757724227</v>
      </c>
      <c r="AH392" s="13">
        <f>'data-value'!AH392*100/'data-volume'!AH392</f>
        <v>110.60178361874256</v>
      </c>
      <c r="AI392" s="13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43"/>
      <c r="BJ392" s="37"/>
      <c r="BK392" s="37"/>
      <c r="BL392" s="37"/>
      <c r="BM392" s="37"/>
      <c r="BN392" s="37"/>
      <c r="BO392" s="37"/>
      <c r="BP392" s="16"/>
      <c r="BQ392" s="40"/>
    </row>
    <row r="393" spans="1:69" x14ac:dyDescent="0.25">
      <c r="A393" s="31">
        <v>7</v>
      </c>
      <c r="B393" s="31" t="s">
        <v>15</v>
      </c>
      <c r="C393" s="13">
        <f>'data-value'!C393*100/'data-volume'!C393</f>
        <v>57.120935143127575</v>
      </c>
      <c r="D393" s="13">
        <f>'data-value'!D393*100/'data-volume'!D393</f>
        <v>59.048644574575221</v>
      </c>
      <c r="E393" s="13">
        <f>'data-value'!E393*100/'data-volume'!E393</f>
        <v>61.61295812293703</v>
      </c>
      <c r="F393" s="13">
        <f>'data-value'!F393*100/'data-volume'!F393</f>
        <v>66.300409757345918</v>
      </c>
      <c r="G393" s="13">
        <f>'data-value'!G393*100/'data-volume'!G393</f>
        <v>68.133386709743618</v>
      </c>
      <c r="H393" s="13">
        <f>'data-value'!H393*100/'data-volume'!H393</f>
        <v>70.797145910521422</v>
      </c>
      <c r="I393" s="13">
        <f>'data-value'!I393*100/'data-volume'!I393</f>
        <v>75.145945378503981</v>
      </c>
      <c r="J393" s="13">
        <f>'data-value'!J393*100/'data-volume'!J393</f>
        <v>80.404043034666273</v>
      </c>
      <c r="K393" s="13">
        <f>'data-value'!K393*100/'data-volume'!K393</f>
        <v>83.64455517138731</v>
      </c>
      <c r="L393" s="13">
        <f>'data-value'!L393*100/'data-volume'!L393</f>
        <v>86.240554458950371</v>
      </c>
      <c r="M393" s="13">
        <f>'data-value'!M393*100/'data-volume'!M393</f>
        <v>87.317955547887166</v>
      </c>
      <c r="N393" s="13">
        <f>'data-value'!N393*100/'data-volume'!N393</f>
        <v>88.582323173366731</v>
      </c>
      <c r="O393" s="13">
        <f>'data-value'!O393*100/'data-volume'!O393</f>
        <v>89.907557154069792</v>
      </c>
      <c r="P393" s="13">
        <f>'data-value'!P393*100/'data-volume'!P393</f>
        <v>91.941160568984401</v>
      </c>
      <c r="Q393" s="13">
        <f>'data-value'!Q393*100/'data-volume'!Q393</f>
        <v>92.956872789207026</v>
      </c>
      <c r="R393" s="13">
        <f>'data-value'!R393*100/'data-volume'!R393</f>
        <v>93.497808938185159</v>
      </c>
      <c r="S393" s="13">
        <f>'data-value'!S393*100/'data-volume'!S393</f>
        <v>93.213454530573216</v>
      </c>
      <c r="T393" s="13">
        <f>'data-value'!T393*100/'data-volume'!T393</f>
        <v>93.60443711146533</v>
      </c>
      <c r="U393" s="13">
        <f>'data-value'!U393*100/'data-volume'!U393</f>
        <v>93.999770028686655</v>
      </c>
      <c r="V393" s="13">
        <f>'data-value'!V393*100/'data-volume'!V393</f>
        <v>94.755384175054886</v>
      </c>
      <c r="W393" s="13">
        <f>'data-value'!W393*100/'data-volume'!W393</f>
        <v>95.538400715095136</v>
      </c>
      <c r="X393" s="13">
        <f>'data-value'!X393*100/'data-volume'!X393</f>
        <v>96.675663397526918</v>
      </c>
      <c r="Y393" s="13">
        <f>'data-value'!Y393*100/'data-volume'!Y393</f>
        <v>97.61792389889149</v>
      </c>
      <c r="Z393" s="13">
        <f>'data-value'!Z393*100/'data-volume'!Z393</f>
        <v>97.977987109012645</v>
      </c>
      <c r="AA393" s="13">
        <f>'data-value'!AA393*100/'data-volume'!AA393</f>
        <v>98.690385309534179</v>
      </c>
      <c r="AB393" s="13">
        <f>'data-value'!AB393*100/'data-volume'!AB393</f>
        <v>99.999999999999915</v>
      </c>
      <c r="AC393" s="13">
        <f>'data-value'!AC393*100/'data-volume'!AC393</f>
        <v>101.63252041927684</v>
      </c>
      <c r="AD393" s="13">
        <f>'data-value'!AD393*100/'data-volume'!AD393</f>
        <v>103.41939286482837</v>
      </c>
      <c r="AE393" s="13">
        <f>'data-value'!AE393*100/'data-volume'!AE393</f>
        <v>104.91256046219712</v>
      </c>
      <c r="AF393" s="13">
        <f>'data-value'!AF393*100/'data-volume'!AF393</f>
        <v>105.53984656195213</v>
      </c>
      <c r="AG393" s="13">
        <f>'data-value'!AG393*100/'data-volume'!AG393</f>
        <v>106.7668299121984</v>
      </c>
      <c r="AH393" s="13">
        <f>'data-value'!AH393*100/'data-volume'!AH393</f>
        <v>107.54740245403165</v>
      </c>
      <c r="AI393" s="13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43"/>
      <c r="BJ393" s="37"/>
      <c r="BK393" s="37"/>
      <c r="BL393" s="37"/>
      <c r="BM393" s="37"/>
      <c r="BN393" s="37"/>
      <c r="BO393" s="37"/>
      <c r="BP393" s="16"/>
      <c r="BQ393" s="40"/>
    </row>
    <row r="394" spans="1:69" x14ac:dyDescent="0.25">
      <c r="A394" s="31">
        <v>8</v>
      </c>
      <c r="B394" s="31" t="s">
        <v>511</v>
      </c>
      <c r="C394" s="13">
        <f>'data-value'!C394*100/'data-volume'!C394</f>
        <v>60.498350134150101</v>
      </c>
      <c r="D394" s="13">
        <f>'data-value'!D394*100/'data-volume'!D394</f>
        <v>65.141525920242756</v>
      </c>
      <c r="E394" s="13">
        <f>'data-value'!E394*100/'data-volume'!E394</f>
        <v>65.752802380803629</v>
      </c>
      <c r="F394" s="13">
        <f>'data-value'!F394*100/'data-volume'!F394</f>
        <v>65.881846910007468</v>
      </c>
      <c r="G394" s="13">
        <f>'data-value'!G394*100/'data-volume'!G394</f>
        <v>70.906662419099419</v>
      </c>
      <c r="H394" s="13">
        <f>'data-value'!H394*100/'data-volume'!H394</f>
        <v>72.465417691829643</v>
      </c>
      <c r="I394" s="13">
        <f>'data-value'!I394*100/'data-volume'!I394</f>
        <v>73.216727780072731</v>
      </c>
      <c r="J394" s="13">
        <f>'data-value'!J394*100/'data-volume'!J394</f>
        <v>75.930420965770907</v>
      </c>
      <c r="K394" s="13">
        <f>'data-value'!K394*100/'data-volume'!K394</f>
        <v>75.770992501280205</v>
      </c>
      <c r="L394" s="13">
        <f>'data-value'!L394*100/'data-volume'!L394</f>
        <v>83.359797539479757</v>
      </c>
      <c r="M394" s="13">
        <f>'data-value'!M394*100/'data-volume'!M394</f>
        <v>84.064207886686617</v>
      </c>
      <c r="N394" s="13">
        <f>'data-value'!N394*100/'data-volume'!N394</f>
        <v>82.706503443138217</v>
      </c>
      <c r="O394" s="13">
        <f>'data-value'!O394*100/'data-volume'!O394</f>
        <v>84.377813673053893</v>
      </c>
      <c r="P394" s="13">
        <f>'data-value'!P394*100/'data-volume'!P394</f>
        <v>86.32655833158411</v>
      </c>
      <c r="Q394" s="13">
        <f>'data-value'!Q394*100/'data-volume'!Q394</f>
        <v>85.96052418258283</v>
      </c>
      <c r="R394" s="13">
        <f>'data-value'!R394*100/'data-volume'!R394</f>
        <v>86.799547757608494</v>
      </c>
      <c r="S394" s="13">
        <f>'data-value'!S394*100/'data-volume'!S394</f>
        <v>88.305969510837571</v>
      </c>
      <c r="T394" s="13">
        <f>'data-value'!T394*100/'data-volume'!T394</f>
        <v>91.926624809176872</v>
      </c>
      <c r="U394" s="13">
        <f>'data-value'!U394*100/'data-volume'!U394</f>
        <v>93.252630549479989</v>
      </c>
      <c r="V394" s="13">
        <f>'data-value'!V394*100/'data-volume'!V394</f>
        <v>92.443417658854301</v>
      </c>
      <c r="W394" s="13">
        <f>'data-value'!W394*100/'data-volume'!W394</f>
        <v>92.762297969084415</v>
      </c>
      <c r="X394" s="13">
        <f>'data-value'!X394*100/'data-volume'!X394</f>
        <v>93.565202554906563</v>
      </c>
      <c r="Y394" s="13">
        <f>'data-value'!Y394*100/'data-volume'!Y394</f>
        <v>94.735291181794906</v>
      </c>
      <c r="Z394" s="13">
        <f>'data-value'!Z394*100/'data-volume'!Z394</f>
        <v>97.023245156249999</v>
      </c>
      <c r="AA394" s="13">
        <f>'data-value'!AA394*100/'data-volume'!AA394</f>
        <v>97.522610226210787</v>
      </c>
      <c r="AB394" s="13">
        <f>'data-value'!AB394*100/'data-volume'!AB394</f>
        <v>99.999999999999929</v>
      </c>
      <c r="AC394" s="13">
        <f>'data-value'!AC394*100/'data-volume'!AC394</f>
        <v>102.13012816995194</v>
      </c>
      <c r="AD394" s="13">
        <f>'data-value'!AD394*100/'data-volume'!AD394</f>
        <v>103.74829446651523</v>
      </c>
      <c r="AE394" s="13">
        <f>'data-value'!AE394*100/'data-volume'!AE394</f>
        <v>104.53405991653605</v>
      </c>
      <c r="AF394" s="13">
        <f>'data-value'!AF394*100/'data-volume'!AF394</f>
        <v>106.25203798577174</v>
      </c>
      <c r="AG394" s="13">
        <f>'data-value'!AG394*100/'data-volume'!AG394</f>
        <v>104.28513823942497</v>
      </c>
      <c r="AH394" s="13">
        <f>'data-value'!AH394*100/'data-volume'!AH394</f>
        <v>107.19377714810798</v>
      </c>
      <c r="AI394" s="13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43"/>
      <c r="BJ394" s="37"/>
      <c r="BK394" s="37"/>
      <c r="BL394" s="37"/>
      <c r="BM394" s="37"/>
      <c r="BN394" s="37"/>
      <c r="BO394" s="37"/>
      <c r="BP394" s="16"/>
      <c r="BQ394" s="40"/>
    </row>
    <row r="395" spans="1:69" x14ac:dyDescent="0.25">
      <c r="A395" s="31">
        <v>9</v>
      </c>
      <c r="B395" s="31" t="s">
        <v>512</v>
      </c>
      <c r="C395" s="13">
        <f>'data-value'!C395*100/'data-volume'!C395</f>
        <v>63.388155324086441</v>
      </c>
      <c r="D395" s="13">
        <f>'data-value'!D395*100/'data-volume'!D395</f>
        <v>64.66726033435441</v>
      </c>
      <c r="E395" s="13">
        <f>'data-value'!E395*100/'data-volume'!E395</f>
        <v>63.465003060890965</v>
      </c>
      <c r="F395" s="13">
        <f>'data-value'!F395*100/'data-volume'!F395</f>
        <v>66.112404185637118</v>
      </c>
      <c r="G395" s="13">
        <f>'data-value'!G395*100/'data-volume'!G395</f>
        <v>67.538549521382862</v>
      </c>
      <c r="H395" s="13">
        <f>'data-value'!H395*100/'data-volume'!H395</f>
        <v>69.525953464147776</v>
      </c>
      <c r="I395" s="13">
        <f>'data-value'!I395*100/'data-volume'!I395</f>
        <v>69.92798296670739</v>
      </c>
      <c r="J395" s="13">
        <f>'data-value'!J395*100/'data-volume'!J395</f>
        <v>74.386964925183733</v>
      </c>
      <c r="K395" s="13">
        <f>'data-value'!K395*100/'data-volume'!K395</f>
        <v>74.74224117412308</v>
      </c>
      <c r="L395" s="13">
        <f>'data-value'!L395*100/'data-volume'!L395</f>
        <v>76.974145925026079</v>
      </c>
      <c r="M395" s="13">
        <f>'data-value'!M395*100/'data-volume'!M395</f>
        <v>77.840838649251296</v>
      </c>
      <c r="N395" s="13">
        <f>'data-value'!N395*100/'data-volume'!N395</f>
        <v>81.476789361763636</v>
      </c>
      <c r="O395" s="13">
        <f>'data-value'!O395*100/'data-volume'!O395</f>
        <v>83.338434382905277</v>
      </c>
      <c r="P395" s="13">
        <f>'data-value'!P395*100/'data-volume'!P395</f>
        <v>83.547301677993644</v>
      </c>
      <c r="Q395" s="13">
        <f>'data-value'!Q395*100/'data-volume'!Q395</f>
        <v>84.437686062910956</v>
      </c>
      <c r="R395" s="13">
        <f>'data-value'!R395*100/'data-volume'!R395</f>
        <v>84.743582900361943</v>
      </c>
      <c r="S395" s="13">
        <f>'data-value'!S395*100/'data-volume'!S395</f>
        <v>85.629546027675204</v>
      </c>
      <c r="T395" s="13">
        <f>'data-value'!T395*100/'data-volume'!T395</f>
        <v>86.664685940671433</v>
      </c>
      <c r="U395" s="13">
        <f>'data-value'!U395*100/'data-volume'!U395</f>
        <v>88.098823354093881</v>
      </c>
      <c r="V395" s="13">
        <f>'data-value'!V395*100/'data-volume'!V395</f>
        <v>89.655410140000839</v>
      </c>
      <c r="W395" s="13">
        <f>'data-value'!W395*100/'data-volume'!W395</f>
        <v>92.178310069851946</v>
      </c>
      <c r="X395" s="13">
        <f>'data-value'!X395*100/'data-volume'!X395</f>
        <v>93.339522700318312</v>
      </c>
      <c r="Y395" s="13">
        <f>'data-value'!Y395*100/'data-volume'!Y395</f>
        <v>95.544085078745027</v>
      </c>
      <c r="Z395" s="13">
        <f>'data-value'!Z395*100/'data-volume'!Z395</f>
        <v>96.35903297287669</v>
      </c>
      <c r="AA395" s="13">
        <f>'data-value'!AA395*100/'data-volume'!AA395</f>
        <v>97.904868487877579</v>
      </c>
      <c r="AB395" s="13">
        <f>'data-value'!AB395*100/'data-volume'!AB395</f>
        <v>100</v>
      </c>
      <c r="AC395" s="13">
        <f>'data-value'!AC395*100/'data-volume'!AC395</f>
        <v>100.19736566584258</v>
      </c>
      <c r="AD395" s="13">
        <f>'data-value'!AD395*100/'data-volume'!AD395</f>
        <v>103.81876278585263</v>
      </c>
      <c r="AE395" s="13">
        <f>'data-value'!AE395*100/'data-volume'!AE395</f>
        <v>105.42786304039292</v>
      </c>
      <c r="AF395" s="13">
        <f>'data-value'!AF395*100/'data-volume'!AF395</f>
        <v>107.57825243704448</v>
      </c>
      <c r="AG395" s="13">
        <f>'data-value'!AG395*100/'data-volume'!AG395</f>
        <v>108.46096907207621</v>
      </c>
      <c r="AH395" s="13">
        <f>'data-value'!AH395*100/'data-volume'!AH395</f>
        <v>110.79715696500514</v>
      </c>
      <c r="AI395" s="13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43"/>
      <c r="BJ395" s="37"/>
      <c r="BK395" s="37"/>
      <c r="BL395" s="37"/>
      <c r="BM395" s="37"/>
      <c r="BN395" s="37"/>
      <c r="BO395" s="37"/>
      <c r="BP395" s="16"/>
      <c r="BQ395" s="40"/>
    </row>
    <row r="396" spans="1:69" x14ac:dyDescent="0.25">
      <c r="A396" s="31">
        <v>10</v>
      </c>
      <c r="B396" s="31" t="s">
        <v>513</v>
      </c>
      <c r="C396" s="13">
        <f>'data-value'!C396*100/'data-volume'!C396</f>
        <v>58.585311282506254</v>
      </c>
      <c r="D396" s="13">
        <f>'data-value'!D396*100/'data-volume'!D396</f>
        <v>59.174918473532664</v>
      </c>
      <c r="E396" s="13">
        <f>'data-value'!E396*100/'data-volume'!E396</f>
        <v>62.196444826174101</v>
      </c>
      <c r="F396" s="13">
        <f>'data-value'!F396*100/'data-volume'!F396</f>
        <v>64.547709885825199</v>
      </c>
      <c r="G396" s="13">
        <f>'data-value'!G396*100/'data-volume'!G396</f>
        <v>66.713372154343801</v>
      </c>
      <c r="H396" s="13">
        <f>'data-value'!H396*100/'data-volume'!H396</f>
        <v>67.538504052234771</v>
      </c>
      <c r="I396" s="13">
        <f>'data-value'!I396*100/'data-volume'!I396</f>
        <v>70.64023657368422</v>
      </c>
      <c r="J396" s="13">
        <f>'data-value'!J396*100/'data-volume'!J396</f>
        <v>71.736127727334548</v>
      </c>
      <c r="K396" s="13">
        <f>'data-value'!K396*100/'data-volume'!K396</f>
        <v>73.258022738233109</v>
      </c>
      <c r="L396" s="13">
        <f>'data-value'!L396*100/'data-volume'!L396</f>
        <v>75.689298691014173</v>
      </c>
      <c r="M396" s="13">
        <f>'data-value'!M396*100/'data-volume'!M396</f>
        <v>78.457306693072155</v>
      </c>
      <c r="N396" s="13">
        <f>'data-value'!N396*100/'data-volume'!N396</f>
        <v>79.081191034435761</v>
      </c>
      <c r="O396" s="13">
        <f>'data-value'!O396*100/'data-volume'!O396</f>
        <v>80.312384643114328</v>
      </c>
      <c r="P396" s="13">
        <f>'data-value'!P396*100/'data-volume'!P396</f>
        <v>81.097080487038554</v>
      </c>
      <c r="Q396" s="13">
        <f>'data-value'!Q396*100/'data-volume'!Q396</f>
        <v>82.357599728662308</v>
      </c>
      <c r="R396" s="13">
        <f>'data-value'!R396*100/'data-volume'!R396</f>
        <v>82.920949272396371</v>
      </c>
      <c r="S396" s="13">
        <f>'data-value'!S396*100/'data-volume'!S396</f>
        <v>82.706601713873553</v>
      </c>
      <c r="T396" s="13">
        <f>'data-value'!T396*100/'data-volume'!T396</f>
        <v>84.904310386923171</v>
      </c>
      <c r="U396" s="13">
        <f>'data-value'!U396*100/'data-volume'!U396</f>
        <v>84.594146768770301</v>
      </c>
      <c r="V396" s="13">
        <f>'data-value'!V396*100/'data-volume'!V396</f>
        <v>86.087129473533196</v>
      </c>
      <c r="W396" s="13">
        <f>'data-value'!W396*100/'data-volume'!W396</f>
        <v>89.240675178158924</v>
      </c>
      <c r="X396" s="13">
        <f>'data-value'!X396*100/'data-volume'!X396</f>
        <v>91.331175678375146</v>
      </c>
      <c r="Y396" s="13">
        <f>'data-value'!Y396*100/'data-volume'!Y396</f>
        <v>93.157109292003028</v>
      </c>
      <c r="Z396" s="13">
        <f>'data-value'!Z396*100/'data-volume'!Z396</f>
        <v>96.496626906422804</v>
      </c>
      <c r="AA396" s="13">
        <f>'data-value'!AA396*100/'data-volume'!AA396</f>
        <v>98.609987658126755</v>
      </c>
      <c r="AB396" s="13">
        <f>'data-value'!AB396*100/'data-volume'!AB396</f>
        <v>99.999999999999943</v>
      </c>
      <c r="AC396" s="13">
        <f>'data-value'!AC396*100/'data-volume'!AC396</f>
        <v>101.57409768571691</v>
      </c>
      <c r="AD396" s="13">
        <f>'data-value'!AD396*100/'data-volume'!AD396</f>
        <v>103.27861558357863</v>
      </c>
      <c r="AE396" s="13">
        <f>'data-value'!AE396*100/'data-volume'!AE396</f>
        <v>104.93852845017793</v>
      </c>
      <c r="AF396" s="13">
        <f>'data-value'!AF396*100/'data-volume'!AF396</f>
        <v>105.26389630880179</v>
      </c>
      <c r="AG396" s="13">
        <f>'data-value'!AG396*100/'data-volume'!AG396</f>
        <v>107.60394254959748</v>
      </c>
      <c r="AH396" s="13">
        <f>'data-value'!AH396*100/'data-volume'!AH396</f>
        <v>109.97983424217463</v>
      </c>
      <c r="AI396" s="13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43"/>
      <c r="BJ396" s="37"/>
      <c r="BK396" s="37"/>
      <c r="BL396" s="37"/>
      <c r="BM396" s="37"/>
      <c r="BN396" s="37"/>
      <c r="BO396" s="37"/>
      <c r="BP396" s="16"/>
      <c r="BQ396" s="40"/>
    </row>
    <row r="397" spans="1:69" x14ac:dyDescent="0.25">
      <c r="A397" s="31">
        <v>11</v>
      </c>
      <c r="B397" s="31" t="s">
        <v>514</v>
      </c>
      <c r="C397" s="13">
        <f>'data-value'!C397*100/'data-volume'!C397</f>
        <v>66.458897130699924</v>
      </c>
      <c r="D397" s="13">
        <f>'data-value'!D397*100/'data-volume'!D397</f>
        <v>66.654482258580302</v>
      </c>
      <c r="E397" s="13">
        <f>'data-value'!E397*100/'data-volume'!E397</f>
        <v>68.431746208219081</v>
      </c>
      <c r="F397" s="13">
        <f>'data-value'!F397*100/'data-volume'!F397</f>
        <v>70.821152394546075</v>
      </c>
      <c r="G397" s="13">
        <f>'data-value'!G397*100/'data-volume'!G397</f>
        <v>74.019189008965611</v>
      </c>
      <c r="H397" s="13">
        <f>'data-value'!H397*100/'data-volume'!H397</f>
        <v>76.441526711909475</v>
      </c>
      <c r="I397" s="13">
        <f>'data-value'!I397*100/'data-volume'!I397</f>
        <v>77.514098404629891</v>
      </c>
      <c r="J397" s="13">
        <f>'data-value'!J397*100/'data-volume'!J397</f>
        <v>78.31819207933799</v>
      </c>
      <c r="K397" s="13">
        <f>'data-value'!K397*100/'data-volume'!K397</f>
        <v>80.068714026293023</v>
      </c>
      <c r="L397" s="13">
        <f>'data-value'!L397*100/'data-volume'!L397</f>
        <v>83.379494586728313</v>
      </c>
      <c r="M397" s="13">
        <f>'data-value'!M397*100/'data-volume'!M397</f>
        <v>84.412081310238449</v>
      </c>
      <c r="N397" s="13">
        <f>'data-value'!N397*100/'data-volume'!N397</f>
        <v>85.853522947344516</v>
      </c>
      <c r="O397" s="13">
        <f>'data-value'!O397*100/'data-volume'!O397</f>
        <v>86.692778115411087</v>
      </c>
      <c r="P397" s="13">
        <f>'data-value'!P397*100/'data-volume'!P397</f>
        <v>87.165486041310999</v>
      </c>
      <c r="Q397" s="13">
        <f>'data-value'!Q397*100/'data-volume'!Q397</f>
        <v>88.400006120079311</v>
      </c>
      <c r="R397" s="13">
        <f>'data-value'!R397*100/'data-volume'!R397</f>
        <v>89.577964546539377</v>
      </c>
      <c r="S397" s="13">
        <f>'data-value'!S397*100/'data-volume'!S397</f>
        <v>90.042227007707652</v>
      </c>
      <c r="T397" s="13">
        <f>'data-value'!T397*100/'data-volume'!T397</f>
        <v>90.455033392968531</v>
      </c>
      <c r="U397" s="13">
        <f>'data-value'!U397*100/'data-volume'!U397</f>
        <v>90.866296799067285</v>
      </c>
      <c r="V397" s="13">
        <f>'data-value'!V397*100/'data-volume'!V397</f>
        <v>92.270040152055415</v>
      </c>
      <c r="W397" s="13">
        <f>'data-value'!W397*100/'data-volume'!W397</f>
        <v>93.049559907675743</v>
      </c>
      <c r="X397" s="13">
        <f>'data-value'!X397*100/'data-volume'!X397</f>
        <v>93.941394522482241</v>
      </c>
      <c r="Y397" s="13">
        <f>'data-value'!Y397*100/'data-volume'!Y397</f>
        <v>96.276569470077177</v>
      </c>
      <c r="Z397" s="13">
        <f>'data-value'!Z397*100/'data-volume'!Z397</f>
        <v>97.715861735928897</v>
      </c>
      <c r="AA397" s="13">
        <f>'data-value'!AA397*100/'data-volume'!AA397</f>
        <v>98.795165593527699</v>
      </c>
      <c r="AB397" s="13">
        <f>'data-value'!AB397*100/'data-volume'!AB397</f>
        <v>99.999999999999943</v>
      </c>
      <c r="AC397" s="13">
        <f>'data-value'!AC397*100/'data-volume'!AC397</f>
        <v>101.76194021060891</v>
      </c>
      <c r="AD397" s="13">
        <f>'data-value'!AD397*100/'data-volume'!AD397</f>
        <v>104.72616891835317</v>
      </c>
      <c r="AE397" s="13">
        <f>'data-value'!AE397*100/'data-volume'!AE397</f>
        <v>105.55884468082967</v>
      </c>
      <c r="AF397" s="13">
        <f>'data-value'!AF397*100/'data-volume'!AF397</f>
        <v>106.52706122514294</v>
      </c>
      <c r="AG397" s="13">
        <f>'data-value'!AG397*100/'data-volume'!AG397</f>
        <v>107.32952099021161</v>
      </c>
      <c r="AH397" s="13">
        <f>'data-value'!AH397*100/'data-volume'!AH397</f>
        <v>109.45766464215468</v>
      </c>
      <c r="AI397" s="13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43"/>
      <c r="BJ397" s="37"/>
      <c r="BK397" s="37"/>
      <c r="BL397" s="37"/>
      <c r="BM397" s="37"/>
      <c r="BN397" s="37"/>
      <c r="BO397" s="37"/>
      <c r="BP397" s="16"/>
      <c r="BQ397" s="40"/>
    </row>
    <row r="398" spans="1:69" x14ac:dyDescent="0.25">
      <c r="A398" s="31">
        <v>12</v>
      </c>
      <c r="B398" s="31" t="s">
        <v>515</v>
      </c>
      <c r="C398" s="13">
        <f>'data-value'!C398*100/'data-volume'!C398</f>
        <v>75.948209929198427</v>
      </c>
      <c r="D398" s="13">
        <f>'data-value'!D398*100/'data-volume'!D398</f>
        <v>76.746167257318902</v>
      </c>
      <c r="E398" s="13">
        <f>'data-value'!E398*100/'data-volume'!E398</f>
        <v>78.074573538068591</v>
      </c>
      <c r="F398" s="13">
        <f>'data-value'!F398*100/'data-volume'!F398</f>
        <v>80.947165039242748</v>
      </c>
      <c r="G398" s="13">
        <f>'data-value'!G398*100/'data-volume'!G398</f>
        <v>82.026471617970813</v>
      </c>
      <c r="H398" s="13">
        <f>'data-value'!H398*100/'data-volume'!H398</f>
        <v>83.051930536843869</v>
      </c>
      <c r="I398" s="13">
        <f>'data-value'!I398*100/'data-volume'!I398</f>
        <v>84.849010724899045</v>
      </c>
      <c r="J398" s="13">
        <f>'data-value'!J398*100/'data-volume'!J398</f>
        <v>86.375890116338056</v>
      </c>
      <c r="K398" s="13">
        <f>'data-value'!K398*100/'data-volume'!K398</f>
        <v>87.741811207677202</v>
      </c>
      <c r="L398" s="13">
        <f>'data-value'!L398*100/'data-volume'!L398</f>
        <v>89.097150927637983</v>
      </c>
      <c r="M398" s="13">
        <f>'data-value'!M398*100/'data-volume'!M398</f>
        <v>90.925797925893107</v>
      </c>
      <c r="N398" s="13">
        <f>'data-value'!N398*100/'data-volume'!N398</f>
        <v>91.548918224115084</v>
      </c>
      <c r="O398" s="13">
        <f>'data-value'!O398*100/'data-volume'!O398</f>
        <v>91.783087191123983</v>
      </c>
      <c r="P398" s="13">
        <f>'data-value'!P398*100/'data-volume'!P398</f>
        <v>92.875738860559053</v>
      </c>
      <c r="Q398" s="13">
        <f>'data-value'!Q398*100/'data-volume'!Q398</f>
        <v>93.199546217881704</v>
      </c>
      <c r="R398" s="13">
        <f>'data-value'!R398*100/'data-volume'!R398</f>
        <v>92.181783966168382</v>
      </c>
      <c r="S398" s="13">
        <f>'data-value'!S398*100/'data-volume'!S398</f>
        <v>92.433529305566381</v>
      </c>
      <c r="T398" s="13">
        <f>'data-value'!T398*100/'data-volume'!T398</f>
        <v>92.189554110175209</v>
      </c>
      <c r="U398" s="13">
        <f>'data-value'!U398*100/'data-volume'!U398</f>
        <v>92.743814450324109</v>
      </c>
      <c r="V398" s="13">
        <f>'data-value'!V398*100/'data-volume'!V398</f>
        <v>92.487334982560398</v>
      </c>
      <c r="W398" s="13">
        <f>'data-value'!W398*100/'data-volume'!W398</f>
        <v>93.265006944896882</v>
      </c>
      <c r="X398" s="13">
        <f>'data-value'!X398*100/'data-volume'!X398</f>
        <v>94.726978535072334</v>
      </c>
      <c r="Y398" s="13">
        <f>'data-value'!Y398*100/'data-volume'!Y398</f>
        <v>96.839449969911357</v>
      </c>
      <c r="Z398" s="13">
        <f>'data-value'!Z398*100/'data-volume'!Z398</f>
        <v>97.837625708587751</v>
      </c>
      <c r="AA398" s="13">
        <f>'data-value'!AA398*100/'data-volume'!AA398</f>
        <v>98.813185695425901</v>
      </c>
      <c r="AB398" s="13">
        <f>'data-value'!AB398*100/'data-volume'!AB398</f>
        <v>99.999999999999915</v>
      </c>
      <c r="AC398" s="13">
        <f>'data-value'!AC398*100/'data-volume'!AC398</f>
        <v>102.06223594629887</v>
      </c>
      <c r="AD398" s="13">
        <f>'data-value'!AD398*100/'data-volume'!AD398</f>
        <v>102.96480742413019</v>
      </c>
      <c r="AE398" s="13">
        <f>'data-value'!AE398*100/'data-volume'!AE398</f>
        <v>103.97285022403497</v>
      </c>
      <c r="AF398" s="13">
        <f>'data-value'!AF398*100/'data-volume'!AF398</f>
        <v>105.09168031150945</v>
      </c>
      <c r="AG398" s="13">
        <f>'data-value'!AG398*100/'data-volume'!AG398</f>
        <v>105.80181622945335</v>
      </c>
      <c r="AH398" s="13">
        <f>'data-value'!AH398*100/'data-volume'!AH398</f>
        <v>107.14137419780113</v>
      </c>
      <c r="AI398" s="13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43"/>
      <c r="BJ398" s="37"/>
      <c r="BK398" s="37"/>
      <c r="BL398" s="37"/>
      <c r="BM398" s="37"/>
      <c r="BN398" s="37"/>
      <c r="BO398" s="37"/>
      <c r="BP398" s="16"/>
      <c r="BQ398" s="40"/>
    </row>
    <row r="399" spans="1:69" x14ac:dyDescent="0.25">
      <c r="A399" s="31">
        <v>13</v>
      </c>
      <c r="B399" s="31" t="s">
        <v>516</v>
      </c>
      <c r="C399" s="13">
        <f>'data-value'!C399*100/'data-volume'!C399</f>
        <v>69.572311048912056</v>
      </c>
      <c r="D399" s="13">
        <f>'data-value'!D399*100/'data-volume'!D399</f>
        <v>71.425504483836718</v>
      </c>
      <c r="E399" s="13">
        <f>'data-value'!E399*100/'data-volume'!E399</f>
        <v>72.922572392518617</v>
      </c>
      <c r="F399" s="13">
        <f>'data-value'!F399*100/'data-volume'!F399</f>
        <v>74.620629805776403</v>
      </c>
      <c r="G399" s="13">
        <f>'data-value'!G399*100/'data-volume'!G399</f>
        <v>76.265030222657856</v>
      </c>
      <c r="H399" s="13">
        <f>'data-value'!H399*100/'data-volume'!H399</f>
        <v>77.66390705078372</v>
      </c>
      <c r="I399" s="13">
        <f>'data-value'!I399*100/'data-volume'!I399</f>
        <v>78.86455264610143</v>
      </c>
      <c r="J399" s="13">
        <f>'data-value'!J399*100/'data-volume'!J399</f>
        <v>80.151135671577805</v>
      </c>
      <c r="K399" s="13">
        <f>'data-value'!K399*100/'data-volume'!K399</f>
        <v>81.480126401137611</v>
      </c>
      <c r="L399" s="13">
        <f>'data-value'!L399*100/'data-volume'!L399</f>
        <v>83.238159972482535</v>
      </c>
      <c r="M399" s="13">
        <f>'data-value'!M399*100/'data-volume'!M399</f>
        <v>84.966002179917751</v>
      </c>
      <c r="N399" s="13">
        <f>'data-value'!N399*100/'data-volume'!N399</f>
        <v>86.097078893343394</v>
      </c>
      <c r="O399" s="13">
        <f>'data-value'!O399*100/'data-volume'!O399</f>
        <v>87.2702746152289</v>
      </c>
      <c r="P399" s="13">
        <f>'data-value'!P399*100/'data-volume'!P399</f>
        <v>88.610915308209641</v>
      </c>
      <c r="Q399" s="13">
        <f>'data-value'!Q399*100/'data-volume'!Q399</f>
        <v>89.935995078290773</v>
      </c>
      <c r="R399" s="13">
        <f>'data-value'!R399*100/'data-volume'!R399</f>
        <v>90.561133130116943</v>
      </c>
      <c r="S399" s="13">
        <f>'data-value'!S399*100/'data-volume'!S399</f>
        <v>90.596029397375275</v>
      </c>
      <c r="T399" s="13">
        <f>'data-value'!T399*100/'data-volume'!T399</f>
        <v>90.770247021232464</v>
      </c>
      <c r="U399" s="13">
        <f>'data-value'!U399*100/'data-volume'!U399</f>
        <v>91.362085527662515</v>
      </c>
      <c r="V399" s="13">
        <f>'data-value'!V399*100/'data-volume'!V399</f>
        <v>92.537380474788662</v>
      </c>
      <c r="W399" s="13">
        <f>'data-value'!W399*100/'data-volume'!W399</f>
        <v>93.710983223444316</v>
      </c>
      <c r="X399" s="13">
        <f>'data-value'!X399*100/'data-volume'!X399</f>
        <v>95.314728679671433</v>
      </c>
      <c r="Y399" s="13">
        <f>'data-value'!Y399*100/'data-volume'!Y399</f>
        <v>96.684062824450109</v>
      </c>
      <c r="Z399" s="13">
        <f>'data-value'!Z399*100/'data-volume'!Z399</f>
        <v>97.476154587083201</v>
      </c>
      <c r="AA399" s="13">
        <f>'data-value'!AA399*100/'data-volume'!AA399</f>
        <v>98.496658298306457</v>
      </c>
      <c r="AB399" s="13">
        <f>'data-value'!AB399*100/'data-volume'!AB399</f>
        <v>99.999999999999915</v>
      </c>
      <c r="AC399" s="13">
        <f>'data-value'!AC399*100/'data-volume'!AC399</f>
        <v>101.31800020100528</v>
      </c>
      <c r="AD399" s="13">
        <f>'data-value'!AD399*100/'data-volume'!AD399</f>
        <v>102.71420921603489</v>
      </c>
      <c r="AE399" s="13">
        <f>'data-value'!AE399*100/'data-volume'!AE399</f>
        <v>104.22738751942434</v>
      </c>
      <c r="AF399" s="13">
        <f>'data-value'!AF399*100/'data-volume'!AF399</f>
        <v>105.22272597841686</v>
      </c>
      <c r="AG399" s="13">
        <f>'data-value'!AG399*100/'data-volume'!AG399</f>
        <v>106.09498769243633</v>
      </c>
      <c r="AH399" s="13">
        <f>'data-value'!AH399*100/'data-volume'!AH399</f>
        <v>107.72992701655251</v>
      </c>
      <c r="AI399" s="13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43"/>
      <c r="BJ399" s="37"/>
      <c r="BK399" s="37"/>
      <c r="BL399" s="37"/>
      <c r="BM399" s="37"/>
      <c r="BN399" s="37"/>
      <c r="BO399" s="37"/>
      <c r="BP399" s="16"/>
      <c r="BQ399" s="40"/>
    </row>
    <row r="400" spans="1:69" x14ac:dyDescent="0.25">
      <c r="A400" s="31">
        <v>14</v>
      </c>
      <c r="B400" s="31" t="s">
        <v>517</v>
      </c>
      <c r="C400" s="13">
        <f>'data-value'!C400*100/'data-volume'!C400</f>
        <v>67.756132615925225</v>
      </c>
      <c r="D400" s="13">
        <f>'data-value'!D400*100/'data-volume'!D400</f>
        <v>68.223659659716077</v>
      </c>
      <c r="E400" s="13">
        <f>'data-value'!E400*100/'data-volume'!E400</f>
        <v>69.807198508065568</v>
      </c>
      <c r="F400" s="13">
        <f>'data-value'!F400*100/'data-volume'!F400</f>
        <v>72.831986624208099</v>
      </c>
      <c r="G400" s="13">
        <f>'data-value'!G400*100/'data-volume'!G400</f>
        <v>74.196032558229376</v>
      </c>
      <c r="H400" s="13">
        <f>'data-value'!H400*100/'data-volume'!H400</f>
        <v>76.468102618442998</v>
      </c>
      <c r="I400" s="13">
        <f>'data-value'!I400*100/'data-volume'!I400</f>
        <v>77.98681426155575</v>
      </c>
      <c r="J400" s="13">
        <f>'data-value'!J400*100/'data-volume'!J400</f>
        <v>78.876674986140358</v>
      </c>
      <c r="K400" s="13">
        <f>'data-value'!K400*100/'data-volume'!K400</f>
        <v>80.368318298573357</v>
      </c>
      <c r="L400" s="13">
        <f>'data-value'!L400*100/'data-volume'!L400</f>
        <v>82.276723154843083</v>
      </c>
      <c r="M400" s="13">
        <f>'data-value'!M400*100/'data-volume'!M400</f>
        <v>83.697256620555834</v>
      </c>
      <c r="N400" s="13">
        <f>'data-value'!N400*100/'data-volume'!N400</f>
        <v>84.929075865438207</v>
      </c>
      <c r="O400" s="13">
        <f>'data-value'!O400*100/'data-volume'!O400</f>
        <v>86.257284590169746</v>
      </c>
      <c r="P400" s="13">
        <f>'data-value'!P400*100/'data-volume'!P400</f>
        <v>86.468972655744693</v>
      </c>
      <c r="Q400" s="13">
        <f>'data-value'!Q400*100/'data-volume'!Q400</f>
        <v>88.903008237127025</v>
      </c>
      <c r="R400" s="13">
        <f>'data-value'!R400*100/'data-volume'!R400</f>
        <v>88.489181097142449</v>
      </c>
      <c r="S400" s="13">
        <f>'data-value'!S400*100/'data-volume'!S400</f>
        <v>89.421174487009409</v>
      </c>
      <c r="T400" s="13">
        <f>'data-value'!T400*100/'data-volume'!T400</f>
        <v>89.060287799484371</v>
      </c>
      <c r="U400" s="13">
        <f>'data-value'!U400*100/'data-volume'!U400</f>
        <v>90.614655860280834</v>
      </c>
      <c r="V400" s="13">
        <f>'data-value'!V400*100/'data-volume'!V400</f>
        <v>92.209946025399802</v>
      </c>
      <c r="W400" s="13">
        <f>'data-value'!W400*100/'data-volume'!W400</f>
        <v>93.43034985097141</v>
      </c>
      <c r="X400" s="13">
        <f>'data-value'!X400*100/'data-volume'!X400</f>
        <v>94.864472926735459</v>
      </c>
      <c r="Y400" s="13">
        <f>'data-value'!Y400*100/'data-volume'!Y400</f>
        <v>96.034748567495924</v>
      </c>
      <c r="Z400" s="13">
        <f>'data-value'!Z400*100/'data-volume'!Z400</f>
        <v>97.145981224331877</v>
      </c>
      <c r="AA400" s="13">
        <f>'data-value'!AA400*100/'data-volume'!AA400</f>
        <v>97.717296122957123</v>
      </c>
      <c r="AB400" s="13">
        <f>'data-value'!AB400*100/'data-volume'!AB400</f>
        <v>99.999999999999972</v>
      </c>
      <c r="AC400" s="13">
        <f>'data-value'!AC400*100/'data-volume'!AC400</f>
        <v>99.928157946961676</v>
      </c>
      <c r="AD400" s="13">
        <f>'data-value'!AD400*100/'data-volume'!AD400</f>
        <v>101.29296512165671</v>
      </c>
      <c r="AE400" s="13">
        <f>'data-value'!AE400*100/'data-volume'!AE400</f>
        <v>103.86319578247581</v>
      </c>
      <c r="AF400" s="13">
        <f>'data-value'!AF400*100/'data-volume'!AF400</f>
        <v>104.37177285322861</v>
      </c>
      <c r="AG400" s="13">
        <f>'data-value'!AG400*100/'data-volume'!AG400</f>
        <v>104.97623166292399</v>
      </c>
      <c r="AH400" s="13">
        <f>'data-value'!AH400*100/'data-volume'!AH400</f>
        <v>107.12190566916939</v>
      </c>
      <c r="AI400" s="13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43"/>
      <c r="BJ400" s="37"/>
      <c r="BK400" s="37"/>
      <c r="BL400" s="37"/>
      <c r="BM400" s="37"/>
      <c r="BN400" s="37"/>
      <c r="BO400" s="37"/>
      <c r="BP400" s="16"/>
      <c r="BQ400" s="40"/>
    </row>
    <row r="401" spans="1:69" x14ac:dyDescent="0.25">
      <c r="A401" s="31">
        <v>15</v>
      </c>
      <c r="B401" s="31" t="s">
        <v>518</v>
      </c>
      <c r="C401" s="13">
        <f>'data-value'!C401*100/'data-volume'!C401</f>
        <v>62.533406715366425</v>
      </c>
      <c r="D401" s="13">
        <f>'data-value'!D401*100/'data-volume'!D401</f>
        <v>63.461338019518884</v>
      </c>
      <c r="E401" s="13">
        <f>'data-value'!E401*100/'data-volume'!E401</f>
        <v>64.64072621799555</v>
      </c>
      <c r="F401" s="13">
        <f>'data-value'!F401*100/'data-volume'!F401</f>
        <v>65.823921635677863</v>
      </c>
      <c r="G401" s="13">
        <f>'data-value'!G401*100/'data-volume'!G401</f>
        <v>67.334163619784974</v>
      </c>
      <c r="H401" s="13">
        <f>'data-value'!H401*100/'data-volume'!H401</f>
        <v>68.794776922338826</v>
      </c>
      <c r="I401" s="13">
        <f>'data-value'!I401*100/'data-volume'!I401</f>
        <v>70.806377736507415</v>
      </c>
      <c r="J401" s="13">
        <f>'data-value'!J401*100/'data-volume'!J401</f>
        <v>72.613750508979265</v>
      </c>
      <c r="K401" s="13">
        <f>'data-value'!K401*100/'data-volume'!K401</f>
        <v>74.480278934071791</v>
      </c>
      <c r="L401" s="13">
        <f>'data-value'!L401*100/'data-volume'!L401</f>
        <v>76.633492854933877</v>
      </c>
      <c r="M401" s="13">
        <f>'data-value'!M401*100/'data-volume'!M401</f>
        <v>78.503965723694122</v>
      </c>
      <c r="N401" s="13">
        <f>'data-value'!N401*100/'data-volume'!N401</f>
        <v>80.339945180631247</v>
      </c>
      <c r="O401" s="13">
        <f>'data-value'!O401*100/'data-volume'!O401</f>
        <v>82.068281800330908</v>
      </c>
      <c r="P401" s="13">
        <f>'data-value'!P401*100/'data-volume'!P401</f>
        <v>83.722086555812666</v>
      </c>
      <c r="Q401" s="13">
        <f>'data-value'!Q401*100/'data-volume'!Q401</f>
        <v>85.102009069091096</v>
      </c>
      <c r="R401" s="13">
        <f>'data-value'!R401*100/'data-volume'!R401</f>
        <v>86.149958038223247</v>
      </c>
      <c r="S401" s="13">
        <f>'data-value'!S401*100/'data-volume'!S401</f>
        <v>86.756812624646599</v>
      </c>
      <c r="T401" s="13">
        <f>'data-value'!T401*100/'data-volume'!T401</f>
        <v>87.823383406897605</v>
      </c>
      <c r="U401" s="13">
        <f>'data-value'!U401*100/'data-volume'!U401</f>
        <v>88.735334970569212</v>
      </c>
      <c r="V401" s="13">
        <f>'data-value'!V401*100/'data-volume'!V401</f>
        <v>90.004671774112367</v>
      </c>
      <c r="W401" s="13">
        <f>'data-value'!W401*100/'data-volume'!W401</f>
        <v>91.443404871609147</v>
      </c>
      <c r="X401" s="13">
        <f>'data-value'!X401*100/'data-volume'!X401</f>
        <v>93.255927651432728</v>
      </c>
      <c r="Y401" s="13">
        <f>'data-value'!Y401*100/'data-volume'!Y401</f>
        <v>94.942784527644264</v>
      </c>
      <c r="Z401" s="13">
        <f>'data-value'!Z401*100/'data-volume'!Z401</f>
        <v>96.60051854835433</v>
      </c>
      <c r="AA401" s="13">
        <f>'data-value'!AA401*100/'data-volume'!AA401</f>
        <v>98.016676209407549</v>
      </c>
      <c r="AB401" s="13">
        <f>'data-value'!AB401*100/'data-volume'!AB401</f>
        <v>99.999999999999986</v>
      </c>
      <c r="AC401" s="13">
        <f>'data-value'!AC401*100/'data-volume'!AC401</f>
        <v>101.74127608354405</v>
      </c>
      <c r="AD401" s="13">
        <f>'data-value'!AD401*100/'data-volume'!AD401</f>
        <v>104.22568303267884</v>
      </c>
      <c r="AE401" s="13">
        <f>'data-value'!AE401*100/'data-volume'!AE401</f>
        <v>105.3530444477567</v>
      </c>
      <c r="AF401" s="13">
        <f>'data-value'!AF401*100/'data-volume'!AF401</f>
        <v>107.02344845207622</v>
      </c>
      <c r="AG401" s="13">
        <f>'data-value'!AG401*100/'data-volume'!AG401</f>
        <v>107.82244798861306</v>
      </c>
      <c r="AH401" s="13">
        <f>'data-value'!AH401*100/'data-volume'!AH401</f>
        <v>109.57048138764209</v>
      </c>
      <c r="AI401" s="13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37"/>
      <c r="BD401" s="37"/>
      <c r="BE401" s="37"/>
      <c r="BF401" s="37"/>
      <c r="BG401" s="37"/>
      <c r="BH401" s="37"/>
      <c r="BI401" s="43"/>
      <c r="BJ401" s="37"/>
      <c r="BK401" s="37"/>
      <c r="BL401" s="37"/>
      <c r="BM401" s="37"/>
      <c r="BN401" s="37"/>
      <c r="BO401" s="37"/>
      <c r="BP401" s="16"/>
      <c r="BQ401" s="40"/>
    </row>
    <row r="402" spans="1:69" x14ac:dyDescent="0.25">
      <c r="A402" s="31">
        <v>16</v>
      </c>
      <c r="B402" s="31" t="s">
        <v>519</v>
      </c>
      <c r="C402" s="13">
        <f>'data-value'!C402*100/'data-volume'!C402</f>
        <v>67.574333334933954</v>
      </c>
      <c r="D402" s="13">
        <f>'data-value'!D402*100/'data-volume'!D402</f>
        <v>70.18788480399509</v>
      </c>
      <c r="E402" s="13">
        <f>'data-value'!E402*100/'data-volume'!E402</f>
        <v>71.031496069974096</v>
      </c>
      <c r="F402" s="13">
        <f>'data-value'!F402*100/'data-volume'!F402</f>
        <v>72.902127342181743</v>
      </c>
      <c r="G402" s="13">
        <f>'data-value'!G402*100/'data-volume'!G402</f>
        <v>74.053983930455047</v>
      </c>
      <c r="H402" s="13">
        <f>'data-value'!H402*100/'data-volume'!H402</f>
        <v>75.567804146370236</v>
      </c>
      <c r="I402" s="13">
        <f>'data-value'!I402*100/'data-volume'!I402</f>
        <v>76.376532353672786</v>
      </c>
      <c r="J402" s="13">
        <f>'data-value'!J402*100/'data-volume'!J402</f>
        <v>77.349130683200642</v>
      </c>
      <c r="K402" s="13">
        <f>'data-value'!K402*100/'data-volume'!K402</f>
        <v>78.545146677461716</v>
      </c>
      <c r="L402" s="13">
        <f>'data-value'!L402*100/'data-volume'!L402</f>
        <v>80.35630624693043</v>
      </c>
      <c r="M402" s="13">
        <f>'data-value'!M402*100/'data-volume'!M402</f>
        <v>81.513190438912986</v>
      </c>
      <c r="N402" s="13">
        <f>'data-value'!N402*100/'data-volume'!N402</f>
        <v>83.749151127890499</v>
      </c>
      <c r="O402" s="13">
        <f>'data-value'!O402*100/'data-volume'!O402</f>
        <v>84.649080750699383</v>
      </c>
      <c r="P402" s="13">
        <f>'data-value'!P402*100/'data-volume'!P402</f>
        <v>85.946009304706621</v>
      </c>
      <c r="Q402" s="13">
        <f>'data-value'!Q402*100/'data-volume'!Q402</f>
        <v>86.743475244417212</v>
      </c>
      <c r="R402" s="13">
        <f>'data-value'!R402*100/'data-volume'!R402</f>
        <v>87.247546583456625</v>
      </c>
      <c r="S402" s="13">
        <f>'data-value'!S402*100/'data-volume'!S402</f>
        <v>88.554807287348666</v>
      </c>
      <c r="T402" s="13">
        <f>'data-value'!T402*100/'data-volume'!T402</f>
        <v>88.823315847101711</v>
      </c>
      <c r="U402" s="13">
        <f>'data-value'!U402*100/'data-volume'!U402</f>
        <v>90.386582882107831</v>
      </c>
      <c r="V402" s="13">
        <f>'data-value'!V402*100/'data-volume'!V402</f>
        <v>91.152226511202031</v>
      </c>
      <c r="W402" s="13">
        <f>'data-value'!W402*100/'data-volume'!W402</f>
        <v>93.497945808918331</v>
      </c>
      <c r="X402" s="13">
        <f>'data-value'!X402*100/'data-volume'!X402</f>
        <v>94.631298047070686</v>
      </c>
      <c r="Y402" s="13">
        <f>'data-value'!Y402*100/'data-volume'!Y402</f>
        <v>96.04720385361945</v>
      </c>
      <c r="Z402" s="13">
        <f>'data-value'!Z402*100/'data-volume'!Z402</f>
        <v>96.968897766397205</v>
      </c>
      <c r="AA402" s="13">
        <f>'data-value'!AA402*100/'data-volume'!AA402</f>
        <v>98.287017300343024</v>
      </c>
      <c r="AB402" s="13">
        <f>'data-value'!AB402*100/'data-volume'!AB402</f>
        <v>100.00000000000001</v>
      </c>
      <c r="AC402" s="13">
        <f>'data-value'!AC402*100/'data-volume'!AC402</f>
        <v>101.29296815471342</v>
      </c>
      <c r="AD402" s="13">
        <f>'data-value'!AD402*100/'data-volume'!AD402</f>
        <v>102.97290440444836</v>
      </c>
      <c r="AE402" s="13">
        <f>'data-value'!AE402*100/'data-volume'!AE402</f>
        <v>104.01760584923331</v>
      </c>
      <c r="AF402" s="13">
        <f>'data-value'!AF402*100/'data-volume'!AF402</f>
        <v>105.96733911663257</v>
      </c>
      <c r="AG402" s="13">
        <f>'data-value'!AG402*100/'data-volume'!AG402</f>
        <v>107.47987351162908</v>
      </c>
      <c r="AH402" s="13">
        <f>'data-value'!AH402*100/'data-volume'!AH402</f>
        <v>109.01955857814065</v>
      </c>
      <c r="AI402" s="13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37"/>
      <c r="BD402" s="37"/>
      <c r="BE402" s="37"/>
      <c r="BF402" s="37"/>
      <c r="BG402" s="37"/>
      <c r="BH402" s="37"/>
      <c r="BI402" s="43"/>
      <c r="BJ402" s="37"/>
      <c r="BK402" s="37"/>
      <c r="BL402" s="37"/>
      <c r="BM402" s="37"/>
      <c r="BN402" s="37"/>
      <c r="BO402" s="37"/>
      <c r="BP402" s="16"/>
      <c r="BQ402" s="40"/>
    </row>
    <row r="403" spans="1:69" x14ac:dyDescent="0.25">
      <c r="A403" s="31">
        <v>17</v>
      </c>
      <c r="B403" s="31" t="s">
        <v>520</v>
      </c>
      <c r="C403" s="13">
        <f>'data-value'!C403*100/'data-volume'!C403</f>
        <v>69.510900503042492</v>
      </c>
      <c r="D403" s="13">
        <f>'data-value'!D403*100/'data-volume'!D403</f>
        <v>66.643623772096049</v>
      </c>
      <c r="E403" s="13">
        <f>'data-value'!E403*100/'data-volume'!E403</f>
        <v>63.931189880940479</v>
      </c>
      <c r="F403" s="13">
        <f>'data-value'!F403*100/'data-volume'!F403</f>
        <v>71.633696954871581</v>
      </c>
      <c r="G403" s="13">
        <f>'data-value'!G403*100/'data-volume'!G403</f>
        <v>85.431345914352121</v>
      </c>
      <c r="H403" s="13">
        <f>'data-value'!H403*100/'data-volume'!H403</f>
        <v>84.102101358723615</v>
      </c>
      <c r="I403" s="13">
        <f>'data-value'!I403*100/'data-volume'!I403</f>
        <v>81.410645859269962</v>
      </c>
      <c r="J403" s="13">
        <f>'data-value'!J403*100/'data-volume'!J403</f>
        <v>86.575335213929847</v>
      </c>
      <c r="K403" s="13">
        <f>'data-value'!K403*100/'data-volume'!K403</f>
        <v>80.7416517605959</v>
      </c>
      <c r="L403" s="13">
        <f>'data-value'!L403*100/'data-volume'!L403</f>
        <v>82.778245615296058</v>
      </c>
      <c r="M403" s="13">
        <f>'data-value'!M403*100/'data-volume'!M403</f>
        <v>83.140910537257241</v>
      </c>
      <c r="N403" s="13">
        <f>'data-value'!N403*100/'data-volume'!N403</f>
        <v>91.575921162510681</v>
      </c>
      <c r="O403" s="13">
        <f>'data-value'!O403*100/'data-volume'!O403</f>
        <v>89.020866453657831</v>
      </c>
      <c r="P403" s="13">
        <f>'data-value'!P403*100/'data-volume'!P403</f>
        <v>87.46759947051055</v>
      </c>
      <c r="Q403" s="13">
        <f>'data-value'!Q403*100/'data-volume'!Q403</f>
        <v>95.54850544061452</v>
      </c>
      <c r="R403" s="13">
        <f>'data-value'!R403*100/'data-volume'!R403</f>
        <v>90.836810920683732</v>
      </c>
      <c r="S403" s="13">
        <f>'data-value'!S403*100/'data-volume'!S403</f>
        <v>92.13133555346883</v>
      </c>
      <c r="T403" s="13">
        <f>'data-value'!T403*100/'data-volume'!T403</f>
        <v>91.308962631251234</v>
      </c>
      <c r="U403" s="13">
        <f>'data-value'!U403*100/'data-volume'!U403</f>
        <v>95.23452700825213</v>
      </c>
      <c r="V403" s="13">
        <f>'data-value'!V403*100/'data-volume'!V403</f>
        <v>98.94134667444601</v>
      </c>
      <c r="W403" s="13">
        <f>'data-value'!W403*100/'data-volume'!W403</f>
        <v>95.801424669240731</v>
      </c>
      <c r="X403" s="13">
        <f>'data-value'!X403*100/'data-volume'!X403</f>
        <v>100.58294748914767</v>
      </c>
      <c r="Y403" s="13">
        <f>'data-value'!Y403*100/'data-volume'!Y403</f>
        <v>93.910874049201425</v>
      </c>
      <c r="Z403" s="13">
        <f>'data-value'!Z403*100/'data-volume'!Z403</f>
        <v>98.251440635974802</v>
      </c>
      <c r="AA403" s="13">
        <f>'data-value'!AA403*100/'data-volume'!AA403</f>
        <v>95.513215365480463</v>
      </c>
      <c r="AB403" s="13">
        <f>'data-value'!AB403*100/'data-volume'!AB403</f>
        <v>99.999999999999986</v>
      </c>
      <c r="AC403" s="13">
        <f>'data-value'!AC403*100/'data-volume'!AC403</f>
        <v>98.153958567299796</v>
      </c>
      <c r="AD403" s="13">
        <f>'data-value'!AD403*100/'data-volume'!AD403</f>
        <v>98.0161004747021</v>
      </c>
      <c r="AE403" s="13">
        <f>'data-value'!AE403*100/'data-volume'!AE403</f>
        <v>106.18496535359637</v>
      </c>
      <c r="AF403" s="13">
        <f>'data-value'!AF403*100/'data-volume'!AF403</f>
        <v>102.21748246615599</v>
      </c>
      <c r="AG403" s="13">
        <f>'data-value'!AG403*100/'data-volume'!AG403</f>
        <v>99.830256411688936</v>
      </c>
      <c r="AH403" s="13">
        <f>'data-value'!AH403*100/'data-volume'!AH403</f>
        <v>107.01676104760965</v>
      </c>
      <c r="AI403" s="13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37"/>
      <c r="BD403" s="37"/>
      <c r="BE403" s="37"/>
      <c r="BF403" s="37"/>
      <c r="BG403" s="37"/>
      <c r="BH403" s="37"/>
      <c r="BI403" s="43"/>
      <c r="BJ403" s="37"/>
      <c r="BK403" s="37"/>
      <c r="BL403" s="37"/>
      <c r="BM403" s="37"/>
      <c r="BN403" s="37"/>
      <c r="BO403" s="37"/>
      <c r="BP403" s="16"/>
      <c r="BQ403" s="40"/>
    </row>
    <row r="404" spans="1:69" x14ac:dyDescent="0.25">
      <c r="A404" s="31">
        <v>18</v>
      </c>
      <c r="B404" s="31" t="s">
        <v>521</v>
      </c>
      <c r="C404" s="13">
        <f>'data-value'!C404*100/'data-volume'!C404</f>
        <v>70.574514294934701</v>
      </c>
      <c r="D404" s="13">
        <f>'data-value'!D404*100/'data-volume'!D404</f>
        <v>70.270543666614188</v>
      </c>
      <c r="E404" s="13">
        <f>'data-value'!E404*100/'data-volume'!E404</f>
        <v>74.152132040567821</v>
      </c>
      <c r="F404" s="13">
        <f>'data-value'!F404*100/'data-volume'!F404</f>
        <v>77.645744000042527</v>
      </c>
      <c r="G404" s="13">
        <f>'data-value'!G404*100/'data-volume'!G404</f>
        <v>78.529685433563259</v>
      </c>
      <c r="H404" s="13">
        <f>'data-value'!H404*100/'data-volume'!H404</f>
        <v>81.389387479105622</v>
      </c>
      <c r="I404" s="13">
        <f>'data-value'!I404*100/'data-volume'!I404</f>
        <v>82.161728098333498</v>
      </c>
      <c r="J404" s="13">
        <f>'data-value'!J404*100/'data-volume'!J404</f>
        <v>82.397820594342306</v>
      </c>
      <c r="K404" s="13">
        <f>'data-value'!K404*100/'data-volume'!K404</f>
        <v>84.942174723912473</v>
      </c>
      <c r="L404" s="13">
        <f>'data-value'!L404*100/'data-volume'!L404</f>
        <v>85.751726765679919</v>
      </c>
      <c r="M404" s="13">
        <f>'data-value'!M404*100/'data-volume'!M404</f>
        <v>86.082555031918844</v>
      </c>
      <c r="N404" s="13">
        <f>'data-value'!N404*100/'data-volume'!N404</f>
        <v>87.344618758382367</v>
      </c>
      <c r="O404" s="13">
        <f>'data-value'!O404*100/'data-volume'!O404</f>
        <v>87.977438113050823</v>
      </c>
      <c r="P404" s="13">
        <f>'data-value'!P404*100/'data-volume'!P404</f>
        <v>90.98314917317829</v>
      </c>
      <c r="Q404" s="13">
        <f>'data-value'!Q404*100/'data-volume'!Q404</f>
        <v>92.165255828366156</v>
      </c>
      <c r="R404" s="13">
        <f>'data-value'!R404*100/'data-volume'!R404</f>
        <v>92.244756624484381</v>
      </c>
      <c r="S404" s="13">
        <f>'data-value'!S404*100/'data-volume'!S404</f>
        <v>91.490649400519786</v>
      </c>
      <c r="T404" s="13">
        <f>'data-value'!T404*100/'data-volume'!T404</f>
        <v>92.642571506112361</v>
      </c>
      <c r="U404" s="13">
        <f>'data-value'!U404*100/'data-volume'!U404</f>
        <v>93.772366996907351</v>
      </c>
      <c r="V404" s="13">
        <f>'data-value'!V404*100/'data-volume'!V404</f>
        <v>94.695440239453276</v>
      </c>
      <c r="W404" s="13">
        <f>'data-value'!W404*100/'data-volume'!W404</f>
        <v>94.966852136288367</v>
      </c>
      <c r="X404" s="13">
        <f>'data-value'!X404*100/'data-volume'!X404</f>
        <v>97.364608948483792</v>
      </c>
      <c r="Y404" s="13">
        <f>'data-value'!Y404*100/'data-volume'!Y404</f>
        <v>96.765850139825318</v>
      </c>
      <c r="Z404" s="13">
        <f>'data-value'!Z404*100/'data-volume'!Z404</f>
        <v>98.365370214516375</v>
      </c>
      <c r="AA404" s="13">
        <f>'data-value'!AA404*100/'data-volume'!AA404</f>
        <v>98.892193906341319</v>
      </c>
      <c r="AB404" s="13">
        <f>'data-value'!AB404*100/'data-volume'!AB404</f>
        <v>99.999999999999929</v>
      </c>
      <c r="AC404" s="13">
        <f>'data-value'!AC404*100/'data-volume'!AC404</f>
        <v>101.86062899344779</v>
      </c>
      <c r="AD404" s="13">
        <f>'data-value'!AD404*100/'data-volume'!AD404</f>
        <v>101.89578197830487</v>
      </c>
      <c r="AE404" s="13">
        <f>'data-value'!AE404*100/'data-volume'!AE404</f>
        <v>102.9146380768258</v>
      </c>
      <c r="AF404" s="13">
        <f>'data-value'!AF404*100/'data-volume'!AF404</f>
        <v>102.99106949152467</v>
      </c>
      <c r="AG404" s="13">
        <f>'data-value'!AG404*100/'data-volume'!AG404</f>
        <v>103.78607722802813</v>
      </c>
      <c r="AH404" s="13">
        <f>'data-value'!AH404*100/'data-volume'!AH404</f>
        <v>105.15211035938891</v>
      </c>
      <c r="AI404" s="13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37"/>
      <c r="BD404" s="37"/>
      <c r="BE404" s="37"/>
      <c r="BF404" s="37"/>
      <c r="BG404" s="37"/>
      <c r="BH404" s="37"/>
      <c r="BI404" s="43"/>
      <c r="BJ404" s="37"/>
      <c r="BK404" s="37"/>
      <c r="BL404" s="37"/>
      <c r="BM404" s="37"/>
      <c r="BN404" s="37"/>
      <c r="BO404" s="37"/>
      <c r="BP404" s="16"/>
      <c r="BQ404" s="40"/>
    </row>
    <row r="405" spans="1:69" x14ac:dyDescent="0.25">
      <c r="A405" s="31">
        <v>19</v>
      </c>
      <c r="B405" s="31" t="s">
        <v>523</v>
      </c>
      <c r="C405" s="13">
        <f>'data-value'!C405*100/'data-volume'!C405</f>
        <v>62.420036240614365</v>
      </c>
      <c r="D405" s="13">
        <f>'data-value'!D405*100/'data-volume'!D405</f>
        <v>64.254377063762263</v>
      </c>
      <c r="E405" s="13">
        <f>'data-value'!E405*100/'data-volume'!E405</f>
        <v>67.311171848992274</v>
      </c>
      <c r="F405" s="13">
        <f>'data-value'!F405*100/'data-volume'!F405</f>
        <v>69.23187662809022</v>
      </c>
      <c r="G405" s="13">
        <f>'data-value'!G405*100/'data-volume'!G405</f>
        <v>71.548484023918192</v>
      </c>
      <c r="H405" s="13">
        <f>'data-value'!H405*100/'data-volume'!H405</f>
        <v>73.124000249582664</v>
      </c>
      <c r="I405" s="13">
        <f>'data-value'!I405*100/'data-volume'!I405</f>
        <v>75.56818018430252</v>
      </c>
      <c r="J405" s="13">
        <f>'data-value'!J405*100/'data-volume'!J405</f>
        <v>77.278595617836544</v>
      </c>
      <c r="K405" s="13">
        <f>'data-value'!K405*100/'data-volume'!K405</f>
        <v>78.66228004446161</v>
      </c>
      <c r="L405" s="13">
        <f>'data-value'!L405*100/'data-volume'!L405</f>
        <v>81.130320307721647</v>
      </c>
      <c r="M405" s="13">
        <f>'data-value'!M405*100/'data-volume'!M405</f>
        <v>82.166651457011923</v>
      </c>
      <c r="N405" s="13">
        <f>'data-value'!N405*100/'data-volume'!N405</f>
        <v>84.03217769152117</v>
      </c>
      <c r="O405" s="13">
        <f>'data-value'!O405*100/'data-volume'!O405</f>
        <v>84.864022282774783</v>
      </c>
      <c r="P405" s="13">
        <f>'data-value'!P405*100/'data-volume'!P405</f>
        <v>85.931588416495913</v>
      </c>
      <c r="Q405" s="13">
        <f>'data-value'!Q405*100/'data-volume'!Q405</f>
        <v>87.037988566302431</v>
      </c>
      <c r="R405" s="13">
        <f>'data-value'!R405*100/'data-volume'!R405</f>
        <v>87.941194849500221</v>
      </c>
      <c r="S405" s="13">
        <f>'data-value'!S405*100/'data-volume'!S405</f>
        <v>88.561614216424928</v>
      </c>
      <c r="T405" s="13">
        <f>'data-value'!T405*100/'data-volume'!T405</f>
        <v>88.897946785627354</v>
      </c>
      <c r="U405" s="13">
        <f>'data-value'!U405*100/'data-volume'!U405</f>
        <v>89.666774885821908</v>
      </c>
      <c r="V405" s="13">
        <f>'data-value'!V405*100/'data-volume'!V405</f>
        <v>90.534155603871469</v>
      </c>
      <c r="W405" s="13">
        <f>'data-value'!W405*100/'data-volume'!W405</f>
        <v>92.7709989118067</v>
      </c>
      <c r="X405" s="13">
        <f>'data-value'!X405*100/'data-volume'!X405</f>
        <v>93.805377620513624</v>
      </c>
      <c r="Y405" s="13">
        <f>'data-value'!Y405*100/'data-volume'!Y405</f>
        <v>95.380528610970799</v>
      </c>
      <c r="Z405" s="13">
        <f>'data-value'!Z405*100/'data-volume'!Z405</f>
        <v>96.92749039479142</v>
      </c>
      <c r="AA405" s="13">
        <f>'data-value'!AA405*100/'data-volume'!AA405</f>
        <v>98.423239386270609</v>
      </c>
      <c r="AB405" s="13">
        <f>'data-value'!AB405*100/'data-volume'!AB405</f>
        <v>100</v>
      </c>
      <c r="AC405" s="13">
        <f>'data-value'!AC405*100/'data-volume'!AC405</f>
        <v>101.16268603493283</v>
      </c>
      <c r="AD405" s="13">
        <f>'data-value'!AD405*100/'data-volume'!AD405</f>
        <v>102.62666221772591</v>
      </c>
      <c r="AE405" s="13">
        <f>'data-value'!AE405*100/'data-volume'!AE405</f>
        <v>104.28306726648901</v>
      </c>
      <c r="AF405" s="13">
        <f>'data-value'!AF405*100/'data-volume'!AF405</f>
        <v>105.90517038377085</v>
      </c>
      <c r="AG405" s="13">
        <f>'data-value'!AG405*100/'data-volume'!AG405</f>
        <v>107.24058790440303</v>
      </c>
      <c r="AH405" s="13">
        <f>'data-value'!AH405*100/'data-volume'!AH405</f>
        <v>108.77614483873501</v>
      </c>
      <c r="AI405" s="13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s="37"/>
      <c r="BD405" s="37"/>
      <c r="BE405" s="37"/>
      <c r="BF405" s="37"/>
      <c r="BG405" s="37"/>
      <c r="BH405" s="37"/>
      <c r="BI405" s="43"/>
      <c r="BJ405" s="37"/>
      <c r="BK405" s="37"/>
      <c r="BL405" s="37"/>
      <c r="BM405" s="37"/>
      <c r="BN405" s="37"/>
      <c r="BO405" s="37"/>
      <c r="BP405" s="16"/>
      <c r="BQ405" s="40"/>
    </row>
    <row r="406" spans="1:69" x14ac:dyDescent="0.25">
      <c r="A406" s="31">
        <v>20</v>
      </c>
      <c r="B406" s="31" t="s">
        <v>524</v>
      </c>
      <c r="C406" s="13">
        <f>'data-value'!C406*100/'data-volume'!C406</f>
        <v>51.27536837146161</v>
      </c>
      <c r="D406" s="13">
        <f>'data-value'!D406*100/'data-volume'!D406</f>
        <v>53.57328516306535</v>
      </c>
      <c r="E406" s="13">
        <f>'data-value'!E406*100/'data-volume'!E406</f>
        <v>62.966240132953047</v>
      </c>
      <c r="F406" s="13">
        <f>'data-value'!F406*100/'data-volume'!F406</f>
        <v>64.404130063494648</v>
      </c>
      <c r="G406" s="13">
        <f>'data-value'!G406*100/'data-volume'!G406</f>
        <v>66.341302361515403</v>
      </c>
      <c r="H406" s="13">
        <f>'data-value'!H406*100/'data-volume'!H406</f>
        <v>66.122578638454911</v>
      </c>
      <c r="I406" s="13">
        <f>'data-value'!I406*100/'data-volume'!I406</f>
        <v>68.039152884091337</v>
      </c>
      <c r="J406" s="13">
        <f>'data-value'!J406*100/'data-volume'!J406</f>
        <v>77.130687525722465</v>
      </c>
      <c r="K406" s="13">
        <f>'data-value'!K406*100/'data-volume'!K406</f>
        <v>77.007386559200739</v>
      </c>
      <c r="L406" s="13">
        <f>'data-value'!L406*100/'data-volume'!L406</f>
        <v>78.294894601579486</v>
      </c>
      <c r="M406" s="13">
        <f>'data-value'!M406*100/'data-volume'!M406</f>
        <v>79.48907213472117</v>
      </c>
      <c r="N406" s="13">
        <f>'data-value'!N406*100/'data-volume'!N406</f>
        <v>85.423148241255333</v>
      </c>
      <c r="O406" s="13">
        <f>'data-value'!O406*100/'data-volume'!O406</f>
        <v>84.862948471170952</v>
      </c>
      <c r="P406" s="13">
        <f>'data-value'!P406*100/'data-volume'!P406</f>
        <v>85.830195658168137</v>
      </c>
      <c r="Q406" s="13">
        <f>'data-value'!Q406*100/'data-volume'!Q406</f>
        <v>85.502639687365587</v>
      </c>
      <c r="R406" s="13">
        <f>'data-value'!R406*100/'data-volume'!R406</f>
        <v>90.436381178094166</v>
      </c>
      <c r="S406" s="13">
        <f>'data-value'!S406*100/'data-volume'!S406</f>
        <v>87.274758108510895</v>
      </c>
      <c r="T406" s="13">
        <f>'data-value'!T406*100/'data-volume'!T406</f>
        <v>89.139885734888196</v>
      </c>
      <c r="U406" s="13">
        <f>'data-value'!U406*100/'data-volume'!U406</f>
        <v>90.337323378216112</v>
      </c>
      <c r="V406" s="13">
        <f>'data-value'!V406*100/'data-volume'!V406</f>
        <v>90.565372876179723</v>
      </c>
      <c r="W406" s="13">
        <f>'data-value'!W406*100/'data-volume'!W406</f>
        <v>93.599744087619769</v>
      </c>
      <c r="X406" s="13">
        <f>'data-value'!X406*100/'data-volume'!X406</f>
        <v>92.541764641266809</v>
      </c>
      <c r="Y406" s="13">
        <f>'data-value'!Y406*100/'data-volume'!Y406</f>
        <v>99.653349932029158</v>
      </c>
      <c r="Z406" s="13">
        <f>'data-value'!Z406*100/'data-volume'!Z406</f>
        <v>98.718198087027275</v>
      </c>
      <c r="AA406" s="13">
        <f>'data-value'!AA406*100/'data-volume'!AA406</f>
        <v>98.087786667541735</v>
      </c>
      <c r="AB406" s="13">
        <f>'data-value'!AB406*100/'data-volume'!AB406</f>
        <v>99.999999999999943</v>
      </c>
      <c r="AC406" s="13">
        <f>'data-value'!AC406*100/'data-volume'!AC406</f>
        <v>101.12440130954536</v>
      </c>
      <c r="AD406" s="13">
        <f>'data-value'!AD406*100/'data-volume'!AD406</f>
        <v>106.01608072738853</v>
      </c>
      <c r="AE406" s="13">
        <f>'data-value'!AE406*100/'data-volume'!AE406</f>
        <v>102.0733833104559</v>
      </c>
      <c r="AF406" s="13">
        <f>'data-value'!AF406*100/'data-volume'!AF406</f>
        <v>103.70441809511729</v>
      </c>
      <c r="AG406" s="13">
        <f>'data-value'!AG406*100/'data-volume'!AG406</f>
        <v>106.80776293018039</v>
      </c>
      <c r="AH406" s="13">
        <f>'data-value'!AH406*100/'data-volume'!AH406</f>
        <v>105.13989618286773</v>
      </c>
      <c r="AI406" s="13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37"/>
      <c r="BD406" s="37"/>
      <c r="BE406" s="37"/>
      <c r="BF406" s="37"/>
      <c r="BG406" s="37"/>
      <c r="BH406" s="37"/>
      <c r="BI406" s="43"/>
      <c r="BJ406" s="37"/>
      <c r="BK406" s="37"/>
      <c r="BL406" s="37"/>
      <c r="BM406" s="37"/>
      <c r="BN406" s="37"/>
      <c r="BO406" s="37"/>
      <c r="BP406" s="16"/>
      <c r="BQ406" s="40"/>
    </row>
    <row r="407" spans="1:69" x14ac:dyDescent="0.25">
      <c r="A407" s="31">
        <v>21</v>
      </c>
      <c r="B407" s="31" t="s">
        <v>525</v>
      </c>
      <c r="C407" s="13">
        <f>'data-value'!C407*100/'data-volume'!C407</f>
        <v>63.438071716389736</v>
      </c>
      <c r="D407" s="13">
        <f>'data-value'!D407*100/'data-volume'!D407</f>
        <v>62.492871912104825</v>
      </c>
      <c r="E407" s="13">
        <f>'data-value'!E407*100/'data-volume'!E407</f>
        <v>61.282591463513342</v>
      </c>
      <c r="F407" s="13">
        <f>'data-value'!F407*100/'data-volume'!F407</f>
        <v>77.845116131898109</v>
      </c>
      <c r="G407" s="13">
        <f>'data-value'!G407*100/'data-volume'!G407</f>
        <v>84.57970856931118</v>
      </c>
      <c r="H407" s="13">
        <f>'data-value'!H407*100/'data-volume'!H407</f>
        <v>82.59390103460801</v>
      </c>
      <c r="I407" s="13">
        <f>'data-value'!I407*100/'data-volume'!I407</f>
        <v>79.998901948792366</v>
      </c>
      <c r="J407" s="13">
        <f>'data-value'!J407*100/'data-volume'!J407</f>
        <v>84.41702726470254</v>
      </c>
      <c r="K407" s="13">
        <f>'data-value'!K407*100/'data-volume'!K407</f>
        <v>79.467427947959877</v>
      </c>
      <c r="L407" s="13">
        <f>'data-value'!L407*100/'data-volume'!L407</f>
        <v>83.135500034510315</v>
      </c>
      <c r="M407" s="13">
        <f>'data-value'!M407*100/'data-volume'!M407</f>
        <v>93.362575206513057</v>
      </c>
      <c r="N407" s="13">
        <f>'data-value'!N407*100/'data-volume'!N407</f>
        <v>95.73745129746024</v>
      </c>
      <c r="O407" s="13">
        <f>'data-value'!O407*100/'data-volume'!O407</f>
        <v>91.519263819857031</v>
      </c>
      <c r="P407" s="13">
        <f>'data-value'!P407*100/'data-volume'!P407</f>
        <v>88.011079539413444</v>
      </c>
      <c r="Q407" s="13">
        <f>'data-value'!Q407*100/'data-volume'!Q407</f>
        <v>96.397184855941532</v>
      </c>
      <c r="R407" s="13">
        <f>'data-value'!R407*100/'data-volume'!R407</f>
        <v>97.261480356853539</v>
      </c>
      <c r="S407" s="13">
        <f>'data-value'!S407*100/'data-volume'!S407</f>
        <v>100.66106178713721</v>
      </c>
      <c r="T407" s="13">
        <f>'data-value'!T407*100/'data-volume'!T407</f>
        <v>104.89658316384742</v>
      </c>
      <c r="U407" s="13">
        <f>'data-value'!U407*100/'data-volume'!U407</f>
        <v>101.63007912929214</v>
      </c>
      <c r="V407" s="13">
        <f>'data-value'!V407*100/'data-volume'!V407</f>
        <v>104.36444864730259</v>
      </c>
      <c r="W407" s="13">
        <f>'data-value'!W407*100/'data-volume'!W407</f>
        <v>107.24037182027408</v>
      </c>
      <c r="X407" s="13">
        <f>'data-value'!X407*100/'data-volume'!X407</f>
        <v>102.34410176722801</v>
      </c>
      <c r="Y407" s="13">
        <f>'data-value'!Y407*100/'data-volume'!Y407</f>
        <v>105.23266486052438</v>
      </c>
      <c r="Z407" s="13">
        <f>'data-value'!Z407*100/'data-volume'!Z407</f>
        <v>108.56603469629775</v>
      </c>
      <c r="AA407" s="13">
        <f>'data-value'!AA407*100/'data-volume'!AA407</f>
        <v>101.05699242024571</v>
      </c>
      <c r="AB407" s="13">
        <f>'data-value'!AB407*100/'data-volume'!AB407</f>
        <v>99.999999999999957</v>
      </c>
      <c r="AC407" s="13">
        <f>'data-value'!AC407*100/'data-volume'!AC407</f>
        <v>106.76055226637109</v>
      </c>
      <c r="AD407" s="13">
        <f>'data-value'!AD407*100/'data-volume'!AD407</f>
        <v>106.46648780578569</v>
      </c>
      <c r="AE407" s="13">
        <f>'data-value'!AE407*100/'data-volume'!AE407</f>
        <v>109.54950600513901</v>
      </c>
      <c r="AF407" s="13">
        <f>'data-value'!AF407*100/'data-volume'!AF407</f>
        <v>112.31036050037198</v>
      </c>
      <c r="AG407" s="13">
        <f>'data-value'!AG407*100/'data-volume'!AG407</f>
        <v>104.12393127499671</v>
      </c>
      <c r="AH407" s="13">
        <f>'data-value'!AH407*100/'data-volume'!AH407</f>
        <v>108.29273166299407</v>
      </c>
      <c r="AI407" s="13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37"/>
      <c r="BD407" s="37"/>
      <c r="BE407" s="37"/>
      <c r="BF407" s="37"/>
      <c r="BG407" s="37"/>
      <c r="BH407" s="37"/>
      <c r="BI407" s="43"/>
      <c r="BJ407" s="37"/>
      <c r="BK407" s="37"/>
      <c r="BL407" s="37"/>
      <c r="BM407" s="37"/>
      <c r="BN407" s="37"/>
      <c r="BO407" s="37"/>
      <c r="BP407" s="16"/>
      <c r="BQ407" s="40"/>
    </row>
    <row r="408" spans="1:69" x14ac:dyDescent="0.25">
      <c r="A408" s="31">
        <v>22</v>
      </c>
      <c r="B408" s="31" t="s">
        <v>526</v>
      </c>
      <c r="C408" s="13">
        <f>'data-value'!C408*100/'data-volume'!C408</f>
        <v>59.929618737444073</v>
      </c>
      <c r="D408" s="13">
        <f>'data-value'!D408*100/'data-volume'!D408</f>
        <v>62.029423384442786</v>
      </c>
      <c r="E408" s="13">
        <f>'data-value'!E408*100/'data-volume'!E408</f>
        <v>65.641130129240779</v>
      </c>
      <c r="F408" s="13">
        <f>'data-value'!F408*100/'data-volume'!F408</f>
        <v>67.674309572391593</v>
      </c>
      <c r="G408" s="13">
        <f>'data-value'!G408*100/'data-volume'!G408</f>
        <v>71.870675847444971</v>
      </c>
      <c r="H408" s="13">
        <f>'data-value'!H408*100/'data-volume'!H408</f>
        <v>72.92175108347368</v>
      </c>
      <c r="I408" s="13">
        <f>'data-value'!I408*100/'data-volume'!I408</f>
        <v>75.681106328556993</v>
      </c>
      <c r="J408" s="13">
        <f>'data-value'!J408*100/'data-volume'!J408</f>
        <v>76.163739235619204</v>
      </c>
      <c r="K408" s="13">
        <f>'data-value'!K408*100/'data-volume'!K408</f>
        <v>78.713610296677643</v>
      </c>
      <c r="L408" s="13">
        <f>'data-value'!L408*100/'data-volume'!L408</f>
        <v>79.431407082031654</v>
      </c>
      <c r="M408" s="13">
        <f>'data-value'!M408*100/'data-volume'!M408</f>
        <v>81.512793706719222</v>
      </c>
      <c r="N408" s="13">
        <f>'data-value'!N408*100/'data-volume'!N408</f>
        <v>83.578613858178244</v>
      </c>
      <c r="O408" s="13">
        <f>'data-value'!O408*100/'data-volume'!O408</f>
        <v>84.954578427681327</v>
      </c>
      <c r="P408" s="13">
        <f>'data-value'!P408*100/'data-volume'!P408</f>
        <v>87.206793963468726</v>
      </c>
      <c r="Q408" s="13">
        <f>'data-value'!Q408*100/'data-volume'!Q408</f>
        <v>87.119243486123025</v>
      </c>
      <c r="R408" s="13">
        <f>'data-value'!R408*100/'data-volume'!R408</f>
        <v>88.962198856241528</v>
      </c>
      <c r="S408" s="13">
        <f>'data-value'!S408*100/'data-volume'!S408</f>
        <v>89.855765411913794</v>
      </c>
      <c r="T408" s="13">
        <f>'data-value'!T408*100/'data-volume'!T408</f>
        <v>88.926178554639421</v>
      </c>
      <c r="U408" s="13">
        <f>'data-value'!U408*100/'data-volume'!U408</f>
        <v>90.178679969372183</v>
      </c>
      <c r="V408" s="13">
        <f>'data-value'!V408*100/'data-volume'!V408</f>
        <v>90.615127254522349</v>
      </c>
      <c r="W408" s="13">
        <f>'data-value'!W408*100/'data-volume'!W408</f>
        <v>92.969792638029801</v>
      </c>
      <c r="X408" s="13">
        <f>'data-value'!X408*100/'data-volume'!X408</f>
        <v>94.328831512501523</v>
      </c>
      <c r="Y408" s="13">
        <f>'data-value'!Y408*100/'data-volume'!Y408</f>
        <v>96.12276274984481</v>
      </c>
      <c r="Z408" s="13">
        <f>'data-value'!Z408*100/'data-volume'!Z408</f>
        <v>95.237571411940507</v>
      </c>
      <c r="AA408" s="13">
        <f>'data-value'!AA408*100/'data-volume'!AA408</f>
        <v>98.539141482960318</v>
      </c>
      <c r="AB408" s="13">
        <f>'data-value'!AB408*100/'data-volume'!AB408</f>
        <v>100.00000000000004</v>
      </c>
      <c r="AC408" s="13">
        <f>'data-value'!AC408*100/'data-volume'!AC408</f>
        <v>101.21365418697177</v>
      </c>
      <c r="AD408" s="13">
        <f>'data-value'!AD408*100/'data-volume'!AD408</f>
        <v>103.37681391371062</v>
      </c>
      <c r="AE408" s="13">
        <f>'data-value'!AE408*100/'data-volume'!AE408</f>
        <v>104.98351079469145</v>
      </c>
      <c r="AF408" s="13">
        <f>'data-value'!AF408*100/'data-volume'!AF408</f>
        <v>107.18667612651517</v>
      </c>
      <c r="AG408" s="13">
        <f>'data-value'!AG408*100/'data-volume'!AG408</f>
        <v>107.74628062652019</v>
      </c>
      <c r="AH408" s="13">
        <f>'data-value'!AH408*100/'data-volume'!AH408</f>
        <v>109.34678125122369</v>
      </c>
      <c r="AI408" s="13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37"/>
      <c r="BD408" s="37"/>
      <c r="BE408" s="37"/>
      <c r="BF408" s="37"/>
      <c r="BG408" s="37"/>
      <c r="BH408" s="37"/>
      <c r="BI408" s="43"/>
      <c r="BJ408" s="37"/>
      <c r="BK408" s="37"/>
      <c r="BL408" s="37"/>
      <c r="BM408" s="37"/>
      <c r="BN408" s="37"/>
      <c r="BO408" s="37"/>
      <c r="BP408" s="16"/>
      <c r="BQ408" s="40"/>
    </row>
    <row r="409" spans="1:69" x14ac:dyDescent="0.25">
      <c r="A409" s="31">
        <v>23</v>
      </c>
      <c r="B409" s="31" t="s">
        <v>527</v>
      </c>
      <c r="C409" s="13">
        <f>'data-value'!C409*100/'data-volume'!C409</f>
        <v>65.197749590628263</v>
      </c>
      <c r="D409" s="13">
        <f>'data-value'!D409*100/'data-volume'!D409</f>
        <v>65.56206296674884</v>
      </c>
      <c r="E409" s="13">
        <f>'data-value'!E409*100/'data-volume'!E409</f>
        <v>68.044094852018077</v>
      </c>
      <c r="F409" s="13">
        <f>'data-value'!F409*100/'data-volume'!F409</f>
        <v>77.367627037928344</v>
      </c>
      <c r="G409" s="13">
        <f>'data-value'!G409*100/'data-volume'!G409</f>
        <v>77.459642114468437</v>
      </c>
      <c r="H409" s="13">
        <f>'data-value'!H409*100/'data-volume'!H409</f>
        <v>78.393146907729857</v>
      </c>
      <c r="I409" s="13">
        <f>'data-value'!I409*100/'data-volume'!I409</f>
        <v>77.821936759393893</v>
      </c>
      <c r="J409" s="13">
        <f>'data-value'!J409*100/'data-volume'!J409</f>
        <v>79.912483992327765</v>
      </c>
      <c r="K409" s="13">
        <f>'data-value'!K409*100/'data-volume'!K409</f>
        <v>86.478755588400986</v>
      </c>
      <c r="L409" s="13">
        <f>'data-value'!L409*100/'data-volume'!L409</f>
        <v>84.877071247808331</v>
      </c>
      <c r="M409" s="13">
        <f>'data-value'!M409*100/'data-volume'!M409</f>
        <v>90.268861966196951</v>
      </c>
      <c r="N409" s="13">
        <f>'data-value'!N409*100/'data-volume'!N409</f>
        <v>91.305271995590061</v>
      </c>
      <c r="O409" s="13">
        <f>'data-value'!O409*100/'data-volume'!O409</f>
        <v>90.316900566696035</v>
      </c>
      <c r="P409" s="13">
        <f>'data-value'!P409*100/'data-volume'!P409</f>
        <v>93.334975040080181</v>
      </c>
      <c r="Q409" s="13">
        <f>'data-value'!Q409*100/'data-volume'!Q409</f>
        <v>96.404446253619568</v>
      </c>
      <c r="R409" s="13">
        <f>'data-value'!R409*100/'data-volume'!R409</f>
        <v>95.251435532952982</v>
      </c>
      <c r="S409" s="13">
        <f>'data-value'!S409*100/'data-volume'!S409</f>
        <v>94.705069621618506</v>
      </c>
      <c r="T409" s="13">
        <f>'data-value'!T409*100/'data-volume'!T409</f>
        <v>97.935769939877659</v>
      </c>
      <c r="U409" s="13">
        <f>'data-value'!U409*100/'data-volume'!U409</f>
        <v>96.649208886382482</v>
      </c>
      <c r="V409" s="13">
        <f>'data-value'!V409*100/'data-volume'!V409</f>
        <v>94.950073859749835</v>
      </c>
      <c r="W409" s="13">
        <f>'data-value'!W409*100/'data-volume'!W409</f>
        <v>96.058792267767103</v>
      </c>
      <c r="X409" s="13">
        <f>'data-value'!X409*100/'data-volume'!X409</f>
        <v>97.292757356387298</v>
      </c>
      <c r="Y409" s="13">
        <f>'data-value'!Y409*100/'data-volume'!Y409</f>
        <v>97.073479658879705</v>
      </c>
      <c r="Z409" s="13">
        <f>'data-value'!Z409*100/'data-volume'!Z409</f>
        <v>100.59989807293171</v>
      </c>
      <c r="AA409" s="13">
        <f>'data-value'!AA409*100/'data-volume'!AA409</f>
        <v>97.098537651188082</v>
      </c>
      <c r="AB409" s="13">
        <f>'data-value'!AB409*100/'data-volume'!AB409</f>
        <v>99.999999999999901</v>
      </c>
      <c r="AC409" s="13">
        <f>'data-value'!AC409*100/'data-volume'!AC409</f>
        <v>99.933901676717355</v>
      </c>
      <c r="AD409" s="13">
        <f>'data-value'!AD409*100/'data-volume'!AD409</f>
        <v>100.10417086710619</v>
      </c>
      <c r="AE409" s="13">
        <f>'data-value'!AE409*100/'data-volume'!AE409</f>
        <v>99.980534219325179</v>
      </c>
      <c r="AF409" s="13">
        <f>'data-value'!AF409*100/'data-volume'!AF409</f>
        <v>101.22297125098096</v>
      </c>
      <c r="AG409" s="13">
        <f>'data-value'!AG409*100/'data-volume'!AG409</f>
        <v>101.88800392861189</v>
      </c>
      <c r="AH409" s="13">
        <f>'data-value'!AH409*100/'data-volume'!AH409</f>
        <v>102.1583769900576</v>
      </c>
      <c r="AI409" s="13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37"/>
      <c r="BD409" s="37"/>
      <c r="BE409" s="37"/>
      <c r="BF409" s="37"/>
      <c r="BG409" s="37"/>
      <c r="BH409" s="37"/>
      <c r="BI409" s="43"/>
      <c r="BJ409" s="37"/>
      <c r="BK409" s="37"/>
      <c r="BL409" s="37"/>
      <c r="BM409" s="37"/>
      <c r="BN409" s="37"/>
      <c r="BO409" s="37"/>
      <c r="BP409" s="16"/>
      <c r="BQ409" s="40"/>
    </row>
    <row r="410" spans="1:69" x14ac:dyDescent="0.25">
      <c r="A410" s="31">
        <v>24</v>
      </c>
      <c r="B410" s="31" t="s">
        <v>528</v>
      </c>
      <c r="C410" s="13">
        <f>'data-value'!C410*100/'data-volume'!C410</f>
        <v>57.288076586471682</v>
      </c>
      <c r="D410" s="13">
        <f>'data-value'!D410*100/'data-volume'!D410</f>
        <v>59.741266841002883</v>
      </c>
      <c r="E410" s="13">
        <f>'data-value'!E410*100/'data-volume'!E410</f>
        <v>60.634556390527258</v>
      </c>
      <c r="F410" s="13">
        <f>'data-value'!F410*100/'data-volume'!F410</f>
        <v>63.221266639403943</v>
      </c>
      <c r="G410" s="13">
        <f>'data-value'!G410*100/'data-volume'!G410</f>
        <v>65.38010005438727</v>
      </c>
      <c r="H410" s="13">
        <f>'data-value'!H410*100/'data-volume'!H410</f>
        <v>66.682056344195558</v>
      </c>
      <c r="I410" s="13">
        <f>'data-value'!I410*100/'data-volume'!I410</f>
        <v>69.15151712270324</v>
      </c>
      <c r="J410" s="13">
        <f>'data-value'!J410*100/'data-volume'!J410</f>
        <v>72.214138525929684</v>
      </c>
      <c r="K410" s="13">
        <f>'data-value'!K410*100/'data-volume'!K410</f>
        <v>73.85049136482472</v>
      </c>
      <c r="L410" s="13">
        <f>'data-value'!L410*100/'data-volume'!L410</f>
        <v>75.794699946258888</v>
      </c>
      <c r="M410" s="13">
        <f>'data-value'!M410*100/'data-volume'!M410</f>
        <v>77.663221503512162</v>
      </c>
      <c r="N410" s="13">
        <f>'data-value'!N410*100/'data-volume'!N410</f>
        <v>78.294639825651331</v>
      </c>
      <c r="O410" s="13">
        <f>'data-value'!O410*100/'data-volume'!O410</f>
        <v>80.033079813758619</v>
      </c>
      <c r="P410" s="13">
        <f>'data-value'!P410*100/'data-volume'!P410</f>
        <v>80.580359065563684</v>
      </c>
      <c r="Q410" s="13">
        <f>'data-value'!Q410*100/'data-volume'!Q410</f>
        <v>81.88455239789991</v>
      </c>
      <c r="R410" s="13">
        <f>'data-value'!R410*100/'data-volume'!R410</f>
        <v>83.864325909430775</v>
      </c>
      <c r="S410" s="13">
        <f>'data-value'!S410*100/'data-volume'!S410</f>
        <v>84.950851796585084</v>
      </c>
      <c r="T410" s="13">
        <f>'data-value'!T410*100/'data-volume'!T410</f>
        <v>85.858634182543184</v>
      </c>
      <c r="U410" s="13">
        <f>'data-value'!U410*100/'data-volume'!U410</f>
        <v>86.414363753009198</v>
      </c>
      <c r="V410" s="13">
        <f>'data-value'!V410*100/'data-volume'!V410</f>
        <v>89.586452413987672</v>
      </c>
      <c r="W410" s="13">
        <f>'data-value'!W410*100/'data-volume'!W410</f>
        <v>91.559467975335039</v>
      </c>
      <c r="X410" s="13">
        <f>'data-value'!X410*100/'data-volume'!X410</f>
        <v>93.648054558083388</v>
      </c>
      <c r="Y410" s="13">
        <f>'data-value'!Y410*100/'data-volume'!Y410</f>
        <v>95.713507039555196</v>
      </c>
      <c r="Z410" s="13">
        <f>'data-value'!Z410*100/'data-volume'!Z410</f>
        <v>97.001553178139019</v>
      </c>
      <c r="AA410" s="13">
        <f>'data-value'!AA410*100/'data-volume'!AA410</f>
        <v>98.902436840358433</v>
      </c>
      <c r="AB410" s="13">
        <f>'data-value'!AB410*100/'data-volume'!AB410</f>
        <v>99.999999999999943</v>
      </c>
      <c r="AC410" s="13">
        <f>'data-value'!AC410*100/'data-volume'!AC410</f>
        <v>101.90919093222182</v>
      </c>
      <c r="AD410" s="13">
        <f>'data-value'!AD410*100/'data-volume'!AD410</f>
        <v>104.20599111402198</v>
      </c>
      <c r="AE410" s="13">
        <f>'data-value'!AE410*100/'data-volume'!AE410</f>
        <v>105.3828489636611</v>
      </c>
      <c r="AF410" s="13">
        <f>'data-value'!AF410*100/'data-volume'!AF410</f>
        <v>106.51750003032025</v>
      </c>
      <c r="AG410" s="13">
        <f>'data-value'!AG410*100/'data-volume'!AG410</f>
        <v>107.29122733209043</v>
      </c>
      <c r="AH410" s="13">
        <f>'data-value'!AH410*100/'data-volume'!AH410</f>
        <v>108.91507380286282</v>
      </c>
      <c r="AI410" s="13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37"/>
      <c r="BD410" s="37"/>
      <c r="BE410" s="37"/>
      <c r="BF410" s="37"/>
      <c r="BG410" s="37"/>
      <c r="BH410" s="37"/>
      <c r="BI410" s="43"/>
      <c r="BJ410" s="37"/>
      <c r="BK410" s="37"/>
      <c r="BL410" s="37"/>
      <c r="BM410" s="37"/>
      <c r="BN410" s="37"/>
      <c r="BO410" s="37"/>
      <c r="BP410" s="16"/>
      <c r="BQ410" s="40"/>
    </row>
    <row r="411" spans="1:69" x14ac:dyDescent="0.25">
      <c r="A411" s="31">
        <v>25</v>
      </c>
      <c r="B411" s="31" t="s">
        <v>529</v>
      </c>
      <c r="C411" s="13">
        <f>'data-value'!C411*100/'data-volume'!C411</f>
        <v>57.230764528836076</v>
      </c>
      <c r="D411" s="13">
        <f>'data-value'!D411*100/'data-volume'!D411</f>
        <v>59.413661116530974</v>
      </c>
      <c r="E411" s="13">
        <f>'data-value'!E411*100/'data-volume'!E411</f>
        <v>61.963170259968599</v>
      </c>
      <c r="F411" s="13">
        <f>'data-value'!F411*100/'data-volume'!F411</f>
        <v>64.828119323362671</v>
      </c>
      <c r="G411" s="13">
        <f>'data-value'!G411*100/'data-volume'!G411</f>
        <v>67.465590705978741</v>
      </c>
      <c r="H411" s="13">
        <f>'data-value'!H411*100/'data-volume'!H411</f>
        <v>69.769675461729932</v>
      </c>
      <c r="I411" s="13">
        <f>'data-value'!I411*100/'data-volume'!I411</f>
        <v>71.439916164746492</v>
      </c>
      <c r="J411" s="13">
        <f>'data-value'!J411*100/'data-volume'!J411</f>
        <v>73.335218132132141</v>
      </c>
      <c r="K411" s="13">
        <f>'data-value'!K411*100/'data-volume'!K411</f>
        <v>75.005289361894782</v>
      </c>
      <c r="L411" s="13">
        <f>'data-value'!L411*100/'data-volume'!L411</f>
        <v>76.770992016700617</v>
      </c>
      <c r="M411" s="13">
        <f>'data-value'!M411*100/'data-volume'!M411</f>
        <v>78.895765852086186</v>
      </c>
      <c r="N411" s="13">
        <f>'data-value'!N411*100/'data-volume'!N411</f>
        <v>80.42691856926848</v>
      </c>
      <c r="O411" s="13">
        <f>'data-value'!O411*100/'data-volume'!O411</f>
        <v>81.930618572560633</v>
      </c>
      <c r="P411" s="13">
        <f>'data-value'!P411*100/'data-volume'!P411</f>
        <v>83.529972877318087</v>
      </c>
      <c r="Q411" s="13">
        <f>'data-value'!Q411*100/'data-volume'!Q411</f>
        <v>84.968538808853296</v>
      </c>
      <c r="R411" s="13">
        <f>'data-value'!R411*100/'data-volume'!R411</f>
        <v>86.351208896085566</v>
      </c>
      <c r="S411" s="13">
        <f>'data-value'!S411*100/'data-volume'!S411</f>
        <v>87.007356160021104</v>
      </c>
      <c r="T411" s="13">
        <f>'data-value'!T411*100/'data-volume'!T411</f>
        <v>87.824857975318224</v>
      </c>
      <c r="U411" s="13">
        <f>'data-value'!U411*100/'data-volume'!U411</f>
        <v>89.18559001657438</v>
      </c>
      <c r="V411" s="13">
        <f>'data-value'!V411*100/'data-volume'!V411</f>
        <v>90.320073056272975</v>
      </c>
      <c r="W411" s="13">
        <f>'data-value'!W411*100/'data-volume'!W411</f>
        <v>92.0426313974518</v>
      </c>
      <c r="X411" s="13">
        <f>'data-value'!X411*100/'data-volume'!X411</f>
        <v>93.989959585440118</v>
      </c>
      <c r="Y411" s="13">
        <f>'data-value'!Y411*100/'data-volume'!Y411</f>
        <v>95.646734579380734</v>
      </c>
      <c r="Z411" s="13">
        <f>'data-value'!Z411*100/'data-volume'!Z411</f>
        <v>96.941638939042861</v>
      </c>
      <c r="AA411" s="13">
        <f>'data-value'!AA411*100/'data-volume'!AA411</f>
        <v>98.158033882695193</v>
      </c>
      <c r="AB411" s="13">
        <f>'data-value'!AB411*100/'data-volume'!AB411</f>
        <v>99.999999999999943</v>
      </c>
      <c r="AC411" s="13">
        <f>'data-value'!AC411*100/'data-volume'!AC411</f>
        <v>101.48206426675171</v>
      </c>
      <c r="AD411" s="13">
        <f>'data-value'!AD411*100/'data-volume'!AD411</f>
        <v>103.13643455281277</v>
      </c>
      <c r="AE411" s="13">
        <f>'data-value'!AE411*100/'data-volume'!AE411</f>
        <v>104.88415821695263</v>
      </c>
      <c r="AF411" s="13">
        <f>'data-value'!AF411*100/'data-volume'!AF411</f>
        <v>106.44701621614981</v>
      </c>
      <c r="AG411" s="13">
        <f>'data-value'!AG411*100/'data-volume'!AG411</f>
        <v>107.85858298480848</v>
      </c>
      <c r="AH411" s="13">
        <f>'data-value'!AH411*100/'data-volume'!AH411</f>
        <v>109.40704787276258</v>
      </c>
      <c r="AI411" s="13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s="37"/>
      <c r="BD411" s="37"/>
      <c r="BE411" s="37"/>
      <c r="BF411" s="37"/>
      <c r="BG411" s="37"/>
      <c r="BH411" s="37"/>
      <c r="BI411" s="43"/>
      <c r="BJ411" s="37"/>
      <c r="BK411" s="37"/>
      <c r="BL411" s="37"/>
      <c r="BM411" s="37"/>
      <c r="BN411" s="37"/>
      <c r="BO411" s="37"/>
      <c r="BP411" s="16"/>
      <c r="BQ411" s="40"/>
    </row>
    <row r="412" spans="1:69" x14ac:dyDescent="0.25">
      <c r="A412" s="31">
        <v>26</v>
      </c>
      <c r="B412" s="31" t="s">
        <v>530</v>
      </c>
      <c r="C412" s="13">
        <f>'data-value'!C412*100/'data-volume'!C412</f>
        <v>56.342619899043868</v>
      </c>
      <c r="D412" s="13">
        <f>'data-value'!D412*100/'data-volume'!D412</f>
        <v>58.751743266737414</v>
      </c>
      <c r="E412" s="13">
        <f>'data-value'!E412*100/'data-volume'!E412</f>
        <v>62.50716071091707</v>
      </c>
      <c r="F412" s="13">
        <f>'data-value'!F412*100/'data-volume'!F412</f>
        <v>64.733258830700507</v>
      </c>
      <c r="G412" s="13">
        <f>'data-value'!G412*100/'data-volume'!G412</f>
        <v>67.923173948941496</v>
      </c>
      <c r="H412" s="13">
        <f>'data-value'!H412*100/'data-volume'!H412</f>
        <v>69.311835268495031</v>
      </c>
      <c r="I412" s="13">
        <f>'data-value'!I412*100/'data-volume'!I412</f>
        <v>73.76233809445381</v>
      </c>
      <c r="J412" s="13">
        <f>'data-value'!J412*100/'data-volume'!J412</f>
        <v>75.447567350525389</v>
      </c>
      <c r="K412" s="13">
        <f>'data-value'!K412*100/'data-volume'!K412</f>
        <v>77.020941656228985</v>
      </c>
      <c r="L412" s="13">
        <f>'data-value'!L412*100/'data-volume'!L412</f>
        <v>78.95145537953664</v>
      </c>
      <c r="M412" s="13">
        <f>'data-value'!M412*100/'data-volume'!M412</f>
        <v>81.998127341926264</v>
      </c>
      <c r="N412" s="13">
        <f>'data-value'!N412*100/'data-volume'!N412</f>
        <v>84.300898896749487</v>
      </c>
      <c r="O412" s="13">
        <f>'data-value'!O412*100/'data-volume'!O412</f>
        <v>86.562164493247622</v>
      </c>
      <c r="P412" s="13">
        <f>'data-value'!P412*100/'data-volume'!P412</f>
        <v>87.574223201158489</v>
      </c>
      <c r="Q412" s="13">
        <f>'data-value'!Q412*100/'data-volume'!Q412</f>
        <v>87.928342062473448</v>
      </c>
      <c r="R412" s="13">
        <f>'data-value'!R412*100/'data-volume'!R412</f>
        <v>90.239895190507909</v>
      </c>
      <c r="S412" s="13">
        <f>'data-value'!S412*100/'data-volume'!S412</f>
        <v>90.705203576955157</v>
      </c>
      <c r="T412" s="13">
        <f>'data-value'!T412*100/'data-volume'!T412</f>
        <v>91.013456956814338</v>
      </c>
      <c r="U412" s="13">
        <f>'data-value'!U412*100/'data-volume'!U412</f>
        <v>90.878814803181911</v>
      </c>
      <c r="V412" s="13">
        <f>'data-value'!V412*100/'data-volume'!V412</f>
        <v>92.630722792338972</v>
      </c>
      <c r="W412" s="13">
        <f>'data-value'!W412*100/'data-volume'!W412</f>
        <v>94.187561843867769</v>
      </c>
      <c r="X412" s="13">
        <f>'data-value'!X412*100/'data-volume'!X412</f>
        <v>95.815164706924094</v>
      </c>
      <c r="Y412" s="13">
        <f>'data-value'!Y412*100/'data-volume'!Y412</f>
        <v>97.034083037823081</v>
      </c>
      <c r="Z412" s="13">
        <f>'data-value'!Z412*100/'data-volume'!Z412</f>
        <v>97.87416992787297</v>
      </c>
      <c r="AA412" s="13">
        <f>'data-value'!AA412*100/'data-volume'!AA412</f>
        <v>99.431838693891294</v>
      </c>
      <c r="AB412" s="13">
        <f>'data-value'!AB412*100/'data-volume'!AB412</f>
        <v>99.999999999999886</v>
      </c>
      <c r="AC412" s="13">
        <f>'data-value'!AC412*100/'data-volume'!AC412</f>
        <v>101.660619800433</v>
      </c>
      <c r="AD412" s="13">
        <f>'data-value'!AD412*100/'data-volume'!AD412</f>
        <v>101.94416326984465</v>
      </c>
      <c r="AE412" s="13">
        <f>'data-value'!AE412*100/'data-volume'!AE412</f>
        <v>105.24190140074822</v>
      </c>
      <c r="AF412" s="13">
        <f>'data-value'!AF412*100/'data-volume'!AF412</f>
        <v>105.87849941969917</v>
      </c>
      <c r="AG412" s="13">
        <f>'data-value'!AG412*100/'data-volume'!AG412</f>
        <v>105.87211590547281</v>
      </c>
      <c r="AH412" s="13">
        <f>'data-value'!AH412*100/'data-volume'!AH412</f>
        <v>108.81352196794803</v>
      </c>
      <c r="AI412" s="13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37"/>
      <c r="BD412" s="37"/>
      <c r="BE412" s="37"/>
      <c r="BF412" s="37"/>
      <c r="BG412" s="37"/>
      <c r="BH412" s="37"/>
      <c r="BI412" s="43"/>
      <c r="BJ412" s="37"/>
      <c r="BK412" s="37"/>
      <c r="BL412" s="37"/>
      <c r="BM412" s="37"/>
      <c r="BN412" s="37"/>
      <c r="BO412" s="37"/>
      <c r="BP412" s="16"/>
      <c r="BQ412" s="40"/>
    </row>
    <row r="413" spans="1:69" x14ac:dyDescent="0.25">
      <c r="A413" s="31">
        <v>27</v>
      </c>
      <c r="B413" s="31" t="s">
        <v>40</v>
      </c>
      <c r="C413" s="13">
        <f>'data-value'!C413*100/'data-volume'!C413</f>
        <v>85.293588247749867</v>
      </c>
      <c r="D413" s="13">
        <f>'data-value'!D413*100/'data-volume'!D413</f>
        <v>86.859381140923134</v>
      </c>
      <c r="E413" s="13">
        <f>'data-value'!E413*100/'data-volume'!E413</f>
        <v>89.026282491537771</v>
      </c>
      <c r="F413" s="13">
        <f>'data-value'!F413*100/'data-volume'!F413</f>
        <v>91.643684149424629</v>
      </c>
      <c r="G413" s="13">
        <f>'data-value'!G413*100/'data-volume'!G413</f>
        <v>94.331101681813209</v>
      </c>
      <c r="H413" s="13">
        <f>'data-value'!H413*100/'data-volume'!H413</f>
        <v>96.8107353829011</v>
      </c>
      <c r="I413" s="13">
        <f>'data-value'!I413*100/'data-volume'!I413</f>
        <v>99.215488683802533</v>
      </c>
      <c r="J413" s="13">
        <f>'data-value'!J413*100/'data-volume'!J413</f>
        <v>100.92257264192355</v>
      </c>
      <c r="K413" s="13">
        <f>'data-value'!K413*100/'data-volume'!K413</f>
        <v>101.53199107945977</v>
      </c>
      <c r="L413" s="13">
        <f>'data-value'!L413*100/'data-volume'!L413</f>
        <v>101.28486489230802</v>
      </c>
      <c r="M413" s="13">
        <f>'data-value'!M413*100/'data-volume'!M413</f>
        <v>100.74968337830819</v>
      </c>
      <c r="N413" s="13">
        <f>'data-value'!N413*100/'data-volume'!N413</f>
        <v>100.51056014051846</v>
      </c>
      <c r="O413" s="13">
        <f>'data-value'!O413*100/'data-volume'!O413</f>
        <v>100.91269518379718</v>
      </c>
      <c r="P413" s="13">
        <f>'data-value'!P413*100/'data-volume'!P413</f>
        <v>101.64181219089117</v>
      </c>
      <c r="Q413" s="13">
        <f>'data-value'!Q413*100/'data-volume'!Q413</f>
        <v>102.15490150279119</v>
      </c>
      <c r="R413" s="13">
        <f>'data-value'!R413*100/'data-volume'!R413</f>
        <v>102.81364899056173</v>
      </c>
      <c r="S413" s="13">
        <f>'data-value'!S413*100/'data-volume'!S413</f>
        <v>103.07383709631058</v>
      </c>
      <c r="T413" s="13">
        <f>'data-value'!T413*100/'data-volume'!T413</f>
        <v>102.13102273080334</v>
      </c>
      <c r="U413" s="13">
        <f>'data-value'!U413*100/'data-volume'!U413</f>
        <v>101.64256964047789</v>
      </c>
      <c r="V413" s="13">
        <f>'data-value'!V413*100/'data-volume'!V413</f>
        <v>101.12383485275737</v>
      </c>
      <c r="W413" s="13">
        <f>'data-value'!W413*100/'data-volume'!W413</f>
        <v>100.86784157277887</v>
      </c>
      <c r="X413" s="13">
        <f>'data-value'!X413*100/'data-volume'!X413</f>
        <v>100.72488010073677</v>
      </c>
      <c r="Y413" s="13">
        <f>'data-value'!Y413*100/'data-volume'!Y413</f>
        <v>100.42531006515854</v>
      </c>
      <c r="Z413" s="13">
        <f>'data-value'!Z413*100/'data-volume'!Z413</f>
        <v>99.936201790213886</v>
      </c>
      <c r="AA413" s="13">
        <f>'data-value'!AA413*100/'data-volume'!AA413</f>
        <v>99.883282166510298</v>
      </c>
      <c r="AB413" s="13">
        <f>'data-value'!AB413*100/'data-volume'!AB413</f>
        <v>99.999999999999972</v>
      </c>
      <c r="AC413" s="13">
        <f>'data-value'!AC413*100/'data-volume'!AC413</f>
        <v>100.24633686382133</v>
      </c>
      <c r="AD413" s="13">
        <f>'data-value'!AD413*100/'data-volume'!AD413</f>
        <v>100.43744385994734</v>
      </c>
      <c r="AE413" s="13">
        <f>'data-value'!AE413*100/'data-volume'!AE413</f>
        <v>101.00816352802407</v>
      </c>
      <c r="AF413" s="13">
        <f>'data-value'!AF413*100/'data-volume'!AF413</f>
        <v>101.45709541344897</v>
      </c>
      <c r="AG413" s="13">
        <f>'data-value'!AG413*100/'data-volume'!AG413</f>
        <v>101.84861394248388</v>
      </c>
      <c r="AH413" s="13">
        <f>'data-value'!AH413*100/'data-volume'!AH413</f>
        <v>102.15531565436939</v>
      </c>
      <c r="AI413" s="13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s="37"/>
      <c r="BD413" s="37"/>
      <c r="BE413" s="37"/>
      <c r="BF413" s="37"/>
      <c r="BG413" s="37"/>
      <c r="BH413" s="37"/>
      <c r="BI413" s="43"/>
      <c r="BJ413" s="37"/>
      <c r="BK413" s="37"/>
      <c r="BL413" s="37"/>
      <c r="BM413" s="37"/>
      <c r="BN413" s="37"/>
      <c r="BO413" s="37"/>
      <c r="BP413" s="16"/>
      <c r="BQ413" s="40"/>
    </row>
    <row r="414" spans="1:69" x14ac:dyDescent="0.25">
      <c r="A414" s="31">
        <v>28</v>
      </c>
      <c r="B414" s="31" t="s">
        <v>42</v>
      </c>
      <c r="C414" s="13">
        <f>'data-value'!C414*100/'data-volume'!C414</f>
        <v>80.144071912092514</v>
      </c>
      <c r="D414" s="13">
        <f>'data-value'!D414*100/'data-volume'!D414</f>
        <v>83.685700330601279</v>
      </c>
      <c r="E414" s="13">
        <f>'data-value'!E414*100/'data-volume'!E414</f>
        <v>84.454645566096971</v>
      </c>
      <c r="F414" s="13">
        <f>'data-value'!F414*100/'data-volume'!F414</f>
        <v>86.526142936935614</v>
      </c>
      <c r="G414" s="13">
        <f>'data-value'!G414*100/'data-volume'!G414</f>
        <v>88.236251085492995</v>
      </c>
      <c r="H414" s="13">
        <f>'data-value'!H414*100/'data-volume'!H414</f>
        <v>89.844850586957776</v>
      </c>
      <c r="I414" s="13">
        <f>'data-value'!I414*100/'data-volume'!I414</f>
        <v>91.110416366419585</v>
      </c>
      <c r="J414" s="13">
        <f>'data-value'!J414*100/'data-volume'!J414</f>
        <v>92.104382115949946</v>
      </c>
      <c r="K414" s="13">
        <f>'data-value'!K414*100/'data-volume'!K414</f>
        <v>92.120980908469264</v>
      </c>
      <c r="L414" s="13">
        <f>'data-value'!L414*100/'data-volume'!L414</f>
        <v>92.897859716115278</v>
      </c>
      <c r="M414" s="13">
        <f>'data-value'!M414*100/'data-volume'!M414</f>
        <v>93.353477946231166</v>
      </c>
      <c r="N414" s="13">
        <f>'data-value'!N414*100/'data-volume'!N414</f>
        <v>93.80854938784951</v>
      </c>
      <c r="O414" s="13">
        <f>'data-value'!O414*100/'data-volume'!O414</f>
        <v>94.931035326942819</v>
      </c>
      <c r="P414" s="13">
        <f>'data-value'!P414*100/'data-volume'!P414</f>
        <v>96.61567811365309</v>
      </c>
      <c r="Q414" s="13">
        <f>'data-value'!Q414*100/'data-volume'!Q414</f>
        <v>97.949148707679797</v>
      </c>
      <c r="R414" s="13">
        <f>'data-value'!R414*100/'data-volume'!R414</f>
        <v>98.634162009021551</v>
      </c>
      <c r="S414" s="13">
        <f>'data-value'!S414*100/'data-volume'!S414</f>
        <v>98.886213069703913</v>
      </c>
      <c r="T414" s="13">
        <f>'data-value'!T414*100/'data-volume'!T414</f>
        <v>98.877542829589842</v>
      </c>
      <c r="U414" s="13">
        <f>'data-value'!U414*100/'data-volume'!U414</f>
        <v>98.605349130004967</v>
      </c>
      <c r="V414" s="13">
        <f>'data-value'!V414*100/'data-volume'!V414</f>
        <v>98.810249364809223</v>
      </c>
      <c r="W414" s="13">
        <f>'data-value'!W414*100/'data-volume'!W414</f>
        <v>99.152734783405549</v>
      </c>
      <c r="X414" s="13">
        <f>'data-value'!X414*100/'data-volume'!X414</f>
        <v>99.657047470767637</v>
      </c>
      <c r="Y414" s="13">
        <f>'data-value'!Y414*100/'data-volume'!Y414</f>
        <v>99.87592716503373</v>
      </c>
      <c r="Z414" s="13">
        <f>'data-value'!Z414*100/'data-volume'!Z414</f>
        <v>99.723603246228734</v>
      </c>
      <c r="AA414" s="13">
        <f>'data-value'!AA414*100/'data-volume'!AA414</f>
        <v>99.596437461391844</v>
      </c>
      <c r="AB414" s="13">
        <f>'data-value'!AB414*100/'data-volume'!AB414</f>
        <v>99.999999999999957</v>
      </c>
      <c r="AC414" s="13">
        <f>'data-value'!AC414*100/'data-volume'!AC414</f>
        <v>100.46450936897379</v>
      </c>
      <c r="AD414" s="13">
        <f>'data-value'!AD414*100/'data-volume'!AD414</f>
        <v>100.78746319421573</v>
      </c>
      <c r="AE414" s="13">
        <f>'data-value'!AE414*100/'data-volume'!AE414</f>
        <v>101.0784044787427</v>
      </c>
      <c r="AF414" s="13">
        <f>'data-value'!AF414*100/'data-volume'!AF414</f>
        <v>101.62993452365477</v>
      </c>
      <c r="AG414" s="13">
        <f>'data-value'!AG414*100/'data-volume'!AG414</f>
        <v>101.81410563311134</v>
      </c>
      <c r="AH414" s="13">
        <f>'data-value'!AH414*100/'data-volume'!AH414</f>
        <v>102.05292236168314</v>
      </c>
      <c r="AI414" s="13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37"/>
      <c r="BD414" s="37"/>
      <c r="BE414" s="37"/>
      <c r="BF414" s="37"/>
      <c r="BG414" s="37"/>
      <c r="BH414" s="37"/>
      <c r="BI414" s="43"/>
      <c r="BJ414" s="37"/>
      <c r="BK414" s="37"/>
      <c r="BL414" s="37"/>
      <c r="BM414" s="37"/>
      <c r="BN414" s="37"/>
      <c r="BO414" s="37"/>
      <c r="BP414" s="16"/>
      <c r="BQ414" s="40"/>
    </row>
    <row r="415" spans="1:69" x14ac:dyDescent="0.25">
      <c r="A415" s="31">
        <v>29</v>
      </c>
      <c r="B415" s="31" t="s">
        <v>531</v>
      </c>
      <c r="C415" s="13">
        <f>'data-value'!C415*100/'data-volume'!C415</f>
        <v>62.755865216557837</v>
      </c>
      <c r="D415" s="13">
        <f>'data-value'!D415*100/'data-volume'!D415</f>
        <v>63.862409377663518</v>
      </c>
      <c r="E415" s="13">
        <f>'data-value'!E415*100/'data-volume'!E415</f>
        <v>67.262074146679495</v>
      </c>
      <c r="F415" s="13">
        <f>'data-value'!F415*100/'data-volume'!F415</f>
        <v>71.603533928010805</v>
      </c>
      <c r="G415" s="13">
        <f>'data-value'!G415*100/'data-volume'!G415</f>
        <v>73.186273525174911</v>
      </c>
      <c r="H415" s="13">
        <f>'data-value'!H415*100/'data-volume'!H415</f>
        <v>75.448680733591843</v>
      </c>
      <c r="I415" s="13">
        <f>'data-value'!I415*100/'data-volume'!I415</f>
        <v>81.894934594379521</v>
      </c>
      <c r="J415" s="13">
        <f>'data-value'!J415*100/'data-volume'!J415</f>
        <v>84.135793154415254</v>
      </c>
      <c r="K415" s="13">
        <f>'data-value'!K415*100/'data-volume'!K415</f>
        <v>88.338399245877767</v>
      </c>
      <c r="L415" s="13">
        <f>'data-value'!L415*100/'data-volume'!L415</f>
        <v>92.680440222542458</v>
      </c>
      <c r="M415" s="13">
        <f>'data-value'!M415*100/'data-volume'!M415</f>
        <v>94.498150196749961</v>
      </c>
      <c r="N415" s="13">
        <f>'data-value'!N415*100/'data-volume'!N415</f>
        <v>96.199158595216915</v>
      </c>
      <c r="O415" s="13">
        <f>'data-value'!O415*100/'data-volume'!O415</f>
        <v>97.942495710971457</v>
      </c>
      <c r="P415" s="13">
        <f>'data-value'!P415*100/'data-volume'!P415</f>
        <v>98.70620405243136</v>
      </c>
      <c r="Q415" s="13">
        <f>'data-value'!Q415*100/'data-volume'!Q415</f>
        <v>98.723430740610397</v>
      </c>
      <c r="R415" s="13">
        <f>'data-value'!R415*100/'data-volume'!R415</f>
        <v>99.893958600759078</v>
      </c>
      <c r="S415" s="13">
        <f>'data-value'!S415*100/'data-volume'!S415</f>
        <v>99.652907520284415</v>
      </c>
      <c r="T415" s="13">
        <f>'data-value'!T415*100/'data-volume'!T415</f>
        <v>99.006164423918989</v>
      </c>
      <c r="U415" s="13">
        <f>'data-value'!U415*100/'data-volume'!U415</f>
        <v>97.790175972489848</v>
      </c>
      <c r="V415" s="13">
        <f>'data-value'!V415*100/'data-volume'!V415</f>
        <v>97.890981900167461</v>
      </c>
      <c r="W415" s="13">
        <f>'data-value'!W415*100/'data-volume'!W415</f>
        <v>97.520931920243427</v>
      </c>
      <c r="X415" s="13">
        <f>'data-value'!X415*100/'data-volume'!X415</f>
        <v>98.729515297666509</v>
      </c>
      <c r="Y415" s="13">
        <f>'data-value'!Y415*100/'data-volume'!Y415</f>
        <v>98.650121381960133</v>
      </c>
      <c r="Z415" s="13">
        <f>'data-value'!Z415*100/'data-volume'!Z415</f>
        <v>99.61071930766046</v>
      </c>
      <c r="AA415" s="13">
        <f>'data-value'!AA415*100/'data-volume'!AA415</f>
        <v>99.767921071715463</v>
      </c>
      <c r="AB415" s="13">
        <f>'data-value'!AB415*100/'data-volume'!AB415</f>
        <v>99.999999999999929</v>
      </c>
      <c r="AC415" s="13">
        <f>'data-value'!AC415*100/'data-volume'!AC415</f>
        <v>100.88246325409844</v>
      </c>
      <c r="AD415" s="13">
        <f>'data-value'!AD415*100/'data-volume'!AD415</f>
        <v>101.63387500746398</v>
      </c>
      <c r="AE415" s="13">
        <f>'data-value'!AE415*100/'data-volume'!AE415</f>
        <v>102.76503232517007</v>
      </c>
      <c r="AF415" s="13">
        <f>'data-value'!AF415*100/'data-volume'!AF415</f>
        <v>103.83431581355451</v>
      </c>
      <c r="AG415" s="13">
        <f>'data-value'!AG415*100/'data-volume'!AG415</f>
        <v>105.46490284800157</v>
      </c>
      <c r="AH415" s="13">
        <f>'data-value'!AH415*100/'data-volume'!AH415</f>
        <v>106.46180401924603</v>
      </c>
      <c r="AI415" s="13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37"/>
      <c r="BD415" s="37"/>
      <c r="BE415" s="37"/>
      <c r="BF415" s="37"/>
      <c r="BG415" s="37"/>
      <c r="BH415" s="37"/>
      <c r="BI415" s="43"/>
      <c r="BJ415" s="37"/>
      <c r="BK415" s="37"/>
      <c r="BL415" s="37"/>
      <c r="BM415" s="37"/>
      <c r="BN415" s="37"/>
      <c r="BO415" s="37"/>
      <c r="BP415" s="16"/>
      <c r="BQ415" s="40"/>
    </row>
    <row r="416" spans="1:69" x14ac:dyDescent="0.25">
      <c r="A416" s="31">
        <v>30</v>
      </c>
      <c r="B416" s="31" t="s">
        <v>532</v>
      </c>
      <c r="C416" s="13">
        <f>'data-value'!C416*100/'data-volume'!C416</f>
        <v>40.409436338964767</v>
      </c>
      <c r="D416" s="13">
        <f>'data-value'!D416*100/'data-volume'!D416</f>
        <v>41.023722452633457</v>
      </c>
      <c r="E416" s="13">
        <f>'data-value'!E416*100/'data-volume'!E416</f>
        <v>42.999286187845108</v>
      </c>
      <c r="F416" s="13">
        <f>'data-value'!F416*100/'data-volume'!F416</f>
        <v>46.619479682645363</v>
      </c>
      <c r="G416" s="13">
        <f>'data-value'!G416*100/'data-volume'!G416</f>
        <v>53.591745904815625</v>
      </c>
      <c r="H416" s="13">
        <f>'data-value'!H416*100/'data-volume'!H416</f>
        <v>53.813046196753668</v>
      </c>
      <c r="I416" s="13">
        <f>'data-value'!I416*100/'data-volume'!I416</f>
        <v>56.048863903945758</v>
      </c>
      <c r="J416" s="13">
        <f>'data-value'!J416*100/'data-volume'!J416</f>
        <v>59.582288327205831</v>
      </c>
      <c r="K416" s="13">
        <f>'data-value'!K416*100/'data-volume'!K416</f>
        <v>64.498408829068836</v>
      </c>
      <c r="L416" s="13">
        <f>'data-value'!L416*100/'data-volume'!L416</f>
        <v>65.289304328872205</v>
      </c>
      <c r="M416" s="13">
        <f>'data-value'!M416*100/'data-volume'!M416</f>
        <v>70.503279032390409</v>
      </c>
      <c r="N416" s="13">
        <f>'data-value'!N416*100/'data-volume'!N416</f>
        <v>70.485414917857284</v>
      </c>
      <c r="O416" s="13">
        <f>'data-value'!O416*100/'data-volume'!O416</f>
        <v>74.061287491610514</v>
      </c>
      <c r="P416" s="13">
        <f>'data-value'!P416*100/'data-volume'!P416</f>
        <v>74.112922732615516</v>
      </c>
      <c r="Q416" s="13">
        <f>'data-value'!Q416*100/'data-volume'!Q416</f>
        <v>74.791581965720269</v>
      </c>
      <c r="R416" s="13">
        <f>'data-value'!R416*100/'data-volume'!R416</f>
        <v>75.674424850403071</v>
      </c>
      <c r="S416" s="13">
        <f>'data-value'!S416*100/'data-volume'!S416</f>
        <v>75.807359716131671</v>
      </c>
      <c r="T416" s="13">
        <f>'data-value'!T416*100/'data-volume'!T416</f>
        <v>77.643121963439157</v>
      </c>
      <c r="U416" s="13">
        <f>'data-value'!U416*100/'data-volume'!U416</f>
        <v>79.575249926065396</v>
      </c>
      <c r="V416" s="13">
        <f>'data-value'!V416*100/'data-volume'!V416</f>
        <v>82.914878651036986</v>
      </c>
      <c r="W416" s="13">
        <f>'data-value'!W416*100/'data-volume'!W416</f>
        <v>85.005243865077489</v>
      </c>
      <c r="X416" s="13">
        <f>'data-value'!X416*100/'data-volume'!X416</f>
        <v>87.617855265183735</v>
      </c>
      <c r="Y416" s="13">
        <f>'data-value'!Y416*100/'data-volume'!Y416</f>
        <v>89.927258672583903</v>
      </c>
      <c r="Z416" s="13">
        <f>'data-value'!Z416*100/'data-volume'!Z416</f>
        <v>93.237493611940764</v>
      </c>
      <c r="AA416" s="13">
        <f>'data-value'!AA416*100/'data-volume'!AA416</f>
        <v>94.884665181958539</v>
      </c>
      <c r="AB416" s="13">
        <f>'data-value'!AB416*100/'data-volume'!AB416</f>
        <v>99.999999999999943</v>
      </c>
      <c r="AC416" s="13">
        <f>'data-value'!AC416*100/'data-volume'!AC416</f>
        <v>101.4836270009917</v>
      </c>
      <c r="AD416" s="13">
        <f>'data-value'!AD416*100/'data-volume'!AD416</f>
        <v>103.66368206880831</v>
      </c>
      <c r="AE416" s="13">
        <f>'data-value'!AE416*100/'data-volume'!AE416</f>
        <v>106.73837034806618</v>
      </c>
      <c r="AF416" s="13">
        <f>'data-value'!AF416*100/'data-volume'!AF416</f>
        <v>110.55600244624533</v>
      </c>
      <c r="AG416" s="13">
        <f>'data-value'!AG416*100/'data-volume'!AG416</f>
        <v>112.3869723482003</v>
      </c>
      <c r="AH416" s="13">
        <f>'data-value'!AH416*100/'data-volume'!AH416</f>
        <v>115.26611871601109</v>
      </c>
      <c r="AI416" s="13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37"/>
      <c r="BD416" s="37"/>
      <c r="BE416" s="37"/>
      <c r="BF416" s="37"/>
      <c r="BG416" s="37"/>
      <c r="BH416" s="37"/>
      <c r="BI416" s="43"/>
      <c r="BJ416" s="37"/>
      <c r="BK416" s="37"/>
      <c r="BL416" s="37"/>
      <c r="BM416" s="37"/>
      <c r="BN416" s="37"/>
      <c r="BO416" s="37"/>
      <c r="BP416" s="16"/>
      <c r="BQ416" s="40"/>
    </row>
    <row r="417" spans="1:69" x14ac:dyDescent="0.25">
      <c r="A417" s="31">
        <v>31</v>
      </c>
      <c r="B417" s="31" t="s">
        <v>533</v>
      </c>
      <c r="C417" s="13">
        <f>'data-value'!C417*100/'data-volume'!C417</f>
        <v>56.693862003596514</v>
      </c>
      <c r="D417" s="13">
        <f>'data-value'!D417*100/'data-volume'!D417</f>
        <v>60.573344521586378</v>
      </c>
      <c r="E417" s="13">
        <f>'data-value'!E417*100/'data-volume'!E417</f>
        <v>61.351863039544511</v>
      </c>
      <c r="F417" s="13">
        <f>'data-value'!F417*100/'data-volume'!F417</f>
        <v>62.420528569692323</v>
      </c>
      <c r="G417" s="13">
        <f>'data-value'!G417*100/'data-volume'!G417</f>
        <v>63.864732992821608</v>
      </c>
      <c r="H417" s="13">
        <f>'data-value'!H417*100/'data-volume'!H417</f>
        <v>66.314497675481817</v>
      </c>
      <c r="I417" s="13">
        <f>'data-value'!I417*100/'data-volume'!I417</f>
        <v>67.561901605231029</v>
      </c>
      <c r="J417" s="13">
        <f>'data-value'!J417*100/'data-volume'!J417</f>
        <v>70.637182706604918</v>
      </c>
      <c r="K417" s="13">
        <f>'data-value'!K417*100/'data-volume'!K417</f>
        <v>86.572574878659935</v>
      </c>
      <c r="L417" s="13">
        <f>'data-value'!L417*100/'data-volume'!L417</f>
        <v>87.779127434716727</v>
      </c>
      <c r="M417" s="13">
        <f>'data-value'!M417*100/'data-volume'!M417</f>
        <v>89.255597195893316</v>
      </c>
      <c r="N417" s="13">
        <f>'data-value'!N417*100/'data-volume'!N417</f>
        <v>90.408592042377293</v>
      </c>
      <c r="O417" s="13">
        <f>'data-value'!O417*100/'data-volume'!O417</f>
        <v>96.128242456352524</v>
      </c>
      <c r="P417" s="13">
        <f>'data-value'!P417*100/'data-volume'!P417</f>
        <v>96.985855130306703</v>
      </c>
      <c r="Q417" s="13">
        <f>'data-value'!Q417*100/'data-volume'!Q417</f>
        <v>97.418018472347796</v>
      </c>
      <c r="R417" s="13">
        <f>'data-value'!R417*100/'data-volume'!R417</f>
        <v>98.235674885988885</v>
      </c>
      <c r="S417" s="13">
        <f>'data-value'!S417*100/'data-volume'!S417</f>
        <v>97.868935616460547</v>
      </c>
      <c r="T417" s="13">
        <f>'data-value'!T417*100/'data-volume'!T417</f>
        <v>90.464300456775533</v>
      </c>
      <c r="U417" s="13">
        <f>'data-value'!U417*100/'data-volume'!U417</f>
        <v>91.60728310111692</v>
      </c>
      <c r="V417" s="13">
        <f>'data-value'!V417*100/'data-volume'!V417</f>
        <v>91.631041389355076</v>
      </c>
      <c r="W417" s="13">
        <f>'data-value'!W417*100/'data-volume'!W417</f>
        <v>90.771064446786767</v>
      </c>
      <c r="X417" s="13">
        <f>'data-value'!X417*100/'data-volume'!X417</f>
        <v>93.706996363400762</v>
      </c>
      <c r="Y417" s="13">
        <f>'data-value'!Y417*100/'data-volume'!Y417</f>
        <v>96.442936550108953</v>
      </c>
      <c r="Z417" s="13">
        <f>'data-value'!Z417*100/'data-volume'!Z417</f>
        <v>98.49704122117636</v>
      </c>
      <c r="AA417" s="13">
        <f>'data-value'!AA417*100/'data-volume'!AA417</f>
        <v>98.25720072147422</v>
      </c>
      <c r="AB417" s="13">
        <f>'data-value'!AB417*100/'data-volume'!AB417</f>
        <v>99.999999999999972</v>
      </c>
      <c r="AC417" s="13">
        <f>'data-value'!AC417*100/'data-volume'!AC417</f>
        <v>100.0698049274482</v>
      </c>
      <c r="AD417" s="13">
        <f>'data-value'!AD417*100/'data-volume'!AD417</f>
        <v>100.57687129773758</v>
      </c>
      <c r="AE417" s="13">
        <f>'data-value'!AE417*100/'data-volume'!AE417</f>
        <v>99.401664411106722</v>
      </c>
      <c r="AF417" s="13">
        <f>'data-value'!AF417*100/'data-volume'!AF417</f>
        <v>100.97360094364319</v>
      </c>
      <c r="AG417" s="13">
        <f>'data-value'!AG417*100/'data-volume'!AG417</f>
        <v>102.48401211328481</v>
      </c>
      <c r="AH417" s="13">
        <f>'data-value'!AH417*100/'data-volume'!AH417</f>
        <v>104.64360403045872</v>
      </c>
      <c r="AI417" s="13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37"/>
      <c r="BD417" s="37"/>
      <c r="BE417" s="37"/>
      <c r="BF417" s="37"/>
      <c r="BG417" s="37"/>
      <c r="BH417" s="37"/>
      <c r="BI417" s="43"/>
      <c r="BJ417" s="37"/>
      <c r="BK417" s="37"/>
      <c r="BL417" s="37"/>
      <c r="BM417" s="37"/>
      <c r="BN417" s="37"/>
      <c r="BO417" s="37"/>
      <c r="BP417" s="16"/>
      <c r="BQ417" s="40"/>
    </row>
    <row r="418" spans="1:69" x14ac:dyDescent="0.25">
      <c r="A418" s="31">
        <v>32</v>
      </c>
      <c r="B418" s="31" t="s">
        <v>534</v>
      </c>
      <c r="C418" s="13">
        <f>'data-value'!C418*100/'data-volume'!C418</f>
        <v>58.980074911633963</v>
      </c>
      <c r="D418" s="13">
        <f>'data-value'!D418*100/'data-volume'!D418</f>
        <v>60.229084669601072</v>
      </c>
      <c r="E418" s="13">
        <f>'data-value'!E418*100/'data-volume'!E418</f>
        <v>62.512098010196048</v>
      </c>
      <c r="F418" s="13">
        <f>'data-value'!F418*100/'data-volume'!F418</f>
        <v>66.709764115230485</v>
      </c>
      <c r="G418" s="13">
        <f>'data-value'!G418*100/'data-volume'!G418</f>
        <v>67.631404249617489</v>
      </c>
      <c r="H418" s="13">
        <f>'data-value'!H418*100/'data-volume'!H418</f>
        <v>69.609466531645936</v>
      </c>
      <c r="I418" s="13">
        <f>'data-value'!I418*100/'data-volume'!I418</f>
        <v>70.583163805533829</v>
      </c>
      <c r="J418" s="13">
        <f>'data-value'!J418*100/'data-volume'!J418</f>
        <v>76.977451599685736</v>
      </c>
      <c r="K418" s="13">
        <f>'data-value'!K418*100/'data-volume'!K418</f>
        <v>79.564337923728843</v>
      </c>
      <c r="L418" s="13">
        <f>'data-value'!L418*100/'data-volume'!L418</f>
        <v>81.717944281308007</v>
      </c>
      <c r="M418" s="13">
        <f>'data-value'!M418*100/'data-volume'!M418</f>
        <v>85.323700657498307</v>
      </c>
      <c r="N418" s="13">
        <f>'data-value'!N418*100/'data-volume'!N418</f>
        <v>87.373593774564199</v>
      </c>
      <c r="O418" s="13">
        <f>'data-value'!O418*100/'data-volume'!O418</f>
        <v>87.581437558239358</v>
      </c>
      <c r="P418" s="13">
        <f>'data-value'!P418*100/'data-volume'!P418</f>
        <v>89.064941969381309</v>
      </c>
      <c r="Q418" s="13">
        <f>'data-value'!Q418*100/'data-volume'!Q418</f>
        <v>88.757183133388253</v>
      </c>
      <c r="R418" s="13">
        <f>'data-value'!R418*100/'data-volume'!R418</f>
        <v>90.496423477357396</v>
      </c>
      <c r="S418" s="13">
        <f>'data-value'!S418*100/'data-volume'!S418</f>
        <v>90.017936327614677</v>
      </c>
      <c r="T418" s="13">
        <f>'data-value'!T418*100/'data-volume'!T418</f>
        <v>90.364079498264132</v>
      </c>
      <c r="U418" s="13">
        <f>'data-value'!U418*100/'data-volume'!U418</f>
        <v>91.530479314950952</v>
      </c>
      <c r="V418" s="13">
        <f>'data-value'!V418*100/'data-volume'!V418</f>
        <v>92.66774789178956</v>
      </c>
      <c r="W418" s="13">
        <f>'data-value'!W418*100/'data-volume'!W418</f>
        <v>93.910762441971443</v>
      </c>
      <c r="X418" s="13">
        <f>'data-value'!X418*100/'data-volume'!X418</f>
        <v>94.529833743477965</v>
      </c>
      <c r="Y418" s="13">
        <f>'data-value'!Y418*100/'data-volume'!Y418</f>
        <v>95.283047362691605</v>
      </c>
      <c r="Z418" s="13">
        <f>'data-value'!Z418*100/'data-volume'!Z418</f>
        <v>96.417176217689118</v>
      </c>
      <c r="AA418" s="13">
        <f>'data-value'!AA418*100/'data-volume'!AA418</f>
        <v>97.726724473835247</v>
      </c>
      <c r="AB418" s="13">
        <f>'data-value'!AB418*100/'data-volume'!AB418</f>
        <v>99.999999999999957</v>
      </c>
      <c r="AC418" s="13">
        <f>'data-value'!AC418*100/'data-volume'!AC418</f>
        <v>101.6688426182737</v>
      </c>
      <c r="AD418" s="13">
        <f>'data-value'!AD418*100/'data-volume'!AD418</f>
        <v>103.42645489265301</v>
      </c>
      <c r="AE418" s="13">
        <f>'data-value'!AE418*100/'data-volume'!AE418</f>
        <v>104.86846105381471</v>
      </c>
      <c r="AF418" s="13">
        <f>'data-value'!AF418*100/'data-volume'!AF418</f>
        <v>105.84984609025523</v>
      </c>
      <c r="AG418" s="13">
        <f>'data-value'!AG418*100/'data-volume'!AG418</f>
        <v>107.90135279336563</v>
      </c>
      <c r="AH418" s="13">
        <f>'data-value'!AH418*100/'data-volume'!AH418</f>
        <v>109.03371155076468</v>
      </c>
      <c r="AI418" s="13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37"/>
      <c r="BD418" s="37"/>
      <c r="BE418" s="37"/>
      <c r="BF418" s="37"/>
      <c r="BG418" s="37"/>
      <c r="BH418" s="37"/>
      <c r="BI418" s="43"/>
      <c r="BJ418" s="37"/>
      <c r="BK418" s="37"/>
      <c r="BL418" s="37"/>
      <c r="BM418" s="37"/>
      <c r="BN418" s="37"/>
      <c r="BO418" s="37"/>
      <c r="BP418" s="16"/>
      <c r="BQ418" s="40"/>
    </row>
    <row r="419" spans="1:69" x14ac:dyDescent="0.25">
      <c r="A419" s="31">
        <v>33</v>
      </c>
      <c r="B419" s="31" t="s">
        <v>535</v>
      </c>
      <c r="C419" s="13">
        <f>'data-value'!C419*100/'data-volume'!C419</f>
        <v>65.479817627350258</v>
      </c>
      <c r="D419" s="13">
        <f>'data-value'!D419*100/'data-volume'!D419</f>
        <v>62.642557138957621</v>
      </c>
      <c r="E419" s="13">
        <f>'data-value'!E419*100/'data-volume'!E419</f>
        <v>70.103717150711731</v>
      </c>
      <c r="F419" s="13">
        <f>'data-value'!F419*100/'data-volume'!F419</f>
        <v>69.563524517396445</v>
      </c>
      <c r="G419" s="13">
        <f>'data-value'!G419*100/'data-volume'!G419</f>
        <v>70.093523295913172</v>
      </c>
      <c r="H419" s="13">
        <f>'data-value'!H419*100/'data-volume'!H419</f>
        <v>71.136902969133857</v>
      </c>
      <c r="I419" s="13">
        <f>'data-value'!I419*100/'data-volume'!I419</f>
        <v>70.567801416485452</v>
      </c>
      <c r="J419" s="13">
        <f>'data-value'!J419*100/'data-volume'!J419</f>
        <v>92.776927134795486</v>
      </c>
      <c r="K419" s="13">
        <f>'data-value'!K419*100/'data-volume'!K419</f>
        <v>95.152823848154327</v>
      </c>
      <c r="L419" s="13">
        <f>'data-value'!L419*100/'data-volume'!L419</f>
        <v>93.999875760498625</v>
      </c>
      <c r="M419" s="13">
        <f>'data-value'!M419*100/'data-volume'!M419</f>
        <v>92.394069762845461</v>
      </c>
      <c r="N419" s="13">
        <f>'data-value'!N419*100/'data-volume'!N419</f>
        <v>96.410124036370604</v>
      </c>
      <c r="O419" s="13">
        <f>'data-value'!O419*100/'data-volume'!O419</f>
        <v>98.657705732480096</v>
      </c>
      <c r="P419" s="13">
        <f>'data-value'!P419*100/'data-volume'!P419</f>
        <v>99.294098189619845</v>
      </c>
      <c r="Q419" s="13">
        <f>'data-value'!Q419*100/'data-volume'!Q419</f>
        <v>96.236665930413977</v>
      </c>
      <c r="R419" s="13">
        <f>'data-value'!R419*100/'data-volume'!R419</f>
        <v>97.131705653984724</v>
      </c>
      <c r="S419" s="13">
        <f>'data-value'!S419*100/'data-volume'!S419</f>
        <v>99.612595951346989</v>
      </c>
      <c r="T419" s="13">
        <f>'data-value'!T419*100/'data-volume'!T419</f>
        <v>92.01714082130664</v>
      </c>
      <c r="U419" s="13">
        <f>'data-value'!U419*100/'data-volume'!U419</f>
        <v>94.47347366585052</v>
      </c>
      <c r="V419" s="13">
        <f>'data-value'!V419*100/'data-volume'!V419</f>
        <v>96.155920036304394</v>
      </c>
      <c r="W419" s="13">
        <f>'data-value'!W419*100/'data-volume'!W419</f>
        <v>95.465022055907141</v>
      </c>
      <c r="X419" s="13">
        <f>'data-value'!X419*100/'data-volume'!X419</f>
        <v>96.66127415478492</v>
      </c>
      <c r="Y419" s="13">
        <f>'data-value'!Y419*100/'data-volume'!Y419</f>
        <v>94.479783660342449</v>
      </c>
      <c r="Z419" s="13">
        <f>'data-value'!Z419*100/'data-volume'!Z419</f>
        <v>99.26322912910112</v>
      </c>
      <c r="AA419" s="13">
        <f>'data-value'!AA419*100/'data-volume'!AA419</f>
        <v>99.684134519764754</v>
      </c>
      <c r="AB419" s="13">
        <f>'data-value'!AB419*100/'data-volume'!AB419</f>
        <v>100.00000000000001</v>
      </c>
      <c r="AC419" s="13">
        <f>'data-value'!AC419*100/'data-volume'!AC419</f>
        <v>100.00017029396628</v>
      </c>
      <c r="AD419" s="13">
        <f>'data-value'!AD419*100/'data-volume'!AD419</f>
        <v>100.52449394450302</v>
      </c>
      <c r="AE419" s="13">
        <f>'data-value'!AE419*100/'data-volume'!AE419</f>
        <v>100.95466555037935</v>
      </c>
      <c r="AF419" s="13">
        <f>'data-value'!AF419*100/'data-volume'!AF419</f>
        <v>102.51662292171763</v>
      </c>
      <c r="AG419" s="13">
        <f>'data-value'!AG419*100/'data-volume'!AG419</f>
        <v>104.29512183092966</v>
      </c>
      <c r="AH419" s="13">
        <f>'data-value'!AH419*100/'data-volume'!AH419</f>
        <v>103.75747614935655</v>
      </c>
      <c r="AI419" s="13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37"/>
      <c r="BD419" s="37"/>
      <c r="BE419" s="37"/>
      <c r="BF419" s="37"/>
      <c r="BG419" s="37"/>
      <c r="BH419" s="37"/>
      <c r="BI419" s="43"/>
      <c r="BJ419" s="37"/>
      <c r="BK419" s="37"/>
      <c r="BL419" s="37"/>
      <c r="BM419" s="37"/>
      <c r="BN419" s="37"/>
      <c r="BO419" s="37"/>
      <c r="BP419" s="16"/>
      <c r="BQ419" s="40"/>
    </row>
    <row r="420" spans="1:69" x14ac:dyDescent="0.25">
      <c r="A420" s="31">
        <v>34</v>
      </c>
      <c r="B420" s="31" t="s">
        <v>536</v>
      </c>
      <c r="C420" s="13">
        <f>'data-value'!C420*100/'data-volume'!C420</f>
        <v>65.674465979735857</v>
      </c>
      <c r="D420" s="13">
        <f>'data-value'!D420*100/'data-volume'!D420</f>
        <v>85.494442042351636</v>
      </c>
      <c r="E420" s="13">
        <f>'data-value'!E420*100/'data-volume'!E420</f>
        <v>82.60153929377951</v>
      </c>
      <c r="F420" s="13">
        <f>'data-value'!F420*100/'data-volume'!F420</f>
        <v>86.905412817110147</v>
      </c>
      <c r="G420" s="13">
        <f>'data-value'!G420*100/'data-volume'!G420</f>
        <v>83.162954654839766</v>
      </c>
      <c r="H420" s="13">
        <f>'data-value'!H420*100/'data-volume'!H420</f>
        <v>85.912315818594422</v>
      </c>
      <c r="I420" s="13">
        <f>'data-value'!I420*100/'data-volume'!I420</f>
        <v>89.741180205548758</v>
      </c>
      <c r="J420" s="13">
        <f>'data-value'!J420*100/'data-volume'!J420</f>
        <v>93.446091928807874</v>
      </c>
      <c r="K420" s="13">
        <f>'data-value'!K420*100/'data-volume'!K420</f>
        <v>91.15590838402747</v>
      </c>
      <c r="L420" s="13">
        <f>'data-value'!L420*100/'data-volume'!L420</f>
        <v>92.043210614228315</v>
      </c>
      <c r="M420" s="13">
        <f>'data-value'!M420*100/'data-volume'!M420</f>
        <v>91.889703063010302</v>
      </c>
      <c r="N420" s="13">
        <f>'data-value'!N420*100/'data-volume'!N420</f>
        <v>90.096492488047403</v>
      </c>
      <c r="O420" s="13">
        <f>'data-value'!O420*100/'data-volume'!O420</f>
        <v>92.313989405969011</v>
      </c>
      <c r="P420" s="13">
        <f>'data-value'!P420*100/'data-volume'!P420</f>
        <v>89.411092733433151</v>
      </c>
      <c r="Q420" s="13">
        <f>'data-value'!Q420*100/'data-volume'!Q420</f>
        <v>90.208197136848597</v>
      </c>
      <c r="R420" s="13">
        <f>'data-value'!R420*100/'data-volume'!R420</f>
        <v>89.534768616180813</v>
      </c>
      <c r="S420" s="13">
        <f>'data-value'!S420*100/'data-volume'!S420</f>
        <v>88.797249099429763</v>
      </c>
      <c r="T420" s="13">
        <f>'data-value'!T420*100/'data-volume'!T420</f>
        <v>90.164649770617785</v>
      </c>
      <c r="U420" s="13">
        <f>'data-value'!U420*100/'data-volume'!U420</f>
        <v>88.549495533781482</v>
      </c>
      <c r="V420" s="13">
        <f>'data-value'!V420*100/'data-volume'!V420</f>
        <v>90.113315491329402</v>
      </c>
      <c r="W420" s="13">
        <f>'data-value'!W420*100/'data-volume'!W420</f>
        <v>89.745749431026297</v>
      </c>
      <c r="X420" s="13">
        <f>'data-value'!X420*100/'data-volume'!X420</f>
        <v>93.29054104660095</v>
      </c>
      <c r="Y420" s="13">
        <f>'data-value'!Y420*100/'data-volume'!Y420</f>
        <v>95.648522914966662</v>
      </c>
      <c r="Z420" s="13">
        <f>'data-value'!Z420*100/'data-volume'!Z420</f>
        <v>94.959350651059793</v>
      </c>
      <c r="AA420" s="13">
        <f>'data-value'!AA420*100/'data-volume'!AA420</f>
        <v>96.318044864425147</v>
      </c>
      <c r="AB420" s="13">
        <f>'data-value'!AB420*100/'data-volume'!AB420</f>
        <v>99.999999999999957</v>
      </c>
      <c r="AC420" s="13">
        <f>'data-value'!AC420*100/'data-volume'!AC420</f>
        <v>102.64231076726179</v>
      </c>
      <c r="AD420" s="13">
        <f>'data-value'!AD420*100/'data-volume'!AD420</f>
        <v>105.51981457495818</v>
      </c>
      <c r="AE420" s="13">
        <f>'data-value'!AE420*100/'data-volume'!AE420</f>
        <v>107.31111434648155</v>
      </c>
      <c r="AF420" s="13">
        <f>'data-value'!AF420*100/'data-volume'!AF420</f>
        <v>108.0503139500849</v>
      </c>
      <c r="AG420" s="13">
        <f>'data-value'!AG420*100/'data-volume'!AG420</f>
        <v>108.78869216720429</v>
      </c>
      <c r="AH420" s="13">
        <f>'data-value'!AH420*100/'data-volume'!AH420</f>
        <v>110.73592687825327</v>
      </c>
      <c r="AI420" s="13"/>
      <c r="AJ420" s="37"/>
      <c r="AK420" s="37"/>
      <c r="AL420" s="37"/>
      <c r="AM420" s="37"/>
      <c r="AN420" s="37"/>
      <c r="AO420" s="37"/>
      <c r="AP420" s="37"/>
      <c r="AQ420" s="37"/>
      <c r="AR420" s="37"/>
      <c r="AS420" s="37"/>
      <c r="AT420" s="37"/>
      <c r="AU420" s="37"/>
      <c r="AV420" s="37"/>
      <c r="AW420" s="37"/>
      <c r="AX420" s="37"/>
      <c r="AY420" s="37"/>
      <c r="AZ420" s="37"/>
      <c r="BA420" s="37"/>
      <c r="BB420" s="37"/>
      <c r="BC420" s="37"/>
      <c r="BD420" s="37"/>
      <c r="BE420" s="37"/>
      <c r="BF420" s="37"/>
      <c r="BG420" s="37"/>
      <c r="BH420" s="37"/>
      <c r="BI420" s="43"/>
      <c r="BJ420" s="37"/>
      <c r="BK420" s="37"/>
      <c r="BL420" s="37"/>
      <c r="BM420" s="37"/>
      <c r="BN420" s="37"/>
      <c r="BO420" s="37"/>
      <c r="BP420" s="16"/>
      <c r="BQ420" s="40"/>
    </row>
    <row r="421" spans="1:69" x14ac:dyDescent="0.25">
      <c r="A421" s="31">
        <v>35</v>
      </c>
      <c r="B421" s="31" t="s">
        <v>537</v>
      </c>
      <c r="C421" s="13">
        <f>'data-value'!C421*100/'data-volume'!C421</f>
        <v>50.318617948731777</v>
      </c>
      <c r="D421" s="13">
        <f>'data-value'!D421*100/'data-volume'!D421</f>
        <v>51.995065844255151</v>
      </c>
      <c r="E421" s="13">
        <f>'data-value'!E421*100/'data-volume'!E421</f>
        <v>55.859260443135774</v>
      </c>
      <c r="F421" s="13">
        <f>'data-value'!F421*100/'data-volume'!F421</f>
        <v>56.382789797278178</v>
      </c>
      <c r="G421" s="13">
        <f>'data-value'!G421*100/'data-volume'!G421</f>
        <v>65.020747979783863</v>
      </c>
      <c r="H421" s="13">
        <f>'data-value'!H421*100/'data-volume'!H421</f>
        <v>65.294058999323127</v>
      </c>
      <c r="I421" s="13">
        <f>'data-value'!I421*100/'data-volume'!I421</f>
        <v>71.078465221268573</v>
      </c>
      <c r="J421" s="13">
        <f>'data-value'!J421*100/'data-volume'!J421</f>
        <v>74.941782849660754</v>
      </c>
      <c r="K421" s="13">
        <f>'data-value'!K421*100/'data-volume'!K421</f>
        <v>80.580180500124925</v>
      </c>
      <c r="L421" s="13">
        <f>'data-value'!L421*100/'data-volume'!L421</f>
        <v>85.460695066452672</v>
      </c>
      <c r="M421" s="13">
        <f>'data-value'!M421*100/'data-volume'!M421</f>
        <v>89.947735600131551</v>
      </c>
      <c r="N421" s="13">
        <f>'data-value'!N421*100/'data-volume'!N421</f>
        <v>92.389614276969738</v>
      </c>
      <c r="O421" s="13">
        <f>'data-value'!O421*100/'data-volume'!O421</f>
        <v>90.889304317751751</v>
      </c>
      <c r="P421" s="13">
        <f>'data-value'!P421*100/'data-volume'!P421</f>
        <v>91.966154205474254</v>
      </c>
      <c r="Q421" s="13">
        <f>'data-value'!Q421*100/'data-volume'!Q421</f>
        <v>95.135700183172347</v>
      </c>
      <c r="R421" s="13">
        <f>'data-value'!R421*100/'data-volume'!R421</f>
        <v>95.626355074438422</v>
      </c>
      <c r="S421" s="13">
        <f>'data-value'!S421*100/'data-volume'!S421</f>
        <v>94.036941653460374</v>
      </c>
      <c r="T421" s="13">
        <f>'data-value'!T421*100/'data-volume'!T421</f>
        <v>92.353088239956293</v>
      </c>
      <c r="U421" s="13">
        <f>'data-value'!U421*100/'data-volume'!U421</f>
        <v>93.36822206036409</v>
      </c>
      <c r="V421" s="13">
        <f>'data-value'!V421*100/'data-volume'!V421</f>
        <v>93.673141970083421</v>
      </c>
      <c r="W421" s="13">
        <f>'data-value'!W421*100/'data-volume'!W421</f>
        <v>95.830507554730602</v>
      </c>
      <c r="X421" s="13">
        <f>'data-value'!X421*100/'data-volume'!X421</f>
        <v>98.001927280659899</v>
      </c>
      <c r="Y421" s="13">
        <f>'data-value'!Y421*100/'data-volume'!Y421</f>
        <v>98.117302213405026</v>
      </c>
      <c r="Z421" s="13">
        <f>'data-value'!Z421*100/'data-volume'!Z421</f>
        <v>97.102987564908275</v>
      </c>
      <c r="AA421" s="13">
        <f>'data-value'!AA421*100/'data-volume'!AA421</f>
        <v>97.855766092506528</v>
      </c>
      <c r="AB421" s="13">
        <f>'data-value'!AB421*100/'data-volume'!AB421</f>
        <v>99.999999999999901</v>
      </c>
      <c r="AC421" s="13">
        <f>'data-value'!AC421*100/'data-volume'!AC421</f>
        <v>101.49268131931504</v>
      </c>
      <c r="AD421" s="13">
        <f>'data-value'!AD421*100/'data-volume'!AD421</f>
        <v>101.95620148871426</v>
      </c>
      <c r="AE421" s="13">
        <f>'data-value'!AE421*100/'data-volume'!AE421</f>
        <v>105.40942839063692</v>
      </c>
      <c r="AF421" s="13">
        <f>'data-value'!AF421*100/'data-volume'!AF421</f>
        <v>107.45203058053441</v>
      </c>
      <c r="AG421" s="13">
        <f>'data-value'!AG421*100/'data-volume'!AG421</f>
        <v>108.44910092083569</v>
      </c>
      <c r="AH421" s="13">
        <f>'data-value'!AH421*100/'data-volume'!AH421</f>
        <v>108.96976525507479</v>
      </c>
      <c r="AI421" s="13"/>
      <c r="AJ421" s="37"/>
      <c r="AK421" s="37"/>
      <c r="AL421" s="37"/>
      <c r="AM421" s="37"/>
      <c r="AN421" s="37"/>
      <c r="AO421" s="37"/>
      <c r="AP421" s="37"/>
      <c r="AQ421" s="37"/>
      <c r="AR421" s="37"/>
      <c r="AS421" s="37"/>
      <c r="AT421" s="37"/>
      <c r="AU421" s="37"/>
      <c r="AV421" s="37"/>
      <c r="AW421" s="37"/>
      <c r="AX421" s="37"/>
      <c r="AY421" s="37"/>
      <c r="AZ421" s="37"/>
      <c r="BA421" s="37"/>
      <c r="BB421" s="37"/>
      <c r="BC421" s="37"/>
      <c r="BD421" s="37"/>
      <c r="BE421" s="37"/>
      <c r="BF421" s="37"/>
      <c r="BG421" s="37"/>
      <c r="BH421" s="37"/>
      <c r="BI421" s="43"/>
      <c r="BJ421" s="37"/>
      <c r="BK421" s="37"/>
      <c r="BL421" s="37"/>
      <c r="BM421" s="37"/>
      <c r="BN421" s="37"/>
      <c r="BO421" s="37"/>
      <c r="BP421" s="16"/>
      <c r="BQ421" s="40"/>
    </row>
    <row r="422" spans="1:69" x14ac:dyDescent="0.25">
      <c r="A422" s="31">
        <v>36</v>
      </c>
      <c r="B422" s="31" t="s">
        <v>538</v>
      </c>
      <c r="C422" s="13">
        <f>'data-value'!C422*100/'data-volume'!C422</f>
        <v>61.800219716640221</v>
      </c>
      <c r="D422" s="13">
        <f>'data-value'!D422*100/'data-volume'!D422</f>
        <v>58.650144397476105</v>
      </c>
      <c r="E422" s="13">
        <f>'data-value'!E422*100/'data-volume'!E422</f>
        <v>56.186221954008651</v>
      </c>
      <c r="F422" s="13">
        <f>'data-value'!F422*100/'data-volume'!F422</f>
        <v>66.673877952098849</v>
      </c>
      <c r="G422" s="13">
        <f>'data-value'!G422*100/'data-volume'!G422</f>
        <v>66.782157608264271</v>
      </c>
      <c r="H422" s="13">
        <f>'data-value'!H422*100/'data-volume'!H422</f>
        <v>67.935305669712719</v>
      </c>
      <c r="I422" s="13">
        <f>'data-value'!I422*100/'data-volume'!I422</f>
        <v>67.224788977857543</v>
      </c>
      <c r="J422" s="13">
        <f>'data-value'!J422*100/'data-volume'!J422</f>
        <v>72.121951694244586</v>
      </c>
      <c r="K422" s="13">
        <f>'data-value'!K422*100/'data-volume'!K422</f>
        <v>96.380414067405169</v>
      </c>
      <c r="L422" s="13">
        <f>'data-value'!L422*100/'data-volume'!L422</f>
        <v>89.684616205492432</v>
      </c>
      <c r="M422" s="13">
        <f>'data-value'!M422*100/'data-volume'!M422</f>
        <v>91.387795335229768</v>
      </c>
      <c r="N422" s="13">
        <f>'data-value'!N422*100/'data-volume'!N422</f>
        <v>86.180726459855478</v>
      </c>
      <c r="O422" s="13">
        <f>'data-value'!O422*100/'data-volume'!O422</f>
        <v>85.782811109510334</v>
      </c>
      <c r="P422" s="13">
        <f>'data-value'!P422*100/'data-volume'!P422</f>
        <v>94.135545943401468</v>
      </c>
      <c r="Q422" s="13">
        <f>'data-value'!Q422*100/'data-volume'!Q422</f>
        <v>96.133973778673109</v>
      </c>
      <c r="R422" s="13">
        <f>'data-value'!R422*100/'data-volume'!R422</f>
        <v>93.894683315113369</v>
      </c>
      <c r="S422" s="13">
        <f>'data-value'!S422*100/'data-volume'!S422</f>
        <v>88.463073265417634</v>
      </c>
      <c r="T422" s="13">
        <f>'data-value'!T422*100/'data-volume'!T422</f>
        <v>84.407607515805054</v>
      </c>
      <c r="U422" s="13">
        <f>'data-value'!U422*100/'data-volume'!U422</f>
        <v>89.080125822115747</v>
      </c>
      <c r="V422" s="13">
        <f>'data-value'!V422*100/'data-volume'!V422</f>
        <v>98.771134126057902</v>
      </c>
      <c r="W422" s="13">
        <f>'data-value'!W422*100/'data-volume'!W422</f>
        <v>101.35358665972565</v>
      </c>
      <c r="X422" s="13">
        <f>'data-value'!X422*100/'data-volume'!X422</f>
        <v>99.266264233977566</v>
      </c>
      <c r="Y422" s="13">
        <f>'data-value'!Y422*100/'data-volume'!Y422</f>
        <v>100.96797114831497</v>
      </c>
      <c r="Z422" s="13">
        <f>'data-value'!Z422*100/'data-volume'!Z422</f>
        <v>99.483695641005511</v>
      </c>
      <c r="AA422" s="13">
        <f>'data-value'!AA422*100/'data-volume'!AA422</f>
        <v>100.46427457857104</v>
      </c>
      <c r="AB422" s="13">
        <f>'data-value'!AB422*100/'data-volume'!AB422</f>
        <v>99.999999999999929</v>
      </c>
      <c r="AC422" s="13">
        <f>'data-value'!AC422*100/'data-volume'!AC422</f>
        <v>100.81640594093797</v>
      </c>
      <c r="AD422" s="13">
        <f>'data-value'!AD422*100/'data-volume'!AD422</f>
        <v>96.752630765667362</v>
      </c>
      <c r="AE422" s="13">
        <f>'data-value'!AE422*100/'data-volume'!AE422</f>
        <v>102.0005346498283</v>
      </c>
      <c r="AF422" s="13">
        <f>'data-value'!AF422*100/'data-volume'!AF422</f>
        <v>105.34636859063906</v>
      </c>
      <c r="AG422" s="13">
        <f>'data-value'!AG422*100/'data-volume'!AG422</f>
        <v>101.16730463119127</v>
      </c>
      <c r="AH422" s="13">
        <f>'data-value'!AH422*100/'data-volume'!AH422</f>
        <v>107.69635061032409</v>
      </c>
      <c r="AI422" s="13"/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  <c r="BE422" s="37"/>
      <c r="BF422" s="37"/>
      <c r="BG422" s="37"/>
      <c r="BH422" s="37"/>
      <c r="BI422" s="43"/>
      <c r="BJ422" s="37"/>
      <c r="BK422" s="37"/>
      <c r="BL422" s="37"/>
      <c r="BM422" s="37"/>
      <c r="BN422" s="37"/>
      <c r="BO422" s="37"/>
      <c r="BP422" s="16"/>
      <c r="BQ422" s="40"/>
    </row>
    <row r="423" spans="1:69" x14ac:dyDescent="0.25">
      <c r="A423" s="31">
        <v>37</v>
      </c>
      <c r="B423" s="31" t="s">
        <v>539</v>
      </c>
      <c r="C423" s="13">
        <f>'data-value'!C423*100/'data-volume'!C423</f>
        <v>64.499134090965825</v>
      </c>
      <c r="D423" s="13">
        <f>'data-value'!D423*100/'data-volume'!D423</f>
        <v>68.670447798642172</v>
      </c>
      <c r="E423" s="13">
        <f>'data-value'!E423*100/'data-volume'!E423</f>
        <v>71.027040145542102</v>
      </c>
      <c r="F423" s="13">
        <f>'data-value'!F423*100/'data-volume'!F423</f>
        <v>72.924190598405602</v>
      </c>
      <c r="G423" s="13">
        <f>'data-value'!G423*100/'data-volume'!G423</f>
        <v>75.284402475180144</v>
      </c>
      <c r="H423" s="13">
        <f>'data-value'!H423*100/'data-volume'!H423</f>
        <v>78.134080661163409</v>
      </c>
      <c r="I423" s="13">
        <f>'data-value'!I423*100/'data-volume'!I423</f>
        <v>78.830405973870739</v>
      </c>
      <c r="J423" s="13">
        <f>'data-value'!J423*100/'data-volume'!J423</f>
        <v>80.873307689361596</v>
      </c>
      <c r="K423" s="13">
        <f>'data-value'!K423*100/'data-volume'!K423</f>
        <v>81.62215984368467</v>
      </c>
      <c r="L423" s="13">
        <f>'data-value'!L423*100/'data-volume'!L423</f>
        <v>82.990437977630336</v>
      </c>
      <c r="M423" s="13">
        <f>'data-value'!M423*100/'data-volume'!M423</f>
        <v>84.836788782930412</v>
      </c>
      <c r="N423" s="13">
        <f>'data-value'!N423*100/'data-volume'!N423</f>
        <v>87.515506561497688</v>
      </c>
      <c r="O423" s="13">
        <f>'data-value'!O423*100/'data-volume'!O423</f>
        <v>89.193364474493137</v>
      </c>
      <c r="P423" s="13">
        <f>'data-value'!P423*100/'data-volume'!P423</f>
        <v>91.031141621616158</v>
      </c>
      <c r="Q423" s="13">
        <f>'data-value'!Q423*100/'data-volume'!Q423</f>
        <v>92.304276973392547</v>
      </c>
      <c r="R423" s="13">
        <f>'data-value'!R423*100/'data-volume'!R423</f>
        <v>93.26940781435124</v>
      </c>
      <c r="S423" s="13">
        <f>'data-value'!S423*100/'data-volume'!S423</f>
        <v>93.910190922240204</v>
      </c>
      <c r="T423" s="13">
        <f>'data-value'!T423*100/'data-volume'!T423</f>
        <v>94.288063020614231</v>
      </c>
      <c r="U423" s="13">
        <f>'data-value'!U423*100/'data-volume'!U423</f>
        <v>94.275315366995812</v>
      </c>
      <c r="V423" s="13">
        <f>'data-value'!V423*100/'data-volume'!V423</f>
        <v>94.68719474170959</v>
      </c>
      <c r="W423" s="13">
        <f>'data-value'!W423*100/'data-volume'!W423</f>
        <v>95.63135130439305</v>
      </c>
      <c r="X423" s="13">
        <f>'data-value'!X423*100/'data-volume'!X423</f>
        <v>96.529801509703034</v>
      </c>
      <c r="Y423" s="13">
        <f>'data-value'!Y423*100/'data-volume'!Y423</f>
        <v>97.768494945321322</v>
      </c>
      <c r="Z423" s="13">
        <f>'data-value'!Z423*100/'data-volume'!Z423</f>
        <v>98.222287361416534</v>
      </c>
      <c r="AA423" s="13">
        <f>'data-value'!AA423*100/'data-volume'!AA423</f>
        <v>99.097708025983692</v>
      </c>
      <c r="AB423" s="13">
        <f>'data-value'!AB423*100/'data-volume'!AB423</f>
        <v>99.999999999999943</v>
      </c>
      <c r="AC423" s="13">
        <f>'data-value'!AC423*100/'data-volume'!AC423</f>
        <v>100.96862005256938</v>
      </c>
      <c r="AD423" s="13">
        <f>'data-value'!AD423*100/'data-volume'!AD423</f>
        <v>102.10567837805105</v>
      </c>
      <c r="AE423" s="13">
        <f>'data-value'!AE423*100/'data-volume'!AE423</f>
        <v>103.43374495872673</v>
      </c>
      <c r="AF423" s="13">
        <f>'data-value'!AF423*100/'data-volume'!AF423</f>
        <v>104.61284001375822</v>
      </c>
      <c r="AG423" s="13">
        <f>'data-value'!AG423*100/'data-volume'!AG423</f>
        <v>105.43719349729452</v>
      </c>
      <c r="AH423" s="13">
        <f>'data-value'!AH423*100/'data-volume'!AH423</f>
        <v>106.95325974931966</v>
      </c>
      <c r="AI423" s="13"/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  <c r="AX423" s="37"/>
      <c r="AY423" s="37"/>
      <c r="AZ423" s="37"/>
      <c r="BA423" s="37"/>
      <c r="BB423" s="37"/>
      <c r="BC423" s="37"/>
      <c r="BD423" s="37"/>
      <c r="BE423" s="37"/>
      <c r="BF423" s="37"/>
      <c r="BG423" s="37"/>
      <c r="BH423" s="37"/>
      <c r="BI423" s="43"/>
      <c r="BJ423" s="37"/>
      <c r="BK423" s="37"/>
      <c r="BL423" s="37"/>
      <c r="BM423" s="37"/>
      <c r="BN423" s="37"/>
      <c r="BO423" s="37"/>
      <c r="BP423" s="16"/>
      <c r="BQ423" s="40"/>
    </row>
    <row r="424" spans="1:69" x14ac:dyDescent="0.25">
      <c r="A424" s="31">
        <v>38</v>
      </c>
      <c r="B424" s="31" t="s">
        <v>540</v>
      </c>
      <c r="C424" s="13">
        <f>'data-value'!C424*100/'data-volume'!C424</f>
        <v>63.637594205366959</v>
      </c>
      <c r="D424" s="13">
        <f>'data-value'!D424*100/'data-volume'!D424</f>
        <v>66.817663895883456</v>
      </c>
      <c r="E424" s="13">
        <f>'data-value'!E424*100/'data-volume'!E424</f>
        <v>70.121044980723312</v>
      </c>
      <c r="F424" s="13">
        <f>'data-value'!F424*100/'data-volume'!F424</f>
        <v>72.606931388202852</v>
      </c>
      <c r="G424" s="13">
        <f>'data-value'!G424*100/'data-volume'!G424</f>
        <v>75.07548790305097</v>
      </c>
      <c r="H424" s="13">
        <f>'data-value'!H424*100/'data-volume'!H424</f>
        <v>78.287772531253808</v>
      </c>
      <c r="I424" s="13">
        <f>'data-value'!I424*100/'data-volume'!I424</f>
        <v>81.160206495804729</v>
      </c>
      <c r="J424" s="13">
        <f>'data-value'!J424*100/'data-volume'!J424</f>
        <v>83.224717668527006</v>
      </c>
      <c r="K424" s="13">
        <f>'data-value'!K424*100/'data-volume'!K424</f>
        <v>85.23942719736381</v>
      </c>
      <c r="L424" s="13">
        <f>'data-value'!L424*100/'data-volume'!L424</f>
        <v>87.402549290063973</v>
      </c>
      <c r="M424" s="13">
        <f>'data-value'!M424*100/'data-volume'!M424</f>
        <v>89.05874417859863</v>
      </c>
      <c r="N424" s="13">
        <f>'data-value'!N424*100/'data-volume'!N424</f>
        <v>90.824383981655785</v>
      </c>
      <c r="O424" s="13">
        <f>'data-value'!O424*100/'data-volume'!O424</f>
        <v>91.631879745992947</v>
      </c>
      <c r="P424" s="13">
        <f>'data-value'!P424*100/'data-volume'!P424</f>
        <v>93.441483432375321</v>
      </c>
      <c r="Q424" s="13">
        <f>'data-value'!Q424*100/'data-volume'!Q424</f>
        <v>95.059992627073555</v>
      </c>
      <c r="R424" s="13">
        <f>'data-value'!R424*100/'data-volume'!R424</f>
        <v>96.372036473411868</v>
      </c>
      <c r="S424" s="13">
        <f>'data-value'!S424*100/'data-volume'!S424</f>
        <v>97.90514683238834</v>
      </c>
      <c r="T424" s="13">
        <f>'data-value'!T424*100/'data-volume'!T424</f>
        <v>98.899872796951556</v>
      </c>
      <c r="U424" s="13">
        <f>'data-value'!U424*100/'data-volume'!U424</f>
        <v>99.283194789300083</v>
      </c>
      <c r="V424" s="13">
        <f>'data-value'!V424*100/'data-volume'!V424</f>
        <v>100.35276500646805</v>
      </c>
      <c r="W424" s="13">
        <f>'data-value'!W424*100/'data-volume'!W424</f>
        <v>100.4546942360876</v>
      </c>
      <c r="X424" s="13">
        <f>'data-value'!X424*100/'data-volume'!X424</f>
        <v>100.44062664741183</v>
      </c>
      <c r="Y424" s="13">
        <f>'data-value'!Y424*100/'data-volume'!Y424</f>
        <v>100.01039253283417</v>
      </c>
      <c r="Z424" s="13">
        <f>'data-value'!Z424*100/'data-volume'!Z424</f>
        <v>100.18914669234336</v>
      </c>
      <c r="AA424" s="13">
        <f>'data-value'!AA424*100/'data-volume'!AA424</f>
        <v>99.827798986615079</v>
      </c>
      <c r="AB424" s="13">
        <f>'data-value'!AB424*100/'data-volume'!AB424</f>
        <v>100</v>
      </c>
      <c r="AC424" s="13">
        <f>'data-value'!AC424*100/'data-volume'!AC424</f>
        <v>99.651934072038117</v>
      </c>
      <c r="AD424" s="13">
        <f>'data-value'!AD424*100/'data-volume'!AD424</f>
        <v>99.854909908041932</v>
      </c>
      <c r="AE424" s="13">
        <f>'data-value'!AE424*100/'data-volume'!AE424</f>
        <v>100.15966255714838</v>
      </c>
      <c r="AF424" s="13">
        <f>'data-value'!AF424*100/'data-volume'!AF424</f>
        <v>100.77536156809799</v>
      </c>
      <c r="AG424" s="13">
        <f>'data-value'!AG424*100/'data-volume'!AG424</f>
        <v>100.86175881082593</v>
      </c>
      <c r="AH424" s="13">
        <f>'data-value'!AH424*100/'data-volume'!AH424</f>
        <v>101.53623922054979</v>
      </c>
      <c r="AI424" s="13"/>
      <c r="AJ424" s="37"/>
      <c r="AK424" s="37"/>
      <c r="AL424" s="37"/>
      <c r="AM424" s="37"/>
      <c r="AN424" s="37"/>
      <c r="AO424" s="37"/>
      <c r="AP424" s="37"/>
      <c r="AQ424" s="37"/>
      <c r="AR424" s="37"/>
      <c r="AS424" s="37"/>
      <c r="AT424" s="37"/>
      <c r="AU424" s="37"/>
      <c r="AV424" s="37"/>
      <c r="AW424" s="37"/>
      <c r="AX424" s="37"/>
      <c r="AY424" s="37"/>
      <c r="AZ424" s="37"/>
      <c r="BA424" s="37"/>
      <c r="BB424" s="37"/>
      <c r="BC424" s="37"/>
      <c r="BD424" s="37"/>
      <c r="BE424" s="37"/>
      <c r="BF424" s="37"/>
      <c r="BG424" s="37"/>
      <c r="BH424" s="37"/>
      <c r="BI424" s="43"/>
      <c r="BJ424" s="37"/>
      <c r="BK424" s="37"/>
      <c r="BL424" s="37"/>
      <c r="BM424" s="37"/>
      <c r="BN424" s="37"/>
      <c r="BO424" s="37"/>
      <c r="BP424" s="16"/>
      <c r="BQ424" s="40"/>
    </row>
    <row r="425" spans="1:69" x14ac:dyDescent="0.25">
      <c r="A425" s="31">
        <v>39</v>
      </c>
      <c r="B425" s="31" t="s">
        <v>541</v>
      </c>
      <c r="C425" s="13">
        <f>'data-value'!C425*100/'data-volume'!C425</f>
        <v>125.71368325745553</v>
      </c>
      <c r="D425" s="13">
        <f>'data-value'!D425*100/'data-volume'!D425</f>
        <v>129.25074161998899</v>
      </c>
      <c r="E425" s="13">
        <f>'data-value'!E425*100/'data-volume'!E425</f>
        <v>132.38688518825612</v>
      </c>
      <c r="F425" s="13">
        <f>'data-value'!F425*100/'data-volume'!F425</f>
        <v>134.63766643749315</v>
      </c>
      <c r="G425" s="13">
        <f>'data-value'!G425*100/'data-volume'!G425</f>
        <v>136.49870944442083</v>
      </c>
      <c r="H425" s="13">
        <f>'data-value'!H425*100/'data-volume'!H425</f>
        <v>138.21459218985245</v>
      </c>
      <c r="I425" s="13">
        <f>'data-value'!I425*100/'data-volume'!I425</f>
        <v>139.70887864023814</v>
      </c>
      <c r="J425" s="13">
        <f>'data-value'!J425*100/'data-volume'!J425</f>
        <v>140.90814104825589</v>
      </c>
      <c r="K425" s="13">
        <f>'data-value'!K425*100/'data-volume'!K425</f>
        <v>141.47837575423813</v>
      </c>
      <c r="L425" s="13">
        <f>'data-value'!L425*100/'data-volume'!L425</f>
        <v>142.45079947834631</v>
      </c>
      <c r="M425" s="13">
        <f>'data-value'!M425*100/'data-volume'!M425</f>
        <v>143.01932402968191</v>
      </c>
      <c r="N425" s="13">
        <f>'data-value'!N425*100/'data-volume'!N425</f>
        <v>142.28468164499137</v>
      </c>
      <c r="O425" s="13">
        <f>'data-value'!O425*100/'data-volume'!O425</f>
        <v>140.6181655708929</v>
      </c>
      <c r="P425" s="13">
        <f>'data-value'!P425*100/'data-volume'!P425</f>
        <v>139.06320340258412</v>
      </c>
      <c r="Q425" s="13">
        <f>'data-value'!Q425*100/'data-volume'!Q425</f>
        <v>137.29743848344648</v>
      </c>
      <c r="R425" s="13">
        <f>'data-value'!R425*100/'data-volume'!R425</f>
        <v>135.46403608760974</v>
      </c>
      <c r="S425" s="13">
        <f>'data-value'!S425*100/'data-volume'!S425</f>
        <v>133.14453063190305</v>
      </c>
      <c r="T425" s="13">
        <f>'data-value'!T425*100/'data-volume'!T425</f>
        <v>129.55684324898894</v>
      </c>
      <c r="U425" s="13">
        <f>'data-value'!U425*100/'data-volume'!U425</f>
        <v>125.92036193495785</v>
      </c>
      <c r="V425" s="13">
        <f>'data-value'!V425*100/'data-volume'!V425</f>
        <v>122.17730542949926</v>
      </c>
      <c r="W425" s="13">
        <f>'data-value'!W425*100/'data-volume'!W425</f>
        <v>118.45358882078246</v>
      </c>
      <c r="X425" s="13">
        <f>'data-value'!X425*100/'data-volume'!X425</f>
        <v>114.76784295403093</v>
      </c>
      <c r="Y425" s="13">
        <f>'data-value'!Y425*100/'data-volume'!Y425</f>
        <v>111.05873359448826</v>
      </c>
      <c r="Z425" s="13">
        <f>'data-value'!Z425*100/'data-volume'!Z425</f>
        <v>107.27878496741606</v>
      </c>
      <c r="AA425" s="13">
        <f>'data-value'!AA425*100/'data-volume'!AA425</f>
        <v>103.42165804887668</v>
      </c>
      <c r="AB425" s="13">
        <f>'data-value'!AB425*100/'data-volume'!AB425</f>
        <v>99.999999999999886</v>
      </c>
      <c r="AC425" s="13">
        <f>'data-value'!AC425*100/'data-volume'!AC425</f>
        <v>96.760439869284568</v>
      </c>
      <c r="AD425" s="13">
        <f>'data-value'!AD425*100/'data-volume'!AD425</f>
        <v>93.850960021456842</v>
      </c>
      <c r="AE425" s="13">
        <f>'data-value'!AE425*100/'data-volume'!AE425</f>
        <v>90.747166241745035</v>
      </c>
      <c r="AF425" s="13">
        <f>'data-value'!AF425*100/'data-volume'!AF425</f>
        <v>87.579204722984102</v>
      </c>
      <c r="AG425" s="13">
        <f>'data-value'!AG425*100/'data-volume'!AG425</f>
        <v>84.790532714621378</v>
      </c>
      <c r="AH425" s="13">
        <f>'data-value'!AH425*100/'data-volume'!AH425</f>
        <v>82.244591463380857</v>
      </c>
      <c r="AI425" s="13"/>
      <c r="AJ425" s="37"/>
      <c r="AK425" s="37"/>
      <c r="AL425" s="37"/>
      <c r="AM425" s="37"/>
      <c r="AN425" s="37"/>
      <c r="AO425" s="37"/>
      <c r="AP425" s="37"/>
      <c r="AQ425" s="37"/>
      <c r="AR425" s="37"/>
      <c r="AS425" s="37"/>
      <c r="AT425" s="37"/>
      <c r="AU425" s="37"/>
      <c r="AV425" s="37"/>
      <c r="AW425" s="37"/>
      <c r="AX425" s="37"/>
      <c r="AY425" s="37"/>
      <c r="AZ425" s="37"/>
      <c r="BA425" s="37"/>
      <c r="BB425" s="37"/>
      <c r="BC425" s="37"/>
      <c r="BD425" s="37"/>
      <c r="BE425" s="37"/>
      <c r="BF425" s="37"/>
      <c r="BG425" s="37"/>
      <c r="BH425" s="37"/>
      <c r="BI425" s="43"/>
      <c r="BJ425" s="37"/>
      <c r="BK425" s="37"/>
      <c r="BL425" s="37"/>
      <c r="BM425" s="37"/>
      <c r="BN425" s="37"/>
      <c r="BO425" s="37"/>
      <c r="BP425" s="16"/>
      <c r="BQ425" s="40"/>
    </row>
    <row r="426" spans="1:69" x14ac:dyDescent="0.25">
      <c r="A426" s="31">
        <v>40</v>
      </c>
      <c r="B426" s="31" t="s">
        <v>542</v>
      </c>
      <c r="C426" s="13">
        <f>'data-value'!C426*100/'data-volume'!C426</f>
        <v>191.85303198981828</v>
      </c>
      <c r="D426" s="13">
        <f>'data-value'!D426*100/'data-volume'!D426</f>
        <v>192.69369973707546</v>
      </c>
      <c r="E426" s="13">
        <f>'data-value'!E426*100/'data-volume'!E426</f>
        <v>177.80823292740061</v>
      </c>
      <c r="F426" s="13">
        <f>'data-value'!F426*100/'data-volume'!F426</f>
        <v>173.23111510862483</v>
      </c>
      <c r="G426" s="13">
        <f>'data-value'!G426*100/'data-volume'!G426</f>
        <v>168.487895653951</v>
      </c>
      <c r="H426" s="13">
        <f>'data-value'!H426*100/'data-volume'!H426</f>
        <v>167.05692235839732</v>
      </c>
      <c r="I426" s="13">
        <f>'data-value'!I426*100/'data-volume'!I426</f>
        <v>155.44367783150966</v>
      </c>
      <c r="J426" s="13">
        <f>'data-value'!J426*100/'data-volume'!J426</f>
        <v>160.04526426103189</v>
      </c>
      <c r="K426" s="13">
        <f>'data-value'!K426*100/'data-volume'!K426</f>
        <v>152.78503148650177</v>
      </c>
      <c r="L426" s="13">
        <f>'data-value'!L426*100/'data-volume'!L426</f>
        <v>144.70796924741063</v>
      </c>
      <c r="M426" s="13">
        <f>'data-value'!M426*100/'data-volume'!M426</f>
        <v>143.0548896131854</v>
      </c>
      <c r="N426" s="13">
        <f>'data-value'!N426*100/'data-volume'!N426</f>
        <v>130.07159211072968</v>
      </c>
      <c r="O426" s="13">
        <f>'data-value'!O426*100/'data-volume'!O426</f>
        <v>127.35125978845551</v>
      </c>
      <c r="P426" s="13">
        <f>'data-value'!P426*100/'data-volume'!P426</f>
        <v>120.67345574799501</v>
      </c>
      <c r="Q426" s="13">
        <f>'data-value'!Q426*100/'data-volume'!Q426</f>
        <v>118.4099204180973</v>
      </c>
      <c r="R426" s="13">
        <f>'data-value'!R426*100/'data-volume'!R426</f>
        <v>115.9688725561857</v>
      </c>
      <c r="S426" s="13">
        <f>'data-value'!S426*100/'data-volume'!S426</f>
        <v>113.76099663489893</v>
      </c>
      <c r="T426" s="13">
        <f>'data-value'!T426*100/'data-volume'!T426</f>
        <v>111.55308216843372</v>
      </c>
      <c r="U426" s="13">
        <f>'data-value'!U426*100/'data-volume'!U426</f>
        <v>109.89307835019325</v>
      </c>
      <c r="V426" s="13">
        <f>'data-value'!V426*100/'data-volume'!V426</f>
        <v>107.66385598707679</v>
      </c>
      <c r="W426" s="13">
        <f>'data-value'!W426*100/'data-volume'!W426</f>
        <v>107.03537828461509</v>
      </c>
      <c r="X426" s="13">
        <f>'data-value'!X426*100/'data-volume'!X426</f>
        <v>105.35148942936004</v>
      </c>
      <c r="Y426" s="13">
        <f>'data-value'!Y426*100/'data-volume'!Y426</f>
        <v>105.08307949101125</v>
      </c>
      <c r="Z426" s="13">
        <f>'data-value'!Z426*100/'data-volume'!Z426</f>
        <v>102.44059624266856</v>
      </c>
      <c r="AA426" s="13">
        <f>'data-value'!AA426*100/'data-volume'!AA426</f>
        <v>101.59805018831906</v>
      </c>
      <c r="AB426" s="13">
        <f>'data-value'!AB426*100/'data-volume'!AB426</f>
        <v>99.999999999999972</v>
      </c>
      <c r="AC426" s="13">
        <f>'data-value'!AC426*100/'data-volume'!AC426</f>
        <v>99.105078482824425</v>
      </c>
      <c r="AD426" s="13">
        <f>'data-value'!AD426*100/'data-volume'!AD426</f>
        <v>98.197901994704438</v>
      </c>
      <c r="AE426" s="13">
        <f>'data-value'!AE426*100/'data-volume'!AE426</f>
        <v>97.913587779240032</v>
      </c>
      <c r="AF426" s="13">
        <f>'data-value'!AF426*100/'data-volume'!AF426</f>
        <v>97.286507407851161</v>
      </c>
      <c r="AG426" s="13">
        <f>'data-value'!AG426*100/'data-volume'!AG426</f>
        <v>96.816705542271421</v>
      </c>
      <c r="AH426" s="13">
        <f>'data-value'!AH426*100/'data-volume'!AH426</f>
        <v>96.399928641600695</v>
      </c>
      <c r="AI426" s="13"/>
      <c r="AJ426" s="37"/>
      <c r="AK426" s="37"/>
      <c r="AL426" s="37"/>
      <c r="AM426" s="37"/>
      <c r="AN426" s="37"/>
      <c r="AO426" s="37"/>
      <c r="AP426" s="37"/>
      <c r="AQ426" s="37"/>
      <c r="AR426" s="37"/>
      <c r="AS426" s="37"/>
      <c r="AT426" s="37"/>
      <c r="AU426" s="37"/>
      <c r="AV426" s="37"/>
      <c r="AW426" s="37"/>
      <c r="AX426" s="37"/>
      <c r="AY426" s="37"/>
      <c r="AZ426" s="37"/>
      <c r="BA426" s="37"/>
      <c r="BB426" s="37"/>
      <c r="BC426" s="37"/>
      <c r="BD426" s="37"/>
      <c r="BE426" s="37"/>
      <c r="BF426" s="37"/>
      <c r="BG426" s="37"/>
      <c r="BH426" s="37"/>
      <c r="BI426" s="43"/>
      <c r="BJ426" s="37"/>
      <c r="BK426" s="37"/>
      <c r="BL426" s="37"/>
      <c r="BM426" s="37"/>
      <c r="BN426" s="37"/>
      <c r="BO426" s="37"/>
      <c r="BP426" s="16"/>
      <c r="BQ426" s="40"/>
    </row>
    <row r="427" spans="1:69" x14ac:dyDescent="0.25">
      <c r="A427" s="31">
        <v>41</v>
      </c>
      <c r="B427" s="31" t="s">
        <v>244</v>
      </c>
      <c r="C427" s="13">
        <f>'data-value'!C427*100/'data-volume'!C427</f>
        <v>137.58895336841437</v>
      </c>
      <c r="D427" s="13">
        <f>'data-value'!D427*100/'data-volume'!D427</f>
        <v>138.71334403202172</v>
      </c>
      <c r="E427" s="13">
        <f>'data-value'!E427*100/'data-volume'!E427</f>
        <v>141.9042784316197</v>
      </c>
      <c r="F427" s="13">
        <f>'data-value'!F427*100/'data-volume'!F427</f>
        <v>144.0448537888513</v>
      </c>
      <c r="G427" s="13">
        <f>'data-value'!G427*100/'data-volume'!G427</f>
        <v>145.82085914523353</v>
      </c>
      <c r="H427" s="13">
        <f>'data-value'!H427*100/'data-volume'!H427</f>
        <v>146.32504093979466</v>
      </c>
      <c r="I427" s="13">
        <f>'data-value'!I427*100/'data-volume'!I427</f>
        <v>146.6125108620852</v>
      </c>
      <c r="J427" s="13">
        <f>'data-value'!J427*100/'data-volume'!J427</f>
        <v>145.67922782612706</v>
      </c>
      <c r="K427" s="13">
        <f>'data-value'!K427*100/'data-volume'!K427</f>
        <v>143.03272579709014</v>
      </c>
      <c r="L427" s="13">
        <f>'data-value'!L427*100/'data-volume'!L427</f>
        <v>140.65423462328187</v>
      </c>
      <c r="M427" s="13">
        <f>'data-value'!M427*100/'data-volume'!M427</f>
        <v>136.9321788388981</v>
      </c>
      <c r="N427" s="13">
        <f>'data-value'!N427*100/'data-volume'!N427</f>
        <v>132.23145181072925</v>
      </c>
      <c r="O427" s="13">
        <f>'data-value'!O427*100/'data-volume'!O427</f>
        <v>127.05460562732978</v>
      </c>
      <c r="P427" s="13">
        <f>'data-value'!P427*100/'data-volume'!P427</f>
        <v>122.83646323367009</v>
      </c>
      <c r="Q427" s="13">
        <f>'data-value'!Q427*100/'data-volume'!Q427</f>
        <v>119.23035635683786</v>
      </c>
      <c r="R427" s="13">
        <f>'data-value'!R427*100/'data-volume'!R427</f>
        <v>116.2563383728275</v>
      </c>
      <c r="S427" s="13">
        <f>'data-value'!S427*100/'data-volume'!S427</f>
        <v>113.33831342703475</v>
      </c>
      <c r="T427" s="13">
        <f>'data-value'!T427*100/'data-volume'!T427</f>
        <v>110.29681123733523</v>
      </c>
      <c r="U427" s="13">
        <f>'data-value'!U427*100/'data-volume'!U427</f>
        <v>107.24591613587016</v>
      </c>
      <c r="V427" s="13">
        <f>'data-value'!V427*100/'data-volume'!V427</f>
        <v>105.24701430843906</v>
      </c>
      <c r="W427" s="13">
        <f>'data-value'!W427*100/'data-volume'!W427</f>
        <v>104.03870696433097</v>
      </c>
      <c r="X427" s="13">
        <f>'data-value'!X427*100/'data-volume'!X427</f>
        <v>103.21715655077243</v>
      </c>
      <c r="Y427" s="13">
        <f>'data-value'!Y427*100/'data-volume'!Y427</f>
        <v>102.51060145915659</v>
      </c>
      <c r="Z427" s="13">
        <f>'data-value'!Z427*100/'data-volume'!Z427</f>
        <v>101.08902454716856</v>
      </c>
      <c r="AA427" s="13">
        <f>'data-value'!AA427*100/'data-volume'!AA427</f>
        <v>100.24670172019295</v>
      </c>
      <c r="AB427" s="13">
        <f>'data-value'!AB427*100/'data-volume'!AB427</f>
        <v>99.999999999999957</v>
      </c>
      <c r="AC427" s="13">
        <f>'data-value'!AC427*100/'data-volume'!AC427</f>
        <v>99.951818735649269</v>
      </c>
      <c r="AD427" s="13">
        <f>'data-value'!AD427*100/'data-volume'!AD427</f>
        <v>100.4082230236299</v>
      </c>
      <c r="AE427" s="13">
        <f>'data-value'!AE427*100/'data-volume'!AE427</f>
        <v>100.48466269869002</v>
      </c>
      <c r="AF427" s="13">
        <f>'data-value'!AF427*100/'data-volume'!AF427</f>
        <v>100.55570061919701</v>
      </c>
      <c r="AG427" s="13">
        <f>'data-value'!AG427*100/'data-volume'!AG427</f>
        <v>100.44491221211833</v>
      </c>
      <c r="AH427" s="13">
        <f>'data-value'!AH427*100/'data-volume'!AH427</f>
        <v>100.07915369831915</v>
      </c>
      <c r="AI427" s="13"/>
      <c r="AJ427" s="37"/>
      <c r="AK427" s="37"/>
      <c r="AL427" s="37"/>
      <c r="AM427" s="37"/>
      <c r="AN427" s="37"/>
      <c r="AO427" s="37"/>
      <c r="AP427" s="37"/>
      <c r="AQ427" s="37"/>
      <c r="AR427" s="37"/>
      <c r="AS427" s="37"/>
      <c r="AT427" s="37"/>
      <c r="AU427" s="37"/>
      <c r="AV427" s="37"/>
      <c r="AW427" s="37"/>
      <c r="AX427" s="37"/>
      <c r="AY427" s="37"/>
      <c r="AZ427" s="37"/>
      <c r="BA427" s="37"/>
      <c r="BB427" s="37"/>
      <c r="BC427" s="37"/>
      <c r="BD427" s="37"/>
      <c r="BE427" s="37"/>
      <c r="BF427" s="37"/>
      <c r="BG427" s="37"/>
      <c r="BH427" s="37"/>
      <c r="BI427" s="43"/>
      <c r="BJ427" s="37"/>
      <c r="BK427" s="37"/>
      <c r="BL427" s="37"/>
      <c r="BM427" s="37"/>
      <c r="BN427" s="37"/>
      <c r="BO427" s="37"/>
      <c r="BP427" s="16"/>
      <c r="BQ427" s="40"/>
    </row>
    <row r="428" spans="1:69" x14ac:dyDescent="0.25">
      <c r="A428" s="31">
        <v>42</v>
      </c>
      <c r="B428" s="31" t="s">
        <v>543</v>
      </c>
      <c r="C428" s="13">
        <f>'data-value'!C428*100/'data-volume'!C428</f>
        <v>295.93301085067441</v>
      </c>
      <c r="D428" s="13">
        <f>'data-value'!D428*100/'data-volume'!D428</f>
        <v>282.14388016734932</v>
      </c>
      <c r="E428" s="13">
        <f>'data-value'!E428*100/'data-volume'!E428</f>
        <v>267.10267563124256</v>
      </c>
      <c r="F428" s="13">
        <f>'data-value'!F428*100/'data-volume'!F428</f>
        <v>255.58955466950715</v>
      </c>
      <c r="G428" s="13">
        <f>'data-value'!G428*100/'data-volume'!G428</f>
        <v>241.74281821955836</v>
      </c>
      <c r="H428" s="13">
        <f>'data-value'!H428*100/'data-volume'!H428</f>
        <v>236.10526943523999</v>
      </c>
      <c r="I428" s="13">
        <f>'data-value'!I428*100/'data-volume'!I428</f>
        <v>222.77306347157668</v>
      </c>
      <c r="J428" s="13">
        <f>'data-value'!J428*100/'data-volume'!J428</f>
        <v>206.70640526592805</v>
      </c>
      <c r="K428" s="13">
        <f>'data-value'!K428*100/'data-volume'!K428</f>
        <v>193.72866855725837</v>
      </c>
      <c r="L428" s="13">
        <f>'data-value'!L428*100/'data-volume'!L428</f>
        <v>182.50632583152881</v>
      </c>
      <c r="M428" s="13">
        <f>'data-value'!M428*100/'data-volume'!M428</f>
        <v>167.11668027215956</v>
      </c>
      <c r="N428" s="13">
        <f>'data-value'!N428*100/'data-volume'!N428</f>
        <v>155.75317419242418</v>
      </c>
      <c r="O428" s="13">
        <f>'data-value'!O428*100/'data-volume'!O428</f>
        <v>147.70730756627967</v>
      </c>
      <c r="P428" s="13">
        <f>'data-value'!P428*100/'data-volume'!P428</f>
        <v>141.09545080888907</v>
      </c>
      <c r="Q428" s="13">
        <f>'data-value'!Q428*100/'data-volume'!Q428</f>
        <v>137.30476217595893</v>
      </c>
      <c r="R428" s="13">
        <f>'data-value'!R428*100/'data-volume'!R428</f>
        <v>132.51620624090009</v>
      </c>
      <c r="S428" s="13">
        <f>'data-value'!S428*100/'data-volume'!S428</f>
        <v>128.69302367431831</v>
      </c>
      <c r="T428" s="13">
        <f>'data-value'!T428*100/'data-volume'!T428</f>
        <v>123.29710762786669</v>
      </c>
      <c r="U428" s="13">
        <f>'data-value'!U428*100/'data-volume'!U428</f>
        <v>117.65096842942931</v>
      </c>
      <c r="V428" s="13">
        <f>'data-value'!V428*100/'data-volume'!V428</f>
        <v>113.73683860490506</v>
      </c>
      <c r="W428" s="13">
        <f>'data-value'!W428*100/'data-volume'!W428</f>
        <v>111.15796044349972</v>
      </c>
      <c r="X428" s="13">
        <f>'data-value'!X428*100/'data-volume'!X428</f>
        <v>108.70616881915021</v>
      </c>
      <c r="Y428" s="13">
        <f>'data-value'!Y428*100/'data-volume'!Y428</f>
        <v>106.5024943405348</v>
      </c>
      <c r="Z428" s="13">
        <f>'data-value'!Z428*100/'data-volume'!Z428</f>
        <v>104.83560031149894</v>
      </c>
      <c r="AA428" s="13">
        <f>'data-value'!AA428*100/'data-volume'!AA428</f>
        <v>102.24075825068296</v>
      </c>
      <c r="AB428" s="13">
        <f>'data-value'!AB428*100/'data-volume'!AB428</f>
        <v>99.999999999999929</v>
      </c>
      <c r="AC428" s="13">
        <f>'data-value'!AC428*100/'data-volume'!AC428</f>
        <v>98.339457997972062</v>
      </c>
      <c r="AD428" s="13">
        <f>'data-value'!AD428*100/'data-volume'!AD428</f>
        <v>97.031950538912753</v>
      </c>
      <c r="AE428" s="13">
        <f>'data-value'!AE428*100/'data-volume'!AE428</f>
        <v>94.858026300924905</v>
      </c>
      <c r="AF428" s="13">
        <f>'data-value'!AF428*100/'data-volume'!AF428</f>
        <v>93.511089097137329</v>
      </c>
      <c r="AG428" s="13">
        <f>'data-value'!AG428*100/'data-volume'!AG428</f>
        <v>92.452745567096926</v>
      </c>
      <c r="AH428" s="13">
        <f>'data-value'!AH428*100/'data-volume'!AH428</f>
        <v>91.100990913273591</v>
      </c>
      <c r="AI428" s="13"/>
      <c r="AJ428" s="37"/>
      <c r="AK428" s="37"/>
      <c r="AL428" s="37"/>
      <c r="AM428" s="37"/>
      <c r="AN428" s="37"/>
      <c r="AO428" s="37"/>
      <c r="AP428" s="37"/>
      <c r="AQ428" s="37"/>
      <c r="AR428" s="37"/>
      <c r="AS428" s="37"/>
      <c r="AT428" s="37"/>
      <c r="AU428" s="37"/>
      <c r="AV428" s="37"/>
      <c r="AW428" s="37"/>
      <c r="AX428" s="37"/>
      <c r="AY428" s="37"/>
      <c r="AZ428" s="37"/>
      <c r="BA428" s="37"/>
      <c r="BB428" s="37"/>
      <c r="BC428" s="37"/>
      <c r="BD428" s="37"/>
      <c r="BE428" s="37"/>
      <c r="BF428" s="37"/>
      <c r="BG428" s="37"/>
      <c r="BH428" s="37"/>
      <c r="BI428" s="43"/>
      <c r="BJ428" s="37"/>
      <c r="BK428" s="37"/>
      <c r="BL428" s="37"/>
      <c r="BM428" s="37"/>
      <c r="BN428" s="37"/>
      <c r="BO428" s="37"/>
      <c r="BP428" s="16"/>
      <c r="BQ428" s="40"/>
    </row>
    <row r="429" spans="1:69" x14ac:dyDescent="0.25">
      <c r="A429" s="31">
        <v>43</v>
      </c>
      <c r="B429" s="31" t="s">
        <v>544</v>
      </c>
      <c r="C429" s="13">
        <f>'data-value'!C429*100/'data-volume'!C429</f>
        <v>106.93755516207297</v>
      </c>
      <c r="D429" s="13">
        <f>'data-value'!D429*100/'data-volume'!D429</f>
        <v>107.78493846023675</v>
      </c>
      <c r="E429" s="13">
        <f>'data-value'!E429*100/'data-volume'!E429</f>
        <v>108.53197197037539</v>
      </c>
      <c r="F429" s="13">
        <f>'data-value'!F429*100/'data-volume'!F429</f>
        <v>110.65401722825756</v>
      </c>
      <c r="G429" s="13">
        <f>'data-value'!G429*100/'data-volume'!G429</f>
        <v>114.40077011279872</v>
      </c>
      <c r="H429" s="13">
        <f>'data-value'!H429*100/'data-volume'!H429</f>
        <v>119.09290542050337</v>
      </c>
      <c r="I429" s="13">
        <f>'data-value'!I429*100/'data-volume'!I429</f>
        <v>122.23125508682202</v>
      </c>
      <c r="J429" s="13">
        <f>'data-value'!J429*100/'data-volume'!J429</f>
        <v>120.37793076283833</v>
      </c>
      <c r="K429" s="13">
        <f>'data-value'!K429*100/'data-volume'!K429</f>
        <v>120.52046312894977</v>
      </c>
      <c r="L429" s="13">
        <f>'data-value'!L429*100/'data-volume'!L429</f>
        <v>117.87264756534688</v>
      </c>
      <c r="M429" s="13">
        <f>'data-value'!M429*100/'data-volume'!M429</f>
        <v>114.48432649706895</v>
      </c>
      <c r="N429" s="13">
        <f>'data-value'!N429*100/'data-volume'!N429</f>
        <v>111.58195941665601</v>
      </c>
      <c r="O429" s="13">
        <f>'data-value'!O429*100/'data-volume'!O429</f>
        <v>112.70183364475125</v>
      </c>
      <c r="P429" s="13">
        <f>'data-value'!P429*100/'data-volume'!P429</f>
        <v>115.07439932296768</v>
      </c>
      <c r="Q429" s="13">
        <f>'data-value'!Q429*100/'data-volume'!Q429</f>
        <v>116.64642698981109</v>
      </c>
      <c r="R429" s="13">
        <f>'data-value'!R429*100/'data-volume'!R429</f>
        <v>117.70565030879298</v>
      </c>
      <c r="S429" s="13">
        <f>'data-value'!S429*100/'data-volume'!S429</f>
        <v>116.24725413691556</v>
      </c>
      <c r="T429" s="13">
        <f>'data-value'!T429*100/'data-volume'!T429</f>
        <v>113.98871732313323</v>
      </c>
      <c r="U429" s="13">
        <f>'data-value'!U429*100/'data-volume'!U429</f>
        <v>111.28343928800149</v>
      </c>
      <c r="V429" s="13">
        <f>'data-value'!V429*100/'data-volume'!V429</f>
        <v>109.30939637951971</v>
      </c>
      <c r="W429" s="13">
        <f>'data-value'!W429*100/'data-volume'!W429</f>
        <v>107.52758246090464</v>
      </c>
      <c r="X429" s="13">
        <f>'data-value'!X429*100/'data-volume'!X429</f>
        <v>106.68675830496359</v>
      </c>
      <c r="Y429" s="13">
        <f>'data-value'!Y429*100/'data-volume'!Y429</f>
        <v>105.54234534984532</v>
      </c>
      <c r="Z429" s="13">
        <f>'data-value'!Z429*100/'data-volume'!Z429</f>
        <v>103.6316523351483</v>
      </c>
      <c r="AA429" s="13">
        <f>'data-value'!AA429*100/'data-volume'!AA429</f>
        <v>101.76880823716142</v>
      </c>
      <c r="AB429" s="13">
        <f>'data-value'!AB429*100/'data-volume'!AB429</f>
        <v>100.00000000000001</v>
      </c>
      <c r="AC429" s="13">
        <f>'data-value'!AC429*100/'data-volume'!AC429</f>
        <v>98.234448811783452</v>
      </c>
      <c r="AD429" s="13">
        <f>'data-value'!AD429*100/'data-volume'!AD429</f>
        <v>96.751419338922261</v>
      </c>
      <c r="AE429" s="13">
        <f>'data-value'!AE429*100/'data-volume'!AE429</f>
        <v>95.242927584694712</v>
      </c>
      <c r="AF429" s="13">
        <f>'data-value'!AF429*100/'data-volume'!AF429</f>
        <v>94.209441554969942</v>
      </c>
      <c r="AG429" s="13">
        <f>'data-value'!AG429*100/'data-volume'!AG429</f>
        <v>93.044920836156862</v>
      </c>
      <c r="AH429" s="13">
        <f>'data-value'!AH429*100/'data-volume'!AH429</f>
        <v>91.808434993700985</v>
      </c>
      <c r="AI429" s="13"/>
      <c r="AJ429" s="37"/>
      <c r="AK429" s="37"/>
      <c r="AL429" s="37"/>
      <c r="AM429" s="37"/>
      <c r="AN429" s="37"/>
      <c r="AO429" s="37"/>
      <c r="AP429" s="37"/>
      <c r="AQ429" s="37"/>
      <c r="AR429" s="37"/>
      <c r="AS429" s="37"/>
      <c r="AT429" s="37"/>
      <c r="AU429" s="37"/>
      <c r="AV429" s="37"/>
      <c r="AW429" s="37"/>
      <c r="AX429" s="37"/>
      <c r="AY429" s="37"/>
      <c r="AZ429" s="37"/>
      <c r="BA429" s="37"/>
      <c r="BB429" s="37"/>
      <c r="BC429" s="37"/>
      <c r="BD429" s="37"/>
      <c r="BE429" s="37"/>
      <c r="BF429" s="37"/>
      <c r="BG429" s="37"/>
      <c r="BH429" s="37"/>
      <c r="BI429" s="43"/>
      <c r="BJ429" s="37"/>
      <c r="BK429" s="37"/>
      <c r="BL429" s="37"/>
      <c r="BM429" s="37"/>
      <c r="BN429" s="37"/>
      <c r="BO429" s="37"/>
      <c r="BP429" s="16"/>
      <c r="BQ429" s="40"/>
    </row>
    <row r="430" spans="1:69" x14ac:dyDescent="0.25">
      <c r="A430" s="31">
        <v>44</v>
      </c>
      <c r="B430" s="31" t="s">
        <v>545</v>
      </c>
      <c r="C430" s="13">
        <f>'data-value'!C430*100/'data-volume'!C430</f>
        <v>145.13719773962802</v>
      </c>
      <c r="D430" s="13">
        <f>'data-value'!D430*100/'data-volume'!D430</f>
        <v>192.26573716589772</v>
      </c>
      <c r="E430" s="13">
        <f>'data-value'!E430*100/'data-volume'!E430</f>
        <v>171.33284355288916</v>
      </c>
      <c r="F430" s="13">
        <f>'data-value'!F430*100/'data-volume'!F430</f>
        <v>155.8541680919148</v>
      </c>
      <c r="G430" s="13">
        <f>'data-value'!G430*100/'data-volume'!G430</f>
        <v>89.148475791862779</v>
      </c>
      <c r="H430" s="13">
        <f>'data-value'!H430*100/'data-volume'!H430</f>
        <v>93.001987101044961</v>
      </c>
      <c r="I430" s="13">
        <f>'data-value'!I430*100/'data-volume'!I430</f>
        <v>19.788500506585606</v>
      </c>
      <c r="J430" s="13">
        <f>'data-value'!J430*100/'data-volume'!J430</f>
        <v>37.041152720672663</v>
      </c>
      <c r="K430" s="13">
        <f>'data-value'!K430*100/'data-volume'!K430</f>
        <v>74.714838194351657</v>
      </c>
      <c r="L430" s="13">
        <f>'data-value'!L430*100/'data-volume'!L430</f>
        <v>68.541202942405505</v>
      </c>
      <c r="M430" s="13">
        <f>'data-value'!M430*100/'data-volume'!M430</f>
        <v>61.361841534743562</v>
      </c>
      <c r="N430" s="13">
        <f>'data-value'!N430*100/'data-volume'!N430</f>
        <v>98.665893058362542</v>
      </c>
      <c r="O430" s="13">
        <f>'data-value'!O430*100/'data-volume'!O430</f>
        <v>94.032700691837235</v>
      </c>
      <c r="P430" s="13">
        <f>'data-value'!P430*100/'data-volume'!P430</f>
        <v>83.521406022322196</v>
      </c>
      <c r="Q430" s="13">
        <f>'data-value'!Q430*100/'data-volume'!Q430</f>
        <v>77.412951737421906</v>
      </c>
      <c r="R430" s="13">
        <f>'data-value'!R430*100/'data-volume'!R430</f>
        <v>77.264516950933213</v>
      </c>
      <c r="S430" s="13">
        <f>'data-value'!S430*100/'data-volume'!S430</f>
        <v>91.38822551210886</v>
      </c>
      <c r="T430" s="13">
        <f>'data-value'!T430*100/'data-volume'!T430</f>
        <v>89.012905345807383</v>
      </c>
      <c r="U430" s="13">
        <f>'data-value'!U430*100/'data-volume'!U430</f>
        <v>91.494066809987117</v>
      </c>
      <c r="V430" s="13">
        <f>'data-value'!V430*100/'data-volume'!V430</f>
        <v>88.676602952065906</v>
      </c>
      <c r="W430" s="13">
        <f>'data-value'!W430*100/'data-volume'!W430</f>
        <v>91.827686542393195</v>
      </c>
      <c r="X430" s="13">
        <f>'data-value'!X430*100/'data-volume'!X430</f>
        <v>82.750311250361108</v>
      </c>
      <c r="Y430" s="13">
        <f>'data-value'!Y430*100/'data-volume'!Y430</f>
        <v>76.288373015970279</v>
      </c>
      <c r="Z430" s="13">
        <f>'data-value'!Z430*100/'data-volume'!Z430</f>
        <v>87.980411561304464</v>
      </c>
      <c r="AA430" s="13">
        <f>'data-value'!AA430*100/'data-volume'!AA430</f>
        <v>102.62667860581855</v>
      </c>
      <c r="AB430" s="13">
        <f>'data-value'!AB430*100/'data-volume'!AB430</f>
        <v>100</v>
      </c>
      <c r="AC430" s="13">
        <f>'data-value'!AC430*100/'data-volume'!AC430</f>
        <v>97.166311352830107</v>
      </c>
      <c r="AD430" s="13">
        <f>'data-value'!AD430*100/'data-volume'!AD430</f>
        <v>104.75043130204762</v>
      </c>
      <c r="AE430" s="13">
        <f>'data-value'!AE430*100/'data-volume'!AE430</f>
        <v>98.639175184518763</v>
      </c>
      <c r="AF430" s="13">
        <f>'data-value'!AF430*100/'data-volume'!AF430</f>
        <v>86.593784489439713</v>
      </c>
      <c r="AG430" s="13">
        <f>'data-value'!AG430*100/'data-volume'!AG430</f>
        <v>89.033200169126459</v>
      </c>
      <c r="AH430" s="13">
        <f>'data-value'!AH430*100/'data-volume'!AH430</f>
        <v>85.673603215504329</v>
      </c>
      <c r="AI430" s="13"/>
      <c r="AJ430" s="37"/>
      <c r="AK430" s="37"/>
      <c r="AL430" s="37"/>
      <c r="AM430" s="37"/>
      <c r="AN430" s="37"/>
      <c r="AO430" s="37"/>
      <c r="AP430" s="37"/>
      <c r="AQ430" s="37"/>
      <c r="AR430" s="37"/>
      <c r="AS430" s="37"/>
      <c r="AT430" s="37"/>
      <c r="AU430" s="37"/>
      <c r="AV430" s="37"/>
      <c r="AW430" s="37"/>
      <c r="AX430" s="37"/>
      <c r="AY430" s="37"/>
      <c r="AZ430" s="37"/>
      <c r="BA430" s="37"/>
      <c r="BB430" s="37"/>
      <c r="BC430" s="37"/>
      <c r="BD430" s="37"/>
      <c r="BE430" s="37"/>
      <c r="BF430" s="37"/>
      <c r="BG430" s="37"/>
      <c r="BH430" s="37"/>
      <c r="BI430" s="43"/>
      <c r="BJ430" s="37"/>
      <c r="BK430" s="37"/>
      <c r="BL430" s="37"/>
      <c r="BM430" s="37"/>
      <c r="BN430" s="37"/>
      <c r="BO430" s="37"/>
      <c r="BP430" s="16"/>
      <c r="BQ430" s="40"/>
    </row>
    <row r="431" spans="1:69" x14ac:dyDescent="0.25">
      <c r="A431" s="31">
        <v>45</v>
      </c>
      <c r="B431" s="31" t="s">
        <v>546</v>
      </c>
      <c r="C431" s="13">
        <f>'data-value'!C431*100/'data-volume'!C431</f>
        <v>45.470854966782099</v>
      </c>
      <c r="D431" s="13">
        <f>'data-value'!D431*100/'data-volume'!D431</f>
        <v>48.237908246689351</v>
      </c>
      <c r="E431" s="13">
        <f>'data-value'!E431*100/'data-volume'!E431</f>
        <v>50.600583558807358</v>
      </c>
      <c r="F431" s="13">
        <f>'data-value'!F431*100/'data-volume'!F431</f>
        <v>52.756190336014967</v>
      </c>
      <c r="G431" s="13">
        <f>'data-value'!G431*100/'data-volume'!G431</f>
        <v>54.57012571478149</v>
      </c>
      <c r="H431" s="13">
        <f>'data-value'!H431*100/'data-volume'!H431</f>
        <v>56.279906722746908</v>
      </c>
      <c r="I431" s="13">
        <f>'data-value'!I431*100/'data-volume'!I431</f>
        <v>58.039987912698969</v>
      </c>
      <c r="J431" s="13">
        <f>'data-value'!J431*100/'data-volume'!J431</f>
        <v>60.047344258947895</v>
      </c>
      <c r="K431" s="13">
        <f>'data-value'!K431*100/'data-volume'!K431</f>
        <v>62.147024365780766</v>
      </c>
      <c r="L431" s="13">
        <f>'data-value'!L431*100/'data-volume'!L431</f>
        <v>64.225424262739011</v>
      </c>
      <c r="M431" s="13">
        <f>'data-value'!M431*100/'data-volume'!M431</f>
        <v>66.395659536473119</v>
      </c>
      <c r="N431" s="13">
        <f>'data-value'!N431*100/'data-volume'!N431</f>
        <v>68.703676379169679</v>
      </c>
      <c r="O431" s="13">
        <f>'data-value'!O431*100/'data-volume'!O431</f>
        <v>71.195693615271978</v>
      </c>
      <c r="P431" s="13">
        <f>'data-value'!P431*100/'data-volume'!P431</f>
        <v>73.634926499437441</v>
      </c>
      <c r="Q431" s="13">
        <f>'data-value'!Q431*100/'data-volume'!Q431</f>
        <v>76.084917495142108</v>
      </c>
      <c r="R431" s="13">
        <f>'data-value'!R431*100/'data-volume'!R431</f>
        <v>78.86823115482639</v>
      </c>
      <c r="S431" s="13">
        <f>'data-value'!S431*100/'data-volume'!S431</f>
        <v>81.804784188200486</v>
      </c>
      <c r="T431" s="13">
        <f>'data-value'!T431*100/'data-volume'!T431</f>
        <v>85.141102924083029</v>
      </c>
      <c r="U431" s="13">
        <f>'data-value'!U431*100/'data-volume'!U431</f>
        <v>89.122044322779885</v>
      </c>
      <c r="V431" s="13">
        <f>'data-value'!V431*100/'data-volume'!V431</f>
        <v>93.001186097412443</v>
      </c>
      <c r="W431" s="13">
        <f>'data-value'!W431*100/'data-volume'!W431</f>
        <v>96.053025344175069</v>
      </c>
      <c r="X431" s="13">
        <f>'data-value'!X431*100/'data-volume'!X431</f>
        <v>97.970697959610433</v>
      </c>
      <c r="Y431" s="13">
        <f>'data-value'!Y431*100/'data-volume'!Y431</f>
        <v>98.856336507590839</v>
      </c>
      <c r="Z431" s="13">
        <f>'data-value'!Z431*100/'data-volume'!Z431</f>
        <v>99.251674184495855</v>
      </c>
      <c r="AA431" s="13">
        <f>'data-value'!AA431*100/'data-volume'!AA431</f>
        <v>99.490269098440507</v>
      </c>
      <c r="AB431" s="13">
        <f>'data-value'!AB431*100/'data-volume'!AB431</f>
        <v>99.999999999999943</v>
      </c>
      <c r="AC431" s="13">
        <f>'data-value'!AC431*100/'data-volume'!AC431</f>
        <v>101.09045743920966</v>
      </c>
      <c r="AD431" s="13">
        <f>'data-value'!AD431*100/'data-volume'!AD431</f>
        <v>102.669649519462</v>
      </c>
      <c r="AE431" s="13">
        <f>'data-value'!AE431*100/'data-volume'!AE431</f>
        <v>104.73688557416192</v>
      </c>
      <c r="AF431" s="13">
        <f>'data-value'!AF431*100/'data-volume'!AF431</f>
        <v>107.1407963540824</v>
      </c>
      <c r="AG431" s="13">
        <f>'data-value'!AG431*100/'data-volume'!AG431</f>
        <v>109.92080298264332</v>
      </c>
      <c r="AH431" s="13">
        <f>'data-value'!AH431*100/'data-volume'!AH431</f>
        <v>113.10919425874036</v>
      </c>
      <c r="AI431" s="13"/>
      <c r="AJ431" s="37"/>
      <c r="AK431" s="37"/>
      <c r="AL431" s="37"/>
      <c r="AM431" s="37"/>
      <c r="AN431" s="37"/>
      <c r="AO431" s="37"/>
      <c r="AP431" s="37"/>
      <c r="AQ431" s="37"/>
      <c r="AR431" s="37"/>
      <c r="AS431" s="37"/>
      <c r="AT431" s="37"/>
      <c r="AU431" s="37"/>
      <c r="AV431" s="37"/>
      <c r="AW431" s="37"/>
      <c r="AX431" s="37"/>
      <c r="AY431" s="37"/>
      <c r="AZ431" s="37"/>
      <c r="BA431" s="37"/>
      <c r="BB431" s="37"/>
      <c r="BC431" s="37"/>
      <c r="BD431" s="37"/>
      <c r="BE431" s="37"/>
      <c r="BF431" s="37"/>
      <c r="BG431" s="37"/>
      <c r="BH431" s="37"/>
      <c r="BI431" s="43"/>
      <c r="BJ431" s="37"/>
      <c r="BK431" s="37"/>
      <c r="BL431" s="37"/>
      <c r="BM431" s="37"/>
      <c r="BN431" s="37"/>
      <c r="BO431" s="37"/>
      <c r="BP431" s="16"/>
      <c r="BQ431" s="40"/>
    </row>
    <row r="432" spans="1:69" x14ac:dyDescent="0.25">
      <c r="A432" s="31">
        <v>46</v>
      </c>
      <c r="B432" s="31" t="s">
        <v>547</v>
      </c>
      <c r="C432" s="13">
        <f>'data-value'!C432*100/'data-volume'!C432</f>
        <v>142.10633909127998</v>
      </c>
      <c r="D432" s="13">
        <f>'data-value'!D432*100/'data-volume'!D432</f>
        <v>141.7390972867862</v>
      </c>
      <c r="E432" s="13">
        <f>'data-value'!E432*100/'data-volume'!E432</f>
        <v>141.79377483259367</v>
      </c>
      <c r="F432" s="13">
        <f>'data-value'!F432*100/'data-volume'!F432</f>
        <v>140.51598870280915</v>
      </c>
      <c r="G432" s="13">
        <f>'data-value'!G432*100/'data-volume'!G432</f>
        <v>139.20435732053389</v>
      </c>
      <c r="H432" s="13">
        <f>'data-value'!H432*100/'data-volume'!H432</f>
        <v>137.39846263700022</v>
      </c>
      <c r="I432" s="13">
        <f>'data-value'!I432*100/'data-volume'!I432</f>
        <v>135.3934340586288</v>
      </c>
      <c r="J432" s="13">
        <f>'data-value'!J432*100/'data-volume'!J432</f>
        <v>134.31753645685779</v>
      </c>
      <c r="K432" s="13">
        <f>'data-value'!K432*100/'data-volume'!K432</f>
        <v>132.8420592902238</v>
      </c>
      <c r="L432" s="13">
        <f>'data-value'!L432*100/'data-volume'!L432</f>
        <v>131.41488876014012</v>
      </c>
      <c r="M432" s="13">
        <f>'data-value'!M432*100/'data-volume'!M432</f>
        <v>129.22573962647988</v>
      </c>
      <c r="N432" s="13">
        <f>'data-value'!N432*100/'data-volume'!N432</f>
        <v>125.96699346856934</v>
      </c>
      <c r="O432" s="13">
        <f>'data-value'!O432*100/'data-volume'!O432</f>
        <v>122.48039343318261</v>
      </c>
      <c r="P432" s="13">
        <f>'data-value'!P432*100/'data-volume'!P432</f>
        <v>118.50706603111763</v>
      </c>
      <c r="Q432" s="13">
        <f>'data-value'!Q432*100/'data-volume'!Q432</f>
        <v>115.0472863032671</v>
      </c>
      <c r="R432" s="13">
        <f>'data-value'!R432*100/'data-volume'!R432</f>
        <v>111.91206013275195</v>
      </c>
      <c r="S432" s="13">
        <f>'data-value'!S432*100/'data-volume'!S432</f>
        <v>109.01066123848022</v>
      </c>
      <c r="T432" s="13">
        <f>'data-value'!T432*100/'data-volume'!T432</f>
        <v>105.53476909515079</v>
      </c>
      <c r="U432" s="13">
        <f>'data-value'!U432*100/'data-volume'!U432</f>
        <v>102.49433132190205</v>
      </c>
      <c r="V432" s="13">
        <f>'data-value'!V432*100/'data-volume'!V432</f>
        <v>100.84934397520173</v>
      </c>
      <c r="W432" s="13">
        <f>'data-value'!W432*100/'data-volume'!W432</f>
        <v>99.972479104350569</v>
      </c>
      <c r="X432" s="13">
        <f>'data-value'!X432*100/'data-volume'!X432</f>
        <v>99.680407057294104</v>
      </c>
      <c r="Y432" s="13">
        <f>'data-value'!Y432*100/'data-volume'!Y432</f>
        <v>99.112317125622198</v>
      </c>
      <c r="Z432" s="13">
        <f>'data-value'!Z432*100/'data-volume'!Z432</f>
        <v>98.802310132082923</v>
      </c>
      <c r="AA432" s="13">
        <f>'data-value'!AA432*100/'data-volume'!AA432</f>
        <v>99.099138693412783</v>
      </c>
      <c r="AB432" s="13">
        <f>'data-value'!AB432*100/'data-volume'!AB432</f>
        <v>99.999999999999886</v>
      </c>
      <c r="AC432" s="13">
        <f>'data-value'!AC432*100/'data-volume'!AC432</f>
        <v>100.97884515376289</v>
      </c>
      <c r="AD432" s="13">
        <f>'data-value'!AD432*100/'data-volume'!AD432</f>
        <v>102.40172604687282</v>
      </c>
      <c r="AE432" s="13">
        <f>'data-value'!AE432*100/'data-volume'!AE432</f>
        <v>103.50687629419713</v>
      </c>
      <c r="AF432" s="13">
        <f>'data-value'!AF432*100/'data-volume'!AF432</f>
        <v>104.62344040625501</v>
      </c>
      <c r="AG432" s="13">
        <f>'data-value'!AG432*100/'data-volume'!AG432</f>
        <v>105.25590762592002</v>
      </c>
      <c r="AH432" s="13">
        <f>'data-value'!AH432*100/'data-volume'!AH432</f>
        <v>105.86678390584767</v>
      </c>
      <c r="AI432" s="13"/>
      <c r="AJ432" s="37"/>
      <c r="AK432" s="37"/>
      <c r="AL432" s="37"/>
      <c r="AM432" s="37"/>
      <c r="AN432" s="37"/>
      <c r="AO432" s="37"/>
      <c r="AP432" s="37"/>
      <c r="AQ432" s="37"/>
      <c r="AR432" s="37"/>
      <c r="AS432" s="37"/>
      <c r="AT432" s="37"/>
      <c r="AU432" s="37"/>
      <c r="AV432" s="37"/>
      <c r="AW432" s="37"/>
      <c r="AX432" s="37"/>
      <c r="AY432" s="37"/>
      <c r="AZ432" s="37"/>
      <c r="BA432" s="37"/>
      <c r="BB432" s="37"/>
      <c r="BC432" s="37"/>
      <c r="BD432" s="37"/>
      <c r="BE432" s="37"/>
      <c r="BF432" s="37"/>
      <c r="BG432" s="37"/>
      <c r="BH432" s="37"/>
      <c r="BI432" s="43"/>
      <c r="BJ432" s="37"/>
      <c r="BK432" s="37"/>
      <c r="BL432" s="37"/>
      <c r="BM432" s="37"/>
      <c r="BN432" s="37"/>
      <c r="BO432" s="37"/>
      <c r="BP432" s="16"/>
      <c r="BQ432" s="40"/>
    </row>
    <row r="433" spans="1:69" x14ac:dyDescent="0.25">
      <c r="A433" s="31">
        <v>47</v>
      </c>
      <c r="B433" s="31" t="s">
        <v>548</v>
      </c>
      <c r="C433" s="13">
        <f>'data-value'!C433*100/'data-volume'!C433</f>
        <v>113.47569146266835</v>
      </c>
      <c r="D433" s="13">
        <f>'data-value'!D433*100/'data-volume'!D433</f>
        <v>121.51926510032671</v>
      </c>
      <c r="E433" s="13">
        <f>'data-value'!E433*100/'data-volume'!E433</f>
        <v>132.26863099480624</v>
      </c>
      <c r="F433" s="13">
        <f>'data-value'!F433*100/'data-volume'!F433</f>
        <v>162.80143623287407</v>
      </c>
      <c r="G433" s="13">
        <f>'data-value'!G433*100/'data-volume'!G433</f>
        <v>190.78575204416563</v>
      </c>
      <c r="H433" s="13">
        <f>'data-value'!H433*100/'data-volume'!H433</f>
        <v>173.3209069865708</v>
      </c>
      <c r="I433" s="13">
        <f>'data-value'!I433*100/'data-volume'!I433</f>
        <v>197.83942223111697</v>
      </c>
      <c r="J433" s="13">
        <f>'data-value'!J433*100/'data-volume'!J433</f>
        <v>190.09945997981833</v>
      </c>
      <c r="K433" s="13">
        <f>'data-value'!K433*100/'data-volume'!K433</f>
        <v>178.70745760953005</v>
      </c>
      <c r="L433" s="13">
        <f>'data-value'!L433*100/'data-volume'!L433</f>
        <v>175.92426878585431</v>
      </c>
      <c r="M433" s="13">
        <f>'data-value'!M433*100/'data-volume'!M433</f>
        <v>160.38651617183024</v>
      </c>
      <c r="N433" s="13">
        <f>'data-value'!N433*100/'data-volume'!N433</f>
        <v>163.22785957464225</v>
      </c>
      <c r="O433" s="13">
        <f>'data-value'!O433*100/'data-volume'!O433</f>
        <v>148.11434654103604</v>
      </c>
      <c r="P433" s="13">
        <f>'data-value'!P433*100/'data-volume'!P433</f>
        <v>142.61324255376041</v>
      </c>
      <c r="Q433" s="13">
        <f>'data-value'!Q433*100/'data-volume'!Q433</f>
        <v>135.23707763531652</v>
      </c>
      <c r="R433" s="13">
        <f>'data-value'!R433*100/'data-volume'!R433</f>
        <v>127.8316864570758</v>
      </c>
      <c r="S433" s="13">
        <f>'data-value'!S433*100/'data-volume'!S433</f>
        <v>126.35728255832298</v>
      </c>
      <c r="T433" s="13">
        <f>'data-value'!T433*100/'data-volume'!T433</f>
        <v>121.53036689913557</v>
      </c>
      <c r="U433" s="13">
        <f>'data-value'!U433*100/'data-volume'!U433</f>
        <v>116.16067514699735</v>
      </c>
      <c r="V433" s="13">
        <f>'data-value'!V433*100/'data-volume'!V433</f>
        <v>113.15764180222344</v>
      </c>
      <c r="W433" s="13">
        <f>'data-value'!W433*100/'data-volume'!W433</f>
        <v>109.88892364269867</v>
      </c>
      <c r="X433" s="13">
        <f>'data-value'!X433*100/'data-volume'!X433</f>
        <v>108.78762452375523</v>
      </c>
      <c r="Y433" s="13">
        <f>'data-value'!Y433*100/'data-volume'!Y433</f>
        <v>104.95723890142575</v>
      </c>
      <c r="Z433" s="13">
        <f>'data-value'!Z433*100/'data-volume'!Z433</f>
        <v>101.68712234156867</v>
      </c>
      <c r="AA433" s="13">
        <f>'data-value'!AA433*100/'data-volume'!AA433</f>
        <v>100.93469068154334</v>
      </c>
      <c r="AB433" s="13">
        <f>'data-value'!AB433*100/'data-volume'!AB433</f>
        <v>99.999999999999915</v>
      </c>
      <c r="AC433" s="13">
        <f>'data-value'!AC433*100/'data-volume'!AC433</f>
        <v>97.144514943325859</v>
      </c>
      <c r="AD433" s="13">
        <f>'data-value'!AD433*100/'data-volume'!AD433</f>
        <v>95.959693738525345</v>
      </c>
      <c r="AE433" s="13">
        <f>'data-value'!AE433*100/'data-volume'!AE433</f>
        <v>94.615326680868492</v>
      </c>
      <c r="AF433" s="13">
        <f>'data-value'!AF433*100/'data-volume'!AF433</f>
        <v>95.789858109485564</v>
      </c>
      <c r="AG433" s="13">
        <f>'data-value'!AG433*100/'data-volume'!AG433</f>
        <v>92.526211029337858</v>
      </c>
      <c r="AH433" s="13">
        <f>'data-value'!AH433*100/'data-volume'!AH433</f>
        <v>92.680590869863721</v>
      </c>
      <c r="AI433" s="13"/>
      <c r="AJ433" s="37"/>
      <c r="AK433" s="37"/>
      <c r="AL433" s="37"/>
      <c r="AM433" s="37"/>
      <c r="AN433" s="37"/>
      <c r="AO433" s="37"/>
      <c r="AP433" s="37"/>
      <c r="AQ433" s="37"/>
      <c r="AR433" s="37"/>
      <c r="AS433" s="37"/>
      <c r="AT433" s="37"/>
      <c r="AU433" s="37"/>
      <c r="AV433" s="37"/>
      <c r="AW433" s="37"/>
      <c r="AX433" s="37"/>
      <c r="AY433" s="37"/>
      <c r="AZ433" s="37"/>
      <c r="BA433" s="37"/>
      <c r="BB433" s="37"/>
      <c r="BC433" s="37"/>
      <c r="BD433" s="37"/>
      <c r="BE433" s="37"/>
      <c r="BF433" s="37"/>
      <c r="BG433" s="37"/>
      <c r="BH433" s="37"/>
      <c r="BI433" s="43"/>
      <c r="BJ433" s="37"/>
      <c r="BK433" s="37"/>
      <c r="BL433" s="37"/>
      <c r="BM433" s="37"/>
      <c r="BN433" s="37"/>
      <c r="BO433" s="37"/>
      <c r="BP433" s="16"/>
      <c r="BQ433" s="40"/>
    </row>
    <row r="434" spans="1:69" x14ac:dyDescent="0.25">
      <c r="A434" s="31">
        <v>48</v>
      </c>
      <c r="B434" s="31" t="s">
        <v>549</v>
      </c>
      <c r="C434" s="13">
        <f>'data-value'!C434*100/'data-volume'!C434</f>
        <v>222.43562442821258</v>
      </c>
      <c r="D434" s="13">
        <f>'data-value'!D434*100/'data-volume'!D434</f>
        <v>204.08220069193297</v>
      </c>
      <c r="E434" s="13">
        <f>'data-value'!E434*100/'data-volume'!E434</f>
        <v>191.65641227238166</v>
      </c>
      <c r="F434" s="13">
        <f>'data-value'!F434*100/'data-volume'!F434</f>
        <v>187.4440013876295</v>
      </c>
      <c r="G434" s="13">
        <f>'data-value'!G434*100/'data-volume'!G434</f>
        <v>176.86037234694831</v>
      </c>
      <c r="H434" s="13">
        <f>'data-value'!H434*100/'data-volume'!H434</f>
        <v>171.47190467797162</v>
      </c>
      <c r="I434" s="13">
        <f>'data-value'!I434*100/'data-volume'!I434</f>
        <v>162.08637586192592</v>
      </c>
      <c r="J434" s="13">
        <f>'data-value'!J434*100/'data-volume'!J434</f>
        <v>158.27954755121036</v>
      </c>
      <c r="K434" s="13">
        <f>'data-value'!K434*100/'data-volume'!K434</f>
        <v>157.97373927877632</v>
      </c>
      <c r="L434" s="13">
        <f>'data-value'!L434*100/'data-volume'!L434</f>
        <v>165.28536119455762</v>
      </c>
      <c r="M434" s="13">
        <f>'data-value'!M434*100/'data-volume'!M434</f>
        <v>161.54973060943905</v>
      </c>
      <c r="N434" s="13">
        <f>'data-value'!N434*100/'data-volume'!N434</f>
        <v>155.5262738154461</v>
      </c>
      <c r="O434" s="13">
        <f>'data-value'!O434*100/'data-volume'!O434</f>
        <v>149.04817680669942</v>
      </c>
      <c r="P434" s="13">
        <f>'data-value'!P434*100/'data-volume'!P434</f>
        <v>143.74559805162718</v>
      </c>
      <c r="Q434" s="13">
        <f>'data-value'!Q434*100/'data-volume'!Q434</f>
        <v>138.98997091822284</v>
      </c>
      <c r="R434" s="13">
        <f>'data-value'!R434*100/'data-volume'!R434</f>
        <v>134.22295211190149</v>
      </c>
      <c r="S434" s="13">
        <f>'data-value'!S434*100/'data-volume'!S434</f>
        <v>127.17265037605246</v>
      </c>
      <c r="T434" s="13">
        <f>'data-value'!T434*100/'data-volume'!T434</f>
        <v>121.02296669502576</v>
      </c>
      <c r="U434" s="13">
        <f>'data-value'!U434*100/'data-volume'!U434</f>
        <v>115.4467371778448</v>
      </c>
      <c r="V434" s="13">
        <f>'data-value'!V434*100/'data-volume'!V434</f>
        <v>111.41975427149163</v>
      </c>
      <c r="W434" s="13">
        <f>'data-value'!W434*100/'data-volume'!W434</f>
        <v>108.26497606832444</v>
      </c>
      <c r="X434" s="13">
        <f>'data-value'!X434*100/'data-volume'!X434</f>
        <v>106.41012841614142</v>
      </c>
      <c r="Y434" s="13">
        <f>'data-value'!Y434*100/'data-volume'!Y434</f>
        <v>104.13640209735</v>
      </c>
      <c r="Z434" s="13">
        <f>'data-value'!Z434*100/'data-volume'!Z434</f>
        <v>101.91345773085348</v>
      </c>
      <c r="AA434" s="13">
        <f>'data-value'!AA434*100/'data-volume'!AA434</f>
        <v>100.81012889742185</v>
      </c>
      <c r="AB434" s="13">
        <f>'data-value'!AB434*100/'data-volume'!AB434</f>
        <v>99.999999999999943</v>
      </c>
      <c r="AC434" s="13">
        <f>'data-value'!AC434*100/'data-volume'!AC434</f>
        <v>98.928202453176709</v>
      </c>
      <c r="AD434" s="13">
        <f>'data-value'!AD434*100/'data-volume'!AD434</f>
        <v>98.684036975831177</v>
      </c>
      <c r="AE434" s="13">
        <f>'data-value'!AE434*100/'data-volume'!AE434</f>
        <v>98.885650681196594</v>
      </c>
      <c r="AF434" s="13">
        <f>'data-value'!AF434*100/'data-volume'!AF434</f>
        <v>99.070804913202835</v>
      </c>
      <c r="AG434" s="13">
        <f>'data-value'!AG434*100/'data-volume'!AG434</f>
        <v>99.201629811472387</v>
      </c>
      <c r="AH434" s="13">
        <f>'data-value'!AH434*100/'data-volume'!AH434</f>
        <v>99.499328066189364</v>
      </c>
      <c r="AI434" s="13"/>
      <c r="AJ434" s="37"/>
      <c r="AK434" s="37"/>
      <c r="AL434" s="37"/>
      <c r="AM434" s="37"/>
      <c r="AN434" s="37"/>
      <c r="AO434" s="37"/>
      <c r="AP434" s="37"/>
      <c r="AQ434" s="37"/>
      <c r="AR434" s="37"/>
      <c r="AS434" s="37"/>
      <c r="AT434" s="37"/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  <c r="BE434" s="37"/>
      <c r="BF434" s="37"/>
      <c r="BG434" s="37"/>
      <c r="BH434" s="37"/>
      <c r="BI434" s="43"/>
      <c r="BJ434" s="37"/>
      <c r="BK434" s="37"/>
      <c r="BL434" s="37"/>
      <c r="BM434" s="37"/>
      <c r="BN434" s="37"/>
      <c r="BO434" s="37"/>
      <c r="BP434" s="16"/>
      <c r="BQ434" s="40"/>
    </row>
    <row r="435" spans="1:69" x14ac:dyDescent="0.25">
      <c r="A435" s="31">
        <v>49</v>
      </c>
      <c r="B435" s="31" t="s">
        <v>550</v>
      </c>
      <c r="C435" s="13">
        <f>'data-value'!C435*100/'data-volume'!C435</f>
        <v>103.46313479087711</v>
      </c>
      <c r="D435" s="13">
        <f>'data-value'!D435*100/'data-volume'!D435</f>
        <v>103.90022185299578</v>
      </c>
      <c r="E435" s="13">
        <f>'data-value'!E435*100/'data-volume'!E435</f>
        <v>104.85750307996106</v>
      </c>
      <c r="F435" s="13">
        <f>'data-value'!F435*100/'data-volume'!F435</f>
        <v>104.63199593952837</v>
      </c>
      <c r="G435" s="13">
        <f>'data-value'!G435*100/'data-volume'!G435</f>
        <v>103.95380385823034</v>
      </c>
      <c r="H435" s="13">
        <f>'data-value'!H435*100/'data-volume'!H435</f>
        <v>103.42677835555038</v>
      </c>
      <c r="I435" s="13">
        <f>'data-value'!I435*100/'data-volume'!I435</f>
        <v>103.24377536277144</v>
      </c>
      <c r="J435" s="13">
        <f>'data-value'!J435*100/'data-volume'!J435</f>
        <v>103.81267512502289</v>
      </c>
      <c r="K435" s="13">
        <f>'data-value'!K435*100/'data-volume'!K435</f>
        <v>103.89807906725865</v>
      </c>
      <c r="L435" s="13">
        <f>'data-value'!L435*100/'data-volume'!L435</f>
        <v>104.36270795055161</v>
      </c>
      <c r="M435" s="13">
        <f>'data-value'!M435*100/'data-volume'!M435</f>
        <v>104.50222855117573</v>
      </c>
      <c r="N435" s="13">
        <f>'data-value'!N435*100/'data-volume'!N435</f>
        <v>104.38223792151814</v>
      </c>
      <c r="O435" s="13">
        <f>'data-value'!O435*100/'data-volume'!O435</f>
        <v>103.31266960171514</v>
      </c>
      <c r="P435" s="13">
        <f>'data-value'!P435*100/'data-volume'!P435</f>
        <v>103.47688603321048</v>
      </c>
      <c r="Q435" s="13">
        <f>'data-value'!Q435*100/'data-volume'!Q435</f>
        <v>103.50641373391973</v>
      </c>
      <c r="R435" s="13">
        <f>'data-value'!R435*100/'data-volume'!R435</f>
        <v>103.02106105320011</v>
      </c>
      <c r="S435" s="13">
        <f>'data-value'!S435*100/'data-volume'!S435</f>
        <v>102.25217136961119</v>
      </c>
      <c r="T435" s="13">
        <f>'data-value'!T435*100/'data-volume'!T435</f>
        <v>101.60338324921072</v>
      </c>
      <c r="U435" s="13">
        <f>'data-value'!U435*100/'data-volume'!U435</f>
        <v>100.64296444357919</v>
      </c>
      <c r="V435" s="13">
        <f>'data-value'!V435*100/'data-volume'!V435</f>
        <v>100.08018750006465</v>
      </c>
      <c r="W435" s="13">
        <f>'data-value'!W435*100/'data-volume'!W435</f>
        <v>99.880622105308461</v>
      </c>
      <c r="X435" s="13">
        <f>'data-value'!X435*100/'data-volume'!X435</f>
        <v>100.1382426453674</v>
      </c>
      <c r="Y435" s="13">
        <f>'data-value'!Y435*100/'data-volume'!Y435</f>
        <v>100.16225060915893</v>
      </c>
      <c r="Z435" s="13">
        <f>'data-value'!Z435*100/'data-volume'!Z435</f>
        <v>99.970161430587865</v>
      </c>
      <c r="AA435" s="13">
        <f>'data-value'!AA435*100/'data-volume'!AA435</f>
        <v>99.9428527756493</v>
      </c>
      <c r="AB435" s="13">
        <f>'data-value'!AB435*100/'data-volume'!AB435</f>
        <v>99.999999999999957</v>
      </c>
      <c r="AC435" s="13">
        <f>'data-value'!AC435*100/'data-volume'!AC435</f>
        <v>100.10583736306914</v>
      </c>
      <c r="AD435" s="13">
        <f>'data-value'!AD435*100/'data-volume'!AD435</f>
        <v>100.53866210164647</v>
      </c>
      <c r="AE435" s="13">
        <f>'data-value'!AE435*100/'data-volume'!AE435</f>
        <v>100.94567528409736</v>
      </c>
      <c r="AF435" s="13">
        <f>'data-value'!AF435*100/'data-volume'!AF435</f>
        <v>101.19572129251196</v>
      </c>
      <c r="AG435" s="13">
        <f>'data-value'!AG435*100/'data-volume'!AG435</f>
        <v>101.55294970464908</v>
      </c>
      <c r="AH435" s="13">
        <f>'data-value'!AH435*100/'data-volume'!AH435</f>
        <v>102.07719607419617</v>
      </c>
      <c r="AI435" s="13"/>
      <c r="AJ435" s="37"/>
      <c r="AK435" s="37"/>
      <c r="AL435" s="37"/>
      <c r="AM435" s="37"/>
      <c r="AN435" s="37"/>
      <c r="AO435" s="37"/>
      <c r="AP435" s="37"/>
      <c r="AQ435" s="37"/>
      <c r="AR435" s="37"/>
      <c r="AS435" s="37"/>
      <c r="AT435" s="37"/>
      <c r="AU435" s="37"/>
      <c r="AV435" s="37"/>
      <c r="AW435" s="37"/>
      <c r="AX435" s="37"/>
      <c r="AY435" s="37"/>
      <c r="AZ435" s="37"/>
      <c r="BA435" s="37"/>
      <c r="BB435" s="37"/>
      <c r="BC435" s="37"/>
      <c r="BD435" s="37"/>
      <c r="BE435" s="37"/>
      <c r="BF435" s="37"/>
      <c r="BG435" s="37"/>
      <c r="BH435" s="37"/>
      <c r="BI435" s="43"/>
      <c r="BJ435" s="37"/>
      <c r="BK435" s="37"/>
      <c r="BL435" s="37"/>
      <c r="BM435" s="37"/>
      <c r="BN435" s="37"/>
      <c r="BO435" s="37"/>
      <c r="BP435" s="16"/>
      <c r="BQ435" s="40"/>
    </row>
    <row r="436" spans="1:69" x14ac:dyDescent="0.25">
      <c r="A436" s="31">
        <v>50</v>
      </c>
      <c r="B436" s="31" t="s">
        <v>551</v>
      </c>
      <c r="C436" s="13">
        <f>'data-value'!C436*100/'data-volume'!C436</f>
        <v>81.487003418788419</v>
      </c>
      <c r="D436" s="13">
        <f>'data-value'!D436*100/'data-volume'!D436</f>
        <v>83.342779475522008</v>
      </c>
      <c r="E436" s="13">
        <f>'data-value'!E436*100/'data-volume'!E436</f>
        <v>87.135273729826466</v>
      </c>
      <c r="F436" s="13">
        <f>'data-value'!F436*100/'data-volume'!F436</f>
        <v>89.296710753256022</v>
      </c>
      <c r="G436" s="13">
        <f>'data-value'!G436*100/'data-volume'!G436</f>
        <v>92.397436277437166</v>
      </c>
      <c r="H436" s="13">
        <f>'data-value'!H436*100/'data-volume'!H436</f>
        <v>94.479772693857242</v>
      </c>
      <c r="I436" s="13">
        <f>'data-value'!I436*100/'data-volume'!I436</f>
        <v>96.866417459777679</v>
      </c>
      <c r="J436" s="13">
        <f>'data-value'!J436*100/'data-volume'!J436</f>
        <v>96.100584139408909</v>
      </c>
      <c r="K436" s="13">
        <f>'data-value'!K436*100/'data-volume'!K436</f>
        <v>94.789220815410417</v>
      </c>
      <c r="L436" s="13">
        <f>'data-value'!L436*100/'data-volume'!L436</f>
        <v>93.067308679630756</v>
      </c>
      <c r="M436" s="13">
        <f>'data-value'!M436*100/'data-volume'!M436</f>
        <v>92.296562585987729</v>
      </c>
      <c r="N436" s="13">
        <f>'data-value'!N436*100/'data-volume'!N436</f>
        <v>93.032922315747726</v>
      </c>
      <c r="O436" s="13">
        <f>'data-value'!O436*100/'data-volume'!O436</f>
        <v>94.823112728999561</v>
      </c>
      <c r="P436" s="13">
        <f>'data-value'!P436*100/'data-volume'!P436</f>
        <v>96.045778465737641</v>
      </c>
      <c r="Q436" s="13">
        <f>'data-value'!Q436*100/'data-volume'!Q436</f>
        <v>97.65098771945452</v>
      </c>
      <c r="R436" s="13">
        <f>'data-value'!R436*100/'data-volume'!R436</f>
        <v>99.021936019748637</v>
      </c>
      <c r="S436" s="13">
        <f>'data-value'!S436*100/'data-volume'!S436</f>
        <v>99.932455414972765</v>
      </c>
      <c r="T436" s="13">
        <f>'data-value'!T436*100/'data-volume'!T436</f>
        <v>99.370329896630835</v>
      </c>
      <c r="U436" s="13">
        <f>'data-value'!U436*100/'data-volume'!U436</f>
        <v>99.111440289959589</v>
      </c>
      <c r="V436" s="13">
        <f>'data-value'!V436*100/'data-volume'!V436</f>
        <v>98.326000963212081</v>
      </c>
      <c r="W436" s="13">
        <f>'data-value'!W436*100/'data-volume'!W436</f>
        <v>98.973120160889266</v>
      </c>
      <c r="X436" s="13">
        <f>'data-value'!X436*100/'data-volume'!X436</f>
        <v>100.12564675786113</v>
      </c>
      <c r="Y436" s="13">
        <f>'data-value'!Y436*100/'data-volume'!Y436</f>
        <v>101.08616005633836</v>
      </c>
      <c r="Z436" s="13">
        <f>'data-value'!Z436*100/'data-volume'!Z436</f>
        <v>100.79227378896105</v>
      </c>
      <c r="AA436" s="13">
        <f>'data-value'!AA436*100/'data-volume'!AA436</f>
        <v>100.18092739741699</v>
      </c>
      <c r="AB436" s="13">
        <f>'data-value'!AB436*100/'data-volume'!AB436</f>
        <v>99.999999999999957</v>
      </c>
      <c r="AC436" s="13">
        <f>'data-value'!AC436*100/'data-volume'!AC436</f>
        <v>99.405600502162017</v>
      </c>
      <c r="AD436" s="13">
        <f>'data-value'!AD436*100/'data-volume'!AD436</f>
        <v>99.259206381069262</v>
      </c>
      <c r="AE436" s="13">
        <f>'data-value'!AE436*100/'data-volume'!AE436</f>
        <v>98.685170215261067</v>
      </c>
      <c r="AF436" s="13">
        <f>'data-value'!AF436*100/'data-volume'!AF436</f>
        <v>98.286797244196535</v>
      </c>
      <c r="AG436" s="13">
        <f>'data-value'!AG436*100/'data-volume'!AG436</f>
        <v>98.030159667913338</v>
      </c>
      <c r="AH436" s="13">
        <f>'data-value'!AH436*100/'data-volume'!AH436</f>
        <v>97.849501934095528</v>
      </c>
      <c r="AI436" s="13"/>
      <c r="AJ436" s="37"/>
      <c r="AK436" s="37"/>
      <c r="AL436" s="37"/>
      <c r="AM436" s="37"/>
      <c r="AN436" s="37"/>
      <c r="AO436" s="37"/>
      <c r="AP436" s="37"/>
      <c r="AQ436" s="37"/>
      <c r="AR436" s="37"/>
      <c r="AS436" s="37"/>
      <c r="AT436" s="37"/>
      <c r="AU436" s="37"/>
      <c r="AV436" s="37"/>
      <c r="AW436" s="37"/>
      <c r="AX436" s="37"/>
      <c r="AY436" s="37"/>
      <c r="AZ436" s="37"/>
      <c r="BA436" s="37"/>
      <c r="BB436" s="37"/>
      <c r="BC436" s="37"/>
      <c r="BD436" s="37"/>
      <c r="BE436" s="37"/>
      <c r="BF436" s="37"/>
      <c r="BG436" s="37"/>
      <c r="BH436" s="37"/>
      <c r="BI436" s="43"/>
      <c r="BJ436" s="37"/>
      <c r="BK436" s="37"/>
      <c r="BL436" s="37"/>
      <c r="BM436" s="37"/>
      <c r="BN436" s="37"/>
      <c r="BO436" s="37"/>
      <c r="BP436" s="16"/>
      <c r="BQ436" s="40"/>
    </row>
    <row r="437" spans="1:69" x14ac:dyDescent="0.25">
      <c r="A437" s="31">
        <v>51</v>
      </c>
      <c r="B437" s="31" t="s">
        <v>552</v>
      </c>
      <c r="C437" s="13">
        <f>'data-value'!C437*100/'data-volume'!C437</f>
        <v>146.25438222933113</v>
      </c>
      <c r="D437" s="13">
        <f>'data-value'!D437*100/'data-volume'!D437</f>
        <v>148.3154250888127</v>
      </c>
      <c r="E437" s="13">
        <f>'data-value'!E437*100/'data-volume'!E437</f>
        <v>150.7323747372356</v>
      </c>
      <c r="F437" s="13">
        <f>'data-value'!F437*100/'data-volume'!F437</f>
        <v>147.27095803692413</v>
      </c>
      <c r="G437" s="13">
        <f>'data-value'!G437*100/'data-volume'!G437</f>
        <v>144.23673242306944</v>
      </c>
      <c r="H437" s="13">
        <f>'data-value'!H437*100/'data-volume'!H437</f>
        <v>134.63956480833235</v>
      </c>
      <c r="I437" s="13">
        <f>'data-value'!I437*100/'data-volume'!I437</f>
        <v>130.42684430079788</v>
      </c>
      <c r="J437" s="13">
        <f>'data-value'!J437*100/'data-volume'!J437</f>
        <v>125.68241863554798</v>
      </c>
      <c r="K437" s="13">
        <f>'data-value'!K437*100/'data-volume'!K437</f>
        <v>121.00102936705775</v>
      </c>
      <c r="L437" s="13">
        <f>'data-value'!L437*100/'data-volume'!L437</f>
        <v>115.58933039981281</v>
      </c>
      <c r="M437" s="13">
        <f>'data-value'!M437*100/'data-volume'!M437</f>
        <v>111.54222844266134</v>
      </c>
      <c r="N437" s="13">
        <f>'data-value'!N437*100/'data-volume'!N437</f>
        <v>111.96047741472654</v>
      </c>
      <c r="O437" s="13">
        <f>'data-value'!O437*100/'data-volume'!O437</f>
        <v>115.13999900006894</v>
      </c>
      <c r="P437" s="13">
        <f>'data-value'!P437*100/'data-volume'!P437</f>
        <v>115.47189312952378</v>
      </c>
      <c r="Q437" s="13">
        <f>'data-value'!Q437*100/'data-volume'!Q437</f>
        <v>115.84236741641564</v>
      </c>
      <c r="R437" s="13">
        <f>'data-value'!R437*100/'data-volume'!R437</f>
        <v>115.02755598054034</v>
      </c>
      <c r="S437" s="13">
        <f>'data-value'!S437*100/'data-volume'!S437</f>
        <v>113.57967256920767</v>
      </c>
      <c r="T437" s="13">
        <f>'data-value'!T437*100/'data-volume'!T437</f>
        <v>110.84381776001661</v>
      </c>
      <c r="U437" s="13">
        <f>'data-value'!U437*100/'data-volume'!U437</f>
        <v>108.21225993805547</v>
      </c>
      <c r="V437" s="13">
        <f>'data-value'!V437*100/'data-volume'!V437</f>
        <v>106.05398895082573</v>
      </c>
      <c r="W437" s="13">
        <f>'data-value'!W437*100/'data-volume'!W437</f>
        <v>104.70005267206679</v>
      </c>
      <c r="X437" s="13">
        <f>'data-value'!X437*100/'data-volume'!X437</f>
        <v>104.19952806441093</v>
      </c>
      <c r="Y437" s="13">
        <f>'data-value'!Y437*100/'data-volume'!Y437</f>
        <v>103.15775971769213</v>
      </c>
      <c r="Z437" s="13">
        <f>'data-value'!Z437*100/'data-volume'!Z437</f>
        <v>102.42490518547808</v>
      </c>
      <c r="AA437" s="13">
        <f>'data-value'!AA437*100/'data-volume'!AA437</f>
        <v>100.77258865419833</v>
      </c>
      <c r="AB437" s="13">
        <f>'data-value'!AB437*100/'data-volume'!AB437</f>
        <v>99.999999999999972</v>
      </c>
      <c r="AC437" s="13">
        <f>'data-value'!AC437*100/'data-volume'!AC437</f>
        <v>99.558273310855583</v>
      </c>
      <c r="AD437" s="13">
        <f>'data-value'!AD437*100/'data-volume'!AD437</f>
        <v>98.843140196127536</v>
      </c>
      <c r="AE437" s="13">
        <f>'data-value'!AE437*100/'data-volume'!AE437</f>
        <v>98.592710339372275</v>
      </c>
      <c r="AF437" s="13">
        <f>'data-value'!AF437*100/'data-volume'!AF437</f>
        <v>97.605478285090982</v>
      </c>
      <c r="AG437" s="13">
        <f>'data-value'!AG437*100/'data-volume'!AG437</f>
        <v>97.430733818468596</v>
      </c>
      <c r="AH437" s="13">
        <f>'data-value'!AH437*100/'data-volume'!AH437</f>
        <v>97.273235884241856</v>
      </c>
      <c r="AI437" s="13"/>
      <c r="AJ437" s="37"/>
      <c r="AK437" s="37"/>
      <c r="AL437" s="37"/>
      <c r="AM437" s="37"/>
      <c r="AN437" s="37"/>
      <c r="AO437" s="37"/>
      <c r="AP437" s="37"/>
      <c r="AQ437" s="37"/>
      <c r="AR437" s="37"/>
      <c r="AS437" s="37"/>
      <c r="AT437" s="37"/>
      <c r="AU437" s="37"/>
      <c r="AV437" s="37"/>
      <c r="AW437" s="37"/>
      <c r="AX437" s="37"/>
      <c r="AY437" s="37"/>
      <c r="AZ437" s="37"/>
      <c r="BA437" s="37"/>
      <c r="BB437" s="37"/>
      <c r="BC437" s="37"/>
      <c r="BD437" s="37"/>
      <c r="BE437" s="37"/>
      <c r="BF437" s="37"/>
      <c r="BG437" s="37"/>
      <c r="BH437" s="37"/>
      <c r="BI437" s="43"/>
      <c r="BJ437" s="37"/>
      <c r="BK437" s="37"/>
      <c r="BL437" s="37"/>
      <c r="BM437" s="37"/>
      <c r="BN437" s="37"/>
      <c r="BO437" s="37"/>
      <c r="BP437" s="16"/>
      <c r="BQ437" s="40"/>
    </row>
    <row r="438" spans="1:69" x14ac:dyDescent="0.25">
      <c r="A438" s="31">
        <v>52</v>
      </c>
      <c r="B438" s="31" t="s">
        <v>553</v>
      </c>
      <c r="C438" s="13">
        <f>'data-value'!C438*100/'data-volume'!C438</f>
        <v>62.234348482112196</v>
      </c>
      <c r="D438" s="13">
        <f>'data-value'!D438*100/'data-volume'!D438</f>
        <v>63.213744852149439</v>
      </c>
      <c r="E438" s="13">
        <f>'data-value'!E438*100/'data-volume'!E438</f>
        <v>67.726281870228831</v>
      </c>
      <c r="F438" s="13">
        <f>'data-value'!F438*100/'data-volume'!F438</f>
        <v>74.716885708783451</v>
      </c>
      <c r="G438" s="13">
        <f>'data-value'!G438*100/'data-volume'!G438</f>
        <v>75.669565449170449</v>
      </c>
      <c r="H438" s="13">
        <f>'data-value'!H438*100/'data-volume'!H438</f>
        <v>78.942329961226719</v>
      </c>
      <c r="I438" s="13">
        <f>'data-value'!I438*100/'data-volume'!I438</f>
        <v>79.193680935752155</v>
      </c>
      <c r="J438" s="13">
        <f>'data-value'!J438*100/'data-volume'!J438</f>
        <v>81.931998069978306</v>
      </c>
      <c r="K438" s="13">
        <f>'data-value'!K438*100/'data-volume'!K438</f>
        <v>83.575747860904272</v>
      </c>
      <c r="L438" s="13">
        <f>'data-value'!L438*100/'data-volume'!L438</f>
        <v>85.060819027856397</v>
      </c>
      <c r="M438" s="13">
        <f>'data-value'!M438*100/'data-volume'!M438</f>
        <v>85.422369557322497</v>
      </c>
      <c r="N438" s="13">
        <f>'data-value'!N438*100/'data-volume'!N438</f>
        <v>84.108364832052303</v>
      </c>
      <c r="O438" s="13">
        <f>'data-value'!O438*100/'data-volume'!O438</f>
        <v>84.605061057157656</v>
      </c>
      <c r="P438" s="13">
        <f>'data-value'!P438*100/'data-volume'!P438</f>
        <v>84.452947722021193</v>
      </c>
      <c r="Q438" s="13">
        <f>'data-value'!Q438*100/'data-volume'!Q438</f>
        <v>84.117530690885332</v>
      </c>
      <c r="R438" s="13">
        <f>'data-value'!R438*100/'data-volume'!R438</f>
        <v>87.136743243022281</v>
      </c>
      <c r="S438" s="13">
        <f>'data-value'!S438*100/'data-volume'!S438</f>
        <v>88.816187349355204</v>
      </c>
      <c r="T438" s="13">
        <f>'data-value'!T438*100/'data-volume'!T438</f>
        <v>88.323533455437115</v>
      </c>
      <c r="U438" s="13">
        <f>'data-value'!U438*100/'data-volume'!U438</f>
        <v>89.72745221701372</v>
      </c>
      <c r="V438" s="13">
        <f>'data-value'!V438*100/'data-volume'!V438</f>
        <v>93.7116064602113</v>
      </c>
      <c r="W438" s="13">
        <f>'data-value'!W438*100/'data-volume'!W438</f>
        <v>95.333791629355005</v>
      </c>
      <c r="X438" s="13">
        <f>'data-value'!X438*100/'data-volume'!X438</f>
        <v>92.861732414349618</v>
      </c>
      <c r="Y438" s="13">
        <f>'data-value'!Y438*100/'data-volume'!Y438</f>
        <v>94.957180058226754</v>
      </c>
      <c r="Z438" s="13">
        <f>'data-value'!Z438*100/'data-volume'!Z438</f>
        <v>95.218796728754796</v>
      </c>
      <c r="AA438" s="13">
        <f>'data-value'!AA438*100/'data-volume'!AA438</f>
        <v>98.995164964865253</v>
      </c>
      <c r="AB438" s="13">
        <f>'data-value'!AB438*100/'data-volume'!AB438</f>
        <v>99.999999999999957</v>
      </c>
      <c r="AC438" s="13">
        <f>'data-value'!AC438*100/'data-volume'!AC438</f>
        <v>102.29351636687969</v>
      </c>
      <c r="AD438" s="13">
        <f>'data-value'!AD438*100/'data-volume'!AD438</f>
        <v>103.24064206831207</v>
      </c>
      <c r="AE438" s="13">
        <f>'data-value'!AE438*100/'data-volume'!AE438</f>
        <v>104.3851562819076</v>
      </c>
      <c r="AF438" s="13">
        <f>'data-value'!AF438*100/'data-volume'!AF438</f>
        <v>108.67557373732561</v>
      </c>
      <c r="AG438" s="13">
        <f>'data-value'!AG438*100/'data-volume'!AG438</f>
        <v>109.01427964049725</v>
      </c>
      <c r="AH438" s="13">
        <f>'data-value'!AH438*100/'data-volume'!AH438</f>
        <v>109.10796727377331</v>
      </c>
      <c r="AI438" s="13"/>
      <c r="AJ438" s="37"/>
      <c r="AK438" s="37"/>
      <c r="AL438" s="37"/>
      <c r="AM438" s="37"/>
      <c r="AN438" s="37"/>
      <c r="AO438" s="37"/>
      <c r="AP438" s="37"/>
      <c r="AQ438" s="37"/>
      <c r="AR438" s="37"/>
      <c r="AS438" s="37"/>
      <c r="AT438" s="37"/>
      <c r="AU438" s="37"/>
      <c r="AV438" s="37"/>
      <c r="AW438" s="37"/>
      <c r="AX438" s="37"/>
      <c r="AY438" s="37"/>
      <c r="AZ438" s="37"/>
      <c r="BA438" s="37"/>
      <c r="BB438" s="37"/>
      <c r="BC438" s="37"/>
      <c r="BD438" s="37"/>
      <c r="BE438" s="37"/>
      <c r="BF438" s="37"/>
      <c r="BG438" s="37"/>
      <c r="BH438" s="37"/>
      <c r="BI438" s="43"/>
      <c r="BJ438" s="37"/>
      <c r="BK438" s="37"/>
      <c r="BL438" s="37"/>
      <c r="BM438" s="37"/>
      <c r="BN438" s="37"/>
      <c r="BO438" s="37"/>
      <c r="BP438" s="16"/>
      <c r="BQ438" s="40"/>
    </row>
    <row r="439" spans="1:69" x14ac:dyDescent="0.25">
      <c r="A439" s="31">
        <v>53</v>
      </c>
      <c r="B439" s="31" t="s">
        <v>83</v>
      </c>
      <c r="C439" s="13">
        <f>'data-value'!C439*100/'data-volume'!C439</f>
        <v>69.253221778959926</v>
      </c>
      <c r="D439" s="13">
        <f>'data-value'!D439*100/'data-volume'!D439</f>
        <v>77.056610649573443</v>
      </c>
      <c r="E439" s="13">
        <f>'data-value'!E439*100/'data-volume'!E439</f>
        <v>82.719044249473754</v>
      </c>
      <c r="F439" s="13">
        <f>'data-value'!F439*100/'data-volume'!F439</f>
        <v>86.654015916192293</v>
      </c>
      <c r="G439" s="13">
        <f>'data-value'!G439*100/'data-volume'!G439</f>
        <v>85.937186089098518</v>
      </c>
      <c r="H439" s="13">
        <f>'data-value'!H439*100/'data-volume'!H439</f>
        <v>91.190080426596069</v>
      </c>
      <c r="I439" s="13">
        <f>'data-value'!I439*100/'data-volume'!I439</f>
        <v>92.010551207712425</v>
      </c>
      <c r="J439" s="13">
        <f>'data-value'!J439*100/'data-volume'!J439</f>
        <v>96.94189599490231</v>
      </c>
      <c r="K439" s="13">
        <f>'data-value'!K439*100/'data-volume'!K439</f>
        <v>96.192988839747457</v>
      </c>
      <c r="L439" s="13">
        <f>'data-value'!L439*100/'data-volume'!L439</f>
        <v>97.421770552363071</v>
      </c>
      <c r="M439" s="13">
        <f>'data-value'!M439*100/'data-volume'!M439</f>
        <v>99.840263501097937</v>
      </c>
      <c r="N439" s="13">
        <f>'data-value'!N439*100/'data-volume'!N439</f>
        <v>100.23291587503516</v>
      </c>
      <c r="O439" s="13">
        <f>'data-value'!O439*100/'data-volume'!O439</f>
        <v>99.576836844524323</v>
      </c>
      <c r="P439" s="13">
        <f>'data-value'!P439*100/'data-volume'!P439</f>
        <v>100.15156850859287</v>
      </c>
      <c r="Q439" s="13">
        <f>'data-value'!Q439*100/'data-volume'!Q439</f>
        <v>100.09383577893408</v>
      </c>
      <c r="R439" s="13">
        <f>'data-value'!R439*100/'data-volume'!R439</f>
        <v>100.55995171275644</v>
      </c>
      <c r="S439" s="13">
        <f>'data-value'!S439*100/'data-volume'!S439</f>
        <v>100.95185761926059</v>
      </c>
      <c r="T439" s="13">
        <f>'data-value'!T439*100/'data-volume'!T439</f>
        <v>100.13801358332162</v>
      </c>
      <c r="U439" s="13">
        <f>'data-value'!U439*100/'data-volume'!U439</f>
        <v>99.340784861915282</v>
      </c>
      <c r="V439" s="13">
        <f>'data-value'!V439*100/'data-volume'!V439</f>
        <v>98.68932795879897</v>
      </c>
      <c r="W439" s="13">
        <f>'data-value'!W439*100/'data-volume'!W439</f>
        <v>98.770204146280591</v>
      </c>
      <c r="X439" s="13">
        <f>'data-value'!X439*100/'data-volume'!X439</f>
        <v>98.132989991302949</v>
      </c>
      <c r="Y439" s="13">
        <f>'data-value'!Y439*100/'data-volume'!Y439</f>
        <v>99.479563631497868</v>
      </c>
      <c r="Z439" s="13">
        <f>'data-value'!Z439*100/'data-volume'!Z439</f>
        <v>99.647126736344646</v>
      </c>
      <c r="AA439" s="13">
        <f>'data-value'!AA439*100/'data-volume'!AA439</f>
        <v>99.833563514411011</v>
      </c>
      <c r="AB439" s="13">
        <f>'data-value'!AB439*100/'data-volume'!AB439</f>
        <v>99.999999999999957</v>
      </c>
      <c r="AC439" s="13">
        <f>'data-value'!AC439*100/'data-volume'!AC439</f>
        <v>99.753474127684356</v>
      </c>
      <c r="AD439" s="13">
        <f>'data-value'!AD439*100/'data-volume'!AD439</f>
        <v>100.02246188229275</v>
      </c>
      <c r="AE439" s="13">
        <f>'data-value'!AE439*100/'data-volume'!AE439</f>
        <v>99.925827750619703</v>
      </c>
      <c r="AF439" s="13">
        <f>'data-value'!AF439*100/'data-volume'!AF439</f>
        <v>99.846334889299584</v>
      </c>
      <c r="AG439" s="13">
        <f>'data-value'!AG439*100/'data-volume'!AG439</f>
        <v>99.986779743772189</v>
      </c>
      <c r="AH439" s="13">
        <f>'data-value'!AH439*100/'data-volume'!AH439</f>
        <v>100.66335275536927</v>
      </c>
      <c r="AI439" s="13"/>
      <c r="AJ439" s="37"/>
      <c r="AK439" s="37"/>
      <c r="AL439" s="37"/>
      <c r="AM439" s="37"/>
      <c r="AN439" s="37"/>
      <c r="AO439" s="37"/>
      <c r="AP439" s="37"/>
      <c r="AQ439" s="37"/>
      <c r="AR439" s="37"/>
      <c r="AS439" s="37"/>
      <c r="AT439" s="37"/>
      <c r="AU439" s="37"/>
      <c r="AV439" s="37"/>
      <c r="AW439" s="37"/>
      <c r="AX439" s="37"/>
      <c r="AY439" s="37"/>
      <c r="AZ439" s="37"/>
      <c r="BA439" s="37"/>
      <c r="BB439" s="37"/>
      <c r="BC439" s="37"/>
      <c r="BD439" s="37"/>
      <c r="BE439" s="37"/>
      <c r="BF439" s="37"/>
      <c r="BG439" s="37"/>
      <c r="BH439" s="37"/>
      <c r="BI439" s="43"/>
      <c r="BJ439" s="37"/>
      <c r="BK439" s="37"/>
      <c r="BL439" s="37"/>
      <c r="BM439" s="37"/>
      <c r="BN439" s="37"/>
      <c r="BO439" s="37"/>
      <c r="BP439" s="16"/>
      <c r="BQ439" s="40"/>
    </row>
    <row r="440" spans="1:69" x14ac:dyDescent="0.25">
      <c r="A440" s="31">
        <v>54</v>
      </c>
      <c r="B440" s="31" t="s">
        <v>555</v>
      </c>
      <c r="C440" s="13">
        <f>'data-value'!C440*100/'data-volume'!C440</f>
        <v>93.501657228211954</v>
      </c>
      <c r="D440" s="13">
        <f>'data-value'!D440*100/'data-volume'!D440</f>
        <v>96.392276618039759</v>
      </c>
      <c r="E440" s="13">
        <f>'data-value'!E440*100/'data-volume'!E440</f>
        <v>100.81163844103889</v>
      </c>
      <c r="F440" s="13">
        <f>'data-value'!F440*100/'data-volume'!F440</f>
        <v>101.51216604258015</v>
      </c>
      <c r="G440" s="13">
        <f>'data-value'!G440*100/'data-volume'!G440</f>
        <v>103.9943244811983</v>
      </c>
      <c r="H440" s="13">
        <f>'data-value'!H440*100/'data-volume'!H440</f>
        <v>106.85007799227019</v>
      </c>
      <c r="I440" s="13">
        <f>'data-value'!I440*100/'data-volume'!I440</f>
        <v>109.28474853049147</v>
      </c>
      <c r="J440" s="13">
        <f>'data-value'!J440*100/'data-volume'!J440</f>
        <v>109.80593135682604</v>
      </c>
      <c r="K440" s="13">
        <f>'data-value'!K440*100/'data-volume'!K440</f>
        <v>111.08908553057701</v>
      </c>
      <c r="L440" s="13">
        <f>'data-value'!L440*100/'data-volume'!L440</f>
        <v>111.47505537532618</v>
      </c>
      <c r="M440" s="13">
        <f>'data-value'!M440*100/'data-volume'!M440</f>
        <v>112.45347974897005</v>
      </c>
      <c r="N440" s="13">
        <f>'data-value'!N440*100/'data-volume'!N440</f>
        <v>111.53756119691822</v>
      </c>
      <c r="O440" s="13">
        <f>'data-value'!O440*100/'data-volume'!O440</f>
        <v>111.26451322670134</v>
      </c>
      <c r="P440" s="13">
        <f>'data-value'!P440*100/'data-volume'!P440</f>
        <v>111.3805026994868</v>
      </c>
      <c r="Q440" s="13">
        <f>'data-value'!Q440*100/'data-volume'!Q440</f>
        <v>110.3897689972021</v>
      </c>
      <c r="R440" s="13">
        <f>'data-value'!R440*100/'data-volume'!R440</f>
        <v>110.18907953559516</v>
      </c>
      <c r="S440" s="13">
        <f>'data-value'!S440*100/'data-volume'!S440</f>
        <v>109.68920419556569</v>
      </c>
      <c r="T440" s="13">
        <f>'data-value'!T440*100/'data-volume'!T440</f>
        <v>108.89119245749923</v>
      </c>
      <c r="U440" s="13">
        <f>'data-value'!U440*100/'data-volume'!U440</f>
        <v>107.50074502282702</v>
      </c>
      <c r="V440" s="13">
        <f>'data-value'!V440*100/'data-volume'!V440</f>
        <v>106.52021617583462</v>
      </c>
      <c r="W440" s="13">
        <f>'data-value'!W440*100/'data-volume'!W440</f>
        <v>105.13928225059423</v>
      </c>
      <c r="X440" s="13">
        <f>'data-value'!X440*100/'data-volume'!X440</f>
        <v>104.45414156438952</v>
      </c>
      <c r="Y440" s="13">
        <f>'data-value'!Y440*100/'data-volume'!Y440</f>
        <v>103.32386522813717</v>
      </c>
      <c r="Z440" s="13">
        <f>'data-value'!Z440*100/'data-volume'!Z440</f>
        <v>102.23583615486294</v>
      </c>
      <c r="AA440" s="13">
        <f>'data-value'!AA440*100/'data-volume'!AA440</f>
        <v>100.8882923859563</v>
      </c>
      <c r="AB440" s="13">
        <f>'data-value'!AB440*100/'data-volume'!AB440</f>
        <v>99.999999999999886</v>
      </c>
      <c r="AC440" s="13">
        <f>'data-value'!AC440*100/'data-volume'!AC440</f>
        <v>98.913363513422908</v>
      </c>
      <c r="AD440" s="13">
        <f>'data-value'!AD440*100/'data-volume'!AD440</f>
        <v>97.861691057675728</v>
      </c>
      <c r="AE440" s="13">
        <f>'data-value'!AE440*100/'data-volume'!AE440</f>
        <v>96.999665765470723</v>
      </c>
      <c r="AF440" s="13">
        <f>'data-value'!AF440*100/'data-volume'!AF440</f>
        <v>95.834007026939901</v>
      </c>
      <c r="AG440" s="13">
        <f>'data-value'!AG440*100/'data-volume'!AG440</f>
        <v>94.433531410404342</v>
      </c>
      <c r="AH440" s="13">
        <f>'data-value'!AH440*100/'data-volume'!AH440</f>
        <v>92.705624255891905</v>
      </c>
      <c r="AI440" s="13"/>
      <c r="AJ440" s="37"/>
      <c r="AK440" s="37"/>
      <c r="AL440" s="37"/>
      <c r="AM440" s="37"/>
      <c r="AN440" s="37"/>
      <c r="AO440" s="37"/>
      <c r="AP440" s="37"/>
      <c r="AQ440" s="37"/>
      <c r="AR440" s="37"/>
      <c r="AS440" s="37"/>
      <c r="AT440" s="37"/>
      <c r="AU440" s="37"/>
      <c r="AV440" s="37"/>
      <c r="AW440" s="37"/>
      <c r="AX440" s="37"/>
      <c r="AY440" s="37"/>
      <c r="AZ440" s="37"/>
      <c r="BA440" s="37"/>
      <c r="BB440" s="37"/>
      <c r="BC440" s="37"/>
      <c r="BD440" s="37"/>
      <c r="BE440" s="37"/>
      <c r="BF440" s="37"/>
      <c r="BG440" s="37"/>
      <c r="BH440" s="37"/>
      <c r="BI440" s="43"/>
      <c r="BJ440" s="37"/>
      <c r="BK440" s="37"/>
      <c r="BL440" s="37"/>
      <c r="BM440" s="37"/>
      <c r="BN440" s="37"/>
      <c r="BO440" s="37"/>
      <c r="BP440" s="16"/>
      <c r="BQ440" s="40"/>
    </row>
    <row r="441" spans="1:69" x14ac:dyDescent="0.25">
      <c r="A441" s="31">
        <v>55</v>
      </c>
      <c r="B441" s="31" t="s">
        <v>157</v>
      </c>
      <c r="C441" s="13">
        <f>'data-value'!C441*100/'data-volume'!C441</f>
        <v>81.815893666434135</v>
      </c>
      <c r="D441" s="13">
        <f>'data-value'!D441*100/'data-volume'!D441</f>
        <v>85.548797024884138</v>
      </c>
      <c r="E441" s="13">
        <f>'data-value'!E441*100/'data-volume'!E441</f>
        <v>87.374831172455742</v>
      </c>
      <c r="F441" s="13">
        <f>'data-value'!F441*100/'data-volume'!F441</f>
        <v>91.736382238316381</v>
      </c>
      <c r="G441" s="13">
        <f>'data-value'!G441*100/'data-volume'!G441</f>
        <v>96.762121016035323</v>
      </c>
      <c r="H441" s="13">
        <f>'data-value'!H441*100/'data-volume'!H441</f>
        <v>99.070176722169023</v>
      </c>
      <c r="I441" s="13">
        <f>'data-value'!I441*100/'data-volume'!I441</f>
        <v>101.24424104054768</v>
      </c>
      <c r="J441" s="13">
        <f>'data-value'!J441*100/'data-volume'!J441</f>
        <v>101.59169289790806</v>
      </c>
      <c r="K441" s="13">
        <f>'data-value'!K441*100/'data-volume'!K441</f>
        <v>101.24142612801037</v>
      </c>
      <c r="L441" s="13">
        <f>'data-value'!L441*100/'data-volume'!L441</f>
        <v>102.28814921364727</v>
      </c>
      <c r="M441" s="13">
        <f>'data-value'!M441*100/'data-volume'!M441</f>
        <v>102.79171496140034</v>
      </c>
      <c r="N441" s="13">
        <f>'data-value'!N441*100/'data-volume'!N441</f>
        <v>102.45851782501327</v>
      </c>
      <c r="O441" s="13">
        <f>'data-value'!O441*100/'data-volume'!O441</f>
        <v>103.60833179886403</v>
      </c>
      <c r="P441" s="13">
        <f>'data-value'!P441*100/'data-volume'!P441</f>
        <v>102.97639617673961</v>
      </c>
      <c r="Q441" s="13">
        <f>'data-value'!Q441*100/'data-volume'!Q441</f>
        <v>103.16575658542526</v>
      </c>
      <c r="R441" s="13">
        <f>'data-value'!R441*100/'data-volume'!R441</f>
        <v>102.88279805145038</v>
      </c>
      <c r="S441" s="13">
        <f>'data-value'!S441*100/'data-volume'!S441</f>
        <v>102.99106393994821</v>
      </c>
      <c r="T441" s="13">
        <f>'data-value'!T441*100/'data-volume'!T441</f>
        <v>102.32512810090562</v>
      </c>
      <c r="U441" s="13">
        <f>'data-value'!U441*100/'data-volume'!U441</f>
        <v>102.04296993992877</v>
      </c>
      <c r="V441" s="13">
        <f>'data-value'!V441*100/'data-volume'!V441</f>
        <v>101.33255736419103</v>
      </c>
      <c r="W441" s="13">
        <f>'data-value'!W441*100/'data-volume'!W441</f>
        <v>101.45982953471106</v>
      </c>
      <c r="X441" s="13">
        <f>'data-value'!X441*100/'data-volume'!X441</f>
        <v>101.05066481811943</v>
      </c>
      <c r="Y441" s="13">
        <f>'data-value'!Y441*100/'data-volume'!Y441</f>
        <v>101.30347294648882</v>
      </c>
      <c r="Z441" s="13">
        <f>'data-value'!Z441*100/'data-volume'!Z441</f>
        <v>100.88105743831692</v>
      </c>
      <c r="AA441" s="13">
        <f>'data-value'!AA441*100/'data-volume'!AA441</f>
        <v>100.48054530756168</v>
      </c>
      <c r="AB441" s="13">
        <f>'data-value'!AB441*100/'data-volume'!AB441</f>
        <v>99.999999999999986</v>
      </c>
      <c r="AC441" s="13">
        <f>'data-value'!AC441*100/'data-volume'!AC441</f>
        <v>99.268792785023294</v>
      </c>
      <c r="AD441" s="13">
        <f>'data-value'!AD441*100/'data-volume'!AD441</f>
        <v>98.648386907926479</v>
      </c>
      <c r="AE441" s="13">
        <f>'data-value'!AE441*100/'data-volume'!AE441</f>
        <v>98.082230141576559</v>
      </c>
      <c r="AF441" s="13">
        <f>'data-value'!AF441*100/'data-volume'!AF441</f>
        <v>97.405138405234553</v>
      </c>
      <c r="AG441" s="13">
        <f>'data-value'!AG441*100/'data-volume'!AG441</f>
        <v>96.491205044131689</v>
      </c>
      <c r="AH441" s="13">
        <f>'data-value'!AH441*100/'data-volume'!AH441</f>
        <v>95.395889973736516</v>
      </c>
      <c r="AI441" s="13"/>
      <c r="AJ441" s="37"/>
      <c r="AK441" s="37"/>
      <c r="AL441" s="37"/>
      <c r="AM441" s="37"/>
      <c r="AN441" s="37"/>
      <c r="AO441" s="37"/>
      <c r="AP441" s="37"/>
      <c r="AQ441" s="37"/>
      <c r="AR441" s="37"/>
      <c r="AS441" s="37"/>
      <c r="AT441" s="37"/>
      <c r="AU441" s="37"/>
      <c r="AV441" s="37"/>
      <c r="AW441" s="37"/>
      <c r="AX441" s="37"/>
      <c r="AY441" s="37"/>
      <c r="AZ441" s="37"/>
      <c r="BA441" s="37"/>
      <c r="BB441" s="37"/>
      <c r="BC441" s="37"/>
      <c r="BD441" s="37"/>
      <c r="BE441" s="37"/>
      <c r="BF441" s="37"/>
      <c r="BG441" s="37"/>
      <c r="BH441" s="37"/>
      <c r="BI441" s="43"/>
      <c r="BJ441" s="37"/>
      <c r="BK441" s="37"/>
      <c r="BL441" s="37"/>
      <c r="BM441" s="37"/>
      <c r="BN441" s="37"/>
      <c r="BO441" s="37"/>
      <c r="BP441" s="16"/>
      <c r="BQ441" s="40"/>
    </row>
    <row r="442" spans="1:69" x14ac:dyDescent="0.25">
      <c r="A442" s="31">
        <v>56</v>
      </c>
      <c r="B442" s="31" t="s">
        <v>556</v>
      </c>
      <c r="C442" s="13">
        <f>'data-value'!C442*100/'data-volume'!C442</f>
        <v>69.525393462454801</v>
      </c>
      <c r="D442" s="13">
        <f>'data-value'!D442*100/'data-volume'!D442</f>
        <v>65.930855776293981</v>
      </c>
      <c r="E442" s="13">
        <f>'data-value'!E442*100/'data-volume'!E442</f>
        <v>62.879122014855945</v>
      </c>
      <c r="F442" s="13">
        <f>'data-value'!F442*100/'data-volume'!F442</f>
        <v>113.82786289977084</v>
      </c>
      <c r="G442" s="13">
        <f>'data-value'!G442*100/'data-volume'!G442</f>
        <v>106.34000423948133</v>
      </c>
      <c r="H442" s="13">
        <f>'data-value'!H442*100/'data-volume'!H442</f>
        <v>97.978909088729353</v>
      </c>
      <c r="I442" s="13">
        <f>'data-value'!I442*100/'data-volume'!I442</f>
        <v>92.618115354719322</v>
      </c>
      <c r="J442" s="13">
        <f>'data-value'!J442*100/'data-volume'!J442</f>
        <v>90.1511885658784</v>
      </c>
      <c r="K442" s="13">
        <f>'data-value'!K442*100/'data-volume'!K442</f>
        <v>103.02032334507064</v>
      </c>
      <c r="L442" s="13">
        <f>'data-value'!L442*100/'data-volume'!L442</f>
        <v>98.822091512437822</v>
      </c>
      <c r="M442" s="13">
        <f>'data-value'!M442*100/'data-volume'!M442</f>
        <v>91.839362635017892</v>
      </c>
      <c r="N442" s="13">
        <f>'data-value'!N442*100/'data-volume'!N442</f>
        <v>109.76118552826703</v>
      </c>
      <c r="O442" s="13">
        <f>'data-value'!O442*100/'data-volume'!O442</f>
        <v>96.844903341466406</v>
      </c>
      <c r="P442" s="13">
        <f>'data-value'!P442*100/'data-volume'!P442</f>
        <v>104.8155723274821</v>
      </c>
      <c r="Q442" s="13">
        <f>'data-value'!Q442*100/'data-volume'!Q442</f>
        <v>101.54533182918185</v>
      </c>
      <c r="R442" s="13">
        <f>'data-value'!R442*100/'data-volume'!R442</f>
        <v>100.46302163258152</v>
      </c>
      <c r="S442" s="13">
        <f>'data-value'!S442*100/'data-volume'!S442</f>
        <v>104.57566907839974</v>
      </c>
      <c r="T442" s="13">
        <f>'data-value'!T442*100/'data-volume'!T442</f>
        <v>101.79223574603328</v>
      </c>
      <c r="U442" s="13">
        <f>'data-value'!U442*100/'data-volume'!U442</f>
        <v>102.13895109127699</v>
      </c>
      <c r="V442" s="13">
        <f>'data-value'!V442*100/'data-volume'!V442</f>
        <v>100.6437715334433</v>
      </c>
      <c r="W442" s="13">
        <f>'data-value'!W442*100/'data-volume'!W442</f>
        <v>98.380154421009465</v>
      </c>
      <c r="X442" s="13">
        <f>'data-value'!X442*100/'data-volume'!X442</f>
        <v>100.51481670352179</v>
      </c>
      <c r="Y442" s="13">
        <f>'data-value'!Y442*100/'data-volume'!Y442</f>
        <v>101.8191998770705</v>
      </c>
      <c r="Z442" s="13">
        <f>'data-value'!Z442*100/'data-volume'!Z442</f>
        <v>98.133435823602355</v>
      </c>
      <c r="AA442" s="13">
        <f>'data-value'!AA442*100/'data-volume'!AA442</f>
        <v>97.225907346416079</v>
      </c>
      <c r="AB442" s="13">
        <f>'data-value'!AB442*100/'data-volume'!AB442</f>
        <v>99.999999999999886</v>
      </c>
      <c r="AC442" s="13">
        <f>'data-value'!AC442*100/'data-volume'!AC442</f>
        <v>97.750673095948912</v>
      </c>
      <c r="AD442" s="13">
        <f>'data-value'!AD442*100/'data-volume'!AD442</f>
        <v>100.9530154021425</v>
      </c>
      <c r="AE442" s="13">
        <f>'data-value'!AE442*100/'data-volume'!AE442</f>
        <v>101.86264014720014</v>
      </c>
      <c r="AF442" s="13">
        <f>'data-value'!AF442*100/'data-volume'!AF442</f>
        <v>101.65373433517337</v>
      </c>
      <c r="AG442" s="13">
        <f>'data-value'!AG442*100/'data-volume'!AG442</f>
        <v>103.00913844953376</v>
      </c>
      <c r="AH442" s="13">
        <f>'data-value'!AH442*100/'data-volume'!AH442</f>
        <v>101.52970126950929</v>
      </c>
      <c r="AI442" s="13"/>
      <c r="AJ442" s="37"/>
      <c r="AK442" s="37"/>
      <c r="AL442" s="37"/>
      <c r="AM442" s="37"/>
      <c r="AN442" s="37"/>
      <c r="AO442" s="37"/>
      <c r="AP442" s="37"/>
      <c r="AQ442" s="37"/>
      <c r="AR442" s="37"/>
      <c r="AS442" s="37"/>
      <c r="AT442" s="37"/>
      <c r="AU442" s="37"/>
      <c r="AV442" s="37"/>
      <c r="AW442" s="37"/>
      <c r="AX442" s="37"/>
      <c r="AY442" s="37"/>
      <c r="AZ442" s="37"/>
      <c r="BA442" s="37"/>
      <c r="BB442" s="37"/>
      <c r="BC442" s="37"/>
      <c r="BD442" s="37"/>
      <c r="BE442" s="37"/>
      <c r="BF442" s="37"/>
      <c r="BG442" s="37"/>
      <c r="BH442" s="37"/>
      <c r="BI442" s="43"/>
      <c r="BJ442" s="37"/>
      <c r="BK442" s="37"/>
      <c r="BL442" s="37"/>
      <c r="BM442" s="37"/>
      <c r="BN442" s="37"/>
      <c r="BO442" s="37"/>
      <c r="BP442" s="16"/>
      <c r="BQ442" s="40"/>
    </row>
    <row r="443" spans="1:69" x14ac:dyDescent="0.25">
      <c r="A443" s="31">
        <v>57</v>
      </c>
      <c r="B443" s="31" t="s">
        <v>557</v>
      </c>
      <c r="C443" s="13">
        <f>'data-value'!C443*100/'data-volume'!C443</f>
        <v>47.264918242739597</v>
      </c>
      <c r="D443" s="13">
        <f>'data-value'!D443*100/'data-volume'!D443</f>
        <v>48.018338249623625</v>
      </c>
      <c r="E443" s="13">
        <f>'data-value'!E443*100/'data-volume'!E443</f>
        <v>50.016513713028274</v>
      </c>
      <c r="F443" s="13">
        <f>'data-value'!F443*100/'data-volume'!F443</f>
        <v>50.475817470497269</v>
      </c>
      <c r="G443" s="13">
        <f>'data-value'!G443*100/'data-volume'!G443</f>
        <v>53.790430322826921</v>
      </c>
      <c r="H443" s="13">
        <f>'data-value'!H443*100/'data-volume'!H443</f>
        <v>56.967133748548491</v>
      </c>
      <c r="I443" s="13">
        <f>'data-value'!I443*100/'data-volume'!I443</f>
        <v>57.711020399228843</v>
      </c>
      <c r="J443" s="13">
        <f>'data-value'!J443*100/'data-volume'!J443</f>
        <v>60.499688561065376</v>
      </c>
      <c r="K443" s="13">
        <f>'data-value'!K443*100/'data-volume'!K443</f>
        <v>64.537798408099945</v>
      </c>
      <c r="L443" s="13">
        <f>'data-value'!L443*100/'data-volume'!L443</f>
        <v>64.599402558745865</v>
      </c>
      <c r="M443" s="13">
        <f>'data-value'!M443*100/'data-volume'!M443</f>
        <v>67.900457818727361</v>
      </c>
      <c r="N443" s="13">
        <f>'data-value'!N443*100/'data-volume'!N443</f>
        <v>68.835534374902124</v>
      </c>
      <c r="O443" s="13">
        <f>'data-value'!O443*100/'data-volume'!O443</f>
        <v>70.679656151353441</v>
      </c>
      <c r="P443" s="13">
        <f>'data-value'!P443*100/'data-volume'!P443</f>
        <v>75.061552215846277</v>
      </c>
      <c r="Q443" s="13">
        <f>'data-value'!Q443*100/'data-volume'!Q443</f>
        <v>77.855881482218393</v>
      </c>
      <c r="R443" s="13">
        <f>'data-value'!R443*100/'data-volume'!R443</f>
        <v>81.387956893284354</v>
      </c>
      <c r="S443" s="13">
        <f>'data-value'!S443*100/'data-volume'!S443</f>
        <v>82.97404279226437</v>
      </c>
      <c r="T443" s="13">
        <f>'data-value'!T443*100/'data-volume'!T443</f>
        <v>84.693481743588791</v>
      </c>
      <c r="U443" s="13">
        <f>'data-value'!U443*100/'data-volume'!U443</f>
        <v>87.480922936811439</v>
      </c>
      <c r="V443" s="13">
        <f>'data-value'!V443*100/'data-volume'!V443</f>
        <v>88.869414789913193</v>
      </c>
      <c r="W443" s="13">
        <f>'data-value'!W443*100/'data-volume'!W443</f>
        <v>90.835574856646801</v>
      </c>
      <c r="X443" s="13">
        <f>'data-value'!X443*100/'data-volume'!X443</f>
        <v>94.735803616401526</v>
      </c>
      <c r="Y443" s="13">
        <f>'data-value'!Y443*100/'data-volume'!Y443</f>
        <v>95.821501472098291</v>
      </c>
      <c r="Z443" s="13">
        <f>'data-value'!Z443*100/'data-volume'!Z443</f>
        <v>97.361650056570696</v>
      </c>
      <c r="AA443" s="13">
        <f>'data-value'!AA443*100/'data-volume'!AA443</f>
        <v>99.200151344111987</v>
      </c>
      <c r="AB443" s="13">
        <f>'data-value'!AB443*100/'data-volume'!AB443</f>
        <v>99.999999999999844</v>
      </c>
      <c r="AC443" s="13">
        <f>'data-value'!AC443*100/'data-volume'!AC443</f>
        <v>101.42175006949024</v>
      </c>
      <c r="AD443" s="13">
        <f>'data-value'!AD443*100/'data-volume'!AD443</f>
        <v>101.47132663220917</v>
      </c>
      <c r="AE443" s="13">
        <f>'data-value'!AE443*100/'data-volume'!AE443</f>
        <v>102.71207348189068</v>
      </c>
      <c r="AF443" s="13">
        <f>'data-value'!AF443*100/'data-volume'!AF443</f>
        <v>103.5809247854768</v>
      </c>
      <c r="AG443" s="13">
        <f>'data-value'!AG443*100/'data-volume'!AG443</f>
        <v>105.51412742931478</v>
      </c>
      <c r="AH443" s="13">
        <f>'data-value'!AH443*100/'data-volume'!AH443</f>
        <v>107.22003172499191</v>
      </c>
      <c r="AI443" s="13"/>
      <c r="AJ443" s="37"/>
      <c r="AK443" s="37"/>
      <c r="AL443" s="37"/>
      <c r="AM443" s="37"/>
      <c r="AN443" s="37"/>
      <c r="AO443" s="37"/>
      <c r="AP443" s="37"/>
      <c r="AQ443" s="37"/>
      <c r="AR443" s="37"/>
      <c r="AS443" s="37"/>
      <c r="AT443" s="37"/>
      <c r="AU443" s="37"/>
      <c r="AV443" s="37"/>
      <c r="AW443" s="37"/>
      <c r="AX443" s="37"/>
      <c r="AY443" s="37"/>
      <c r="AZ443" s="37"/>
      <c r="BA443" s="37"/>
      <c r="BB443" s="37"/>
      <c r="BC443" s="37"/>
      <c r="BD443" s="37"/>
      <c r="BE443" s="37"/>
      <c r="BF443" s="37"/>
      <c r="BG443" s="37"/>
      <c r="BH443" s="37"/>
      <c r="BI443" s="43"/>
      <c r="BJ443" s="37"/>
      <c r="BK443" s="37"/>
      <c r="BL443" s="37"/>
      <c r="BM443" s="37"/>
      <c r="BN443" s="37"/>
      <c r="BO443" s="37"/>
      <c r="BP443" s="16"/>
      <c r="BQ443" s="40"/>
    </row>
    <row r="444" spans="1:69" x14ac:dyDescent="0.25">
      <c r="A444" s="31">
        <v>58</v>
      </c>
      <c r="B444" s="31" t="s">
        <v>558</v>
      </c>
      <c r="C444" s="13">
        <f>'data-value'!C444*100/'data-volume'!C444</f>
        <v>48.917040916043945</v>
      </c>
      <c r="D444" s="13">
        <f>'data-value'!D444*100/'data-volume'!D444</f>
        <v>48.799755545944016</v>
      </c>
      <c r="E444" s="13">
        <f>'data-value'!E444*100/'data-volume'!E444</f>
        <v>52.979820811598756</v>
      </c>
      <c r="F444" s="13">
        <f>'data-value'!F444*100/'data-volume'!F444</f>
        <v>55.269343921553258</v>
      </c>
      <c r="G444" s="13">
        <f>'data-value'!G444*100/'data-volume'!G444</f>
        <v>59.133498238915053</v>
      </c>
      <c r="H444" s="13">
        <f>'data-value'!H444*100/'data-volume'!H444</f>
        <v>61.928873377261759</v>
      </c>
      <c r="I444" s="13">
        <f>'data-value'!I444*100/'data-volume'!I444</f>
        <v>70.913959495620759</v>
      </c>
      <c r="J444" s="13">
        <f>'data-value'!J444*100/'data-volume'!J444</f>
        <v>75.449125969821637</v>
      </c>
      <c r="K444" s="13">
        <f>'data-value'!K444*100/'data-volume'!K444</f>
        <v>75.958497584798607</v>
      </c>
      <c r="L444" s="13">
        <f>'data-value'!L444*100/'data-volume'!L444</f>
        <v>76.340233849666447</v>
      </c>
      <c r="M444" s="13">
        <f>'data-value'!M444*100/'data-volume'!M444</f>
        <v>79.108899063412778</v>
      </c>
      <c r="N444" s="13">
        <f>'data-value'!N444*100/'data-volume'!N444</f>
        <v>79.825476565716713</v>
      </c>
      <c r="O444" s="13">
        <f>'data-value'!O444*100/'data-volume'!O444</f>
        <v>80.702575383093219</v>
      </c>
      <c r="P444" s="13">
        <f>'data-value'!P444*100/'data-volume'!P444</f>
        <v>86.449672039732306</v>
      </c>
      <c r="Q444" s="13">
        <f>'data-value'!Q444*100/'data-volume'!Q444</f>
        <v>85.798141199876142</v>
      </c>
      <c r="R444" s="13">
        <f>'data-value'!R444*100/'data-volume'!R444</f>
        <v>89.744570152696255</v>
      </c>
      <c r="S444" s="13">
        <f>'data-value'!S444*100/'data-volume'!S444</f>
        <v>88.615800660850084</v>
      </c>
      <c r="T444" s="13">
        <f>'data-value'!T444*100/'data-volume'!T444</f>
        <v>89.973595568005067</v>
      </c>
      <c r="U444" s="13">
        <f>'data-value'!U444*100/'data-volume'!U444</f>
        <v>91.119719891073103</v>
      </c>
      <c r="V444" s="13">
        <f>'data-value'!V444*100/'data-volume'!V444</f>
        <v>92.706286267980616</v>
      </c>
      <c r="W444" s="13">
        <f>'data-value'!W444*100/'data-volume'!W444</f>
        <v>93.779181354827557</v>
      </c>
      <c r="X444" s="13">
        <f>'data-value'!X444*100/'data-volume'!X444</f>
        <v>94.929826399044074</v>
      </c>
      <c r="Y444" s="13">
        <f>'data-value'!Y444*100/'data-volume'!Y444</f>
        <v>97.202335857950416</v>
      </c>
      <c r="Z444" s="13">
        <f>'data-value'!Z444*100/'data-volume'!Z444</f>
        <v>98.397437384832585</v>
      </c>
      <c r="AA444" s="13">
        <f>'data-value'!AA444*100/'data-volume'!AA444</f>
        <v>99.128801017843259</v>
      </c>
      <c r="AB444" s="13">
        <f>'data-value'!AB444*100/'data-volume'!AB444</f>
        <v>99.999999999999929</v>
      </c>
      <c r="AC444" s="13">
        <f>'data-value'!AC444*100/'data-volume'!AC444</f>
        <v>101.55584232888167</v>
      </c>
      <c r="AD444" s="13">
        <f>'data-value'!AD444*100/'data-volume'!AD444</f>
        <v>103.01760524424813</v>
      </c>
      <c r="AE444" s="13">
        <f>'data-value'!AE444*100/'data-volume'!AE444</f>
        <v>103.98914791170081</v>
      </c>
      <c r="AF444" s="13">
        <f>'data-value'!AF444*100/'data-volume'!AF444</f>
        <v>106.07082182253299</v>
      </c>
      <c r="AG444" s="13">
        <f>'data-value'!AG444*100/'data-volume'!AG444</f>
        <v>108.06155602155089</v>
      </c>
      <c r="AH444" s="13">
        <f>'data-value'!AH444*100/'data-volume'!AH444</f>
        <v>109.26906415122069</v>
      </c>
      <c r="AI444" s="13"/>
      <c r="AJ444" s="37"/>
      <c r="AK444" s="37"/>
      <c r="AL444" s="37"/>
      <c r="AM444" s="37"/>
      <c r="AN444" s="37"/>
      <c r="AO444" s="37"/>
      <c r="AP444" s="37"/>
      <c r="AQ444" s="37"/>
      <c r="AR444" s="37"/>
      <c r="AS444" s="37"/>
      <c r="AT444" s="37"/>
      <c r="AU444" s="37"/>
      <c r="AV444" s="37"/>
      <c r="AW444" s="37"/>
      <c r="AX444" s="37"/>
      <c r="AY444" s="37"/>
      <c r="AZ444" s="37"/>
      <c r="BA444" s="37"/>
      <c r="BB444" s="37"/>
      <c r="BC444" s="37"/>
      <c r="BD444" s="37"/>
      <c r="BE444" s="37"/>
      <c r="BF444" s="37"/>
      <c r="BG444" s="37"/>
      <c r="BH444" s="37"/>
      <c r="BI444" s="43"/>
      <c r="BJ444" s="37"/>
      <c r="BK444" s="37"/>
      <c r="BL444" s="37"/>
      <c r="BM444" s="37"/>
      <c r="BN444" s="37"/>
      <c r="BO444" s="37"/>
      <c r="BP444" s="16"/>
      <c r="BQ444" s="40"/>
    </row>
    <row r="445" spans="1:69" x14ac:dyDescent="0.25">
      <c r="A445" s="31">
        <v>59</v>
      </c>
      <c r="B445" s="31" t="s">
        <v>559</v>
      </c>
      <c r="C445" s="13">
        <f>'data-value'!C445*100/'data-volume'!C445</f>
        <v>55.712408219592696</v>
      </c>
      <c r="D445" s="13">
        <f>'data-value'!D445*100/'data-volume'!D445</f>
        <v>56.825864937089527</v>
      </c>
      <c r="E445" s="13">
        <f>'data-value'!E445*100/'data-volume'!E445</f>
        <v>58.040021383653666</v>
      </c>
      <c r="F445" s="13">
        <f>'data-value'!F445*100/'data-volume'!F445</f>
        <v>59.797433797683595</v>
      </c>
      <c r="G445" s="13">
        <f>'data-value'!G445*100/'data-volume'!G445</f>
        <v>61.867239730362023</v>
      </c>
      <c r="H445" s="13">
        <f>'data-value'!H445*100/'data-volume'!H445</f>
        <v>65.682418695295368</v>
      </c>
      <c r="I445" s="13">
        <f>'data-value'!I445*100/'data-volume'!I445</f>
        <v>66.02831328806991</v>
      </c>
      <c r="J445" s="13">
        <f>'data-value'!J445*100/'data-volume'!J445</f>
        <v>68.295350575606903</v>
      </c>
      <c r="K445" s="13">
        <f>'data-value'!K445*100/'data-volume'!K445</f>
        <v>69.183941669336321</v>
      </c>
      <c r="L445" s="13">
        <f>'data-value'!L445*100/'data-volume'!L445</f>
        <v>69.929953037763909</v>
      </c>
      <c r="M445" s="13">
        <f>'data-value'!M445*100/'data-volume'!M445</f>
        <v>74.055709606940781</v>
      </c>
      <c r="N445" s="13">
        <f>'data-value'!N445*100/'data-volume'!N445</f>
        <v>75.539336040665205</v>
      </c>
      <c r="O445" s="13">
        <f>'data-value'!O445*100/'data-volume'!O445</f>
        <v>78.131656885797852</v>
      </c>
      <c r="P445" s="13">
        <f>'data-value'!P445*100/'data-volume'!P445</f>
        <v>80.240663473187965</v>
      </c>
      <c r="Q445" s="13">
        <f>'data-value'!Q445*100/'data-volume'!Q445</f>
        <v>80.140965630624478</v>
      </c>
      <c r="R445" s="13">
        <f>'data-value'!R445*100/'data-volume'!R445</f>
        <v>81.330148282525258</v>
      </c>
      <c r="S445" s="13">
        <f>'data-value'!S445*100/'data-volume'!S445</f>
        <v>81.938951137141459</v>
      </c>
      <c r="T445" s="13">
        <f>'data-value'!T445*100/'data-volume'!T445</f>
        <v>84.667488233368374</v>
      </c>
      <c r="U445" s="13">
        <f>'data-value'!U445*100/'data-volume'!U445</f>
        <v>85.531277160784555</v>
      </c>
      <c r="V445" s="13">
        <f>'data-value'!V445*100/'data-volume'!V445</f>
        <v>87.494724434663411</v>
      </c>
      <c r="W445" s="13">
        <f>'data-value'!W445*100/'data-volume'!W445</f>
        <v>91.00134990149445</v>
      </c>
      <c r="X445" s="13">
        <f>'data-value'!X445*100/'data-volume'!X445</f>
        <v>95.524630590203998</v>
      </c>
      <c r="Y445" s="13">
        <f>'data-value'!Y445*100/'data-volume'!Y445</f>
        <v>98.253298970181035</v>
      </c>
      <c r="Z445" s="13">
        <f>'data-value'!Z445*100/'data-volume'!Z445</f>
        <v>99.853766810869715</v>
      </c>
      <c r="AA445" s="13">
        <f>'data-value'!AA445*100/'data-volume'!AA445</f>
        <v>100.07078472131401</v>
      </c>
      <c r="AB445" s="13">
        <f>'data-value'!AB445*100/'data-volume'!AB445</f>
        <v>99.999999999999929</v>
      </c>
      <c r="AC445" s="13">
        <f>'data-value'!AC445*100/'data-volume'!AC445</f>
        <v>100.81945525553448</v>
      </c>
      <c r="AD445" s="13">
        <f>'data-value'!AD445*100/'data-volume'!AD445</f>
        <v>102.32542346500999</v>
      </c>
      <c r="AE445" s="13">
        <f>'data-value'!AE445*100/'data-volume'!AE445</f>
        <v>105.13317998575863</v>
      </c>
      <c r="AF445" s="13">
        <f>'data-value'!AF445*100/'data-volume'!AF445</f>
        <v>107.00942221378122</v>
      </c>
      <c r="AG445" s="13">
        <f>'data-value'!AG445*100/'data-volume'!AG445</f>
        <v>108.65822308855194</v>
      </c>
      <c r="AH445" s="13">
        <f>'data-value'!AH445*100/'data-volume'!AH445</f>
        <v>110.11712785516784</v>
      </c>
      <c r="AI445" s="13"/>
      <c r="AJ445" s="37"/>
      <c r="AK445" s="37"/>
      <c r="AL445" s="37"/>
      <c r="AM445" s="37"/>
      <c r="AN445" s="37"/>
      <c r="AO445" s="37"/>
      <c r="AP445" s="37"/>
      <c r="AQ445" s="37"/>
      <c r="AR445" s="37"/>
      <c r="AS445" s="37"/>
      <c r="AT445" s="37"/>
      <c r="AU445" s="37"/>
      <c r="AV445" s="37"/>
      <c r="AW445" s="37"/>
      <c r="AX445" s="37"/>
      <c r="AY445" s="37"/>
      <c r="AZ445" s="37"/>
      <c r="BA445" s="37"/>
      <c r="BB445" s="37"/>
      <c r="BC445" s="37"/>
      <c r="BD445" s="37"/>
      <c r="BE445" s="37"/>
      <c r="BF445" s="37"/>
      <c r="BG445" s="37"/>
      <c r="BH445" s="37"/>
      <c r="BI445" s="43"/>
      <c r="BJ445" s="37"/>
      <c r="BK445" s="37"/>
      <c r="BL445" s="37"/>
      <c r="BM445" s="37"/>
      <c r="BN445" s="37"/>
      <c r="BO445" s="37"/>
      <c r="BP445" s="16"/>
      <c r="BQ445" s="40"/>
    </row>
    <row r="446" spans="1:69" x14ac:dyDescent="0.25">
      <c r="A446" s="31">
        <v>60</v>
      </c>
      <c r="B446" s="31" t="s">
        <v>560</v>
      </c>
      <c r="C446" s="13">
        <f>'data-value'!C446*100/'data-volume'!C446</f>
        <v>59.472687108317601</v>
      </c>
      <c r="D446" s="13">
        <f>'data-value'!D446*100/'data-volume'!D446</f>
        <v>60.577823911693869</v>
      </c>
      <c r="E446" s="13">
        <f>'data-value'!E446*100/'data-volume'!E446</f>
        <v>63.248725063802773</v>
      </c>
      <c r="F446" s="13">
        <f>'data-value'!F446*100/'data-volume'!F446</f>
        <v>67.097755004373383</v>
      </c>
      <c r="G446" s="13">
        <f>'data-value'!G446*100/'data-volume'!G446</f>
        <v>69.060729803080662</v>
      </c>
      <c r="H446" s="13">
        <f>'data-value'!H446*100/'data-volume'!H446</f>
        <v>71.043690789177617</v>
      </c>
      <c r="I446" s="13">
        <f>'data-value'!I446*100/'data-volume'!I446</f>
        <v>71.29339097677186</v>
      </c>
      <c r="J446" s="13">
        <f>'data-value'!J446*100/'data-volume'!J446</f>
        <v>75.513154974125015</v>
      </c>
      <c r="K446" s="13">
        <f>'data-value'!K446*100/'data-volume'!K446</f>
        <v>76.414799490925006</v>
      </c>
      <c r="L446" s="13">
        <f>'data-value'!L446*100/'data-volume'!L446</f>
        <v>77.831364963478563</v>
      </c>
      <c r="M446" s="13">
        <f>'data-value'!M446*100/'data-volume'!M446</f>
        <v>79.761243354326268</v>
      </c>
      <c r="N446" s="13">
        <f>'data-value'!N446*100/'data-volume'!N446</f>
        <v>82.608358893090283</v>
      </c>
      <c r="O446" s="13">
        <f>'data-value'!O446*100/'data-volume'!O446</f>
        <v>83.75723051952356</v>
      </c>
      <c r="P446" s="13">
        <f>'data-value'!P446*100/'data-volume'!P446</f>
        <v>85.147526622567881</v>
      </c>
      <c r="Q446" s="13">
        <f>'data-value'!Q446*100/'data-volume'!Q446</f>
        <v>86.02743441951047</v>
      </c>
      <c r="R446" s="13">
        <f>'data-value'!R446*100/'data-volume'!R446</f>
        <v>86.477435400187474</v>
      </c>
      <c r="S446" s="13">
        <f>'data-value'!S446*100/'data-volume'!S446</f>
        <v>86.295762320873706</v>
      </c>
      <c r="T446" s="13">
        <f>'data-value'!T446*100/'data-volume'!T446</f>
        <v>88.356345058864392</v>
      </c>
      <c r="U446" s="13">
        <f>'data-value'!U446*100/'data-volume'!U446</f>
        <v>89.882512362357559</v>
      </c>
      <c r="V446" s="13">
        <f>'data-value'!V446*100/'data-volume'!V446</f>
        <v>90.533188314522235</v>
      </c>
      <c r="W446" s="13">
        <f>'data-value'!W446*100/'data-volume'!W446</f>
        <v>92.732054110291415</v>
      </c>
      <c r="X446" s="13">
        <f>'data-value'!X446*100/'data-volume'!X446</f>
        <v>94.083179369784958</v>
      </c>
      <c r="Y446" s="13">
        <f>'data-value'!Y446*100/'data-volume'!Y446</f>
        <v>95.36603853414988</v>
      </c>
      <c r="Z446" s="13">
        <f>'data-value'!Z446*100/'data-volume'!Z446</f>
        <v>97.620932680113555</v>
      </c>
      <c r="AA446" s="13">
        <f>'data-value'!AA446*100/'data-volume'!AA446</f>
        <v>98.317328567678288</v>
      </c>
      <c r="AB446" s="13">
        <f>'data-value'!AB446*100/'data-volume'!AB446</f>
        <v>99.999999999999929</v>
      </c>
      <c r="AC446" s="13">
        <f>'data-value'!AC446*100/'data-volume'!AC446</f>
        <v>103.03399160061763</v>
      </c>
      <c r="AD446" s="13">
        <f>'data-value'!AD446*100/'data-volume'!AD446</f>
        <v>103.82861282580944</v>
      </c>
      <c r="AE446" s="13">
        <f>'data-value'!AE446*100/'data-volume'!AE446</f>
        <v>106.17700263719662</v>
      </c>
      <c r="AF446" s="13">
        <f>'data-value'!AF446*100/'data-volume'!AF446</f>
        <v>106.01865133621067</v>
      </c>
      <c r="AG446" s="13">
        <f>'data-value'!AG446*100/'data-volume'!AG446</f>
        <v>108.24039411809754</v>
      </c>
      <c r="AH446" s="13">
        <f>'data-value'!AH446*100/'data-volume'!AH446</f>
        <v>108.52114723117167</v>
      </c>
      <c r="AI446" s="13"/>
      <c r="AJ446" s="37"/>
      <c r="AK446" s="37"/>
      <c r="AL446" s="37"/>
      <c r="AM446" s="37"/>
      <c r="AN446" s="37"/>
      <c r="AO446" s="37"/>
      <c r="AP446" s="37"/>
      <c r="AQ446" s="37"/>
      <c r="AR446" s="37"/>
      <c r="AS446" s="37"/>
      <c r="AT446" s="37"/>
      <c r="AU446" s="37"/>
      <c r="AV446" s="37"/>
      <c r="AW446" s="37"/>
      <c r="AX446" s="37"/>
      <c r="AY446" s="37"/>
      <c r="AZ446" s="37"/>
      <c r="BA446" s="37"/>
      <c r="BB446" s="37"/>
      <c r="BC446" s="37"/>
      <c r="BD446" s="37"/>
      <c r="BE446" s="37"/>
      <c r="BF446" s="37"/>
      <c r="BG446" s="37"/>
      <c r="BH446" s="37"/>
      <c r="BI446" s="43"/>
      <c r="BJ446" s="37"/>
      <c r="BK446" s="37"/>
      <c r="BL446" s="37"/>
      <c r="BM446" s="37"/>
      <c r="BN446" s="37"/>
      <c r="BO446" s="37"/>
      <c r="BP446" s="16"/>
      <c r="BQ446" s="40"/>
    </row>
    <row r="447" spans="1:69" x14ac:dyDescent="0.25">
      <c r="A447" s="31">
        <v>61</v>
      </c>
      <c r="B447" s="31" t="s">
        <v>99</v>
      </c>
      <c r="C447" s="13">
        <f>'data-value'!C447*100/'data-volume'!C447</f>
        <v>63.243402762863653</v>
      </c>
      <c r="D447" s="13">
        <f>'data-value'!D447*100/'data-volume'!D447</f>
        <v>66.653855828610247</v>
      </c>
      <c r="E447" s="13">
        <f>'data-value'!E447*100/'data-volume'!E447</f>
        <v>69.496088340583242</v>
      </c>
      <c r="F447" s="13">
        <f>'data-value'!F447*100/'data-volume'!F447</f>
        <v>71.141832457460325</v>
      </c>
      <c r="G447" s="13">
        <f>'data-value'!G447*100/'data-volume'!G447</f>
        <v>73.719952330295499</v>
      </c>
      <c r="H447" s="13">
        <f>'data-value'!H447*100/'data-volume'!H447</f>
        <v>76.987389480432867</v>
      </c>
      <c r="I447" s="13">
        <f>'data-value'!I447*100/'data-volume'!I447</f>
        <v>80.76165151430375</v>
      </c>
      <c r="J447" s="13">
        <f>'data-value'!J447*100/'data-volume'!J447</f>
        <v>82.763486819651845</v>
      </c>
      <c r="K447" s="13">
        <f>'data-value'!K447*100/'data-volume'!K447</f>
        <v>83.175795700774302</v>
      </c>
      <c r="L447" s="13">
        <f>'data-value'!L447*100/'data-volume'!L447</f>
        <v>84.924286515679739</v>
      </c>
      <c r="M447" s="13">
        <f>'data-value'!M447*100/'data-volume'!M447</f>
        <v>86.32914172715212</v>
      </c>
      <c r="N447" s="13">
        <f>'data-value'!N447*100/'data-volume'!N447</f>
        <v>87.93475136570504</v>
      </c>
      <c r="O447" s="13">
        <f>'data-value'!O447*100/'data-volume'!O447</f>
        <v>90.077936119272778</v>
      </c>
      <c r="P447" s="13">
        <f>'data-value'!P447*100/'data-volume'!P447</f>
        <v>91.555317962122658</v>
      </c>
      <c r="Q447" s="13">
        <f>'data-value'!Q447*100/'data-volume'!Q447</f>
        <v>92.982368452584225</v>
      </c>
      <c r="R447" s="13">
        <f>'data-value'!R447*100/'data-volume'!R447</f>
        <v>93.437225057189778</v>
      </c>
      <c r="S447" s="13">
        <f>'data-value'!S447*100/'data-volume'!S447</f>
        <v>93.444139084940176</v>
      </c>
      <c r="T447" s="13">
        <f>'data-value'!T447*100/'data-volume'!T447</f>
        <v>94.111390511367503</v>
      </c>
      <c r="U447" s="13">
        <f>'data-value'!U447*100/'data-volume'!U447</f>
        <v>94.530696358776012</v>
      </c>
      <c r="V447" s="13">
        <f>'data-value'!V447*100/'data-volume'!V447</f>
        <v>95.750457049325576</v>
      </c>
      <c r="W447" s="13">
        <f>'data-value'!W447*100/'data-volume'!W447</f>
        <v>96.048636421602183</v>
      </c>
      <c r="X447" s="13">
        <f>'data-value'!X447*100/'data-volume'!X447</f>
        <v>97.783867162062776</v>
      </c>
      <c r="Y447" s="13">
        <f>'data-value'!Y447*100/'data-volume'!Y447</f>
        <v>98.399831434051833</v>
      </c>
      <c r="Z447" s="13">
        <f>'data-value'!Z447*100/'data-volume'!Z447</f>
        <v>99.091992220366791</v>
      </c>
      <c r="AA447" s="13">
        <f>'data-value'!AA447*100/'data-volume'!AA447</f>
        <v>98.920498892583538</v>
      </c>
      <c r="AB447" s="13">
        <f>'data-value'!AB447*100/'data-volume'!AB447</f>
        <v>99.999999999999943</v>
      </c>
      <c r="AC447" s="13">
        <f>'data-value'!AC447*100/'data-volume'!AC447</f>
        <v>100.65053598616042</v>
      </c>
      <c r="AD447" s="13">
        <f>'data-value'!AD447*100/'data-volume'!AD447</f>
        <v>101.11155044666373</v>
      </c>
      <c r="AE447" s="13">
        <f>'data-value'!AE447*100/'data-volume'!AE447</f>
        <v>101.58491101642203</v>
      </c>
      <c r="AF447" s="13">
        <f>'data-value'!AF447*100/'data-volume'!AF447</f>
        <v>102.53876425732965</v>
      </c>
      <c r="AG447" s="13">
        <f>'data-value'!AG447*100/'data-volume'!AG447</f>
        <v>102.43958763744232</v>
      </c>
      <c r="AH447" s="13">
        <f>'data-value'!AH447*100/'data-volume'!AH447</f>
        <v>103.18864149473613</v>
      </c>
      <c r="AI447" s="13"/>
      <c r="AJ447" s="37"/>
      <c r="AK447" s="37"/>
      <c r="AL447" s="37"/>
      <c r="AM447" s="37"/>
      <c r="AN447" s="37"/>
      <c r="AO447" s="37"/>
      <c r="AP447" s="37"/>
      <c r="AQ447" s="37"/>
      <c r="AR447" s="37"/>
      <c r="AS447" s="37"/>
      <c r="AT447" s="37"/>
      <c r="AU447" s="37"/>
      <c r="AV447" s="37"/>
      <c r="AW447" s="37"/>
      <c r="AX447" s="37"/>
      <c r="AY447" s="37"/>
      <c r="AZ447" s="37"/>
      <c r="BA447" s="37"/>
      <c r="BB447" s="37"/>
      <c r="BC447" s="37"/>
      <c r="BD447" s="37"/>
      <c r="BE447" s="37"/>
      <c r="BF447" s="37"/>
      <c r="BG447" s="37"/>
      <c r="BH447" s="37"/>
      <c r="BI447" s="43"/>
      <c r="BJ447" s="37"/>
      <c r="BK447" s="37"/>
      <c r="BL447" s="37"/>
      <c r="BM447" s="37"/>
      <c r="BN447" s="37"/>
      <c r="BO447" s="37"/>
      <c r="BP447" s="16"/>
      <c r="BQ447" s="40"/>
    </row>
    <row r="448" spans="1:69" x14ac:dyDescent="0.25">
      <c r="A448" s="31">
        <v>62</v>
      </c>
      <c r="B448" s="31" t="s">
        <v>374</v>
      </c>
      <c r="C448" s="13">
        <f>'data-value'!C448*100/'data-volume'!C448</f>
        <v>62.898964558389075</v>
      </c>
      <c r="D448" s="13">
        <f>'data-value'!D448*100/'data-volume'!D448</f>
        <v>64.759113568313666</v>
      </c>
      <c r="E448" s="13">
        <f>'data-value'!E448*100/'data-volume'!E448</f>
        <v>66.783953966852849</v>
      </c>
      <c r="F448" s="13">
        <f>'data-value'!F448*100/'data-volume'!F448</f>
        <v>68.51978010511219</v>
      </c>
      <c r="G448" s="13">
        <f>'data-value'!G448*100/'data-volume'!G448</f>
        <v>70.564007854583849</v>
      </c>
      <c r="H448" s="13">
        <f>'data-value'!H448*100/'data-volume'!H448</f>
        <v>71.514547292358316</v>
      </c>
      <c r="I448" s="13">
        <f>'data-value'!I448*100/'data-volume'!I448</f>
        <v>73.077168090683315</v>
      </c>
      <c r="J448" s="13">
        <f>'data-value'!J448*100/'data-volume'!J448</f>
        <v>75.289287440443459</v>
      </c>
      <c r="K448" s="13">
        <f>'data-value'!K448*100/'data-volume'!K448</f>
        <v>77.655971880489474</v>
      </c>
      <c r="L448" s="13">
        <f>'data-value'!L448*100/'data-volume'!L448</f>
        <v>78.249894804006018</v>
      </c>
      <c r="M448" s="13">
        <f>'data-value'!M448*100/'data-volume'!M448</f>
        <v>78.791739463808582</v>
      </c>
      <c r="N448" s="13">
        <f>'data-value'!N448*100/'data-volume'!N448</f>
        <v>79.803352632760607</v>
      </c>
      <c r="O448" s="13">
        <f>'data-value'!O448*100/'data-volume'!O448</f>
        <v>81.01925666409376</v>
      </c>
      <c r="P448" s="13">
        <f>'data-value'!P448*100/'data-volume'!P448</f>
        <v>83.203167592572456</v>
      </c>
      <c r="Q448" s="13">
        <f>'data-value'!Q448*100/'data-volume'!Q448</f>
        <v>83.86877498585288</v>
      </c>
      <c r="R448" s="13">
        <f>'data-value'!R448*100/'data-volume'!R448</f>
        <v>84.200888696063942</v>
      </c>
      <c r="S448" s="13">
        <f>'data-value'!S448*100/'data-volume'!S448</f>
        <v>85.257550531001087</v>
      </c>
      <c r="T448" s="13">
        <f>'data-value'!T448*100/'data-volume'!T448</f>
        <v>86.919259788448855</v>
      </c>
      <c r="U448" s="13">
        <f>'data-value'!U448*100/'data-volume'!U448</f>
        <v>89.028601031917233</v>
      </c>
      <c r="V448" s="13">
        <f>'data-value'!V448*100/'data-volume'!V448</f>
        <v>90.956552788399875</v>
      </c>
      <c r="W448" s="13">
        <f>'data-value'!W448*100/'data-volume'!W448</f>
        <v>92.506085909472134</v>
      </c>
      <c r="X448" s="13">
        <f>'data-value'!X448*100/'data-volume'!X448</f>
        <v>95.15837556544642</v>
      </c>
      <c r="Y448" s="13">
        <f>'data-value'!Y448*100/'data-volume'!Y448</f>
        <v>95.280532224577243</v>
      </c>
      <c r="Z448" s="13">
        <f>'data-value'!Z448*100/'data-volume'!Z448</f>
        <v>96.602482753573028</v>
      </c>
      <c r="AA448" s="13">
        <f>'data-value'!AA448*100/'data-volume'!AA448</f>
        <v>98.768874279313323</v>
      </c>
      <c r="AB448" s="13">
        <f>'data-value'!AB448*100/'data-volume'!AB448</f>
        <v>100</v>
      </c>
      <c r="AC448" s="13">
        <f>'data-value'!AC448*100/'data-volume'!AC448</f>
        <v>100.87255633766412</v>
      </c>
      <c r="AD448" s="13">
        <f>'data-value'!AD448*100/'data-volume'!AD448</f>
        <v>102.46545726620482</v>
      </c>
      <c r="AE448" s="13">
        <f>'data-value'!AE448*100/'data-volume'!AE448</f>
        <v>103.07051352822336</v>
      </c>
      <c r="AF448" s="13">
        <f>'data-value'!AF448*100/'data-volume'!AF448</f>
        <v>103.31698240366912</v>
      </c>
      <c r="AG448" s="13">
        <f>'data-value'!AG448*100/'data-volume'!AG448</f>
        <v>105.05427972589919</v>
      </c>
      <c r="AH448" s="13">
        <f>'data-value'!AH448*100/'data-volume'!AH448</f>
        <v>107.6836313326336</v>
      </c>
      <c r="AI448" s="13"/>
      <c r="AJ448" s="37"/>
      <c r="AK448" s="37"/>
      <c r="AL448" s="37"/>
      <c r="AM448" s="37"/>
      <c r="AN448" s="37"/>
      <c r="AO448" s="37"/>
      <c r="AP448" s="37"/>
      <c r="AQ448" s="37"/>
      <c r="AR448" s="37"/>
      <c r="AS448" s="37"/>
      <c r="AT448" s="37"/>
      <c r="AU448" s="37"/>
      <c r="AV448" s="37"/>
      <c r="AW448" s="37"/>
      <c r="AX448" s="37"/>
      <c r="AY448" s="37"/>
      <c r="AZ448" s="37"/>
      <c r="BA448" s="37"/>
      <c r="BB448" s="37"/>
      <c r="BC448" s="37"/>
      <c r="BD448" s="37"/>
      <c r="BE448" s="37"/>
      <c r="BF448" s="37"/>
      <c r="BG448" s="37"/>
      <c r="BH448" s="37"/>
      <c r="BI448" s="43"/>
      <c r="BJ448" s="37"/>
      <c r="BK448" s="37"/>
      <c r="BL448" s="37"/>
      <c r="BM448" s="37"/>
      <c r="BN448" s="37"/>
      <c r="BO448" s="37"/>
      <c r="BP448" s="16"/>
      <c r="BQ448" s="40"/>
    </row>
    <row r="449" spans="1:72" x14ac:dyDescent="0.25">
      <c r="A449" s="31">
        <v>63</v>
      </c>
      <c r="B449" s="31" t="s">
        <v>377</v>
      </c>
      <c r="C449" s="13">
        <f>'data-value'!C449*100/'data-volume'!C449</f>
        <v>54.104746789785018</v>
      </c>
      <c r="D449" s="13">
        <f>'data-value'!D449*100/'data-volume'!D449</f>
        <v>55.536006196932789</v>
      </c>
      <c r="E449" s="13">
        <f>'data-value'!E449*100/'data-volume'!E449</f>
        <v>56.786512899465961</v>
      </c>
      <c r="F449" s="13">
        <f>'data-value'!F449*100/'data-volume'!F449</f>
        <v>58.487265033770036</v>
      </c>
      <c r="G449" s="13">
        <f>'data-value'!G449*100/'data-volume'!G449</f>
        <v>59.368599846916212</v>
      </c>
      <c r="H449" s="13">
        <f>'data-value'!H449*100/'data-volume'!H449</f>
        <v>59.688017739182207</v>
      </c>
      <c r="I449" s="13">
        <f>'data-value'!I449*100/'data-volume'!I449</f>
        <v>60.726581904161961</v>
      </c>
      <c r="J449" s="13">
        <f>'data-value'!J449*100/'data-volume'!J449</f>
        <v>62.138127955313365</v>
      </c>
      <c r="K449" s="13">
        <f>'data-value'!K449*100/'data-volume'!K449</f>
        <v>63.884354380798889</v>
      </c>
      <c r="L449" s="13">
        <f>'data-value'!L449*100/'data-volume'!L449</f>
        <v>64.867306036235917</v>
      </c>
      <c r="M449" s="13">
        <f>'data-value'!M449*100/'data-volume'!M449</f>
        <v>65.780960770184038</v>
      </c>
      <c r="N449" s="13">
        <f>'data-value'!N449*100/'data-volume'!N449</f>
        <v>66.318993188045596</v>
      </c>
      <c r="O449" s="13">
        <f>'data-value'!O449*100/'data-volume'!O449</f>
        <v>67.525958321436477</v>
      </c>
      <c r="P449" s="13">
        <f>'data-value'!P449*100/'data-volume'!P449</f>
        <v>69.467878434310791</v>
      </c>
      <c r="Q449" s="13">
        <f>'data-value'!Q449*100/'data-volume'!Q449</f>
        <v>70.582498107105707</v>
      </c>
      <c r="R449" s="13">
        <f>'data-value'!R449*100/'data-volume'!R449</f>
        <v>71.350880528449721</v>
      </c>
      <c r="S449" s="13">
        <f>'data-value'!S449*100/'data-volume'!S449</f>
        <v>72.056299846507784</v>
      </c>
      <c r="T449" s="13">
        <f>'data-value'!T449*100/'data-volume'!T449</f>
        <v>74.551778771295616</v>
      </c>
      <c r="U449" s="13">
        <f>'data-value'!U449*100/'data-volume'!U449</f>
        <v>79.393542014579424</v>
      </c>
      <c r="V449" s="13">
        <f>'data-value'!V449*100/'data-volume'!V449</f>
        <v>83.728836544457522</v>
      </c>
      <c r="W449" s="13">
        <f>'data-value'!W449*100/'data-volume'!W449</f>
        <v>89.195960765200425</v>
      </c>
      <c r="X449" s="13">
        <f>'data-value'!X449*100/'data-volume'!X449</f>
        <v>93.023367691999113</v>
      </c>
      <c r="Y449" s="13">
        <f>'data-value'!Y449*100/'data-volume'!Y449</f>
        <v>94.371300292997844</v>
      </c>
      <c r="Z449" s="13">
        <f>'data-value'!Z449*100/'data-volume'!Z449</f>
        <v>94.543954343864954</v>
      </c>
      <c r="AA449" s="13">
        <f>'data-value'!AA449*100/'data-volume'!AA449</f>
        <v>96.961257756464036</v>
      </c>
      <c r="AB449" s="13">
        <f>'data-value'!AB449*100/'data-volume'!AB449</f>
        <v>100</v>
      </c>
      <c r="AC449" s="13">
        <f>'data-value'!AC449*100/'data-volume'!AC449</f>
        <v>101.69504812003474</v>
      </c>
      <c r="AD449" s="13">
        <f>'data-value'!AD449*100/'data-volume'!AD449</f>
        <v>103.7926788418624</v>
      </c>
      <c r="AE449" s="13">
        <f>'data-value'!AE449*100/'data-volume'!AE449</f>
        <v>104.65012889365914</v>
      </c>
      <c r="AF449" s="13">
        <f>'data-value'!AF449*100/'data-volume'!AF449</f>
        <v>105.36672218334959</v>
      </c>
      <c r="AG449" s="13">
        <f>'data-value'!AG449*100/'data-volume'!AG449</f>
        <v>107.62611109798378</v>
      </c>
      <c r="AH449" s="13">
        <f>'data-value'!AH449*100/'data-volume'!AH449</f>
        <v>111.32204080852608</v>
      </c>
      <c r="AI449" s="13"/>
      <c r="AJ449" s="37"/>
      <c r="AK449" s="37"/>
      <c r="AL449" s="37"/>
      <c r="AM449" s="37"/>
      <c r="AN449" s="37"/>
      <c r="AO449" s="37"/>
      <c r="AP449" s="37"/>
      <c r="AQ449" s="37"/>
      <c r="AR449" s="37"/>
      <c r="AS449" s="37"/>
      <c r="AT449" s="37"/>
      <c r="AU449" s="37"/>
      <c r="AV449" s="37"/>
      <c r="AW449" s="37"/>
      <c r="AX449" s="37"/>
      <c r="AY449" s="37"/>
      <c r="AZ449" s="37"/>
      <c r="BA449" s="37"/>
      <c r="BB449" s="37"/>
      <c r="BC449" s="37"/>
      <c r="BD449" s="37"/>
      <c r="BE449" s="37"/>
      <c r="BF449" s="37"/>
      <c r="BG449" s="37"/>
      <c r="BH449" s="37"/>
      <c r="BI449" s="43"/>
      <c r="BJ449" s="37"/>
      <c r="BK449" s="37"/>
      <c r="BL449" s="37"/>
      <c r="BM449" s="37"/>
      <c r="BN449" s="37"/>
      <c r="BO449" s="37"/>
      <c r="BP449" s="16"/>
      <c r="BQ449" s="40"/>
    </row>
    <row r="450" spans="1:72" s="32" customFormat="1" x14ac:dyDescent="0.25">
      <c r="A450" s="41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  <c r="BA450" s="39"/>
      <c r="BB450" s="39"/>
      <c r="BC450" s="39"/>
      <c r="BD450" s="39"/>
      <c r="BE450" s="39"/>
      <c r="BF450" s="39"/>
      <c r="BG450" s="39"/>
      <c r="BH450" s="39"/>
      <c r="BI450" s="39"/>
      <c r="BJ450" s="39"/>
      <c r="BK450" s="39"/>
      <c r="BL450" s="39"/>
      <c r="BM450" s="39"/>
      <c r="BN450" s="39"/>
      <c r="BO450" s="39"/>
    </row>
    <row r="451" spans="1:72" x14ac:dyDescent="0.25">
      <c r="A451" s="19"/>
      <c r="B451" s="37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13"/>
      <c r="AH451" s="13"/>
      <c r="AI451" s="13"/>
      <c r="AJ451" s="37"/>
      <c r="AK451" s="37"/>
      <c r="AL451" s="37"/>
      <c r="AM451" s="37"/>
      <c r="AN451" s="37"/>
      <c r="AO451" s="37"/>
      <c r="AP451" s="37"/>
      <c r="AQ451" s="37"/>
      <c r="AR451" s="37"/>
      <c r="AS451" s="37"/>
      <c r="AT451" s="37"/>
      <c r="AU451" s="37"/>
      <c r="AV451" s="37"/>
      <c r="AW451" s="37"/>
      <c r="AX451" s="37"/>
      <c r="AY451" s="37"/>
      <c r="AZ451" s="37"/>
      <c r="BA451" s="37"/>
      <c r="BB451" s="37"/>
      <c r="BC451" s="37"/>
      <c r="BD451" s="37"/>
      <c r="BE451" s="37"/>
      <c r="BF451" s="37"/>
      <c r="BG451" s="37"/>
      <c r="BH451" s="37"/>
      <c r="BI451" s="37"/>
      <c r="BJ451" s="37"/>
      <c r="BK451" s="37"/>
      <c r="BL451" s="37"/>
      <c r="BM451" s="37"/>
      <c r="BN451" s="37"/>
      <c r="BO451" s="37"/>
      <c r="BP451" s="16"/>
      <c r="BQ451" s="40"/>
      <c r="BR451" s="40"/>
      <c r="BS451" s="40"/>
      <c r="BT451" s="16"/>
    </row>
    <row r="452" spans="1:72" x14ac:dyDescent="0.25">
      <c r="A452" s="19"/>
      <c r="B452" s="37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J452" s="37"/>
      <c r="AK452" s="37"/>
      <c r="AL452" s="37"/>
      <c r="AM452" s="37"/>
      <c r="AN452" s="37"/>
      <c r="AO452" s="37"/>
      <c r="AP452" s="37"/>
      <c r="AQ452" s="37"/>
      <c r="AR452" s="37"/>
      <c r="AS452" s="37"/>
      <c r="AT452" s="37"/>
      <c r="AU452" s="37"/>
      <c r="AV452" s="37"/>
      <c r="AW452" s="37"/>
      <c r="AX452" s="37"/>
      <c r="AY452" s="37"/>
      <c r="AZ452" s="37"/>
      <c r="BA452" s="37"/>
      <c r="BB452" s="37"/>
      <c r="BC452" s="37"/>
      <c r="BD452" s="37"/>
      <c r="BE452" s="37"/>
      <c r="BF452" s="37"/>
      <c r="BG452" s="37"/>
      <c r="BH452" s="37"/>
      <c r="BI452" s="37"/>
      <c r="BJ452" s="37"/>
      <c r="BK452" s="37"/>
      <c r="BL452" s="37"/>
      <c r="BM452" s="37"/>
      <c r="BN452" s="37"/>
      <c r="BO452" s="37"/>
      <c r="BP452" s="16"/>
      <c r="BQ452" s="40"/>
      <c r="BR452" s="40"/>
      <c r="BS452" s="40"/>
      <c r="BT452" s="16"/>
    </row>
    <row r="453" spans="1:72" x14ac:dyDescent="0.25">
      <c r="A453" s="19"/>
      <c r="B453" s="37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J453" s="37"/>
      <c r="AK453" s="37"/>
      <c r="AL453" s="37"/>
      <c r="AM453" s="37"/>
      <c r="AN453" s="37"/>
      <c r="AO453" s="37"/>
      <c r="AP453" s="37"/>
      <c r="AQ453" s="37"/>
      <c r="AR453" s="37"/>
      <c r="AS453" s="37"/>
      <c r="AT453" s="37"/>
      <c r="AU453" s="37"/>
      <c r="AV453" s="37"/>
      <c r="AW453" s="37"/>
      <c r="AX453" s="37"/>
      <c r="AY453" s="37"/>
      <c r="AZ453" s="37"/>
      <c r="BA453" s="37"/>
      <c r="BB453" s="37"/>
      <c r="BC453" s="37"/>
      <c r="BD453" s="37"/>
      <c r="BE453" s="37"/>
      <c r="BF453" s="37"/>
      <c r="BG453" s="37"/>
      <c r="BH453" s="37"/>
      <c r="BI453" s="37"/>
      <c r="BJ453" s="37"/>
      <c r="BK453" s="37"/>
      <c r="BL453" s="37"/>
      <c r="BM453" s="37"/>
      <c r="BN453" s="37"/>
      <c r="BO453" s="37"/>
      <c r="BP453" s="16"/>
      <c r="BQ453" s="40"/>
      <c r="BR453" s="40"/>
      <c r="BS453" s="40"/>
      <c r="BT453" s="16"/>
    </row>
    <row r="454" spans="1:72" x14ac:dyDescent="0.25">
      <c r="A454" s="19"/>
      <c r="B454" s="37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J454" s="37"/>
      <c r="AK454" s="37"/>
      <c r="AL454" s="37"/>
      <c r="AM454" s="37"/>
      <c r="AN454" s="37"/>
      <c r="AO454" s="37"/>
      <c r="AP454" s="37"/>
      <c r="AQ454" s="37"/>
      <c r="AR454" s="37"/>
      <c r="AS454" s="37"/>
      <c r="AT454" s="37"/>
      <c r="AU454" s="37"/>
      <c r="AV454" s="37"/>
      <c r="AW454" s="37"/>
      <c r="AX454" s="37"/>
      <c r="AY454" s="37"/>
      <c r="AZ454" s="37"/>
      <c r="BA454" s="37"/>
      <c r="BB454" s="37"/>
      <c r="BC454" s="37"/>
      <c r="BD454" s="37"/>
      <c r="BE454" s="37"/>
      <c r="BF454" s="37"/>
      <c r="BG454" s="37"/>
      <c r="BH454" s="37"/>
      <c r="BI454" s="37"/>
      <c r="BJ454" s="37"/>
      <c r="BK454" s="37"/>
      <c r="BL454" s="37"/>
      <c r="BM454" s="37"/>
      <c r="BN454" s="37"/>
      <c r="BO454" s="37"/>
      <c r="BP454" s="16"/>
      <c r="BQ454" s="40"/>
      <c r="BR454" s="40"/>
      <c r="BS454" s="40"/>
      <c r="BT454" s="16"/>
    </row>
    <row r="455" spans="1:72" x14ac:dyDescent="0.25">
      <c r="A455" s="19"/>
      <c r="B455" s="37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J455" s="37"/>
      <c r="AK455" s="37"/>
      <c r="AL455" s="37"/>
      <c r="AM455" s="37"/>
      <c r="AN455" s="37"/>
      <c r="AO455" s="37"/>
      <c r="AP455" s="37"/>
      <c r="AQ455" s="37"/>
      <c r="AR455" s="37"/>
      <c r="AS455" s="37"/>
      <c r="AT455" s="37"/>
      <c r="AU455" s="37"/>
      <c r="AV455" s="37"/>
      <c r="AW455" s="37"/>
      <c r="AX455" s="37"/>
      <c r="AY455" s="37"/>
      <c r="AZ455" s="37"/>
      <c r="BA455" s="37"/>
      <c r="BB455" s="37"/>
      <c r="BC455" s="37"/>
      <c r="BD455" s="37"/>
      <c r="BE455" s="37"/>
      <c r="BF455" s="37"/>
      <c r="BG455" s="37"/>
      <c r="BH455" s="37"/>
      <c r="BI455" s="37"/>
      <c r="BJ455" s="37"/>
      <c r="BK455" s="37"/>
      <c r="BL455" s="37"/>
      <c r="BM455" s="37"/>
      <c r="BN455" s="37"/>
      <c r="BO455" s="37"/>
      <c r="BP455" s="16"/>
      <c r="BQ455" s="40"/>
      <c r="BR455" s="40"/>
      <c r="BS455" s="40"/>
      <c r="BT455" s="16"/>
    </row>
    <row r="456" spans="1:72" x14ac:dyDescent="0.25">
      <c r="A456" s="19"/>
      <c r="B456" s="37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J456" s="37"/>
      <c r="AK456" s="37"/>
      <c r="AL456" s="37"/>
      <c r="AM456" s="37"/>
      <c r="AN456" s="37"/>
      <c r="AO456" s="37"/>
      <c r="AP456" s="37"/>
      <c r="AQ456" s="37"/>
      <c r="AR456" s="37"/>
      <c r="AS456" s="37"/>
      <c r="AT456" s="37"/>
      <c r="AU456" s="37"/>
      <c r="AV456" s="37"/>
      <c r="AW456" s="37"/>
      <c r="AX456" s="37"/>
      <c r="AY456" s="37"/>
      <c r="AZ456" s="37"/>
      <c r="BA456" s="37"/>
      <c r="BB456" s="37"/>
      <c r="BC456" s="37"/>
      <c r="BD456" s="37"/>
      <c r="BE456" s="37"/>
      <c r="BF456" s="37"/>
      <c r="BG456" s="37"/>
      <c r="BH456" s="37"/>
      <c r="BI456" s="37"/>
      <c r="BJ456" s="37"/>
      <c r="BK456" s="37"/>
      <c r="BL456" s="37"/>
      <c r="BM456" s="37"/>
      <c r="BN456" s="37"/>
      <c r="BO456" s="37"/>
      <c r="BP456" s="16"/>
      <c r="BQ456" s="40"/>
      <c r="BR456" s="40"/>
      <c r="BS456" s="40"/>
      <c r="BT456" s="16"/>
    </row>
    <row r="457" spans="1:72" x14ac:dyDescent="0.25">
      <c r="A457" s="19"/>
      <c r="B457" s="37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J457" s="37"/>
      <c r="AK457" s="37"/>
      <c r="AL457" s="37"/>
      <c r="AM457" s="37"/>
      <c r="AN457" s="37"/>
      <c r="AO457" s="37"/>
      <c r="AP457" s="37"/>
      <c r="AQ457" s="37"/>
      <c r="AR457" s="37"/>
      <c r="AS457" s="37"/>
      <c r="AT457" s="37"/>
      <c r="AU457" s="37"/>
      <c r="AV457" s="37"/>
      <c r="AW457" s="37"/>
      <c r="AX457" s="37"/>
      <c r="AY457" s="37"/>
      <c r="AZ457" s="37"/>
      <c r="BA457" s="37"/>
      <c r="BB457" s="37"/>
      <c r="BC457" s="37"/>
      <c r="BD457" s="37"/>
      <c r="BE457" s="37"/>
      <c r="BF457" s="37"/>
      <c r="BG457" s="37"/>
      <c r="BH457" s="37"/>
      <c r="BI457" s="37"/>
      <c r="BJ457" s="37"/>
      <c r="BK457" s="37"/>
      <c r="BL457" s="37"/>
      <c r="BM457" s="37"/>
      <c r="BN457" s="37"/>
      <c r="BO457" s="37"/>
      <c r="BP457" s="16"/>
      <c r="BQ457" s="40"/>
      <c r="BR457" s="40"/>
      <c r="BS457" s="40"/>
      <c r="BT457" s="16"/>
    </row>
    <row r="458" spans="1:72" x14ac:dyDescent="0.25">
      <c r="A458" s="19"/>
      <c r="B458" s="37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J458" s="37"/>
      <c r="AK458" s="37"/>
      <c r="AL458" s="37"/>
      <c r="AM458" s="37"/>
      <c r="AN458" s="37"/>
      <c r="AO458" s="37"/>
      <c r="AP458" s="37"/>
      <c r="AQ458" s="37"/>
      <c r="AR458" s="37"/>
      <c r="AS458" s="37"/>
      <c r="AT458" s="37"/>
      <c r="AU458" s="37"/>
      <c r="AV458" s="37"/>
      <c r="AW458" s="37"/>
      <c r="AX458" s="37"/>
      <c r="AY458" s="37"/>
      <c r="AZ458" s="37"/>
      <c r="BA458" s="37"/>
      <c r="BB458" s="37"/>
      <c r="BC458" s="37"/>
      <c r="BD458" s="37"/>
      <c r="BE458" s="37"/>
      <c r="BF458" s="37"/>
      <c r="BG458" s="37"/>
      <c r="BH458" s="37"/>
      <c r="BI458" s="37"/>
      <c r="BJ458" s="37"/>
      <c r="BK458" s="37"/>
      <c r="BL458" s="37"/>
      <c r="BM458" s="37"/>
      <c r="BN458" s="37"/>
      <c r="BO458" s="37"/>
      <c r="BP458" s="16"/>
      <c r="BQ458" s="40"/>
      <c r="BR458" s="40"/>
      <c r="BS458" s="40"/>
      <c r="BT458" s="16"/>
    </row>
    <row r="459" spans="1:72" x14ac:dyDescent="0.25">
      <c r="A459" s="19"/>
      <c r="B459" s="37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J459" s="37"/>
      <c r="AK459" s="37"/>
      <c r="AL459" s="37"/>
      <c r="AM459" s="37"/>
      <c r="AN459" s="37"/>
      <c r="AO459" s="37"/>
      <c r="AP459" s="37"/>
      <c r="AQ459" s="37"/>
      <c r="AR459" s="37"/>
      <c r="AS459" s="37"/>
      <c r="AT459" s="37"/>
      <c r="AU459" s="37"/>
      <c r="AV459" s="37"/>
      <c r="AW459" s="37"/>
      <c r="AX459" s="37"/>
      <c r="AY459" s="37"/>
      <c r="AZ459" s="37"/>
      <c r="BA459" s="37"/>
      <c r="BB459" s="37"/>
      <c r="BC459" s="37"/>
      <c r="BD459" s="37"/>
      <c r="BE459" s="37"/>
      <c r="BF459" s="37"/>
      <c r="BG459" s="37"/>
      <c r="BH459" s="37"/>
      <c r="BI459" s="37"/>
      <c r="BJ459" s="37"/>
      <c r="BK459" s="37"/>
      <c r="BL459" s="37"/>
      <c r="BM459" s="37"/>
      <c r="BN459" s="37"/>
      <c r="BO459" s="37"/>
      <c r="BP459" s="16"/>
      <c r="BQ459" s="40"/>
      <c r="BR459" s="40"/>
      <c r="BS459" s="40"/>
      <c r="BT459" s="16"/>
    </row>
    <row r="460" spans="1:72" x14ac:dyDescent="0.25">
      <c r="A460" s="19"/>
      <c r="B460" s="37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J460" s="37"/>
      <c r="AK460" s="37"/>
      <c r="AL460" s="37"/>
      <c r="AM460" s="37"/>
      <c r="AN460" s="37"/>
      <c r="AO460" s="37"/>
      <c r="AP460" s="37"/>
      <c r="AQ460" s="37"/>
      <c r="AR460" s="37"/>
      <c r="AS460" s="37"/>
      <c r="AT460" s="37"/>
      <c r="AU460" s="37"/>
      <c r="AV460" s="37"/>
      <c r="AW460" s="37"/>
      <c r="AX460" s="37"/>
      <c r="AY460" s="37"/>
      <c r="AZ460" s="37"/>
      <c r="BA460" s="37"/>
      <c r="BB460" s="37"/>
      <c r="BC460" s="37"/>
      <c r="BD460" s="37"/>
      <c r="BE460" s="37"/>
      <c r="BF460" s="37"/>
      <c r="BG460" s="37"/>
      <c r="BH460" s="37"/>
      <c r="BI460" s="37"/>
      <c r="BJ460" s="37"/>
      <c r="BK460" s="37"/>
      <c r="BL460" s="37"/>
      <c r="BM460" s="37"/>
      <c r="BN460" s="37"/>
      <c r="BO460" s="37"/>
      <c r="BP460" s="16"/>
      <c r="BQ460" s="40"/>
      <c r="BR460" s="40"/>
      <c r="BS460" s="40"/>
      <c r="BT460" s="16"/>
    </row>
    <row r="461" spans="1:72" x14ac:dyDescent="0.25">
      <c r="A461" s="19"/>
      <c r="B461" s="37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J461" s="37"/>
      <c r="AK461" s="37"/>
      <c r="AL461" s="37"/>
      <c r="AM461" s="37"/>
      <c r="AN461" s="37"/>
      <c r="AO461" s="37"/>
      <c r="AP461" s="37"/>
      <c r="AQ461" s="37"/>
      <c r="AR461" s="37"/>
      <c r="AS461" s="37"/>
      <c r="AT461" s="37"/>
      <c r="AU461" s="37"/>
      <c r="AV461" s="37"/>
      <c r="AW461" s="37"/>
      <c r="AX461" s="37"/>
      <c r="AY461" s="37"/>
      <c r="AZ461" s="37"/>
      <c r="BA461" s="37"/>
      <c r="BB461" s="37"/>
      <c r="BC461" s="37"/>
      <c r="BD461" s="37"/>
      <c r="BE461" s="37"/>
      <c r="BF461" s="37"/>
      <c r="BG461" s="37"/>
      <c r="BH461" s="37"/>
      <c r="BI461" s="37"/>
      <c r="BJ461" s="37"/>
      <c r="BK461" s="37"/>
      <c r="BL461" s="37"/>
      <c r="BM461" s="37"/>
      <c r="BN461" s="37"/>
      <c r="BO461" s="37"/>
      <c r="BP461" s="16"/>
      <c r="BQ461" s="40"/>
      <c r="BR461" s="40"/>
      <c r="BS461" s="40"/>
      <c r="BT461" s="16"/>
    </row>
    <row r="462" spans="1:72" x14ac:dyDescent="0.25">
      <c r="A462" s="19"/>
      <c r="B462" s="37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J462" s="37"/>
      <c r="AK462" s="37"/>
      <c r="AL462" s="37"/>
      <c r="AM462" s="37"/>
      <c r="AN462" s="37"/>
      <c r="AO462" s="37"/>
      <c r="AP462" s="37"/>
      <c r="AQ462" s="37"/>
      <c r="AR462" s="37"/>
      <c r="AS462" s="37"/>
      <c r="AT462" s="37"/>
      <c r="AU462" s="37"/>
      <c r="AV462" s="37"/>
      <c r="AW462" s="37"/>
      <c r="AX462" s="37"/>
      <c r="AY462" s="37"/>
      <c r="AZ462" s="37"/>
      <c r="BA462" s="37"/>
      <c r="BB462" s="37"/>
      <c r="BC462" s="37"/>
      <c r="BD462" s="37"/>
      <c r="BE462" s="37"/>
      <c r="BF462" s="37"/>
      <c r="BG462" s="37"/>
      <c r="BH462" s="37"/>
      <c r="BI462" s="37"/>
      <c r="BJ462" s="37"/>
      <c r="BK462" s="37"/>
      <c r="BL462" s="37"/>
      <c r="BM462" s="37"/>
      <c r="BN462" s="37"/>
      <c r="BO462" s="37"/>
      <c r="BP462" s="16"/>
      <c r="BQ462" s="40"/>
      <c r="BR462" s="40"/>
      <c r="BS462" s="40"/>
      <c r="BT462" s="16"/>
    </row>
    <row r="463" spans="1:72" x14ac:dyDescent="0.25">
      <c r="A463" s="19"/>
      <c r="B463" s="37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J463" s="37"/>
      <c r="AK463" s="37"/>
      <c r="AL463" s="37"/>
      <c r="AM463" s="37"/>
      <c r="AN463" s="37"/>
      <c r="AO463" s="37"/>
      <c r="AP463" s="37"/>
      <c r="AQ463" s="37"/>
      <c r="AR463" s="37"/>
      <c r="AS463" s="37"/>
      <c r="AT463" s="37"/>
      <c r="AU463" s="37"/>
      <c r="AV463" s="37"/>
      <c r="AW463" s="37"/>
      <c r="AX463" s="37"/>
      <c r="AY463" s="37"/>
      <c r="AZ463" s="37"/>
      <c r="BA463" s="37"/>
      <c r="BB463" s="37"/>
      <c r="BC463" s="37"/>
      <c r="BD463" s="37"/>
      <c r="BE463" s="37"/>
      <c r="BF463" s="37"/>
      <c r="BG463" s="37"/>
      <c r="BH463" s="37"/>
      <c r="BI463" s="37"/>
      <c r="BJ463" s="37"/>
      <c r="BK463" s="37"/>
      <c r="BL463" s="37"/>
      <c r="BM463" s="37"/>
      <c r="BN463" s="37"/>
      <c r="BO463" s="37"/>
      <c r="BP463" s="16"/>
      <c r="BQ463" s="40"/>
      <c r="BR463" s="40"/>
      <c r="BS463" s="40"/>
      <c r="BT463" s="16"/>
    </row>
    <row r="464" spans="1:72" x14ac:dyDescent="0.25">
      <c r="A464" s="19"/>
      <c r="B464" s="37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J464" s="37"/>
      <c r="AK464" s="37"/>
      <c r="AL464" s="37"/>
      <c r="AM464" s="37"/>
      <c r="AN464" s="37"/>
      <c r="AO464" s="37"/>
      <c r="AP464" s="37"/>
      <c r="AQ464" s="37"/>
      <c r="AR464" s="37"/>
      <c r="AS464" s="37"/>
      <c r="AT464" s="37"/>
      <c r="AU464" s="37"/>
      <c r="AV464" s="37"/>
      <c r="AW464" s="37"/>
      <c r="AX464" s="37"/>
      <c r="AY464" s="37"/>
      <c r="AZ464" s="37"/>
      <c r="BA464" s="37"/>
      <c r="BB464" s="37"/>
      <c r="BC464" s="37"/>
      <c r="BD464" s="37"/>
      <c r="BE464" s="37"/>
      <c r="BF464" s="37"/>
      <c r="BG464" s="37"/>
      <c r="BH464" s="37"/>
      <c r="BI464" s="37"/>
      <c r="BJ464" s="37"/>
      <c r="BK464" s="37"/>
      <c r="BL464" s="37"/>
      <c r="BM464" s="37"/>
      <c r="BN464" s="37"/>
      <c r="BO464" s="37"/>
      <c r="BP464" s="16"/>
      <c r="BQ464" s="40"/>
      <c r="BR464" s="40"/>
      <c r="BS464" s="40"/>
      <c r="BT464" s="16"/>
    </row>
    <row r="465" spans="1:72" x14ac:dyDescent="0.25">
      <c r="A465" s="19"/>
      <c r="B465" s="37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J465" s="37"/>
      <c r="AK465" s="37"/>
      <c r="AL465" s="37"/>
      <c r="AM465" s="37"/>
      <c r="AN465" s="37"/>
      <c r="AO465" s="37"/>
      <c r="AP465" s="37"/>
      <c r="AQ465" s="37"/>
      <c r="AR465" s="37"/>
      <c r="AS465" s="37"/>
      <c r="AT465" s="37"/>
      <c r="AU465" s="37"/>
      <c r="AV465" s="37"/>
      <c r="AW465" s="37"/>
      <c r="AX465" s="37"/>
      <c r="AY465" s="37"/>
      <c r="AZ465" s="37"/>
      <c r="BA465" s="37"/>
      <c r="BB465" s="37"/>
      <c r="BC465" s="37"/>
      <c r="BD465" s="37"/>
      <c r="BE465" s="37"/>
      <c r="BF465" s="37"/>
      <c r="BG465" s="37"/>
      <c r="BH465" s="37"/>
      <c r="BI465" s="37"/>
      <c r="BJ465" s="37"/>
      <c r="BK465" s="37"/>
      <c r="BL465" s="37"/>
      <c r="BM465" s="37"/>
      <c r="BN465" s="37"/>
      <c r="BO465" s="37"/>
      <c r="BP465" s="16"/>
      <c r="BQ465" s="40"/>
      <c r="BR465" s="40"/>
      <c r="BS465" s="40"/>
      <c r="BT465" s="16"/>
    </row>
    <row r="466" spans="1:72" x14ac:dyDescent="0.25">
      <c r="A466" s="19"/>
      <c r="B466" s="37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J466" s="37"/>
      <c r="AK466" s="37"/>
      <c r="AL466" s="37"/>
      <c r="AM466" s="37"/>
      <c r="AN466" s="37"/>
      <c r="AO466" s="37"/>
      <c r="AP466" s="37"/>
      <c r="AQ466" s="37"/>
      <c r="AR466" s="37"/>
      <c r="AS466" s="37"/>
      <c r="AT466" s="37"/>
      <c r="AU466" s="37"/>
      <c r="AV466" s="37"/>
      <c r="AW466" s="37"/>
      <c r="AX466" s="37"/>
      <c r="AY466" s="37"/>
      <c r="AZ466" s="37"/>
      <c r="BA466" s="37"/>
      <c r="BB466" s="37"/>
      <c r="BC466" s="37"/>
      <c r="BD466" s="37"/>
      <c r="BE466" s="37"/>
      <c r="BF466" s="37"/>
      <c r="BG466" s="37"/>
      <c r="BH466" s="37"/>
      <c r="BI466" s="37"/>
      <c r="BJ466" s="37"/>
      <c r="BK466" s="37"/>
      <c r="BL466" s="37"/>
      <c r="BM466" s="37"/>
      <c r="BN466" s="37"/>
      <c r="BO466" s="37"/>
      <c r="BP466" s="16"/>
      <c r="BQ466" s="40"/>
      <c r="BR466" s="40"/>
      <c r="BS466" s="40"/>
      <c r="BT466" s="16"/>
    </row>
    <row r="467" spans="1:72" x14ac:dyDescent="0.25">
      <c r="A467" s="19"/>
      <c r="B467" s="37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J467" s="37"/>
      <c r="AK467" s="37"/>
      <c r="AL467" s="37"/>
      <c r="AM467" s="37"/>
      <c r="AN467" s="37"/>
      <c r="AO467" s="37"/>
      <c r="AP467" s="37"/>
      <c r="AQ467" s="37"/>
      <c r="AR467" s="37"/>
      <c r="AS467" s="37"/>
      <c r="AT467" s="37"/>
      <c r="AU467" s="37"/>
      <c r="AV467" s="37"/>
      <c r="AW467" s="37"/>
      <c r="AX467" s="37"/>
      <c r="AY467" s="37"/>
      <c r="AZ467" s="37"/>
      <c r="BA467" s="37"/>
      <c r="BB467" s="37"/>
      <c r="BC467" s="37"/>
      <c r="BD467" s="37"/>
      <c r="BE467" s="37"/>
      <c r="BF467" s="37"/>
      <c r="BG467" s="37"/>
      <c r="BH467" s="37"/>
      <c r="BI467" s="37"/>
      <c r="BJ467" s="37"/>
      <c r="BK467" s="37"/>
      <c r="BL467" s="37"/>
      <c r="BM467" s="37"/>
      <c r="BN467" s="37"/>
      <c r="BO467" s="37"/>
      <c r="BP467" s="16"/>
      <c r="BQ467" s="40"/>
      <c r="BR467" s="40"/>
      <c r="BS467" s="40"/>
      <c r="BT467" s="16"/>
    </row>
    <row r="468" spans="1:72" x14ac:dyDescent="0.25">
      <c r="A468" s="19"/>
      <c r="B468" s="37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J468" s="37"/>
      <c r="AK468" s="37"/>
      <c r="AL468" s="37"/>
      <c r="AM468" s="37"/>
      <c r="AN468" s="37"/>
      <c r="AO468" s="37"/>
      <c r="AP468" s="37"/>
      <c r="AQ468" s="37"/>
      <c r="AR468" s="37"/>
      <c r="AS468" s="37"/>
      <c r="AT468" s="37"/>
      <c r="AU468" s="37"/>
      <c r="AV468" s="37"/>
      <c r="AW468" s="37"/>
      <c r="AX468" s="37"/>
      <c r="AY468" s="37"/>
      <c r="AZ468" s="37"/>
      <c r="BA468" s="37"/>
      <c r="BB468" s="37"/>
      <c r="BC468" s="37"/>
      <c r="BD468" s="37"/>
      <c r="BE468" s="37"/>
      <c r="BF468" s="37"/>
      <c r="BG468" s="37"/>
      <c r="BH468" s="37"/>
      <c r="BI468" s="37"/>
      <c r="BJ468" s="37"/>
      <c r="BK468" s="37"/>
      <c r="BL468" s="37"/>
      <c r="BM468" s="37"/>
      <c r="BN468" s="37"/>
      <c r="BO468" s="37"/>
      <c r="BP468" s="16"/>
      <c r="BQ468" s="40"/>
      <c r="BR468" s="40"/>
      <c r="BS468" s="40"/>
      <c r="BT468" s="16"/>
    </row>
    <row r="469" spans="1:72" x14ac:dyDescent="0.25">
      <c r="A469" s="19"/>
      <c r="B469" s="37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J469" s="37"/>
      <c r="AK469" s="37"/>
      <c r="AL469" s="37"/>
      <c r="AM469" s="37"/>
      <c r="AN469" s="37"/>
      <c r="AO469" s="37"/>
      <c r="AP469" s="37"/>
      <c r="AQ469" s="37"/>
      <c r="AR469" s="37"/>
      <c r="AS469" s="37"/>
      <c r="AT469" s="37"/>
      <c r="AU469" s="37"/>
      <c r="AV469" s="37"/>
      <c r="AW469" s="37"/>
      <c r="AX469" s="37"/>
      <c r="AY469" s="37"/>
      <c r="AZ469" s="37"/>
      <c r="BA469" s="37"/>
      <c r="BB469" s="37"/>
      <c r="BC469" s="37"/>
      <c r="BD469" s="37"/>
      <c r="BE469" s="37"/>
      <c r="BF469" s="37"/>
      <c r="BG469" s="37"/>
      <c r="BH469" s="37"/>
      <c r="BI469" s="37"/>
      <c r="BJ469" s="37"/>
      <c r="BK469" s="37"/>
      <c r="BL469" s="37"/>
      <c r="BM469" s="37"/>
      <c r="BN469" s="37"/>
      <c r="BO469" s="37"/>
      <c r="BP469" s="16"/>
      <c r="BQ469" s="40"/>
      <c r="BR469" s="40"/>
      <c r="BS469" s="40"/>
      <c r="BT469" s="16"/>
    </row>
    <row r="470" spans="1:72" x14ac:dyDescent="0.25">
      <c r="A470" s="19"/>
      <c r="B470" s="37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J470" s="37"/>
      <c r="AK470" s="37"/>
      <c r="AL470" s="37"/>
      <c r="AM470" s="37"/>
      <c r="AN470" s="37"/>
      <c r="AO470" s="37"/>
      <c r="AP470" s="37"/>
      <c r="AQ470" s="37"/>
      <c r="AR470" s="37"/>
      <c r="AS470" s="37"/>
      <c r="AT470" s="37"/>
      <c r="AU470" s="37"/>
      <c r="AV470" s="37"/>
      <c r="AW470" s="37"/>
      <c r="AX470" s="37"/>
      <c r="AY470" s="37"/>
      <c r="AZ470" s="37"/>
      <c r="BA470" s="37"/>
      <c r="BB470" s="37"/>
      <c r="BC470" s="37"/>
      <c r="BD470" s="37"/>
      <c r="BE470" s="37"/>
      <c r="BF470" s="37"/>
      <c r="BG470" s="37"/>
      <c r="BH470" s="37"/>
      <c r="BI470" s="37"/>
      <c r="BJ470" s="37"/>
      <c r="BK470" s="37"/>
      <c r="BL470" s="37"/>
      <c r="BM470" s="37"/>
      <c r="BN470" s="37"/>
      <c r="BO470" s="37"/>
      <c r="BP470" s="16"/>
      <c r="BQ470" s="40"/>
      <c r="BR470" s="40"/>
      <c r="BS470" s="40"/>
      <c r="BT470" s="16"/>
    </row>
    <row r="471" spans="1:72" x14ac:dyDescent="0.25">
      <c r="A471" s="19"/>
      <c r="B471" s="37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J471" s="37"/>
      <c r="AK471" s="37"/>
      <c r="AL471" s="37"/>
      <c r="AM471" s="37"/>
      <c r="AN471" s="37"/>
      <c r="AO471" s="37"/>
      <c r="AP471" s="37"/>
      <c r="AQ471" s="37"/>
      <c r="AR471" s="37"/>
      <c r="AS471" s="37"/>
      <c r="AT471" s="37"/>
      <c r="AU471" s="37"/>
      <c r="AV471" s="37"/>
      <c r="AW471" s="37"/>
      <c r="AX471" s="37"/>
      <c r="AY471" s="37"/>
      <c r="AZ471" s="37"/>
      <c r="BA471" s="37"/>
      <c r="BB471" s="37"/>
      <c r="BC471" s="37"/>
      <c r="BD471" s="37"/>
      <c r="BE471" s="37"/>
      <c r="BF471" s="37"/>
      <c r="BG471" s="37"/>
      <c r="BH471" s="37"/>
      <c r="BI471" s="37"/>
      <c r="BJ471" s="37"/>
      <c r="BK471" s="37"/>
      <c r="BL471" s="37"/>
      <c r="BM471" s="37"/>
      <c r="BN471" s="37"/>
      <c r="BO471" s="37"/>
      <c r="BP471" s="16"/>
      <c r="BQ471" s="40"/>
      <c r="BR471" s="40"/>
      <c r="BS471" s="40"/>
      <c r="BT471" s="16"/>
    </row>
    <row r="472" spans="1:72" x14ac:dyDescent="0.25">
      <c r="A472" s="19"/>
      <c r="B472" s="37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J472" s="37"/>
      <c r="AK472" s="37"/>
      <c r="AL472" s="37"/>
      <c r="AM472" s="37"/>
      <c r="AN472" s="37"/>
      <c r="AO472" s="37"/>
      <c r="AP472" s="37"/>
      <c r="AQ472" s="37"/>
      <c r="AR472" s="37"/>
      <c r="AS472" s="37"/>
      <c r="AT472" s="37"/>
      <c r="AU472" s="37"/>
      <c r="AV472" s="37"/>
      <c r="AW472" s="37"/>
      <c r="AX472" s="37"/>
      <c r="AY472" s="37"/>
      <c r="AZ472" s="37"/>
      <c r="BA472" s="37"/>
      <c r="BB472" s="37"/>
      <c r="BC472" s="37"/>
      <c r="BD472" s="37"/>
      <c r="BE472" s="37"/>
      <c r="BF472" s="37"/>
      <c r="BG472" s="37"/>
      <c r="BH472" s="37"/>
      <c r="BI472" s="37"/>
      <c r="BJ472" s="37"/>
      <c r="BK472" s="37"/>
      <c r="BL472" s="37"/>
      <c r="BM472" s="37"/>
      <c r="BN472" s="37"/>
      <c r="BO472" s="37"/>
      <c r="BP472" s="16"/>
      <c r="BQ472" s="40"/>
      <c r="BR472" s="40"/>
      <c r="BS472" s="40"/>
      <c r="BT472" s="16"/>
    </row>
    <row r="473" spans="1:72" x14ac:dyDescent="0.25">
      <c r="A473" s="19"/>
      <c r="B473" s="37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J473" s="37"/>
      <c r="AK473" s="37"/>
      <c r="AL473" s="37"/>
      <c r="AM473" s="37"/>
      <c r="AN473" s="37"/>
      <c r="AO473" s="37"/>
      <c r="AP473" s="37"/>
      <c r="AQ473" s="37"/>
      <c r="AR473" s="37"/>
      <c r="AS473" s="37"/>
      <c r="AT473" s="37"/>
      <c r="AU473" s="37"/>
      <c r="AV473" s="37"/>
      <c r="AW473" s="37"/>
      <c r="AX473" s="37"/>
      <c r="AY473" s="37"/>
      <c r="AZ473" s="37"/>
      <c r="BA473" s="37"/>
      <c r="BB473" s="37"/>
      <c r="BC473" s="37"/>
      <c r="BD473" s="37"/>
      <c r="BE473" s="37"/>
      <c r="BF473" s="37"/>
      <c r="BG473" s="37"/>
      <c r="BH473" s="37"/>
      <c r="BI473" s="37"/>
      <c r="BJ473" s="37"/>
      <c r="BK473" s="37"/>
      <c r="BL473" s="37"/>
      <c r="BM473" s="37"/>
      <c r="BN473" s="37"/>
      <c r="BO473" s="37"/>
      <c r="BP473" s="16"/>
      <c r="BQ473" s="40"/>
      <c r="BR473" s="40"/>
      <c r="BS473" s="40"/>
      <c r="BT473" s="16"/>
    </row>
    <row r="474" spans="1:72" x14ac:dyDescent="0.25">
      <c r="A474" s="19"/>
      <c r="B474" s="37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J474" s="37"/>
      <c r="AK474" s="37"/>
      <c r="AL474" s="37"/>
      <c r="AM474" s="37"/>
      <c r="AN474" s="37"/>
      <c r="AO474" s="37"/>
      <c r="AP474" s="37"/>
      <c r="AQ474" s="37"/>
      <c r="AR474" s="37"/>
      <c r="AS474" s="37"/>
      <c r="AT474" s="37"/>
      <c r="AU474" s="37"/>
      <c r="AV474" s="37"/>
      <c r="AW474" s="37"/>
      <c r="AX474" s="37"/>
      <c r="AY474" s="37"/>
      <c r="AZ474" s="37"/>
      <c r="BA474" s="37"/>
      <c r="BB474" s="37"/>
      <c r="BC474" s="37"/>
      <c r="BD474" s="37"/>
      <c r="BE474" s="37"/>
      <c r="BF474" s="37"/>
      <c r="BG474" s="37"/>
      <c r="BH474" s="37"/>
      <c r="BI474" s="37"/>
      <c r="BJ474" s="37"/>
      <c r="BK474" s="37"/>
      <c r="BL474" s="37"/>
      <c r="BM474" s="37"/>
      <c r="BN474" s="37"/>
      <c r="BO474" s="37"/>
      <c r="BP474" s="16"/>
      <c r="BQ474" s="40"/>
      <c r="BR474" s="40"/>
      <c r="BS474" s="40"/>
      <c r="BT474" s="16"/>
    </row>
    <row r="475" spans="1:72" x14ac:dyDescent="0.25">
      <c r="A475" s="19"/>
      <c r="B475" s="37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J475" s="37"/>
      <c r="AK475" s="37"/>
      <c r="AL475" s="37"/>
      <c r="AM475" s="37"/>
      <c r="AN475" s="37"/>
      <c r="AO475" s="37"/>
      <c r="AP475" s="37"/>
      <c r="AQ475" s="37"/>
      <c r="AR475" s="37"/>
      <c r="AS475" s="37"/>
      <c r="AT475" s="37"/>
      <c r="AU475" s="37"/>
      <c r="AV475" s="37"/>
      <c r="AW475" s="37"/>
      <c r="AX475" s="37"/>
      <c r="AY475" s="37"/>
      <c r="AZ475" s="37"/>
      <c r="BA475" s="37"/>
      <c r="BB475" s="37"/>
      <c r="BC475" s="37"/>
      <c r="BD475" s="37"/>
      <c r="BE475" s="37"/>
      <c r="BF475" s="37"/>
      <c r="BG475" s="37"/>
      <c r="BH475" s="37"/>
      <c r="BI475" s="37"/>
      <c r="BJ475" s="37"/>
      <c r="BK475" s="37"/>
      <c r="BL475" s="37"/>
      <c r="BM475" s="37"/>
      <c r="BN475" s="37"/>
      <c r="BO475" s="37"/>
      <c r="BP475" s="16"/>
      <c r="BQ475" s="40"/>
      <c r="BR475" s="40"/>
      <c r="BS475" s="40"/>
      <c r="BT475" s="16"/>
    </row>
    <row r="476" spans="1:72" x14ac:dyDescent="0.25">
      <c r="A476" s="19"/>
      <c r="B476" s="37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J476" s="37"/>
      <c r="AK476" s="37"/>
      <c r="AL476" s="37"/>
      <c r="AM476" s="37"/>
      <c r="AN476" s="37"/>
      <c r="AO476" s="37"/>
      <c r="AP476" s="37"/>
      <c r="AQ476" s="37"/>
      <c r="AR476" s="37"/>
      <c r="AS476" s="37"/>
      <c r="AT476" s="37"/>
      <c r="AU476" s="37"/>
      <c r="AV476" s="37"/>
      <c r="AW476" s="37"/>
      <c r="AX476" s="37"/>
      <c r="AY476" s="37"/>
      <c r="AZ476" s="37"/>
      <c r="BA476" s="37"/>
      <c r="BB476" s="37"/>
      <c r="BC476" s="37"/>
      <c r="BD476" s="37"/>
      <c r="BE476" s="37"/>
      <c r="BF476" s="37"/>
      <c r="BG476" s="37"/>
      <c r="BH476" s="37"/>
      <c r="BI476" s="37"/>
      <c r="BJ476" s="37"/>
      <c r="BK476" s="37"/>
      <c r="BL476" s="37"/>
      <c r="BM476" s="37"/>
      <c r="BN476" s="37"/>
      <c r="BO476" s="37"/>
      <c r="BP476" s="16"/>
      <c r="BQ476" s="40"/>
      <c r="BR476" s="40"/>
      <c r="BS476" s="40"/>
      <c r="BT476" s="16"/>
    </row>
    <row r="477" spans="1:72" x14ac:dyDescent="0.25">
      <c r="A477" s="19"/>
      <c r="B477" s="37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J477" s="37"/>
      <c r="AK477" s="37"/>
      <c r="AL477" s="37"/>
      <c r="AM477" s="37"/>
      <c r="AN477" s="37"/>
      <c r="AO477" s="37"/>
      <c r="AP477" s="37"/>
      <c r="AQ477" s="37"/>
      <c r="AR477" s="37"/>
      <c r="AS477" s="37"/>
      <c r="AT477" s="37"/>
      <c r="AU477" s="37"/>
      <c r="AV477" s="37"/>
      <c r="AW477" s="37"/>
      <c r="AX477" s="37"/>
      <c r="AY477" s="37"/>
      <c r="AZ477" s="37"/>
      <c r="BA477" s="37"/>
      <c r="BB477" s="37"/>
      <c r="BC477" s="37"/>
      <c r="BD477" s="37"/>
      <c r="BE477" s="37"/>
      <c r="BF477" s="37"/>
      <c r="BG477" s="37"/>
      <c r="BH477" s="37"/>
      <c r="BI477" s="37"/>
      <c r="BJ477" s="37"/>
      <c r="BK477" s="37"/>
      <c r="BL477" s="37"/>
      <c r="BM477" s="37"/>
      <c r="BN477" s="37"/>
      <c r="BO477" s="37"/>
      <c r="BP477" s="16"/>
      <c r="BQ477" s="40"/>
      <c r="BR477" s="40"/>
      <c r="BS477" s="40"/>
      <c r="BT477" s="16"/>
    </row>
    <row r="478" spans="1:72" x14ac:dyDescent="0.25">
      <c r="A478" s="19"/>
      <c r="B478" s="37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J478" s="37"/>
      <c r="AK478" s="37"/>
      <c r="AL478" s="37"/>
      <c r="AM478" s="37"/>
      <c r="AN478" s="37"/>
      <c r="AO478" s="37"/>
      <c r="AP478" s="37"/>
      <c r="AQ478" s="37"/>
      <c r="AR478" s="37"/>
      <c r="AS478" s="37"/>
      <c r="AT478" s="37"/>
      <c r="AU478" s="37"/>
      <c r="AV478" s="37"/>
      <c r="AW478" s="37"/>
      <c r="AX478" s="37"/>
      <c r="AY478" s="37"/>
      <c r="AZ478" s="37"/>
      <c r="BA478" s="37"/>
      <c r="BB478" s="37"/>
      <c r="BC478" s="37"/>
      <c r="BD478" s="37"/>
      <c r="BE478" s="37"/>
      <c r="BF478" s="37"/>
      <c r="BG478" s="37"/>
      <c r="BH478" s="37"/>
      <c r="BI478" s="37"/>
      <c r="BJ478" s="37"/>
      <c r="BK478" s="37"/>
      <c r="BL478" s="37"/>
      <c r="BM478" s="37"/>
      <c r="BN478" s="37"/>
      <c r="BO478" s="37"/>
      <c r="BP478" s="16"/>
      <c r="BQ478" s="40"/>
      <c r="BR478" s="40"/>
      <c r="BS478" s="40"/>
      <c r="BT478" s="16"/>
    </row>
    <row r="479" spans="1:72" x14ac:dyDescent="0.25">
      <c r="A479" s="19"/>
      <c r="B479" s="37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J479" s="37"/>
      <c r="AK479" s="37"/>
      <c r="AL479" s="37"/>
      <c r="AM479" s="37"/>
      <c r="AN479" s="37"/>
      <c r="AO479" s="37"/>
      <c r="AP479" s="37"/>
      <c r="AQ479" s="37"/>
      <c r="AR479" s="37"/>
      <c r="AS479" s="37"/>
      <c r="AT479" s="37"/>
      <c r="AU479" s="37"/>
      <c r="AV479" s="37"/>
      <c r="AW479" s="37"/>
      <c r="AX479" s="37"/>
      <c r="AY479" s="37"/>
      <c r="AZ479" s="37"/>
      <c r="BA479" s="37"/>
      <c r="BB479" s="37"/>
      <c r="BC479" s="37"/>
      <c r="BD479" s="37"/>
      <c r="BE479" s="37"/>
      <c r="BF479" s="37"/>
      <c r="BG479" s="37"/>
      <c r="BH479" s="37"/>
      <c r="BI479" s="37"/>
      <c r="BJ479" s="37"/>
      <c r="BK479" s="37"/>
      <c r="BL479" s="37"/>
      <c r="BM479" s="37"/>
      <c r="BN479" s="37"/>
      <c r="BO479" s="37"/>
      <c r="BP479" s="16"/>
      <c r="BQ479" s="40"/>
      <c r="BR479" s="40"/>
      <c r="BS479" s="40"/>
      <c r="BT479" s="16"/>
    </row>
    <row r="480" spans="1:72" x14ac:dyDescent="0.25">
      <c r="A480" s="19"/>
      <c r="B480" s="37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J480" s="37"/>
      <c r="AK480" s="37"/>
      <c r="AL480" s="37"/>
      <c r="AM480" s="37"/>
      <c r="AN480" s="37"/>
      <c r="AO480" s="37"/>
      <c r="AP480" s="37"/>
      <c r="AQ480" s="37"/>
      <c r="AR480" s="37"/>
      <c r="AS480" s="37"/>
      <c r="AT480" s="37"/>
      <c r="AU480" s="37"/>
      <c r="AV480" s="37"/>
      <c r="AW480" s="37"/>
      <c r="AX480" s="37"/>
      <c r="AY480" s="37"/>
      <c r="AZ480" s="37"/>
      <c r="BA480" s="37"/>
      <c r="BB480" s="37"/>
      <c r="BC480" s="37"/>
      <c r="BD480" s="37"/>
      <c r="BE480" s="37"/>
      <c r="BF480" s="37"/>
      <c r="BG480" s="37"/>
      <c r="BH480" s="37"/>
      <c r="BI480" s="37"/>
      <c r="BJ480" s="37"/>
      <c r="BK480" s="37"/>
      <c r="BL480" s="37"/>
      <c r="BM480" s="37"/>
      <c r="BN480" s="37"/>
      <c r="BO480" s="37"/>
      <c r="BP480" s="16"/>
      <c r="BQ480" s="40"/>
      <c r="BR480" s="40"/>
      <c r="BS480" s="40"/>
      <c r="BT480" s="16"/>
    </row>
    <row r="481" spans="1:72" x14ac:dyDescent="0.25">
      <c r="A481" s="19"/>
      <c r="B481" s="37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J481" s="37"/>
      <c r="AK481" s="37"/>
      <c r="AL481" s="37"/>
      <c r="AM481" s="37"/>
      <c r="AN481" s="37"/>
      <c r="AO481" s="37"/>
      <c r="AP481" s="37"/>
      <c r="AQ481" s="37"/>
      <c r="AR481" s="37"/>
      <c r="AS481" s="37"/>
      <c r="AT481" s="37"/>
      <c r="AU481" s="37"/>
      <c r="AV481" s="37"/>
      <c r="AW481" s="37"/>
      <c r="AX481" s="37"/>
      <c r="AY481" s="37"/>
      <c r="AZ481" s="37"/>
      <c r="BA481" s="37"/>
      <c r="BB481" s="37"/>
      <c r="BC481" s="37"/>
      <c r="BD481" s="37"/>
      <c r="BE481" s="37"/>
      <c r="BF481" s="37"/>
      <c r="BG481" s="37"/>
      <c r="BH481" s="37"/>
      <c r="BI481" s="37"/>
      <c r="BJ481" s="37"/>
      <c r="BK481" s="37"/>
      <c r="BL481" s="37"/>
      <c r="BM481" s="37"/>
      <c r="BN481" s="37"/>
      <c r="BO481" s="37"/>
      <c r="BP481" s="16"/>
      <c r="BQ481" s="40"/>
      <c r="BR481" s="40"/>
      <c r="BS481" s="40"/>
      <c r="BT481" s="16"/>
    </row>
    <row r="482" spans="1:72" x14ac:dyDescent="0.25">
      <c r="A482" s="19"/>
      <c r="B482" s="37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J482" s="37"/>
      <c r="AK482" s="37"/>
      <c r="AL482" s="37"/>
      <c r="AM482" s="37"/>
      <c r="AN482" s="37"/>
      <c r="AO482" s="37"/>
      <c r="AP482" s="37"/>
      <c r="AQ482" s="37"/>
      <c r="AR482" s="37"/>
      <c r="AS482" s="37"/>
      <c r="AT482" s="37"/>
      <c r="AU482" s="37"/>
      <c r="AV482" s="37"/>
      <c r="AW482" s="37"/>
      <c r="AX482" s="37"/>
      <c r="AY482" s="37"/>
      <c r="AZ482" s="37"/>
      <c r="BA482" s="37"/>
      <c r="BB482" s="37"/>
      <c r="BC482" s="37"/>
      <c r="BD482" s="37"/>
      <c r="BE482" s="37"/>
      <c r="BF482" s="37"/>
      <c r="BG482" s="37"/>
      <c r="BH482" s="37"/>
      <c r="BI482" s="37"/>
      <c r="BJ482" s="37"/>
      <c r="BK482" s="37"/>
      <c r="BL482" s="37"/>
      <c r="BM482" s="37"/>
      <c r="BN482" s="37"/>
      <c r="BO482" s="37"/>
      <c r="BP482" s="16"/>
      <c r="BQ482" s="40"/>
      <c r="BR482" s="40"/>
      <c r="BS482" s="40"/>
      <c r="BT482" s="16"/>
    </row>
    <row r="483" spans="1:72" x14ac:dyDescent="0.25">
      <c r="A483" s="19"/>
      <c r="B483" s="37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J483" s="37"/>
      <c r="AK483" s="37"/>
      <c r="AL483" s="37"/>
      <c r="AM483" s="37"/>
      <c r="AN483" s="37"/>
      <c r="AO483" s="37"/>
      <c r="AP483" s="37"/>
      <c r="AQ483" s="37"/>
      <c r="AR483" s="37"/>
      <c r="AS483" s="37"/>
      <c r="AT483" s="37"/>
      <c r="AU483" s="37"/>
      <c r="AV483" s="37"/>
      <c r="AW483" s="37"/>
      <c r="AX483" s="37"/>
      <c r="AY483" s="37"/>
      <c r="AZ483" s="37"/>
      <c r="BA483" s="37"/>
      <c r="BB483" s="37"/>
      <c r="BC483" s="37"/>
      <c r="BD483" s="37"/>
      <c r="BE483" s="37"/>
      <c r="BF483" s="37"/>
      <c r="BG483" s="37"/>
      <c r="BH483" s="37"/>
      <c r="BI483" s="37"/>
      <c r="BJ483" s="37"/>
      <c r="BK483" s="37"/>
      <c r="BL483" s="37"/>
      <c r="BM483" s="37"/>
      <c r="BN483" s="37"/>
      <c r="BO483" s="37"/>
      <c r="BP483" s="16"/>
      <c r="BQ483" s="40"/>
      <c r="BR483" s="40"/>
      <c r="BS483" s="40"/>
      <c r="BT483" s="16"/>
    </row>
    <row r="484" spans="1:72" x14ac:dyDescent="0.25">
      <c r="A484" s="19"/>
      <c r="B484" s="37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J484" s="37"/>
      <c r="AK484" s="37"/>
      <c r="AL484" s="37"/>
      <c r="AM484" s="37"/>
      <c r="AN484" s="37"/>
      <c r="AO484" s="37"/>
      <c r="AP484" s="37"/>
      <c r="AQ484" s="37"/>
      <c r="AR484" s="37"/>
      <c r="AS484" s="37"/>
      <c r="AT484" s="37"/>
      <c r="AU484" s="37"/>
      <c r="AV484" s="37"/>
      <c r="AW484" s="37"/>
      <c r="AX484" s="37"/>
      <c r="AY484" s="37"/>
      <c r="AZ484" s="37"/>
      <c r="BA484" s="37"/>
      <c r="BB484" s="37"/>
      <c r="BC484" s="37"/>
      <c r="BD484" s="37"/>
      <c r="BE484" s="37"/>
      <c r="BF484" s="37"/>
      <c r="BG484" s="37"/>
      <c r="BH484" s="37"/>
      <c r="BI484" s="37"/>
      <c r="BJ484" s="37"/>
      <c r="BK484" s="37"/>
      <c r="BL484" s="37"/>
      <c r="BM484" s="37"/>
      <c r="BN484" s="37"/>
      <c r="BO484" s="37"/>
      <c r="BP484" s="16"/>
      <c r="BQ484" s="40"/>
      <c r="BR484" s="40"/>
      <c r="BS484" s="40"/>
      <c r="BT484" s="16"/>
    </row>
    <row r="485" spans="1:72" x14ac:dyDescent="0.25">
      <c r="A485" s="19"/>
      <c r="B485" s="37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J485" s="37"/>
      <c r="AK485" s="37"/>
      <c r="AL485" s="37"/>
      <c r="AM485" s="37"/>
      <c r="AN485" s="37"/>
      <c r="AO485" s="37"/>
      <c r="AP485" s="37"/>
      <c r="AQ485" s="37"/>
      <c r="AR485" s="37"/>
      <c r="AS485" s="37"/>
      <c r="AT485" s="37"/>
      <c r="AU485" s="37"/>
      <c r="AV485" s="37"/>
      <c r="AW485" s="37"/>
      <c r="AX485" s="37"/>
      <c r="AY485" s="37"/>
      <c r="AZ485" s="37"/>
      <c r="BA485" s="37"/>
      <c r="BB485" s="37"/>
      <c r="BC485" s="37"/>
      <c r="BD485" s="37"/>
      <c r="BE485" s="37"/>
      <c r="BF485" s="37"/>
      <c r="BG485" s="37"/>
      <c r="BH485" s="37"/>
      <c r="BI485" s="37"/>
      <c r="BJ485" s="37"/>
      <c r="BK485" s="37"/>
      <c r="BL485" s="37"/>
      <c r="BM485" s="37"/>
      <c r="BN485" s="37"/>
      <c r="BO485" s="37"/>
      <c r="BP485" s="16"/>
      <c r="BQ485" s="40"/>
      <c r="BR485" s="40"/>
      <c r="BS485" s="40"/>
      <c r="BT485" s="16"/>
    </row>
    <row r="486" spans="1:72" x14ac:dyDescent="0.25">
      <c r="A486" s="19"/>
      <c r="B486" s="37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J486" s="37"/>
      <c r="AK486" s="37"/>
      <c r="AL486" s="37"/>
      <c r="AM486" s="37"/>
      <c r="AN486" s="37"/>
      <c r="AO486" s="37"/>
      <c r="AP486" s="37"/>
      <c r="AQ486" s="37"/>
      <c r="AR486" s="37"/>
      <c r="AS486" s="37"/>
      <c r="AT486" s="37"/>
      <c r="AU486" s="37"/>
      <c r="AV486" s="37"/>
      <c r="AW486" s="37"/>
      <c r="AX486" s="37"/>
      <c r="AY486" s="37"/>
      <c r="AZ486" s="37"/>
      <c r="BA486" s="37"/>
      <c r="BB486" s="37"/>
      <c r="BC486" s="37"/>
      <c r="BD486" s="37"/>
      <c r="BE486" s="37"/>
      <c r="BF486" s="37"/>
      <c r="BG486" s="37"/>
      <c r="BH486" s="37"/>
      <c r="BI486" s="37"/>
      <c r="BJ486" s="37"/>
      <c r="BK486" s="37"/>
      <c r="BL486" s="37"/>
      <c r="BM486" s="37"/>
      <c r="BN486" s="37"/>
      <c r="BO486" s="37"/>
      <c r="BP486" s="16"/>
      <c r="BQ486" s="40"/>
      <c r="BR486" s="40"/>
      <c r="BS486" s="40"/>
      <c r="BT486" s="16"/>
    </row>
    <row r="487" spans="1:72" x14ac:dyDescent="0.25">
      <c r="A487" s="19"/>
      <c r="B487" s="37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J487" s="37"/>
      <c r="AK487" s="37"/>
      <c r="AL487" s="37"/>
      <c r="AM487" s="37"/>
      <c r="AN487" s="37"/>
      <c r="AO487" s="37"/>
      <c r="AP487" s="37"/>
      <c r="AQ487" s="37"/>
      <c r="AR487" s="37"/>
      <c r="AS487" s="37"/>
      <c r="AT487" s="37"/>
      <c r="AU487" s="37"/>
      <c r="AV487" s="37"/>
      <c r="AW487" s="37"/>
      <c r="AX487" s="37"/>
      <c r="AY487" s="37"/>
      <c r="AZ487" s="37"/>
      <c r="BA487" s="37"/>
      <c r="BB487" s="37"/>
      <c r="BC487" s="37"/>
      <c r="BD487" s="37"/>
      <c r="BE487" s="37"/>
      <c r="BF487" s="37"/>
      <c r="BG487" s="37"/>
      <c r="BH487" s="37"/>
      <c r="BI487" s="37"/>
      <c r="BJ487" s="37"/>
      <c r="BK487" s="37"/>
      <c r="BL487" s="37"/>
      <c r="BM487" s="37"/>
      <c r="BN487" s="37"/>
      <c r="BO487" s="37"/>
      <c r="BP487" s="16"/>
      <c r="BQ487" s="40"/>
      <c r="BR487" s="40"/>
      <c r="BS487" s="40"/>
      <c r="BT487" s="16"/>
    </row>
    <row r="488" spans="1:72" x14ac:dyDescent="0.25">
      <c r="A488" s="19"/>
      <c r="B488" s="37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J488" s="37"/>
      <c r="AK488" s="37"/>
      <c r="AL488" s="37"/>
      <c r="AM488" s="37"/>
      <c r="AN488" s="37"/>
      <c r="AO488" s="37"/>
      <c r="AP488" s="37"/>
      <c r="AQ488" s="37"/>
      <c r="AR488" s="37"/>
      <c r="AS488" s="37"/>
      <c r="AT488" s="37"/>
      <c r="AU488" s="37"/>
      <c r="AV488" s="37"/>
      <c r="AW488" s="37"/>
      <c r="AX488" s="37"/>
      <c r="AY488" s="37"/>
      <c r="AZ488" s="37"/>
      <c r="BA488" s="37"/>
      <c r="BB488" s="37"/>
      <c r="BC488" s="37"/>
      <c r="BD488" s="37"/>
      <c r="BE488" s="37"/>
      <c r="BF488" s="37"/>
      <c r="BG488" s="37"/>
      <c r="BH488" s="37"/>
      <c r="BI488" s="37"/>
      <c r="BJ488" s="37"/>
      <c r="BK488" s="37"/>
      <c r="BL488" s="37"/>
      <c r="BM488" s="37"/>
      <c r="BN488" s="37"/>
      <c r="BO488" s="37"/>
      <c r="BP488" s="16"/>
      <c r="BQ488" s="40"/>
      <c r="BR488" s="40"/>
      <c r="BS488" s="40"/>
      <c r="BT488" s="16"/>
    </row>
    <row r="489" spans="1:72" x14ac:dyDescent="0.25">
      <c r="A489" s="19"/>
      <c r="B489" s="37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J489" s="37"/>
      <c r="AK489" s="37"/>
      <c r="AL489" s="37"/>
      <c r="AM489" s="37"/>
      <c r="AN489" s="37"/>
      <c r="AO489" s="37"/>
      <c r="AP489" s="37"/>
      <c r="AQ489" s="37"/>
      <c r="AR489" s="37"/>
      <c r="AS489" s="37"/>
      <c r="AT489" s="37"/>
      <c r="AU489" s="37"/>
      <c r="AV489" s="37"/>
      <c r="AW489" s="37"/>
      <c r="AX489" s="37"/>
      <c r="AY489" s="37"/>
      <c r="AZ489" s="37"/>
      <c r="BA489" s="37"/>
      <c r="BB489" s="37"/>
      <c r="BC489" s="37"/>
      <c r="BD489" s="37"/>
      <c r="BE489" s="37"/>
      <c r="BF489" s="37"/>
      <c r="BG489" s="37"/>
      <c r="BH489" s="37"/>
      <c r="BI489" s="37"/>
      <c r="BJ489" s="37"/>
      <c r="BK489" s="37"/>
      <c r="BL489" s="37"/>
      <c r="BM489" s="37"/>
      <c r="BN489" s="37"/>
      <c r="BO489" s="37"/>
      <c r="BP489" s="16"/>
      <c r="BQ489" s="40"/>
      <c r="BR489" s="40"/>
      <c r="BS489" s="40"/>
      <c r="BT489" s="16"/>
    </row>
    <row r="490" spans="1:72" x14ac:dyDescent="0.25">
      <c r="A490" s="19"/>
      <c r="B490" s="37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J490" s="37"/>
      <c r="AK490" s="37"/>
      <c r="AL490" s="37"/>
      <c r="AM490" s="37"/>
      <c r="AN490" s="37"/>
      <c r="AO490" s="37"/>
      <c r="AP490" s="37"/>
      <c r="AQ490" s="37"/>
      <c r="AR490" s="37"/>
      <c r="AS490" s="37"/>
      <c r="AT490" s="37"/>
      <c r="AU490" s="37"/>
      <c r="AV490" s="37"/>
      <c r="AW490" s="37"/>
      <c r="AX490" s="37"/>
      <c r="AY490" s="37"/>
      <c r="AZ490" s="37"/>
      <c r="BA490" s="37"/>
      <c r="BB490" s="37"/>
      <c r="BC490" s="37"/>
      <c r="BD490" s="37"/>
      <c r="BE490" s="37"/>
      <c r="BF490" s="37"/>
      <c r="BG490" s="37"/>
      <c r="BH490" s="37"/>
      <c r="BI490" s="37"/>
      <c r="BJ490" s="37"/>
      <c r="BK490" s="37"/>
      <c r="BL490" s="37"/>
      <c r="BM490" s="37"/>
      <c r="BN490" s="37"/>
      <c r="BO490" s="37"/>
      <c r="BP490" s="16"/>
      <c r="BQ490" s="40"/>
      <c r="BR490" s="40"/>
      <c r="BS490" s="40"/>
      <c r="BT490" s="16"/>
    </row>
    <row r="491" spans="1:72" x14ac:dyDescent="0.25">
      <c r="A491" s="19"/>
      <c r="B491" s="37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J491" s="37"/>
      <c r="AK491" s="37"/>
      <c r="AL491" s="37"/>
      <c r="AM491" s="37"/>
      <c r="AN491" s="37"/>
      <c r="AO491" s="37"/>
      <c r="AP491" s="37"/>
      <c r="AQ491" s="37"/>
      <c r="AR491" s="37"/>
      <c r="AS491" s="37"/>
      <c r="AT491" s="37"/>
      <c r="AU491" s="37"/>
      <c r="AV491" s="37"/>
      <c r="AW491" s="37"/>
      <c r="AX491" s="37"/>
      <c r="AY491" s="37"/>
      <c r="AZ491" s="37"/>
      <c r="BA491" s="37"/>
      <c r="BB491" s="37"/>
      <c r="BC491" s="37"/>
      <c r="BD491" s="37"/>
      <c r="BE491" s="37"/>
      <c r="BF491" s="37"/>
      <c r="BG491" s="37"/>
      <c r="BH491" s="37"/>
      <c r="BI491" s="37"/>
      <c r="BJ491" s="37"/>
      <c r="BK491" s="37"/>
      <c r="BL491" s="37"/>
      <c r="BM491" s="37"/>
      <c r="BN491" s="37"/>
      <c r="BO491" s="37"/>
      <c r="BP491" s="16"/>
      <c r="BQ491" s="40"/>
      <c r="BR491" s="40"/>
      <c r="BS491" s="40"/>
      <c r="BT491" s="16"/>
    </row>
    <row r="492" spans="1:72" x14ac:dyDescent="0.25">
      <c r="A492" s="19"/>
      <c r="B492" s="37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J492" s="37"/>
      <c r="AK492" s="37"/>
      <c r="AL492" s="37"/>
      <c r="AM492" s="37"/>
      <c r="AN492" s="37"/>
      <c r="AO492" s="37"/>
      <c r="AP492" s="37"/>
      <c r="AQ492" s="37"/>
      <c r="AR492" s="37"/>
      <c r="AS492" s="37"/>
      <c r="AT492" s="37"/>
      <c r="AU492" s="37"/>
      <c r="AV492" s="37"/>
      <c r="AW492" s="37"/>
      <c r="AX492" s="37"/>
      <c r="AY492" s="37"/>
      <c r="AZ492" s="37"/>
      <c r="BA492" s="37"/>
      <c r="BB492" s="37"/>
      <c r="BC492" s="37"/>
      <c r="BD492" s="37"/>
      <c r="BE492" s="37"/>
      <c r="BF492" s="37"/>
      <c r="BG492" s="37"/>
      <c r="BH492" s="37"/>
      <c r="BI492" s="37"/>
      <c r="BJ492" s="37"/>
      <c r="BK492" s="37"/>
      <c r="BL492" s="37"/>
      <c r="BM492" s="37"/>
      <c r="BN492" s="37"/>
      <c r="BO492" s="37"/>
      <c r="BP492" s="16"/>
      <c r="BQ492" s="40"/>
      <c r="BR492" s="40"/>
      <c r="BS492" s="40"/>
      <c r="BT492" s="16"/>
    </row>
    <row r="493" spans="1:72" x14ac:dyDescent="0.25">
      <c r="A493" s="19"/>
      <c r="B493" s="37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J493" s="37"/>
      <c r="AK493" s="37"/>
      <c r="AL493" s="37"/>
      <c r="AM493" s="37"/>
      <c r="AN493" s="37"/>
      <c r="AO493" s="37"/>
      <c r="AP493" s="37"/>
      <c r="AQ493" s="37"/>
      <c r="AR493" s="37"/>
      <c r="AS493" s="37"/>
      <c r="AT493" s="37"/>
      <c r="AU493" s="37"/>
      <c r="AV493" s="37"/>
      <c r="AW493" s="37"/>
      <c r="AX493" s="37"/>
      <c r="AY493" s="37"/>
      <c r="AZ493" s="37"/>
      <c r="BA493" s="37"/>
      <c r="BB493" s="37"/>
      <c r="BC493" s="37"/>
      <c r="BD493" s="37"/>
      <c r="BE493" s="37"/>
      <c r="BF493" s="37"/>
      <c r="BG493" s="37"/>
      <c r="BH493" s="37"/>
      <c r="BI493" s="37"/>
      <c r="BJ493" s="37"/>
      <c r="BK493" s="37"/>
      <c r="BL493" s="37"/>
      <c r="BM493" s="37"/>
      <c r="BN493" s="37"/>
      <c r="BO493" s="37"/>
      <c r="BP493" s="16"/>
      <c r="BQ493" s="40"/>
      <c r="BR493" s="40"/>
      <c r="BS493" s="40"/>
      <c r="BT493" s="16"/>
    </row>
    <row r="494" spans="1:72" x14ac:dyDescent="0.25">
      <c r="A494" s="19"/>
      <c r="B494" s="37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J494" s="37"/>
      <c r="AK494" s="37"/>
      <c r="AL494" s="37"/>
      <c r="AM494" s="37"/>
      <c r="AN494" s="37"/>
      <c r="AO494" s="37"/>
      <c r="AP494" s="37"/>
      <c r="AQ494" s="37"/>
      <c r="AR494" s="37"/>
      <c r="AS494" s="37"/>
      <c r="AT494" s="37"/>
      <c r="AU494" s="37"/>
      <c r="AV494" s="37"/>
      <c r="AW494" s="37"/>
      <c r="AX494" s="37"/>
      <c r="AY494" s="37"/>
      <c r="AZ494" s="37"/>
      <c r="BA494" s="37"/>
      <c r="BB494" s="37"/>
      <c r="BC494" s="37"/>
      <c r="BD494" s="37"/>
      <c r="BE494" s="37"/>
      <c r="BF494" s="37"/>
      <c r="BG494" s="37"/>
      <c r="BH494" s="37"/>
      <c r="BI494" s="37"/>
      <c r="BJ494" s="37"/>
      <c r="BK494" s="37"/>
      <c r="BL494" s="37"/>
      <c r="BM494" s="37"/>
      <c r="BN494" s="37"/>
      <c r="BO494" s="37"/>
      <c r="BP494" s="16"/>
      <c r="BQ494" s="40"/>
      <c r="BR494" s="40"/>
      <c r="BS494" s="40"/>
      <c r="BT494" s="16"/>
    </row>
    <row r="495" spans="1:72" x14ac:dyDescent="0.25">
      <c r="A495" s="19"/>
      <c r="B495" s="37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J495" s="37"/>
      <c r="AK495" s="37"/>
      <c r="AL495" s="37"/>
      <c r="AM495" s="37"/>
      <c r="AN495" s="37"/>
      <c r="AO495" s="37"/>
      <c r="AP495" s="37"/>
      <c r="AQ495" s="37"/>
      <c r="AR495" s="37"/>
      <c r="AS495" s="37"/>
      <c r="AT495" s="37"/>
      <c r="AU495" s="37"/>
      <c r="AV495" s="37"/>
      <c r="AW495" s="37"/>
      <c r="AX495" s="37"/>
      <c r="AY495" s="37"/>
      <c r="AZ495" s="37"/>
      <c r="BA495" s="37"/>
      <c r="BB495" s="37"/>
      <c r="BC495" s="37"/>
      <c r="BD495" s="37"/>
      <c r="BE495" s="37"/>
      <c r="BF495" s="37"/>
      <c r="BG495" s="37"/>
      <c r="BH495" s="37"/>
      <c r="BI495" s="37"/>
      <c r="BJ495" s="37"/>
      <c r="BK495" s="37"/>
      <c r="BL495" s="37"/>
      <c r="BM495" s="37"/>
      <c r="BN495" s="37"/>
      <c r="BO495" s="37"/>
      <c r="BP495" s="16"/>
      <c r="BQ495" s="40"/>
      <c r="BR495" s="40"/>
      <c r="BS495" s="40"/>
      <c r="BT495" s="16"/>
    </row>
    <row r="496" spans="1:72" x14ac:dyDescent="0.25">
      <c r="A496" s="19"/>
      <c r="B496" s="37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J496" s="37"/>
      <c r="AK496" s="37"/>
      <c r="AL496" s="37"/>
      <c r="AM496" s="37"/>
      <c r="AN496" s="37"/>
      <c r="AO496" s="37"/>
      <c r="AP496" s="37"/>
      <c r="AQ496" s="37"/>
      <c r="AR496" s="37"/>
      <c r="AS496" s="37"/>
      <c r="AT496" s="37"/>
      <c r="AU496" s="37"/>
      <c r="AV496" s="37"/>
      <c r="AW496" s="37"/>
      <c r="AX496" s="37"/>
      <c r="AY496" s="37"/>
      <c r="AZ496" s="37"/>
      <c r="BA496" s="37"/>
      <c r="BB496" s="37"/>
      <c r="BC496" s="37"/>
      <c r="BD496" s="37"/>
      <c r="BE496" s="37"/>
      <c r="BF496" s="37"/>
      <c r="BG496" s="37"/>
      <c r="BH496" s="37"/>
      <c r="BI496" s="37"/>
      <c r="BJ496" s="37"/>
      <c r="BK496" s="37"/>
      <c r="BL496" s="37"/>
      <c r="BM496" s="37"/>
      <c r="BN496" s="37"/>
      <c r="BO496" s="37"/>
      <c r="BP496" s="16"/>
      <c r="BQ496" s="40"/>
      <c r="BR496" s="40"/>
      <c r="BS496" s="40"/>
      <c r="BT496" s="16"/>
    </row>
    <row r="497" spans="1:72" x14ac:dyDescent="0.25">
      <c r="A497" s="19"/>
      <c r="B497" s="37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J497" s="37"/>
      <c r="AK497" s="37"/>
      <c r="AL497" s="37"/>
      <c r="AM497" s="37"/>
      <c r="AN497" s="37"/>
      <c r="AO497" s="37"/>
      <c r="AP497" s="37"/>
      <c r="AQ497" s="37"/>
      <c r="AR497" s="37"/>
      <c r="AS497" s="37"/>
      <c r="AT497" s="37"/>
      <c r="AU497" s="37"/>
      <c r="AV497" s="37"/>
      <c r="AW497" s="37"/>
      <c r="AX497" s="37"/>
      <c r="AY497" s="37"/>
      <c r="AZ497" s="37"/>
      <c r="BA497" s="37"/>
      <c r="BB497" s="37"/>
      <c r="BC497" s="37"/>
      <c r="BD497" s="37"/>
      <c r="BE497" s="37"/>
      <c r="BF497" s="37"/>
      <c r="BG497" s="37"/>
      <c r="BH497" s="37"/>
      <c r="BI497" s="37"/>
      <c r="BJ497" s="37"/>
      <c r="BK497" s="37"/>
      <c r="BL497" s="37"/>
      <c r="BM497" s="37"/>
      <c r="BN497" s="37"/>
      <c r="BO497" s="37"/>
      <c r="BP497" s="16"/>
      <c r="BQ497" s="40"/>
      <c r="BR497" s="40"/>
      <c r="BS497" s="40"/>
      <c r="BT497" s="16"/>
    </row>
    <row r="498" spans="1:72" x14ac:dyDescent="0.25">
      <c r="A498" s="19"/>
      <c r="B498" s="37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J498" s="37"/>
      <c r="AK498" s="37"/>
      <c r="AL498" s="37"/>
      <c r="AM498" s="37"/>
      <c r="AN498" s="37"/>
      <c r="AO498" s="37"/>
      <c r="AP498" s="37"/>
      <c r="AQ498" s="37"/>
      <c r="AR498" s="37"/>
      <c r="AS498" s="37"/>
      <c r="AT498" s="37"/>
      <c r="AU498" s="37"/>
      <c r="AV498" s="37"/>
      <c r="AW498" s="37"/>
      <c r="AX498" s="37"/>
      <c r="AY498" s="37"/>
      <c r="AZ498" s="37"/>
      <c r="BA498" s="37"/>
      <c r="BB498" s="37"/>
      <c r="BC498" s="37"/>
      <c r="BD498" s="37"/>
      <c r="BE498" s="37"/>
      <c r="BF498" s="37"/>
      <c r="BG498" s="37"/>
      <c r="BH498" s="37"/>
      <c r="BI498" s="37"/>
      <c r="BJ498" s="37"/>
      <c r="BK498" s="37"/>
      <c r="BL498" s="37"/>
      <c r="BM498" s="37"/>
      <c r="BN498" s="37"/>
      <c r="BO498" s="37"/>
      <c r="BP498" s="16"/>
      <c r="BQ498" s="40"/>
      <c r="BR498" s="40"/>
      <c r="BS498" s="40"/>
      <c r="BT498" s="16"/>
    </row>
    <row r="499" spans="1:72" x14ac:dyDescent="0.25">
      <c r="A499" s="19"/>
      <c r="B499" s="37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J499" s="37"/>
      <c r="AK499" s="37"/>
      <c r="AL499" s="37"/>
      <c r="AM499" s="37"/>
      <c r="AN499" s="37"/>
      <c r="AO499" s="37"/>
      <c r="AP499" s="37"/>
      <c r="AQ499" s="37"/>
      <c r="AR499" s="37"/>
      <c r="AS499" s="37"/>
      <c r="AT499" s="37"/>
      <c r="AU499" s="37"/>
      <c r="AV499" s="37"/>
      <c r="AW499" s="37"/>
      <c r="AX499" s="37"/>
      <c r="AY499" s="37"/>
      <c r="AZ499" s="37"/>
      <c r="BA499" s="37"/>
      <c r="BB499" s="37"/>
      <c r="BC499" s="37"/>
      <c r="BD499" s="37"/>
      <c r="BE499" s="37"/>
      <c r="BF499" s="37"/>
      <c r="BG499" s="37"/>
      <c r="BH499" s="37"/>
      <c r="BI499" s="37"/>
      <c r="BJ499" s="37"/>
      <c r="BK499" s="37"/>
      <c r="BL499" s="37"/>
      <c r="BM499" s="37"/>
      <c r="BN499" s="37"/>
      <c r="BO499" s="37"/>
      <c r="BP499" s="16"/>
      <c r="BQ499" s="40"/>
      <c r="BR499" s="40"/>
      <c r="BS499" s="40"/>
      <c r="BT499" s="16"/>
    </row>
    <row r="500" spans="1:72" x14ac:dyDescent="0.25">
      <c r="A500" s="19"/>
      <c r="B500" s="37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J500" s="37"/>
      <c r="AK500" s="37"/>
      <c r="AL500" s="37"/>
      <c r="AM500" s="37"/>
      <c r="AN500" s="37"/>
      <c r="AO500" s="37"/>
      <c r="AP500" s="37"/>
      <c r="AQ500" s="37"/>
      <c r="AR500" s="37"/>
      <c r="AS500" s="37"/>
      <c r="AT500" s="37"/>
      <c r="AU500" s="37"/>
      <c r="AV500" s="37"/>
      <c r="AW500" s="37"/>
      <c r="AX500" s="37"/>
      <c r="AY500" s="37"/>
      <c r="AZ500" s="37"/>
      <c r="BA500" s="37"/>
      <c r="BB500" s="37"/>
      <c r="BC500" s="37"/>
      <c r="BD500" s="37"/>
      <c r="BE500" s="37"/>
      <c r="BF500" s="37"/>
      <c r="BG500" s="37"/>
      <c r="BH500" s="37"/>
      <c r="BI500" s="37"/>
      <c r="BJ500" s="37"/>
      <c r="BK500" s="37"/>
      <c r="BL500" s="37"/>
      <c r="BM500" s="37"/>
      <c r="BN500" s="37"/>
      <c r="BO500" s="37"/>
      <c r="BP500" s="16"/>
      <c r="BQ500" s="40"/>
      <c r="BR500" s="40"/>
      <c r="BS500" s="40"/>
      <c r="BT500" s="16"/>
    </row>
    <row r="501" spans="1:72" x14ac:dyDescent="0.25">
      <c r="A501" s="19"/>
      <c r="B501" s="37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J501" s="37"/>
      <c r="AK501" s="37"/>
      <c r="AL501" s="37"/>
      <c r="AM501" s="37"/>
      <c r="AN501" s="37"/>
      <c r="AO501" s="37"/>
      <c r="AP501" s="37"/>
      <c r="AQ501" s="37"/>
      <c r="AR501" s="37"/>
      <c r="AS501" s="37"/>
      <c r="AT501" s="37"/>
      <c r="AU501" s="37"/>
      <c r="AV501" s="37"/>
      <c r="AW501" s="37"/>
      <c r="AX501" s="37"/>
      <c r="AY501" s="37"/>
      <c r="AZ501" s="37"/>
      <c r="BA501" s="37"/>
      <c r="BB501" s="37"/>
      <c r="BC501" s="37"/>
      <c r="BD501" s="37"/>
      <c r="BE501" s="37"/>
      <c r="BF501" s="37"/>
      <c r="BG501" s="37"/>
      <c r="BH501" s="37"/>
      <c r="BI501" s="37"/>
      <c r="BJ501" s="37"/>
      <c r="BK501" s="37"/>
      <c r="BL501" s="37"/>
      <c r="BM501" s="37"/>
      <c r="BN501" s="37"/>
      <c r="BO501" s="37"/>
      <c r="BP501" s="16"/>
      <c r="BQ501" s="40"/>
      <c r="BR501" s="40"/>
      <c r="BS501" s="40"/>
      <c r="BT501" s="16"/>
    </row>
    <row r="502" spans="1:72" x14ac:dyDescent="0.25">
      <c r="A502" s="19"/>
      <c r="B502" s="37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J502" s="37"/>
      <c r="AK502" s="37"/>
      <c r="AL502" s="37"/>
      <c r="AM502" s="37"/>
      <c r="AN502" s="37"/>
      <c r="AO502" s="37"/>
      <c r="AP502" s="37"/>
      <c r="AQ502" s="37"/>
      <c r="AR502" s="37"/>
      <c r="AS502" s="37"/>
      <c r="AT502" s="37"/>
      <c r="AU502" s="37"/>
      <c r="AV502" s="37"/>
      <c r="AW502" s="37"/>
      <c r="AX502" s="37"/>
      <c r="AY502" s="37"/>
      <c r="AZ502" s="37"/>
      <c r="BA502" s="37"/>
      <c r="BB502" s="37"/>
      <c r="BC502" s="37"/>
      <c r="BD502" s="37"/>
      <c r="BE502" s="37"/>
      <c r="BF502" s="37"/>
      <c r="BG502" s="37"/>
      <c r="BH502" s="37"/>
      <c r="BI502" s="37"/>
      <c r="BJ502" s="37"/>
      <c r="BK502" s="37"/>
      <c r="BL502" s="37"/>
      <c r="BM502" s="37"/>
      <c r="BN502" s="37"/>
      <c r="BO502" s="37"/>
      <c r="BP502" s="16"/>
      <c r="BQ502" s="40"/>
      <c r="BR502" s="40"/>
      <c r="BS502" s="40"/>
      <c r="BT502" s="16"/>
    </row>
    <row r="503" spans="1:72" x14ac:dyDescent="0.25">
      <c r="A503" s="19"/>
      <c r="B503" s="37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J503" s="37"/>
      <c r="AK503" s="37"/>
      <c r="AL503" s="37"/>
      <c r="AM503" s="37"/>
      <c r="AN503" s="37"/>
      <c r="AO503" s="37"/>
      <c r="AP503" s="37"/>
      <c r="AQ503" s="37"/>
      <c r="AR503" s="37"/>
      <c r="AS503" s="37"/>
      <c r="AT503" s="37"/>
      <c r="AU503" s="37"/>
      <c r="AV503" s="37"/>
      <c r="AW503" s="37"/>
      <c r="AX503" s="37"/>
      <c r="AY503" s="37"/>
      <c r="AZ503" s="37"/>
      <c r="BA503" s="37"/>
      <c r="BB503" s="37"/>
      <c r="BC503" s="37"/>
      <c r="BD503" s="37"/>
      <c r="BE503" s="37"/>
      <c r="BF503" s="37"/>
      <c r="BG503" s="37"/>
      <c r="BH503" s="37"/>
      <c r="BI503" s="37"/>
      <c r="BJ503" s="37"/>
      <c r="BK503" s="37"/>
      <c r="BL503" s="37"/>
      <c r="BM503" s="37"/>
      <c r="BN503" s="37"/>
      <c r="BO503" s="37"/>
      <c r="BP503" s="16"/>
      <c r="BQ503" s="40"/>
      <c r="BR503" s="40"/>
      <c r="BS503" s="40"/>
      <c r="BT503" s="16"/>
    </row>
    <row r="504" spans="1:72" x14ac:dyDescent="0.25">
      <c r="A504" s="19"/>
      <c r="B504" s="37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J504" s="37"/>
      <c r="AK504" s="37"/>
      <c r="AL504" s="37"/>
      <c r="AM504" s="37"/>
      <c r="AN504" s="37"/>
      <c r="AO504" s="37"/>
      <c r="AP504" s="37"/>
      <c r="AQ504" s="37"/>
      <c r="AR504" s="37"/>
      <c r="AS504" s="37"/>
      <c r="AT504" s="37"/>
      <c r="AU504" s="37"/>
      <c r="AV504" s="37"/>
      <c r="AW504" s="37"/>
      <c r="AX504" s="37"/>
      <c r="AY504" s="37"/>
      <c r="AZ504" s="37"/>
      <c r="BA504" s="37"/>
      <c r="BB504" s="37"/>
      <c r="BC504" s="37"/>
      <c r="BD504" s="37"/>
      <c r="BE504" s="37"/>
      <c r="BF504" s="37"/>
      <c r="BG504" s="37"/>
      <c r="BH504" s="37"/>
      <c r="BI504" s="37"/>
      <c r="BJ504" s="37"/>
      <c r="BK504" s="37"/>
      <c r="BL504" s="37"/>
      <c r="BM504" s="37"/>
      <c r="BN504" s="37"/>
      <c r="BO504" s="37"/>
      <c r="BP504" s="16"/>
      <c r="BQ504" s="40"/>
      <c r="BR504" s="40"/>
      <c r="BS504" s="40"/>
      <c r="BT504" s="16"/>
    </row>
    <row r="505" spans="1:72" x14ac:dyDescent="0.25">
      <c r="A505" s="19"/>
      <c r="B505" s="37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J505" s="37"/>
      <c r="AK505" s="37"/>
      <c r="AL505" s="37"/>
      <c r="AM505" s="37"/>
      <c r="AN505" s="37"/>
      <c r="AO505" s="37"/>
      <c r="AP505" s="37"/>
      <c r="AQ505" s="37"/>
      <c r="AR505" s="37"/>
      <c r="AS505" s="37"/>
      <c r="AT505" s="37"/>
      <c r="AU505" s="37"/>
      <c r="AV505" s="37"/>
      <c r="AW505" s="37"/>
      <c r="AX505" s="37"/>
      <c r="AY505" s="37"/>
      <c r="AZ505" s="37"/>
      <c r="BA505" s="37"/>
      <c r="BB505" s="37"/>
      <c r="BC505" s="37"/>
      <c r="BD505" s="37"/>
      <c r="BE505" s="37"/>
      <c r="BF505" s="37"/>
      <c r="BG505" s="37"/>
      <c r="BH505" s="37"/>
      <c r="BI505" s="37"/>
      <c r="BJ505" s="37"/>
      <c r="BK505" s="37"/>
      <c r="BL505" s="37"/>
      <c r="BM505" s="37"/>
      <c r="BN505" s="37"/>
      <c r="BO505" s="37"/>
      <c r="BP505" s="16"/>
      <c r="BQ505" s="40"/>
      <c r="BR505" s="40"/>
      <c r="BS505" s="40"/>
      <c r="BT505" s="16"/>
    </row>
    <row r="506" spans="1:72" x14ac:dyDescent="0.25">
      <c r="A506" s="19"/>
      <c r="B506" s="37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J506" s="37"/>
      <c r="AK506" s="37"/>
      <c r="AL506" s="37"/>
      <c r="AM506" s="37"/>
      <c r="AN506" s="37"/>
      <c r="AO506" s="37"/>
      <c r="AP506" s="37"/>
      <c r="AQ506" s="37"/>
      <c r="AR506" s="37"/>
      <c r="AS506" s="37"/>
      <c r="AT506" s="37"/>
      <c r="AU506" s="37"/>
      <c r="AV506" s="37"/>
      <c r="AW506" s="37"/>
      <c r="AX506" s="37"/>
      <c r="AY506" s="37"/>
      <c r="AZ506" s="37"/>
      <c r="BA506" s="37"/>
      <c r="BB506" s="37"/>
      <c r="BC506" s="37"/>
      <c r="BD506" s="37"/>
      <c r="BE506" s="37"/>
      <c r="BF506" s="37"/>
      <c r="BG506" s="37"/>
      <c r="BH506" s="37"/>
      <c r="BI506" s="37"/>
      <c r="BJ506" s="37"/>
      <c r="BK506" s="37"/>
      <c r="BL506" s="37"/>
      <c r="BM506" s="37"/>
      <c r="BN506" s="37"/>
      <c r="BO506" s="37"/>
      <c r="BP506" s="16"/>
      <c r="BQ506" s="40"/>
      <c r="BR506" s="40"/>
      <c r="BS506" s="40"/>
      <c r="BT506" s="16"/>
    </row>
    <row r="507" spans="1:72" x14ac:dyDescent="0.25">
      <c r="A507" s="19"/>
      <c r="B507" s="37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J507" s="37"/>
      <c r="AK507" s="37"/>
      <c r="AL507" s="37"/>
      <c r="AM507" s="37"/>
      <c r="AN507" s="37"/>
      <c r="AO507" s="37"/>
      <c r="AP507" s="37"/>
      <c r="AQ507" s="37"/>
      <c r="AR507" s="37"/>
      <c r="AS507" s="37"/>
      <c r="AT507" s="37"/>
      <c r="AU507" s="37"/>
      <c r="AV507" s="37"/>
      <c r="AW507" s="37"/>
      <c r="AX507" s="37"/>
      <c r="AY507" s="37"/>
      <c r="AZ507" s="37"/>
      <c r="BA507" s="37"/>
      <c r="BB507" s="37"/>
      <c r="BC507" s="37"/>
      <c r="BD507" s="37"/>
      <c r="BE507" s="37"/>
      <c r="BF507" s="37"/>
      <c r="BG507" s="37"/>
      <c r="BH507" s="37"/>
      <c r="BI507" s="37"/>
      <c r="BJ507" s="37"/>
      <c r="BK507" s="37"/>
      <c r="BL507" s="37"/>
      <c r="BM507" s="37"/>
      <c r="BN507" s="37"/>
      <c r="BO507" s="37"/>
      <c r="BP507" s="16"/>
      <c r="BQ507" s="40"/>
      <c r="BR507" s="40"/>
      <c r="BS507" s="40"/>
      <c r="BT507" s="16"/>
    </row>
    <row r="508" spans="1:72" x14ac:dyDescent="0.25">
      <c r="A508" s="19"/>
      <c r="B508" s="37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J508" s="37"/>
      <c r="AK508" s="37"/>
      <c r="AL508" s="37"/>
      <c r="AM508" s="37"/>
      <c r="AN508" s="37"/>
      <c r="AO508" s="37"/>
      <c r="AP508" s="37"/>
      <c r="AQ508" s="37"/>
      <c r="AR508" s="37"/>
      <c r="AS508" s="37"/>
      <c r="AT508" s="37"/>
      <c r="AU508" s="37"/>
      <c r="AV508" s="37"/>
      <c r="AW508" s="37"/>
      <c r="AX508" s="37"/>
      <c r="AY508" s="37"/>
      <c r="AZ508" s="37"/>
      <c r="BA508" s="37"/>
      <c r="BB508" s="37"/>
      <c r="BC508" s="37"/>
      <c r="BD508" s="37"/>
      <c r="BE508" s="37"/>
      <c r="BF508" s="37"/>
      <c r="BG508" s="37"/>
      <c r="BH508" s="37"/>
      <c r="BI508" s="37"/>
      <c r="BJ508" s="37"/>
      <c r="BK508" s="37"/>
      <c r="BL508" s="37"/>
      <c r="BM508" s="37"/>
      <c r="BN508" s="37"/>
      <c r="BO508" s="37"/>
      <c r="BP508" s="16"/>
      <c r="BQ508" s="40"/>
      <c r="BR508" s="40"/>
      <c r="BS508" s="40"/>
      <c r="BT508" s="16"/>
    </row>
    <row r="509" spans="1:72" x14ac:dyDescent="0.25">
      <c r="A509" s="19"/>
      <c r="B509" s="37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J509" s="37"/>
      <c r="AK509" s="37"/>
      <c r="AL509" s="37"/>
      <c r="AM509" s="37"/>
      <c r="AN509" s="37"/>
      <c r="AO509" s="37"/>
      <c r="AP509" s="37"/>
      <c r="AQ509" s="37"/>
      <c r="AR509" s="37"/>
      <c r="AS509" s="37"/>
      <c r="AT509" s="37"/>
      <c r="AU509" s="37"/>
      <c r="AV509" s="37"/>
      <c r="AW509" s="37"/>
      <c r="AX509" s="37"/>
      <c r="AY509" s="37"/>
      <c r="AZ509" s="37"/>
      <c r="BA509" s="37"/>
      <c r="BB509" s="37"/>
      <c r="BC509" s="37"/>
      <c r="BD509" s="37"/>
      <c r="BE509" s="37"/>
      <c r="BF509" s="37"/>
      <c r="BG509" s="37"/>
      <c r="BH509" s="37"/>
      <c r="BI509" s="37"/>
      <c r="BJ509" s="37"/>
      <c r="BK509" s="37"/>
      <c r="BL509" s="37"/>
      <c r="BM509" s="37"/>
      <c r="BN509" s="37"/>
      <c r="BO509" s="37"/>
      <c r="BP509" s="16"/>
      <c r="BQ509" s="40"/>
      <c r="BR509" s="40"/>
      <c r="BS509" s="40"/>
      <c r="BT509" s="16"/>
    </row>
    <row r="510" spans="1:72" x14ac:dyDescent="0.25">
      <c r="A510" s="19"/>
      <c r="B510" s="37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J510" s="37"/>
      <c r="AK510" s="37"/>
      <c r="AL510" s="37"/>
      <c r="AM510" s="37"/>
      <c r="AN510" s="37"/>
      <c r="AO510" s="37"/>
      <c r="AP510" s="37"/>
      <c r="AQ510" s="37"/>
      <c r="AR510" s="37"/>
      <c r="AS510" s="37"/>
      <c r="AT510" s="37"/>
      <c r="AU510" s="37"/>
      <c r="AV510" s="37"/>
      <c r="AW510" s="37"/>
      <c r="AX510" s="37"/>
      <c r="AY510" s="37"/>
      <c r="AZ510" s="37"/>
      <c r="BA510" s="37"/>
      <c r="BB510" s="37"/>
      <c r="BC510" s="37"/>
      <c r="BD510" s="37"/>
      <c r="BE510" s="37"/>
      <c r="BF510" s="37"/>
      <c r="BG510" s="37"/>
      <c r="BH510" s="37"/>
      <c r="BI510" s="37"/>
      <c r="BJ510" s="37"/>
      <c r="BK510" s="37"/>
      <c r="BL510" s="37"/>
      <c r="BM510" s="37"/>
      <c r="BN510" s="37"/>
      <c r="BO510" s="37"/>
      <c r="BP510" s="16"/>
      <c r="BQ510" s="40"/>
      <c r="BR510" s="40"/>
      <c r="BS510" s="40"/>
      <c r="BT510" s="16"/>
    </row>
    <row r="511" spans="1:72" x14ac:dyDescent="0.25">
      <c r="A511" s="19"/>
      <c r="B511" s="37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J511" s="37"/>
      <c r="AK511" s="37"/>
      <c r="AL511" s="37"/>
      <c r="AM511" s="37"/>
      <c r="AN511" s="37"/>
      <c r="AO511" s="37"/>
      <c r="AP511" s="37"/>
      <c r="AQ511" s="37"/>
      <c r="AR511" s="37"/>
      <c r="AS511" s="37"/>
      <c r="AT511" s="37"/>
      <c r="AU511" s="37"/>
      <c r="AV511" s="37"/>
      <c r="AW511" s="37"/>
      <c r="AX511" s="37"/>
      <c r="AY511" s="37"/>
      <c r="AZ511" s="37"/>
      <c r="BA511" s="37"/>
      <c r="BB511" s="37"/>
      <c r="BC511" s="37"/>
      <c r="BD511" s="37"/>
      <c r="BE511" s="37"/>
      <c r="BF511" s="37"/>
      <c r="BG511" s="37"/>
      <c r="BH511" s="37"/>
      <c r="BI511" s="37"/>
      <c r="BJ511" s="37"/>
      <c r="BK511" s="37"/>
      <c r="BL511" s="37"/>
      <c r="BM511" s="37"/>
      <c r="BN511" s="37"/>
      <c r="BO511" s="37"/>
      <c r="BP511" s="16"/>
      <c r="BQ511" s="40"/>
      <c r="BR511" s="40"/>
      <c r="BS511" s="40"/>
      <c r="BT511" s="16"/>
    </row>
    <row r="512" spans="1:72" x14ac:dyDescent="0.25">
      <c r="A512" s="19"/>
      <c r="B512" s="37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J512" s="37"/>
      <c r="AK512" s="37"/>
      <c r="AL512" s="37"/>
      <c r="AM512" s="37"/>
      <c r="AN512" s="37"/>
      <c r="AO512" s="37"/>
      <c r="AP512" s="37"/>
      <c r="AQ512" s="37"/>
      <c r="AR512" s="37"/>
      <c r="AS512" s="37"/>
      <c r="AT512" s="37"/>
      <c r="AU512" s="37"/>
      <c r="AV512" s="37"/>
      <c r="AW512" s="37"/>
      <c r="AX512" s="37"/>
      <c r="AY512" s="37"/>
      <c r="AZ512" s="37"/>
      <c r="BA512" s="37"/>
      <c r="BB512" s="37"/>
      <c r="BC512" s="37"/>
      <c r="BD512" s="37"/>
      <c r="BE512" s="37"/>
      <c r="BF512" s="37"/>
      <c r="BG512" s="37"/>
      <c r="BH512" s="37"/>
      <c r="BI512" s="37"/>
      <c r="BJ512" s="37"/>
      <c r="BK512" s="37"/>
      <c r="BL512" s="37"/>
      <c r="BM512" s="37"/>
      <c r="BN512" s="37"/>
      <c r="BO512" s="37"/>
      <c r="BP512" s="16"/>
      <c r="BQ512" s="40"/>
      <c r="BR512" s="40"/>
      <c r="BS512" s="40"/>
      <c r="BT512" s="16"/>
    </row>
    <row r="513" spans="1:72" x14ac:dyDescent="0.25">
      <c r="A513" s="19"/>
      <c r="B513" s="37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J513" s="37"/>
      <c r="AK513" s="37"/>
      <c r="AL513" s="37"/>
      <c r="AM513" s="37"/>
      <c r="AN513" s="37"/>
      <c r="AO513" s="37"/>
      <c r="AP513" s="37"/>
      <c r="AQ513" s="37"/>
      <c r="AR513" s="37"/>
      <c r="AS513" s="37"/>
      <c r="AT513" s="37"/>
      <c r="AU513" s="37"/>
      <c r="AV513" s="37"/>
      <c r="AW513" s="37"/>
      <c r="AX513" s="37"/>
      <c r="AY513" s="37"/>
      <c r="AZ513" s="37"/>
      <c r="BA513" s="37"/>
      <c r="BB513" s="37"/>
      <c r="BC513" s="37"/>
      <c r="BD513" s="37"/>
      <c r="BE513" s="37"/>
      <c r="BF513" s="37"/>
      <c r="BG513" s="37"/>
      <c r="BH513" s="37"/>
      <c r="BI513" s="37"/>
      <c r="BJ513" s="37"/>
      <c r="BK513" s="37"/>
      <c r="BL513" s="37"/>
      <c r="BM513" s="37"/>
      <c r="BN513" s="37"/>
      <c r="BO513" s="37"/>
      <c r="BP513" s="16"/>
      <c r="BQ513" s="40"/>
      <c r="BR513" s="40"/>
      <c r="BS513" s="40"/>
      <c r="BT513" s="1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D14"/>
  <sheetViews>
    <sheetView workbookViewId="0">
      <selection activeCell="C10" sqref="B10:C14"/>
    </sheetView>
  </sheetViews>
  <sheetFormatPr defaultColWidth="11.42578125" defaultRowHeight="15" x14ac:dyDescent="0.25"/>
  <cols>
    <col min="1" max="3" width="11.42578125" style="27"/>
  </cols>
  <sheetData>
    <row r="1" spans="1:4" x14ac:dyDescent="0.25">
      <c r="A1" s="69" t="s">
        <v>639</v>
      </c>
      <c r="B1" s="69" t="s">
        <v>638</v>
      </c>
      <c r="C1" s="69" t="s">
        <v>640</v>
      </c>
      <c r="D1" s="69" t="s">
        <v>593</v>
      </c>
    </row>
    <row r="2" spans="1:4" x14ac:dyDescent="0.25">
      <c r="A2" s="28">
        <v>1</v>
      </c>
      <c r="B2" s="59">
        <v>1</v>
      </c>
      <c r="C2" s="59"/>
      <c r="D2" s="59">
        <f>LN(B2)</f>
        <v>0</v>
      </c>
    </row>
    <row r="3" spans="1:4" x14ac:dyDescent="0.25">
      <c r="A3" s="28">
        <v>2</v>
      </c>
      <c r="B3" s="59">
        <v>2</v>
      </c>
      <c r="C3" s="72">
        <f>((B3-B2)/B2)</f>
        <v>1</v>
      </c>
      <c r="D3" s="59">
        <f t="shared" ref="D3:D5" si="0">LN(B3)</f>
        <v>0.69314718055994529</v>
      </c>
    </row>
    <row r="4" spans="1:4" x14ac:dyDescent="0.25">
      <c r="A4" s="28">
        <v>3</v>
      </c>
      <c r="B4" s="59">
        <v>4</v>
      </c>
      <c r="C4" s="72">
        <f t="shared" ref="C4:C5" si="1">((B4-B3)/B3)</f>
        <v>1</v>
      </c>
      <c r="D4" s="59">
        <f t="shared" si="0"/>
        <v>1.3862943611198906</v>
      </c>
    </row>
    <row r="5" spans="1:4" x14ac:dyDescent="0.25">
      <c r="A5" s="70">
        <v>4</v>
      </c>
      <c r="B5" s="71">
        <v>8</v>
      </c>
      <c r="C5" s="73">
        <f t="shared" si="1"/>
        <v>1</v>
      </c>
      <c r="D5" s="71">
        <f t="shared" si="0"/>
        <v>2.0794415416798357</v>
      </c>
    </row>
    <row r="10" spans="1:4" x14ac:dyDescent="0.25">
      <c r="C10" s="82"/>
    </row>
    <row r="13" spans="1:4" x14ac:dyDescent="0.25">
      <c r="C13" s="83"/>
    </row>
    <row r="14" spans="1:4" x14ac:dyDescent="0.25">
      <c r="C14" s="83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17"/>
  <sheetViews>
    <sheetView workbookViewId="0">
      <selection activeCell="O18" sqref="O18"/>
    </sheetView>
  </sheetViews>
  <sheetFormatPr defaultColWidth="11.42578125" defaultRowHeight="15" x14ac:dyDescent="0.25"/>
  <cols>
    <col min="1" max="1" width="34.85546875" customWidth="1"/>
    <col min="2" max="2" width="14.140625" customWidth="1"/>
    <col min="3" max="4" width="11.42578125" style="27"/>
    <col min="5" max="5" width="17.85546875" style="27" customWidth="1"/>
    <col min="6" max="6" width="13.140625" customWidth="1"/>
    <col min="8" max="8" width="15.7109375" customWidth="1"/>
  </cols>
  <sheetData>
    <row r="1" spans="1:13" s="56" customFormat="1" x14ac:dyDescent="0.25">
      <c r="A1" s="61" t="s">
        <v>603</v>
      </c>
      <c r="B1" s="27"/>
      <c r="C1" s="27">
        <v>1987</v>
      </c>
      <c r="D1" s="27">
        <v>1988</v>
      </c>
      <c r="E1" s="27" t="s">
        <v>637</v>
      </c>
      <c r="F1" s="27" t="s">
        <v>606</v>
      </c>
      <c r="G1" s="27"/>
      <c r="H1" s="27" t="s">
        <v>606</v>
      </c>
      <c r="I1" s="27"/>
      <c r="J1" s="27" t="s">
        <v>606</v>
      </c>
      <c r="K1" s="27"/>
      <c r="L1" s="27"/>
      <c r="M1" s="27"/>
    </row>
    <row r="2" spans="1:13" x14ac:dyDescent="0.25">
      <c r="A2" s="27" t="s">
        <v>604</v>
      </c>
      <c r="B2" s="27" t="s">
        <v>605</v>
      </c>
      <c r="C2" s="59">
        <f>'data-volume'!C27</f>
        <v>605.92523270804622</v>
      </c>
      <c r="D2" s="59">
        <f>'data-volume'!D27</f>
        <v>635.32229722846739</v>
      </c>
      <c r="E2" s="60">
        <f>D2-C2</f>
        <v>29.397064520421168</v>
      </c>
      <c r="F2" s="27" t="s">
        <v>608</v>
      </c>
      <c r="G2" s="62">
        <f>'data-price'!C27</f>
        <v>40.576478205163227</v>
      </c>
      <c r="H2" s="27" t="s">
        <v>609</v>
      </c>
      <c r="I2" s="27">
        <f>Y!$C$278</f>
        <v>57.040999999999997</v>
      </c>
      <c r="J2" s="27" t="s">
        <v>607</v>
      </c>
      <c r="K2" s="60">
        <f>G2/I2</f>
        <v>0.71135636130438151</v>
      </c>
      <c r="L2" s="63" t="s">
        <v>566</v>
      </c>
      <c r="M2" s="60">
        <f>E2*K2</f>
        <v>20.911788850276935</v>
      </c>
    </row>
    <row r="3" spans="1:13" x14ac:dyDescent="0.25">
      <c r="A3" s="27" t="s">
        <v>618</v>
      </c>
      <c r="B3" s="27" t="s">
        <v>612</v>
      </c>
      <c r="C3" s="59">
        <f>'data-volume'!C91</f>
        <v>380.39633480216054</v>
      </c>
      <c r="D3" s="59">
        <f>'data-volume'!D91</f>
        <v>417.06379060262174</v>
      </c>
      <c r="E3" s="60">
        <f>D3-C3</f>
        <v>36.667455800461198</v>
      </c>
      <c r="F3" s="27" t="s">
        <v>608</v>
      </c>
      <c r="G3" s="62">
        <f>'data-price'!C91</f>
        <v>39.440637292155209</v>
      </c>
      <c r="H3" s="27" t="s">
        <v>609</v>
      </c>
      <c r="I3" s="27">
        <f>Y!C$278</f>
        <v>57.040999999999997</v>
      </c>
      <c r="J3" s="27" t="s">
        <v>607</v>
      </c>
      <c r="K3" s="60">
        <f>G3/I3</f>
        <v>0.69144365092048199</v>
      </c>
      <c r="L3" s="63" t="s">
        <v>615</v>
      </c>
      <c r="M3" s="60">
        <f>E3*K3</f>
        <v>25.353479508636294</v>
      </c>
    </row>
    <row r="4" spans="1:13" x14ac:dyDescent="0.25">
      <c r="A4" s="27" t="s">
        <v>610</v>
      </c>
      <c r="B4" s="27" t="s">
        <v>613</v>
      </c>
      <c r="C4" s="59">
        <f>'data-volume'!C155</f>
        <v>109.12249950950836</v>
      </c>
      <c r="D4" s="59">
        <f>'data-volume'!D155</f>
        <v>113.00342522428167</v>
      </c>
      <c r="E4" s="60">
        <f t="shared" ref="E4:E5" si="0">D4-C4</f>
        <v>3.8809257147733121</v>
      </c>
      <c r="F4" s="27" t="s">
        <v>608</v>
      </c>
      <c r="G4" s="62">
        <f>'data-price'!C155</f>
        <v>38.580672674503397</v>
      </c>
      <c r="H4" s="27" t="s">
        <v>609</v>
      </c>
      <c r="I4" s="27">
        <f>Y!C$278</f>
        <v>57.040999999999997</v>
      </c>
      <c r="J4" s="27" t="s">
        <v>607</v>
      </c>
      <c r="K4" s="60">
        <f t="shared" ref="K4:K5" si="1">G4/I4</f>
        <v>0.67636739668840662</v>
      </c>
      <c r="L4" s="63" t="s">
        <v>615</v>
      </c>
      <c r="M4" s="60">
        <f t="shared" ref="M4:M5" si="2">E4*K4</f>
        <v>2.6249316224423187</v>
      </c>
    </row>
    <row r="5" spans="1:13" x14ac:dyDescent="0.25">
      <c r="A5" s="27" t="s">
        <v>611</v>
      </c>
      <c r="B5" s="27" t="s">
        <v>614</v>
      </c>
      <c r="C5" s="59">
        <f>'data-volume'!C411</f>
        <v>22.016130841046884</v>
      </c>
      <c r="D5" s="59">
        <f>'data-volume'!D411</f>
        <v>22.722046994413923</v>
      </c>
      <c r="E5" s="60">
        <f t="shared" si="0"/>
        <v>0.70591615336703839</v>
      </c>
      <c r="F5" s="27" t="s">
        <v>608</v>
      </c>
      <c r="G5" s="62">
        <f>'data-price'!C411</f>
        <v>57.230764528836076</v>
      </c>
      <c r="H5" s="27" t="s">
        <v>609</v>
      </c>
      <c r="I5" s="27">
        <f>Y!C$278</f>
        <v>57.040999999999997</v>
      </c>
      <c r="J5" s="27" t="s">
        <v>607</v>
      </c>
      <c r="K5" s="60">
        <f t="shared" si="1"/>
        <v>1.0033268092921948</v>
      </c>
      <c r="L5" s="63" t="s">
        <v>615</v>
      </c>
      <c r="M5" s="60">
        <f t="shared" si="2"/>
        <v>0.70826460178557027</v>
      </c>
    </row>
    <row r="6" spans="1:13" x14ac:dyDescent="0.25">
      <c r="A6" s="27"/>
      <c r="B6" s="27"/>
      <c r="F6" s="27"/>
      <c r="G6" s="27"/>
      <c r="H6" s="27"/>
      <c r="I6" s="27"/>
      <c r="J6" s="27"/>
      <c r="K6" s="59"/>
      <c r="L6" s="59"/>
      <c r="M6" s="59"/>
    </row>
    <row r="7" spans="1:13" x14ac:dyDescent="0.25">
      <c r="A7" s="27"/>
      <c r="B7" s="27"/>
      <c r="F7" s="27"/>
      <c r="G7" s="27"/>
      <c r="H7" s="27"/>
      <c r="I7" s="27"/>
      <c r="J7" s="27"/>
      <c r="K7" s="59"/>
      <c r="L7" s="60" t="s">
        <v>585</v>
      </c>
      <c r="M7" s="60">
        <f>M2-M3-M4-M5</f>
        <v>-7.7748868825872481</v>
      </c>
    </row>
    <row r="8" spans="1:13" x14ac:dyDescent="0.25">
      <c r="A8" s="27"/>
      <c r="B8" s="27"/>
      <c r="F8" s="27"/>
      <c r="G8" s="27"/>
      <c r="H8" s="27"/>
      <c r="I8" s="27"/>
      <c r="J8" s="27"/>
      <c r="K8" s="59"/>
      <c r="L8" s="62"/>
      <c r="M8" s="27"/>
    </row>
    <row r="9" spans="1:13" x14ac:dyDescent="0.25">
      <c r="A9" s="61" t="s">
        <v>616</v>
      </c>
      <c r="B9" s="27"/>
      <c r="C9" s="27">
        <v>1987</v>
      </c>
      <c r="D9" s="27">
        <v>1988</v>
      </c>
      <c r="F9" s="27">
        <v>1987</v>
      </c>
      <c r="G9" s="27">
        <v>1988</v>
      </c>
      <c r="H9" s="27" t="s">
        <v>636</v>
      </c>
      <c r="I9" s="27"/>
      <c r="J9" s="27" t="s">
        <v>628</v>
      </c>
      <c r="K9" s="59"/>
      <c r="L9" s="62"/>
      <c r="M9" s="27"/>
    </row>
    <row r="10" spans="1:13" x14ac:dyDescent="0.25">
      <c r="A10" s="27" t="s">
        <v>617</v>
      </c>
      <c r="B10" s="27" t="s">
        <v>608</v>
      </c>
      <c r="C10" s="59">
        <f>'data-price'!C27</f>
        <v>40.576478205163227</v>
      </c>
      <c r="D10" s="59">
        <f>'data-price'!D27</f>
        <v>43.891150577072708</v>
      </c>
      <c r="E10" s="27" t="s">
        <v>609</v>
      </c>
      <c r="F10" s="27">
        <f>Y!$C$278</f>
        <v>57.040999999999997</v>
      </c>
      <c r="G10" s="27">
        <f>Y!$D$278</f>
        <v>59.055</v>
      </c>
      <c r="H10" s="27" t="s">
        <v>622</v>
      </c>
      <c r="I10" s="61">
        <f>D10/G10-C10/F10</f>
        <v>3.1868608250655406E-2</v>
      </c>
      <c r="J10" s="27" t="s">
        <v>629</v>
      </c>
      <c r="K10" s="60">
        <f>'data-volume'!D27</f>
        <v>635.32229722846739</v>
      </c>
      <c r="L10" s="64" t="s">
        <v>572</v>
      </c>
      <c r="M10" s="60">
        <f>-I10*K10</f>
        <v>-20.24683740328048</v>
      </c>
    </row>
    <row r="11" spans="1:13" ht="15.75" x14ac:dyDescent="0.3">
      <c r="A11" s="27" t="s">
        <v>619</v>
      </c>
      <c r="B11" s="27" t="s">
        <v>608</v>
      </c>
      <c r="C11" s="59">
        <f>'data-price'!C91</f>
        <v>39.440637292155209</v>
      </c>
      <c r="D11" s="59">
        <f>'data-price'!D91</f>
        <v>41.530666632002436</v>
      </c>
      <c r="E11" s="27" t="s">
        <v>609</v>
      </c>
      <c r="F11" s="27">
        <f>Y!$C$278</f>
        <v>57.040999999999997</v>
      </c>
      <c r="G11" s="27">
        <f>Y!$D$278</f>
        <v>59.055</v>
      </c>
      <c r="H11" s="27" t="s">
        <v>623</v>
      </c>
      <c r="I11" s="61">
        <f t="shared" ref="I11:I13" si="3">D11/G11-C11/F11</f>
        <v>1.1810377222815527E-2</v>
      </c>
      <c r="J11" s="27" t="s">
        <v>629</v>
      </c>
      <c r="K11" s="60">
        <f>'data-volume'!D91</f>
        <v>417.06379060262174</v>
      </c>
      <c r="L11" s="64" t="s">
        <v>631</v>
      </c>
      <c r="M11" s="60">
        <f>I11*K11</f>
        <v>4.925680692994308</v>
      </c>
    </row>
    <row r="12" spans="1:13" ht="15.75" x14ac:dyDescent="0.3">
      <c r="A12" s="27" t="s">
        <v>620</v>
      </c>
      <c r="B12" s="27" t="s">
        <v>608</v>
      </c>
      <c r="C12" s="59">
        <f>'data-price'!C155</f>
        <v>38.580672674503397</v>
      </c>
      <c r="D12" s="59">
        <f>'data-price'!D155</f>
        <v>41.053945455125373</v>
      </c>
      <c r="E12" s="27" t="s">
        <v>609</v>
      </c>
      <c r="F12" s="27">
        <f>Y!$C$278</f>
        <v>57.040999999999997</v>
      </c>
      <c r="G12" s="27">
        <f>Y!$D$278</f>
        <v>59.055</v>
      </c>
      <c r="H12" s="27" t="s">
        <v>624</v>
      </c>
      <c r="I12" s="61">
        <f t="shared" si="3"/>
        <v>1.8814136714783158E-2</v>
      </c>
      <c r="J12" s="27" t="s">
        <v>629</v>
      </c>
      <c r="K12" s="60">
        <f>'data-volume'!D155</f>
        <v>113.00342522428167</v>
      </c>
      <c r="L12" s="64" t="s">
        <v>632</v>
      </c>
      <c r="M12" s="60">
        <f t="shared" ref="M12:M13" si="4">I12*K12</f>
        <v>2.1260618914084111</v>
      </c>
    </row>
    <row r="13" spans="1:13" ht="15.75" x14ac:dyDescent="0.3">
      <c r="A13" s="27" t="s">
        <v>621</v>
      </c>
      <c r="B13" s="27" t="s">
        <v>608</v>
      </c>
      <c r="C13" s="59">
        <f>'data-price'!C411</f>
        <v>57.230764528836076</v>
      </c>
      <c r="D13" s="59">
        <f>'data-price'!D411</f>
        <v>59.413661116530974</v>
      </c>
      <c r="E13" s="27" t="s">
        <v>609</v>
      </c>
      <c r="F13" s="27">
        <f>Y!$C$278</f>
        <v>57.040999999999997</v>
      </c>
      <c r="G13" s="27">
        <f>Y!$D$278</f>
        <v>59.055</v>
      </c>
      <c r="H13" s="27" t="s">
        <v>625</v>
      </c>
      <c r="I13" s="61">
        <f t="shared" si="3"/>
        <v>2.746531094410587E-3</v>
      </c>
      <c r="J13" s="27" t="s">
        <v>629</v>
      </c>
      <c r="K13" s="60">
        <f>'data-volume'!D411</f>
        <v>22.722046994413923</v>
      </c>
      <c r="L13" s="64" t="s">
        <v>633</v>
      </c>
      <c r="M13" s="60">
        <f t="shared" si="4"/>
        <v>6.2406808598816456E-2</v>
      </c>
    </row>
    <row r="14" spans="1:13" ht="15.75" x14ac:dyDescent="0.3">
      <c r="A14" s="27" t="s">
        <v>626</v>
      </c>
      <c r="B14" s="27" t="s">
        <v>627</v>
      </c>
      <c r="C14" s="59">
        <f>'data-value'!C27-'data-value'!C91-'data-value'!C155-'data-value'!C411</f>
        <v>41.132186957392442</v>
      </c>
      <c r="D14" s="59">
        <f>'data-value'!D27-'data-value'!D91-'data-value'!D155-'data-value'!D411</f>
        <v>45.748529054296533</v>
      </c>
      <c r="E14" s="27" t="s">
        <v>609</v>
      </c>
      <c r="F14" s="27">
        <f>Y!$C$278</f>
        <v>57.040999999999997</v>
      </c>
      <c r="G14" s="27">
        <f>Y!$D$278</f>
        <v>59.055</v>
      </c>
      <c r="H14" s="65" t="s">
        <v>576</v>
      </c>
      <c r="I14" s="61">
        <f>D14*100/G14-C14*100/F14</f>
        <v>5.3578011276916584</v>
      </c>
      <c r="J14" s="27" t="s">
        <v>629</v>
      </c>
      <c r="K14" s="60">
        <v>1</v>
      </c>
      <c r="L14" s="64" t="s">
        <v>634</v>
      </c>
      <c r="M14" s="60">
        <f t="shared" ref="M14" si="5">I14</f>
        <v>5.3578011276916584</v>
      </c>
    </row>
    <row r="15" spans="1:13" x14ac:dyDescent="0.25">
      <c r="A15" s="27"/>
      <c r="B15" s="27"/>
      <c r="F15" s="27"/>
      <c r="G15" s="27"/>
      <c r="H15" s="27"/>
      <c r="I15" s="27"/>
      <c r="J15" s="27"/>
      <c r="K15" s="27"/>
      <c r="L15" s="66" t="s">
        <v>630</v>
      </c>
      <c r="M15" s="60">
        <f>SUM(M10:M14)</f>
        <v>-7.7748868825872854</v>
      </c>
    </row>
    <row r="16" spans="1:13" x14ac:dyDescent="0.25">
      <c r="A16" s="27"/>
      <c r="B16" s="27"/>
      <c r="F16" s="27"/>
      <c r="G16" s="27"/>
      <c r="H16" s="27"/>
      <c r="I16" s="27"/>
      <c r="J16" s="27"/>
      <c r="K16" s="27"/>
      <c r="L16" s="27"/>
      <c r="M16" s="27"/>
    </row>
    <row r="17" spans="1:13" x14ac:dyDescent="0.25">
      <c r="A17" s="27"/>
      <c r="B17" s="27"/>
      <c r="F17" s="27"/>
      <c r="G17" s="27"/>
      <c r="H17" s="27"/>
      <c r="I17" s="27"/>
      <c r="J17" s="27"/>
      <c r="K17" s="27"/>
      <c r="L17" s="67" t="s">
        <v>635</v>
      </c>
      <c r="M17" s="68">
        <f>M7-M15</f>
        <v>3.730349362740526E-14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2</vt:i4>
      </vt:variant>
    </vt:vector>
  </HeadingPairs>
  <TitlesOfParts>
    <vt:vector size="18" baseType="lpstr">
      <vt:lpstr>Chemical Products</vt:lpstr>
      <vt:lpstr>glossary</vt:lpstr>
      <vt:lpstr>codes</vt:lpstr>
      <vt:lpstr>Y</vt:lpstr>
      <vt:lpstr>II</vt:lpstr>
      <vt:lpstr>L</vt:lpstr>
      <vt:lpstr>FTE</vt:lpstr>
      <vt:lpstr>EQ</vt:lpstr>
      <vt:lpstr>STRUC</vt:lpstr>
      <vt:lpstr>IPP</vt:lpstr>
      <vt:lpstr>K</vt:lpstr>
      <vt:lpstr>data-value</vt:lpstr>
      <vt:lpstr>data-volume</vt:lpstr>
      <vt:lpstr>data-price</vt:lpstr>
      <vt:lpstr>Feuil1</vt:lpstr>
      <vt:lpstr>Explanations</vt:lpstr>
      <vt:lpstr>TFP</vt:lpstr>
      <vt:lpstr>PA</vt:lpstr>
    </vt:vector>
  </TitlesOfParts>
  <Company>IESEG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BOUSSEMART Jean-Philippe</dc:creator>
  <cp:lastModifiedBy>Bangousha</cp:lastModifiedBy>
  <dcterms:created xsi:type="dcterms:W3CDTF">2019-12-05T11:56:23Z</dcterms:created>
  <dcterms:modified xsi:type="dcterms:W3CDTF">2023-04-03T23:27:49Z</dcterms:modified>
</cp:coreProperties>
</file>